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LE\LE\MT\MT\Incentive\T6\"/>
    </mc:Choice>
  </mc:AlternateContent>
  <bookViews>
    <workbookView xWindow="0" yWindow="0" windowWidth="20490" windowHeight="7755" activeTab="1"/>
  </bookViews>
  <sheets>
    <sheet name="MT-June" sheetId="13" r:id="rId1"/>
    <sheet name="MT-June-KY" sheetId="19" r:id="rId2"/>
    <sheet name="Sell in" sheetId="15" r:id="rId3"/>
    <sheet name="data Sell in" sheetId="16" r:id="rId4"/>
    <sheet name="Credit memo Lotte" sheetId="18" r:id="rId5"/>
    <sheet name="Credit memo-Chiet Khau Big C" sheetId="17" r:id="rId6"/>
    <sheet name="Ds nhan vien" sheetId="14" r:id="rId7"/>
  </sheets>
  <definedNames>
    <definedName name="_xlnm._FilterDatabase" localSheetId="3" hidden="1">'data Sell in'!$A$4:$H$51</definedName>
    <definedName name="_xlnm._FilterDatabase" localSheetId="6" hidden="1">'Ds nhan vien'!$A$1:$I$1549</definedName>
    <definedName name="_xlnm._FilterDatabase" localSheetId="0" hidden="1">'MT-June'!$A$5:$R$19</definedName>
    <definedName name="_xlnm._FilterDatabase" localSheetId="1" hidden="1">'MT-June-KY'!$A$5:$R$19</definedName>
    <definedName name="_xlnm._FilterDatabase" localSheetId="2" hidden="1">'Sell in'!$A$1:$AS$725</definedName>
    <definedName name="_xlnm.Print_Area" localSheetId="0">'MT-June'!$A$1:$R$62</definedName>
    <definedName name="_xlnm.Print_Area" localSheetId="1">'MT-June-KY'!$A$1:$R$71</definedName>
    <definedName name="_xlnm.Print_Titles" localSheetId="0">'MT-June'!$43:$44</definedName>
    <definedName name="_xlnm.Print_Titles" localSheetId="1">'MT-June-KY'!$43:$44</definedName>
  </definedNames>
  <calcPr calcId="152511"/>
  <pivotCaches>
    <pivotCache cacheId="0" r:id="rId8"/>
  </pivotCaches>
</workbook>
</file>

<file path=xl/calcChain.xml><?xml version="1.0" encoding="utf-8"?>
<calcChain xmlns="http://schemas.openxmlformats.org/spreadsheetml/2006/main">
  <c r="R49" i="19" l="1"/>
  <c r="R48" i="19"/>
  <c r="R47" i="19"/>
  <c r="R46" i="19"/>
  <c r="R45" i="19"/>
  <c r="O69" i="19"/>
  <c r="O68" i="19"/>
  <c r="L49" i="19"/>
  <c r="M48" i="19"/>
  <c r="M49" i="19" s="1"/>
  <c r="L48" i="19"/>
  <c r="O47" i="19"/>
  <c r="N47" i="19"/>
  <c r="M46" i="19"/>
  <c r="I46" i="19" s="1"/>
  <c r="H46" i="19"/>
  <c r="L46" i="19" s="1"/>
  <c r="D46" i="19"/>
  <c r="I45" i="19"/>
  <c r="J45" i="19" s="1"/>
  <c r="K45" i="19" s="1"/>
  <c r="H45" i="19"/>
  <c r="E45" i="19"/>
  <c r="F45" i="19" s="1"/>
  <c r="G45" i="19" s="1"/>
  <c r="D45" i="19"/>
  <c r="L41" i="19"/>
  <c r="I41" i="19"/>
  <c r="H41" i="19"/>
  <c r="H48" i="19" s="1"/>
  <c r="H49" i="19" s="1"/>
  <c r="D41" i="19"/>
  <c r="D48" i="19" s="1"/>
  <c r="M40" i="19"/>
  <c r="N40" i="19" s="1"/>
  <c r="O40" i="19" s="1"/>
  <c r="P40" i="19" s="1"/>
  <c r="Q40" i="19" s="1"/>
  <c r="J40" i="19"/>
  <c r="K40" i="19" s="1"/>
  <c r="E40" i="19"/>
  <c r="F40" i="19" s="1"/>
  <c r="G40" i="19" s="1"/>
  <c r="M39" i="19"/>
  <c r="N39" i="19" s="1"/>
  <c r="O39" i="19" s="1"/>
  <c r="J39" i="19"/>
  <c r="K39" i="19" s="1"/>
  <c r="F39" i="19"/>
  <c r="G39" i="19" s="1"/>
  <c r="E39" i="19"/>
  <c r="N38" i="19"/>
  <c r="J38" i="19"/>
  <c r="K38" i="19" s="1"/>
  <c r="P38" i="19" s="1"/>
  <c r="Q38" i="19" s="1"/>
  <c r="F38" i="19"/>
  <c r="M37" i="19"/>
  <c r="N37" i="19" s="1"/>
  <c r="O37" i="19" s="1"/>
  <c r="J37" i="19"/>
  <c r="K37" i="19" s="1"/>
  <c r="E37" i="19"/>
  <c r="F37" i="19" s="1"/>
  <c r="G37" i="19" s="1"/>
  <c r="M36" i="19"/>
  <c r="N36" i="19" s="1"/>
  <c r="O36" i="19" s="1"/>
  <c r="K36" i="19"/>
  <c r="J36" i="19"/>
  <c r="E36" i="19"/>
  <c r="F36" i="19" s="1"/>
  <c r="G36" i="19" s="1"/>
  <c r="M35" i="19"/>
  <c r="K35" i="19"/>
  <c r="J35" i="19"/>
  <c r="E35" i="19"/>
  <c r="F35" i="19" s="1"/>
  <c r="G35" i="19" s="1"/>
  <c r="M34" i="19"/>
  <c r="N34" i="19" s="1"/>
  <c r="O34" i="19" s="1"/>
  <c r="J34" i="19"/>
  <c r="K34" i="19" s="1"/>
  <c r="E34" i="19"/>
  <c r="F34" i="19" s="1"/>
  <c r="G34" i="19" s="1"/>
  <c r="L30" i="19"/>
  <c r="I30" i="19"/>
  <c r="I47" i="19" s="1"/>
  <c r="H30" i="19"/>
  <c r="H47" i="19" s="1"/>
  <c r="D30" i="19"/>
  <c r="D47" i="19" s="1"/>
  <c r="M29" i="19"/>
  <c r="N29" i="19" s="1"/>
  <c r="O29" i="19" s="1"/>
  <c r="K29" i="19"/>
  <c r="J29" i="19"/>
  <c r="E29" i="19"/>
  <c r="F29" i="19" s="1"/>
  <c r="G29" i="19" s="1"/>
  <c r="M28" i="19"/>
  <c r="N28" i="19" s="1"/>
  <c r="O28" i="19" s="1"/>
  <c r="P28" i="19" s="1"/>
  <c r="Q28" i="19" s="1"/>
  <c r="K28" i="19"/>
  <c r="J28" i="19"/>
  <c r="E28" i="19"/>
  <c r="F28" i="19" s="1"/>
  <c r="G28" i="19" s="1"/>
  <c r="N27" i="19"/>
  <c r="O27" i="19" s="1"/>
  <c r="P27" i="19" s="1"/>
  <c r="Q27" i="19" s="1"/>
  <c r="M27" i="19"/>
  <c r="J27" i="19"/>
  <c r="K27" i="19" s="1"/>
  <c r="E27" i="19"/>
  <c r="F27" i="19" s="1"/>
  <c r="G27" i="19" s="1"/>
  <c r="M26" i="19"/>
  <c r="N26" i="19" s="1"/>
  <c r="O26" i="19" s="1"/>
  <c r="K26" i="19"/>
  <c r="J26" i="19"/>
  <c r="E26" i="19"/>
  <c r="F26" i="19" s="1"/>
  <c r="G26" i="19" s="1"/>
  <c r="N25" i="19"/>
  <c r="O25" i="19" s="1"/>
  <c r="M25" i="19"/>
  <c r="J25" i="19"/>
  <c r="K25" i="19" s="1"/>
  <c r="G25" i="19"/>
  <c r="E25" i="19"/>
  <c r="F25" i="19" s="1"/>
  <c r="M24" i="19"/>
  <c r="N24" i="19" s="1"/>
  <c r="O24" i="19" s="1"/>
  <c r="K24" i="19"/>
  <c r="J24" i="19"/>
  <c r="E24" i="19"/>
  <c r="F24" i="19" s="1"/>
  <c r="G24" i="19" s="1"/>
  <c r="N23" i="19"/>
  <c r="O23" i="19" s="1"/>
  <c r="M23" i="19"/>
  <c r="J23" i="19"/>
  <c r="K23" i="19" s="1"/>
  <c r="E23" i="19"/>
  <c r="F23" i="19" s="1"/>
  <c r="G23" i="19" s="1"/>
  <c r="M22" i="19"/>
  <c r="N22" i="19" s="1"/>
  <c r="O22" i="19" s="1"/>
  <c r="K22" i="19"/>
  <c r="J22" i="19"/>
  <c r="E22" i="19"/>
  <c r="M18" i="19"/>
  <c r="L18" i="19"/>
  <c r="I18" i="19"/>
  <c r="H18" i="19"/>
  <c r="J18" i="19" s="1"/>
  <c r="D18" i="19"/>
  <c r="N17" i="19"/>
  <c r="O17" i="19" s="1"/>
  <c r="J17" i="19"/>
  <c r="K17" i="19" s="1"/>
  <c r="F17" i="19"/>
  <c r="G17" i="19" s="1"/>
  <c r="N16" i="19"/>
  <c r="O16" i="19" s="1"/>
  <c r="J16" i="19"/>
  <c r="K16" i="19" s="1"/>
  <c r="F16" i="19"/>
  <c r="G16" i="19" s="1"/>
  <c r="N15" i="19"/>
  <c r="O15" i="19" s="1"/>
  <c r="J15" i="19"/>
  <c r="K15" i="19" s="1"/>
  <c r="F15" i="19"/>
  <c r="G15" i="19" s="1"/>
  <c r="N14" i="19"/>
  <c r="J14" i="19"/>
  <c r="K14" i="19" s="1"/>
  <c r="P14" i="19" s="1"/>
  <c r="Q14" i="19" s="1"/>
  <c r="F14" i="19"/>
  <c r="N13" i="19"/>
  <c r="O13" i="19" s="1"/>
  <c r="J13" i="19"/>
  <c r="K13" i="19" s="1"/>
  <c r="F13" i="19"/>
  <c r="G13" i="19" s="1"/>
  <c r="E13" i="19"/>
  <c r="N12" i="19"/>
  <c r="O12" i="19" s="1"/>
  <c r="J12" i="19"/>
  <c r="K12" i="19" s="1"/>
  <c r="E12" i="19"/>
  <c r="F12" i="19" s="1"/>
  <c r="G12" i="19" s="1"/>
  <c r="N11" i="19"/>
  <c r="O11" i="19" s="1"/>
  <c r="J11" i="19"/>
  <c r="K11" i="19" s="1"/>
  <c r="F11" i="19"/>
  <c r="G11" i="19" s="1"/>
  <c r="E11" i="19"/>
  <c r="N10" i="19"/>
  <c r="O10" i="19" s="1"/>
  <c r="J10" i="19"/>
  <c r="K10" i="19" s="1"/>
  <c r="F10" i="19"/>
  <c r="G10" i="19" s="1"/>
  <c r="E10" i="19"/>
  <c r="N9" i="19"/>
  <c r="O9" i="19" s="1"/>
  <c r="J9" i="19"/>
  <c r="K9" i="19" s="1"/>
  <c r="F9" i="19"/>
  <c r="G9" i="19" s="1"/>
  <c r="E9" i="19"/>
  <c r="N8" i="19"/>
  <c r="O8" i="19" s="1"/>
  <c r="J8" i="19"/>
  <c r="K8" i="19" s="1"/>
  <c r="E8" i="19"/>
  <c r="F8" i="19" s="1"/>
  <c r="G8" i="19" s="1"/>
  <c r="N7" i="19"/>
  <c r="O7" i="19" s="1"/>
  <c r="K7" i="19"/>
  <c r="J7" i="19"/>
  <c r="E7" i="19"/>
  <c r="F7" i="19" s="1"/>
  <c r="G7" i="19" s="1"/>
  <c r="N6" i="19"/>
  <c r="O6" i="19" s="1"/>
  <c r="K6" i="19"/>
  <c r="J6" i="19"/>
  <c r="E6" i="19"/>
  <c r="K50" i="13"/>
  <c r="O50" i="13"/>
  <c r="P50" i="13"/>
  <c r="R51" i="19" l="1"/>
  <c r="M41" i="19"/>
  <c r="N41" i="19" s="1"/>
  <c r="D51" i="19"/>
  <c r="J41" i="19"/>
  <c r="J46" i="19"/>
  <c r="K46" i="19" s="1"/>
  <c r="N49" i="19"/>
  <c r="O49" i="19" s="1"/>
  <c r="P26" i="19"/>
  <c r="Q26" i="19" s="1"/>
  <c r="P7" i="19"/>
  <c r="Q7" i="19" s="1"/>
  <c r="P11" i="19"/>
  <c r="Q11" i="19" s="1"/>
  <c r="E30" i="19"/>
  <c r="P13" i="19"/>
  <c r="Q13" i="19" s="1"/>
  <c r="P17" i="19"/>
  <c r="Q17" i="19" s="1"/>
  <c r="N18" i="19"/>
  <c r="P25" i="19"/>
  <c r="Q25" i="19" s="1"/>
  <c r="K41" i="19"/>
  <c r="P39" i="19"/>
  <c r="Q39" i="19" s="1"/>
  <c r="K18" i="19"/>
  <c r="P12" i="19"/>
  <c r="Q12" i="19" s="1"/>
  <c r="P16" i="19"/>
  <c r="Q16" i="19" s="1"/>
  <c r="O30" i="19"/>
  <c r="J47" i="19"/>
  <c r="K47" i="19" s="1"/>
  <c r="O18" i="19"/>
  <c r="P8" i="19"/>
  <c r="Q8" i="19" s="1"/>
  <c r="P9" i="19"/>
  <c r="Q9" i="19" s="1"/>
  <c r="P15" i="19"/>
  <c r="Q15" i="19" s="1"/>
  <c r="F30" i="19"/>
  <c r="E47" i="19"/>
  <c r="F47" i="19" s="1"/>
  <c r="G47" i="19" s="1"/>
  <c r="Q47" i="19" s="1"/>
  <c r="P23" i="19"/>
  <c r="Q23" i="19" s="1"/>
  <c r="P29" i="19"/>
  <c r="Q29" i="19" s="1"/>
  <c r="P34" i="19"/>
  <c r="P10" i="19"/>
  <c r="Q10" i="19" s="1"/>
  <c r="P24" i="19"/>
  <c r="Q24" i="19" s="1"/>
  <c r="G41" i="19"/>
  <c r="P36" i="19"/>
  <c r="Q36" i="19" s="1"/>
  <c r="P37" i="19"/>
  <c r="Q37" i="19" s="1"/>
  <c r="M30" i="19"/>
  <c r="N30" i="19" s="1"/>
  <c r="E46" i="19"/>
  <c r="E18" i="19"/>
  <c r="F18" i="19" s="1"/>
  <c r="K30" i="19"/>
  <c r="E41" i="19"/>
  <c r="H50" i="19"/>
  <c r="H51" i="19" s="1"/>
  <c r="F6" i="19"/>
  <c r="G6" i="19" s="1"/>
  <c r="G18" i="19" s="1"/>
  <c r="F22" i="19"/>
  <c r="G22" i="19" s="1"/>
  <c r="G30" i="19" s="1"/>
  <c r="J30" i="19"/>
  <c r="N35" i="19"/>
  <c r="O35" i="19" s="1"/>
  <c r="P35" i="19" s="1"/>
  <c r="Q35" i="19" s="1"/>
  <c r="I50" i="19"/>
  <c r="N46" i="19"/>
  <c r="O46" i="19" s="1"/>
  <c r="I48" i="19"/>
  <c r="N48" i="19"/>
  <c r="O48" i="19" s="1"/>
  <c r="L45" i="19"/>
  <c r="L50" i="19" s="1"/>
  <c r="L51" i="19" s="1"/>
  <c r="M45" i="19"/>
  <c r="G17" i="13"/>
  <c r="P17" i="13"/>
  <c r="M40" i="13"/>
  <c r="M39" i="13"/>
  <c r="M37" i="13"/>
  <c r="M36" i="13"/>
  <c r="M35" i="13"/>
  <c r="M34" i="13"/>
  <c r="M29" i="13"/>
  <c r="M28" i="13"/>
  <c r="M27" i="13"/>
  <c r="M26" i="13"/>
  <c r="M25" i="13"/>
  <c r="M24" i="13"/>
  <c r="M23" i="13"/>
  <c r="M22" i="13"/>
  <c r="E40" i="13"/>
  <c r="E39" i="13"/>
  <c r="E37" i="13"/>
  <c r="E36" i="13"/>
  <c r="E35" i="13"/>
  <c r="E34" i="13"/>
  <c r="E29" i="13"/>
  <c r="E28" i="13"/>
  <c r="E27" i="13"/>
  <c r="E26" i="13"/>
  <c r="E25" i="13"/>
  <c r="E24" i="13"/>
  <c r="E23" i="13"/>
  <c r="E22" i="13"/>
  <c r="G8" i="13"/>
  <c r="G6" i="13"/>
  <c r="E13" i="13"/>
  <c r="E12" i="13"/>
  <c r="E11" i="13"/>
  <c r="E10" i="13"/>
  <c r="E9" i="13"/>
  <c r="E8" i="13"/>
  <c r="E7" i="13"/>
  <c r="E6" i="13"/>
  <c r="N17" i="13"/>
  <c r="O17" i="13"/>
  <c r="N16" i="13"/>
  <c r="O16" i="13"/>
  <c r="N15" i="13"/>
  <c r="O15" i="13"/>
  <c r="N14" i="13"/>
  <c r="N13" i="13"/>
  <c r="O13" i="13"/>
  <c r="N12" i="13"/>
  <c r="O12" i="13"/>
  <c r="N11" i="13"/>
  <c r="O11" i="13"/>
  <c r="N10" i="13"/>
  <c r="O10" i="13"/>
  <c r="N9" i="13"/>
  <c r="O9" i="13"/>
  <c r="N8" i="13"/>
  <c r="O8" i="13"/>
  <c r="N7" i="13"/>
  <c r="O7" i="13"/>
  <c r="N6" i="13"/>
  <c r="O6" i="13"/>
  <c r="K15" i="13"/>
  <c r="K14" i="13"/>
  <c r="K13" i="13"/>
  <c r="K11" i="13"/>
  <c r="K10" i="13"/>
  <c r="K9" i="13"/>
  <c r="K8" i="13"/>
  <c r="I50" i="16"/>
  <c r="K50" i="16"/>
  <c r="O66" i="13"/>
  <c r="O65" i="13"/>
  <c r="K4" i="18"/>
  <c r="P5" i="17"/>
  <c r="P3" i="17"/>
  <c r="C34" i="17"/>
  <c r="D33" i="17"/>
  <c r="E33" i="17"/>
  <c r="F33" i="17"/>
  <c r="E32" i="17"/>
  <c r="F32" i="17"/>
  <c r="D32" i="17"/>
  <c r="D31" i="17"/>
  <c r="E31" i="17"/>
  <c r="F31" i="17"/>
  <c r="D30" i="17"/>
  <c r="E30" i="17"/>
  <c r="F30" i="17"/>
  <c r="D29" i="17"/>
  <c r="E29" i="17"/>
  <c r="F29" i="17"/>
  <c r="E28" i="17"/>
  <c r="F28" i="17"/>
  <c r="D28" i="17"/>
  <c r="D27" i="17"/>
  <c r="E27" i="17"/>
  <c r="F27" i="17"/>
  <c r="D26" i="17"/>
  <c r="E26" i="17"/>
  <c r="F26" i="17"/>
  <c r="D25" i="17"/>
  <c r="E25" i="17"/>
  <c r="F25" i="17"/>
  <c r="E24" i="17"/>
  <c r="F24" i="17"/>
  <c r="D24" i="17"/>
  <c r="D23" i="17"/>
  <c r="E23" i="17"/>
  <c r="F23" i="17"/>
  <c r="D22" i="17"/>
  <c r="E22" i="17"/>
  <c r="F22" i="17"/>
  <c r="D21" i="17"/>
  <c r="E21" i="17"/>
  <c r="F21" i="17"/>
  <c r="E20" i="17"/>
  <c r="F20" i="17"/>
  <c r="D20" i="17"/>
  <c r="D19" i="17"/>
  <c r="E19" i="17"/>
  <c r="F19" i="17"/>
  <c r="D18" i="17"/>
  <c r="E18" i="17"/>
  <c r="F18" i="17"/>
  <c r="D17" i="17"/>
  <c r="E17" i="17"/>
  <c r="F17" i="17"/>
  <c r="E16" i="17"/>
  <c r="F16" i="17"/>
  <c r="D16" i="17"/>
  <c r="D15" i="17"/>
  <c r="E15" i="17"/>
  <c r="F15" i="17"/>
  <c r="D14" i="17"/>
  <c r="E14" i="17"/>
  <c r="F14" i="17"/>
  <c r="D13" i="17"/>
  <c r="E13" i="17"/>
  <c r="F13" i="17"/>
  <c r="E12" i="17"/>
  <c r="F12" i="17"/>
  <c r="D12" i="17"/>
  <c r="D11" i="17"/>
  <c r="E11" i="17"/>
  <c r="F11" i="17"/>
  <c r="D10" i="17"/>
  <c r="E10" i="17"/>
  <c r="F10" i="17"/>
  <c r="D9" i="17"/>
  <c r="E9" i="17"/>
  <c r="F9" i="17"/>
  <c r="E8" i="17"/>
  <c r="F8" i="17"/>
  <c r="D8" i="17"/>
  <c r="O7" i="17"/>
  <c r="E7" i="17"/>
  <c r="F7" i="17"/>
  <c r="D7" i="17"/>
  <c r="D6" i="17"/>
  <c r="E6" i="17"/>
  <c r="F6" i="17"/>
  <c r="D5" i="17"/>
  <c r="E5" i="17"/>
  <c r="F5" i="17"/>
  <c r="D4" i="17"/>
  <c r="E4" i="17"/>
  <c r="F4" i="17"/>
  <c r="E3" i="17"/>
  <c r="D3" i="17"/>
  <c r="G17" i="17"/>
  <c r="H17" i="17"/>
  <c r="E34" i="17"/>
  <c r="F3" i="17"/>
  <c r="D34" i="17"/>
  <c r="E55" i="16"/>
  <c r="D55" i="16"/>
  <c r="C55" i="16"/>
  <c r="F55" i="16"/>
  <c r="C59" i="16"/>
  <c r="D59" i="16"/>
  <c r="G16" i="17"/>
  <c r="H16" i="17"/>
  <c r="F34" i="17"/>
  <c r="M48" i="13"/>
  <c r="L48" i="13"/>
  <c r="M49" i="13"/>
  <c r="M46" i="13"/>
  <c r="M50" i="13"/>
  <c r="R51" i="13"/>
  <c r="E45" i="13"/>
  <c r="D46" i="13"/>
  <c r="D45" i="13"/>
  <c r="M18" i="13"/>
  <c r="L18" i="13"/>
  <c r="I18" i="13"/>
  <c r="H18" i="13"/>
  <c r="D18" i="13"/>
  <c r="F17" i="13"/>
  <c r="J17" i="13"/>
  <c r="K17" i="13"/>
  <c r="Q17" i="13"/>
  <c r="I45" i="13"/>
  <c r="M45" i="13"/>
  <c r="H45" i="13"/>
  <c r="L45" i="13"/>
  <c r="L50" i="13"/>
  <c r="H46" i="13"/>
  <c r="L46" i="13"/>
  <c r="M41" i="13"/>
  <c r="L41" i="13"/>
  <c r="I41" i="13"/>
  <c r="I48" i="13"/>
  <c r="I49" i="13"/>
  <c r="H41" i="13"/>
  <c r="H48" i="13"/>
  <c r="E41" i="13"/>
  <c r="E48" i="13"/>
  <c r="D41" i="13"/>
  <c r="D48" i="13"/>
  <c r="N40" i="13"/>
  <c r="O40" i="13"/>
  <c r="J40" i="13"/>
  <c r="F40" i="13"/>
  <c r="G40" i="13"/>
  <c r="N39" i="13"/>
  <c r="O39" i="13"/>
  <c r="J39" i="13"/>
  <c r="F39" i="13"/>
  <c r="G39" i="13"/>
  <c r="N38" i="13"/>
  <c r="J38" i="13"/>
  <c r="F38" i="13"/>
  <c r="N37" i="13"/>
  <c r="O37" i="13"/>
  <c r="J37" i="13"/>
  <c r="K37" i="13"/>
  <c r="F37" i="13"/>
  <c r="G37" i="13"/>
  <c r="N36" i="13"/>
  <c r="O36" i="13"/>
  <c r="J36" i="13"/>
  <c r="K36" i="13"/>
  <c r="F36" i="13"/>
  <c r="G36" i="13"/>
  <c r="N35" i="13"/>
  <c r="O35" i="13"/>
  <c r="J35" i="13"/>
  <c r="K35" i="13"/>
  <c r="F35" i="13"/>
  <c r="G35" i="13"/>
  <c r="N34" i="13"/>
  <c r="O34" i="13"/>
  <c r="J34" i="13"/>
  <c r="K34" i="13"/>
  <c r="F34" i="13"/>
  <c r="G34" i="13"/>
  <c r="M30" i="13"/>
  <c r="L30" i="13"/>
  <c r="I30" i="13"/>
  <c r="I47" i="13"/>
  <c r="H30" i="13"/>
  <c r="H47" i="13"/>
  <c r="N47" i="13"/>
  <c r="O47" i="13"/>
  <c r="E30" i="13"/>
  <c r="E47" i="13"/>
  <c r="D30" i="13"/>
  <c r="D47" i="13"/>
  <c r="N29" i="13"/>
  <c r="O29" i="13"/>
  <c r="J29" i="13"/>
  <c r="K29" i="13"/>
  <c r="F29" i="13"/>
  <c r="G29" i="13"/>
  <c r="N28" i="13"/>
  <c r="O28" i="13"/>
  <c r="J28" i="13"/>
  <c r="K28" i="13"/>
  <c r="F28" i="13"/>
  <c r="G28" i="13"/>
  <c r="N27" i="13"/>
  <c r="O27" i="13"/>
  <c r="J27" i="13"/>
  <c r="K27" i="13"/>
  <c r="F27" i="13"/>
  <c r="G27" i="13"/>
  <c r="N26" i="13"/>
  <c r="O26" i="13"/>
  <c r="J26" i="13"/>
  <c r="K26" i="13"/>
  <c r="F26" i="13"/>
  <c r="G26" i="13"/>
  <c r="N25" i="13"/>
  <c r="O25" i="13"/>
  <c r="J25" i="13"/>
  <c r="K25" i="13"/>
  <c r="F25" i="13"/>
  <c r="G25" i="13"/>
  <c r="P25" i="13"/>
  <c r="N24" i="13"/>
  <c r="O24" i="13"/>
  <c r="J24" i="13"/>
  <c r="K24" i="13"/>
  <c r="F24" i="13"/>
  <c r="G24" i="13"/>
  <c r="N23" i="13"/>
  <c r="O23" i="13"/>
  <c r="J23" i="13"/>
  <c r="K23" i="13"/>
  <c r="F23" i="13"/>
  <c r="G23" i="13"/>
  <c r="N22" i="13"/>
  <c r="O22" i="13"/>
  <c r="J22" i="13"/>
  <c r="K22" i="13"/>
  <c r="F22" i="13"/>
  <c r="G22" i="13"/>
  <c r="J16" i="13"/>
  <c r="K16" i="13"/>
  <c r="F16" i="13"/>
  <c r="G16" i="13"/>
  <c r="J15" i="13"/>
  <c r="F15" i="13"/>
  <c r="G15" i="13"/>
  <c r="J14" i="13"/>
  <c r="F14" i="13"/>
  <c r="J13" i="13"/>
  <c r="F13" i="13"/>
  <c r="G13" i="13"/>
  <c r="J12" i="13"/>
  <c r="K12" i="13"/>
  <c r="F12" i="13"/>
  <c r="G12" i="13"/>
  <c r="J11" i="13"/>
  <c r="F11" i="13"/>
  <c r="G11" i="13"/>
  <c r="J10" i="13"/>
  <c r="F10" i="13"/>
  <c r="G10" i="13"/>
  <c r="J9" i="13"/>
  <c r="F9" i="13"/>
  <c r="G9" i="13"/>
  <c r="J8" i="13"/>
  <c r="F8" i="13"/>
  <c r="J7" i="13"/>
  <c r="K7" i="13"/>
  <c r="J6" i="13"/>
  <c r="K6" i="13"/>
  <c r="F6" i="13"/>
  <c r="P6" i="13"/>
  <c r="Q6" i="13"/>
  <c r="P29" i="13"/>
  <c r="P36" i="13"/>
  <c r="K39" i="13"/>
  <c r="P39" i="13"/>
  <c r="Q39" i="13"/>
  <c r="P24" i="13"/>
  <c r="P28" i="13"/>
  <c r="P35" i="13"/>
  <c r="Q35" i="13"/>
  <c r="K38" i="13"/>
  <c r="P38" i="13"/>
  <c r="P23" i="13"/>
  <c r="P27" i="13"/>
  <c r="Q27" i="13"/>
  <c r="P34" i="13"/>
  <c r="P22" i="13"/>
  <c r="P26" i="13"/>
  <c r="P37" i="13"/>
  <c r="K40" i="13"/>
  <c r="P40" i="13"/>
  <c r="P16" i="13"/>
  <c r="Q16" i="13"/>
  <c r="P12" i="13"/>
  <c r="Q12" i="13"/>
  <c r="P15" i="13"/>
  <c r="Q15" i="13"/>
  <c r="P11" i="13"/>
  <c r="Q11" i="13"/>
  <c r="P13" i="13"/>
  <c r="Q13" i="13"/>
  <c r="O18" i="13"/>
  <c r="H49" i="13"/>
  <c r="N18" i="13"/>
  <c r="J30" i="13"/>
  <c r="J18" i="13"/>
  <c r="F41" i="13"/>
  <c r="J45" i="13"/>
  <c r="K45" i="13"/>
  <c r="J47" i="13"/>
  <c r="O41" i="13"/>
  <c r="O30" i="13"/>
  <c r="F30" i="13"/>
  <c r="J41" i="13"/>
  <c r="N45" i="13"/>
  <c r="O45" i="13"/>
  <c r="N41" i="13"/>
  <c r="G41" i="13"/>
  <c r="G30" i="13"/>
  <c r="H50" i="13"/>
  <c r="N30" i="13"/>
  <c r="F48" i="13"/>
  <c r="G48" i="13"/>
  <c r="F45" i="13"/>
  <c r="G45" i="13"/>
  <c r="J48" i="13"/>
  <c r="Q45" i="13"/>
  <c r="N48" i="13"/>
  <c r="O48" i="13"/>
  <c r="L49" i="13"/>
  <c r="N49" i="13"/>
  <c r="O49" i="13"/>
  <c r="K48" i="13"/>
  <c r="K47" i="13"/>
  <c r="P14" i="13"/>
  <c r="Q14" i="13"/>
  <c r="P9" i="13"/>
  <c r="Q9" i="13"/>
  <c r="P10" i="13"/>
  <c r="Q10" i="13"/>
  <c r="P8" i="13"/>
  <c r="Q8" i="13"/>
  <c r="K18" i="13"/>
  <c r="J49" i="13"/>
  <c r="P49" i="13"/>
  <c r="Q26" i="13"/>
  <c r="Q22" i="13"/>
  <c r="Q38" i="13"/>
  <c r="Q40" i="13"/>
  <c r="Q29" i="13"/>
  <c r="Q24" i="13"/>
  <c r="Q36" i="13"/>
  <c r="Q37" i="13"/>
  <c r="Q34" i="13"/>
  <c r="H51" i="13"/>
  <c r="L51" i="13"/>
  <c r="Q25" i="13"/>
  <c r="Q28" i="13"/>
  <c r="F47" i="13"/>
  <c r="G47" i="13"/>
  <c r="Q47" i="13"/>
  <c r="D51" i="13"/>
  <c r="Q23" i="13"/>
  <c r="K30" i="13"/>
  <c r="K41" i="13"/>
  <c r="Q48" i="13"/>
  <c r="K49" i="13"/>
  <c r="Q49" i="13"/>
  <c r="Q41" i="13"/>
  <c r="P41" i="13"/>
  <c r="Q30" i="13"/>
  <c r="P30" i="13"/>
  <c r="N50" i="13"/>
  <c r="M51" i="13"/>
  <c r="N51" i="13"/>
  <c r="N46" i="13"/>
  <c r="I46" i="13"/>
  <c r="I50" i="13"/>
  <c r="O46" i="13"/>
  <c r="O51" i="13"/>
  <c r="I51" i="13"/>
  <c r="J51" i="13"/>
  <c r="J50" i="13"/>
  <c r="P51" i="13"/>
  <c r="J46" i="13"/>
  <c r="K46" i="13"/>
  <c r="Q50" i="13"/>
  <c r="Q51" i="13" s="1"/>
  <c r="K51" i="13"/>
  <c r="E18" i="13"/>
  <c r="F18" i="13"/>
  <c r="E46" i="13"/>
  <c r="E51" i="13"/>
  <c r="F51" i="13"/>
  <c r="F7" i="13"/>
  <c r="G7" i="13"/>
  <c r="P7" i="13"/>
  <c r="F46" i="13"/>
  <c r="G18" i="13"/>
  <c r="G46" i="13"/>
  <c r="Q46" i="13"/>
  <c r="P18" i="13"/>
  <c r="Q7" i="13"/>
  <c r="Q18" i="13"/>
  <c r="G51" i="13"/>
  <c r="P6" i="19" l="1"/>
  <c r="F46" i="19"/>
  <c r="G46" i="19" s="1"/>
  <c r="P18" i="19"/>
  <c r="Q6" i="19"/>
  <c r="Q18" i="19" s="1"/>
  <c r="I49" i="19"/>
  <c r="J48" i="19"/>
  <c r="K48" i="19" s="1"/>
  <c r="F41" i="19"/>
  <c r="E48" i="19"/>
  <c r="F48" i="19" s="1"/>
  <c r="G48" i="19" s="1"/>
  <c r="M50" i="19"/>
  <c r="N50" i="19" s="1"/>
  <c r="M51" i="19"/>
  <c r="N51" i="19" s="1"/>
  <c r="N45" i="19"/>
  <c r="O45" i="19" s="1"/>
  <c r="Q34" i="19"/>
  <c r="Q41" i="19" s="1"/>
  <c r="P41" i="19"/>
  <c r="J50" i="19"/>
  <c r="O41" i="19"/>
  <c r="P22" i="19"/>
  <c r="E51" i="19" l="1"/>
  <c r="F51" i="19" s="1"/>
  <c r="Q48" i="19"/>
  <c r="J49" i="19"/>
  <c r="I51" i="19"/>
  <c r="J51" i="19" s="1"/>
  <c r="P30" i="19"/>
  <c r="Q22" i="19"/>
  <c r="Q30" i="19" s="1"/>
  <c r="O51" i="19"/>
  <c r="Q45" i="19"/>
  <c r="Q50" i="19"/>
  <c r="Q46" i="19"/>
  <c r="G51" i="19"/>
  <c r="K49" i="19" l="1"/>
  <c r="P49" i="19"/>
  <c r="P51" i="19" s="1"/>
  <c r="Q49" i="19" l="1"/>
  <c r="Q51" i="19" s="1"/>
  <c r="K51" i="19"/>
</calcChain>
</file>

<file path=xl/comments1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4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4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5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comments2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4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4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5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sharedStrings.xml><?xml version="1.0" encoding="utf-8"?>
<sst xmlns="http://schemas.openxmlformats.org/spreadsheetml/2006/main" count="41790" uniqueCount="9242">
  <si>
    <t>Region: Modern Trade</t>
  </si>
  <si>
    <t>No.</t>
  </si>
  <si>
    <t>Total Incentive</t>
  </si>
  <si>
    <t>Target</t>
  </si>
  <si>
    <t>Actual</t>
  </si>
  <si>
    <t>%</t>
  </si>
  <si>
    <t>Incentive</t>
  </si>
  <si>
    <t>Prepared by</t>
  </si>
  <si>
    <t>Noted by</t>
  </si>
  <si>
    <t>Approved by</t>
  </si>
  <si>
    <t>Adi Setiawan</t>
  </si>
  <si>
    <t>Nguyen Thanh Ho</t>
  </si>
  <si>
    <t>Total Indirect</t>
  </si>
  <si>
    <t>MTS</t>
  </si>
  <si>
    <t>MTS &amp; MTM</t>
  </si>
  <si>
    <t>MTE</t>
  </si>
  <si>
    <t>Total Direct</t>
  </si>
  <si>
    <t>Trương Thị Ánh Sương</t>
  </si>
  <si>
    <t>Phạm Thị Mỹ Hương</t>
  </si>
  <si>
    <t>Phan Thị Trúc Phương</t>
  </si>
  <si>
    <t>Total Incentive accept</t>
  </si>
  <si>
    <t>Trương Thị Liên</t>
  </si>
  <si>
    <t>MTM</t>
  </si>
  <si>
    <t>Indirect
NORTH</t>
  </si>
  <si>
    <t>Direct
 South</t>
  </si>
  <si>
    <t>SALES INCENTIVE FOR SALESMAN-MT</t>
  </si>
  <si>
    <t>Nguyễn Thị Hồng Lam</t>
  </si>
  <si>
    <t>Phan Thị Ngọc Thiêu</t>
  </si>
  <si>
    <t>Nguyễn Đức Thịnh</t>
  </si>
  <si>
    <t>Lê Đoàn Hương Giang</t>
  </si>
  <si>
    <t>Nguyễn Thị Thúy Vân</t>
  </si>
  <si>
    <t>Direct NORTH</t>
  </si>
  <si>
    <t>Total MTN</t>
  </si>
  <si>
    <t>Phạm Minh Thuộc</t>
  </si>
  <si>
    <t>Hoàng Lệ Hương</t>
  </si>
  <si>
    <t>Mã NV</t>
  </si>
  <si>
    <t>Dư Ngọc Anh</t>
  </si>
  <si>
    <t>Lê Thị Vân Anh</t>
  </si>
  <si>
    <t>Đinh Trang Thư</t>
  </si>
  <si>
    <t>Võ Thị Bé Sáu</t>
  </si>
  <si>
    <t>Đoàn Thị Hoài Thu</t>
  </si>
  <si>
    <t>Lê Tấn Vũ</t>
  </si>
  <si>
    <t>SI Indirect MTN (Nguyen Dung) + Direct North</t>
  </si>
  <si>
    <t>SI Indirect MTS (Thanh Lien)</t>
  </si>
  <si>
    <t>NBTS00593</t>
  </si>
  <si>
    <t>NBTS00594</t>
  </si>
  <si>
    <t>NBTS01643</t>
  </si>
  <si>
    <t>NBTS01425</t>
  </si>
  <si>
    <t>NBTS00607</t>
  </si>
  <si>
    <t>NBTS00609</t>
  </si>
  <si>
    <t>NBTS01603</t>
  </si>
  <si>
    <t>NBTS00612</t>
  </si>
  <si>
    <t>NBTS01111</t>
  </si>
  <si>
    <t>NBTS00617</t>
  </si>
  <si>
    <t>NBTS01286</t>
  </si>
  <si>
    <t>NBTS00614</t>
  </si>
  <si>
    <t>NBTS00618</t>
  </si>
  <si>
    <t>SM</t>
  </si>
  <si>
    <t>MT</t>
  </si>
  <si>
    <t>Vacancy</t>
  </si>
  <si>
    <t>NBTS02065</t>
  </si>
  <si>
    <t>Nguyen Thanh Son</t>
  </si>
  <si>
    <t>NBTS02327</t>
  </si>
  <si>
    <t>Trần Thị Thanh Trúc</t>
  </si>
  <si>
    <t>NBTS02345</t>
  </si>
  <si>
    <t>Phạm Phương Sinh</t>
  </si>
  <si>
    <t>Indirect
SOUTH</t>
  </si>
  <si>
    <t xml:space="preserve">Nguyễn Công Đạt </t>
  </si>
  <si>
    <t>Phan Thị Ngọc Út</t>
  </si>
  <si>
    <t>Đỗ Cao Trí</t>
  </si>
  <si>
    <t>Trần Thị Ngọc Gấm</t>
  </si>
  <si>
    <t>Trần Thị Kim Hà</t>
  </si>
  <si>
    <t>Lê Văn Thanh Khánh</t>
  </si>
  <si>
    <t>Ngô Duy Phương</t>
  </si>
  <si>
    <t>Nguyễn Thanh Vân</t>
  </si>
  <si>
    <t>Vacancy 1</t>
  </si>
  <si>
    <t>Vacancy 2</t>
  </si>
  <si>
    <t>Huỳnh Tấn Phát</t>
  </si>
  <si>
    <t>NBTS02469</t>
  </si>
  <si>
    <t>NBTS02440</t>
  </si>
  <si>
    <t>NBTS02467</t>
  </si>
  <si>
    <t>NBTS02471</t>
  </si>
  <si>
    <t>NBTB00032</t>
  </si>
  <si>
    <t>NBTB00068</t>
  </si>
  <si>
    <t>TOTAL MTS &amp;MTM</t>
  </si>
  <si>
    <t>Huynh Thuy Le</t>
  </si>
  <si>
    <t>Ngày vào làm</t>
  </si>
  <si>
    <t>1. Facing+ Visibility (Outlet)</t>
  </si>
  <si>
    <t>1. VISIBILITY (Outlet)</t>
  </si>
  <si>
    <t>3. FACING (Outlet)</t>
  </si>
  <si>
    <t>Nguyen Thanh Van</t>
  </si>
  <si>
    <t>NBTS02468</t>
  </si>
  <si>
    <t>Đặng Thiên Thanh</t>
  </si>
  <si>
    <t>Phạm Diệp Mỹ Tiên</t>
  </si>
  <si>
    <t>Nguyễn Thị Bích Trâm</t>
  </si>
  <si>
    <t>Nguyễn Thị Hoàng Mỹ</t>
  </si>
  <si>
    <t>Bùi Thị Duyên</t>
  </si>
  <si>
    <t>Additional Incentive</t>
  </si>
  <si>
    <t>Sell Out (Val)</t>
  </si>
  <si>
    <t>NBTS02547</t>
  </si>
  <si>
    <t>NBTS02523</t>
  </si>
  <si>
    <t>NBTS02522</t>
  </si>
  <si>
    <t>NBTS02589</t>
  </si>
  <si>
    <t>NBTS02470</t>
  </si>
  <si>
    <t>01/11/2018</t>
  </si>
  <si>
    <t>NBTS00001</t>
  </si>
  <si>
    <t>Nguyễn Đức Việt</t>
  </si>
  <si>
    <t>SS</t>
  </si>
  <si>
    <t>NBTS00002</t>
  </si>
  <si>
    <t>Nguyễn Thị Phương Thảo</t>
  </si>
  <si>
    <t>NBTS00004</t>
  </si>
  <si>
    <t>Nguyễn Minh Hiền</t>
  </si>
  <si>
    <t>NBTS00005</t>
  </si>
  <si>
    <t>Mai Công Định</t>
  </si>
  <si>
    <t>NBTS00006</t>
  </si>
  <si>
    <t>Nguyễn Thị Lệ Hằng</t>
  </si>
  <si>
    <t>NBTS00007</t>
  </si>
  <si>
    <t>Dương Thị Diễm Thanh</t>
  </si>
  <si>
    <t>NBTS00008</t>
  </si>
  <si>
    <t>Trần Ngọc Ninh</t>
  </si>
  <si>
    <t>NBTS00009</t>
  </si>
  <si>
    <t>Phạm Nhựt Nam</t>
  </si>
  <si>
    <t>NBTS00010</t>
  </si>
  <si>
    <t>Chăn Sĩ Sơn Lâm</t>
  </si>
  <si>
    <t>NBTS00011</t>
  </si>
  <si>
    <t>Phan Thế Trung</t>
  </si>
  <si>
    <t>NBTS00012</t>
  </si>
  <si>
    <t>Trần Thị Sương</t>
  </si>
  <si>
    <t>NBTS00013</t>
  </si>
  <si>
    <t>Nguyễn Xuân Phong</t>
  </si>
  <si>
    <t>NBTS00014</t>
  </si>
  <si>
    <t>Đòan Trọng Nam</t>
  </si>
  <si>
    <t>NBTS00015</t>
  </si>
  <si>
    <t>Nguyễn Hoàng Bảo Châu</t>
  </si>
  <si>
    <t>NBTS00016</t>
  </si>
  <si>
    <t>Trần Xuân Đầy</t>
  </si>
  <si>
    <t>NBTS00017</t>
  </si>
  <si>
    <t>Nguyễn Ngọc Thật</t>
  </si>
  <si>
    <t>NBTS00018</t>
  </si>
  <si>
    <t>Nguyễn Ngọc Lực</t>
  </si>
  <si>
    <t>NBTS00019</t>
  </si>
  <si>
    <t>Nguyễn Huy Trung</t>
  </si>
  <si>
    <t>11/07/2016</t>
  </si>
  <si>
    <t>NBTS00020</t>
  </si>
  <si>
    <t>Lê Văn Hạnh</t>
  </si>
  <si>
    <t>NBTS00021</t>
  </si>
  <si>
    <t>Nguyễn Văn Hoàng</t>
  </si>
  <si>
    <t>NBTS00022</t>
  </si>
  <si>
    <t>Nguyễn Công Phấn</t>
  </si>
  <si>
    <t>NBTS00023</t>
  </si>
  <si>
    <t>Lê Bích Nhi</t>
  </si>
  <si>
    <t>NBTS00024</t>
  </si>
  <si>
    <t>Phạm Nhật Qui</t>
  </si>
  <si>
    <t>NBTS00025</t>
  </si>
  <si>
    <t>Lai Thanh Sang</t>
  </si>
  <si>
    <t>NBTS00026</t>
  </si>
  <si>
    <t xml:space="preserve">Châu Duy Cường </t>
  </si>
  <si>
    <t>NBTS00027</t>
  </si>
  <si>
    <t>Trịnh Công Phúc</t>
  </si>
  <si>
    <t>NBTS00028</t>
  </si>
  <si>
    <t>Lê Trần Thanh Phương</t>
  </si>
  <si>
    <t>NBTS00029</t>
  </si>
  <si>
    <t>Huỳnh Thanh Nam</t>
  </si>
  <si>
    <t>NBTS00030</t>
  </si>
  <si>
    <t xml:space="preserve">Võ Thị Thanh Thủy </t>
  </si>
  <si>
    <t>NBTS00031</t>
  </si>
  <si>
    <t>Trần Thị Trúc Ly</t>
  </si>
  <si>
    <t>NBTS00032</t>
  </si>
  <si>
    <t>Lê Vũ Hoài Duy</t>
  </si>
  <si>
    <t>NBTS00033</t>
  </si>
  <si>
    <t>Vũ Hải</t>
  </si>
  <si>
    <t>NBTS00034</t>
  </si>
  <si>
    <t>Nguyễn Huy</t>
  </si>
  <si>
    <t>SS WS</t>
  </si>
  <si>
    <t>NBTS00035</t>
  </si>
  <si>
    <t>Châu Hữu Tính</t>
  </si>
  <si>
    <t>WS</t>
  </si>
  <si>
    <t>NBTS00036</t>
  </si>
  <si>
    <t>Nguyễn Thị Hằng</t>
  </si>
  <si>
    <t>NBTS00037</t>
  </si>
  <si>
    <t xml:space="preserve">Nguyễn Hồng Phi Yến </t>
  </si>
  <si>
    <t>NBTS00038</t>
  </si>
  <si>
    <t>Huỳnh Ngọc Tân</t>
  </si>
  <si>
    <t>NBTS00039</t>
  </si>
  <si>
    <t>Phan Thanh Quý</t>
  </si>
  <si>
    <t>NBTS00041</t>
  </si>
  <si>
    <t>Cao Văn Quát</t>
  </si>
  <si>
    <t>NBTS00042</t>
  </si>
  <si>
    <t xml:space="preserve">Huỳnh Ngọc Nhu </t>
  </si>
  <si>
    <t>NBTS00043</t>
  </si>
  <si>
    <t>Nguyễn Thái Thụy</t>
  </si>
  <si>
    <t>SS UAG</t>
  </si>
  <si>
    <t>NBTS00044</t>
  </si>
  <si>
    <t>Nguyễn Hoài Thanh</t>
  </si>
  <si>
    <t>KA</t>
  </si>
  <si>
    <t>NBTS00045</t>
  </si>
  <si>
    <t>Nguyễn Thị Phương Linh</t>
  </si>
  <si>
    <t>NBTS00046</t>
  </si>
  <si>
    <t>Nguyễn Văn Hiếu</t>
  </si>
  <si>
    <t>NBTS00047</t>
  </si>
  <si>
    <t xml:space="preserve">Nguyễn Hưng </t>
  </si>
  <si>
    <t>NBTS00048</t>
  </si>
  <si>
    <t>Nguyễn Trường Thành</t>
  </si>
  <si>
    <t>ASM</t>
  </si>
  <si>
    <t>NBTS00049</t>
  </si>
  <si>
    <t>Phạm Lâm Sơn</t>
  </si>
  <si>
    <t>19/11/2015</t>
  </si>
  <si>
    <t>NBTS00050</t>
  </si>
  <si>
    <t>Nguyễn Phúc Tài</t>
  </si>
  <si>
    <t>NBTS00051</t>
  </si>
  <si>
    <t>Trần Bá Cường</t>
  </si>
  <si>
    <t>NBTS00052</t>
  </si>
  <si>
    <t>Đặng Trần Tín</t>
  </si>
  <si>
    <t>NBTS00053</t>
  </si>
  <si>
    <t>Tăng Tuấn Thi</t>
  </si>
  <si>
    <t>NBTS00054</t>
  </si>
  <si>
    <t>Nguyễn Thị Mộng Tuyền</t>
  </si>
  <si>
    <t>NBTS00055</t>
  </si>
  <si>
    <t>Đào Đức Cường</t>
  </si>
  <si>
    <t>NBTS00056</t>
  </si>
  <si>
    <t>Lê Thanh Bình</t>
  </si>
  <si>
    <t>NBTS00057</t>
  </si>
  <si>
    <t>Nguyễn Quang Minh Trung</t>
  </si>
  <si>
    <t>NBTS00058</t>
  </si>
  <si>
    <t>Nguyễn Thị Hà An</t>
  </si>
  <si>
    <t>NBTS00059</t>
  </si>
  <si>
    <t>Bùi Hữu Nghĩa</t>
  </si>
  <si>
    <t>NBTS00060</t>
  </si>
  <si>
    <t>Nguyễn Vũ Đông</t>
  </si>
  <si>
    <t>NBTS00061</t>
  </si>
  <si>
    <t>Đỗ Tài Thiện</t>
  </si>
  <si>
    <t>NBTS00062</t>
  </si>
  <si>
    <t>Nguyễn Quốc Vương</t>
  </si>
  <si>
    <t>NBTS00063</t>
  </si>
  <si>
    <t>Nguyễn Thành Danh</t>
  </si>
  <si>
    <t>NBTS00064</t>
  </si>
  <si>
    <t>Thái Minh Hoàng</t>
  </si>
  <si>
    <t>NBTS00065</t>
  </si>
  <si>
    <t>Hà Anh Tuấn</t>
  </si>
  <si>
    <t>NBTS00066</t>
  </si>
  <si>
    <t xml:space="preserve">Lê Đình Đức </t>
  </si>
  <si>
    <t>NBTS00067</t>
  </si>
  <si>
    <t>Lê Thị Kim Yến</t>
  </si>
  <si>
    <t>NBTS00068</t>
  </si>
  <si>
    <t>Nguyễn Văn Hùng</t>
  </si>
  <si>
    <t>NBTS00069</t>
  </si>
  <si>
    <t>Trần Đăng Chinh</t>
  </si>
  <si>
    <t>NBTS00070</t>
  </si>
  <si>
    <t>Nguyễn Văn Tú</t>
  </si>
  <si>
    <t>NBTS00072</t>
  </si>
  <si>
    <t>Lê Cao Nhân</t>
  </si>
  <si>
    <t>NBTS00073</t>
  </si>
  <si>
    <t>Nguyễn Văn Vũ</t>
  </si>
  <si>
    <t>NBTS00074</t>
  </si>
  <si>
    <t>Phạm Bá Quang</t>
  </si>
  <si>
    <t>NBTS00075</t>
  </si>
  <si>
    <t>Nguyễn Thị Bích Hạnh</t>
  </si>
  <si>
    <t>NBTS00076</t>
  </si>
  <si>
    <t>Phan Tuấn Mỹ</t>
  </si>
  <si>
    <t>NBTS00079</t>
  </si>
  <si>
    <t xml:space="preserve">Dương Văn Khem </t>
  </si>
  <si>
    <t>NBTS00080</t>
  </si>
  <si>
    <t>Lê Xuân Hiển</t>
  </si>
  <si>
    <t>NBTS00081</t>
  </si>
  <si>
    <t>Trương Thị Loan Thanh</t>
  </si>
  <si>
    <t>NBTS00082</t>
  </si>
  <si>
    <t>Nguyễn Thu Huyến</t>
  </si>
  <si>
    <t>NBTS00083</t>
  </si>
  <si>
    <t>Lưu Thành Thà</t>
  </si>
  <si>
    <t>NBTS00084</t>
  </si>
  <si>
    <t>Lê Anh Tuấn</t>
  </si>
  <si>
    <t>NBTS00085</t>
  </si>
  <si>
    <t>Nguyễn Văn Phát</t>
  </si>
  <si>
    <t>NBTS00086</t>
  </si>
  <si>
    <t>Đặng Thái Thành</t>
  </si>
  <si>
    <t>NBTS00087</t>
  </si>
  <si>
    <t xml:space="preserve">Trịnh Nguyên Vỹ </t>
  </si>
  <si>
    <t>NBTS00088</t>
  </si>
  <si>
    <t xml:space="preserve">Đỗ Văn Vũ </t>
  </si>
  <si>
    <t>NBTS00089</t>
  </si>
  <si>
    <t>Vũ Xuân Khang</t>
  </si>
  <si>
    <t>NBTS00090</t>
  </si>
  <si>
    <t>Trần Biên Thùy</t>
  </si>
  <si>
    <t>NBTS00091</t>
  </si>
  <si>
    <t>Vũ Xuân Khải</t>
  </si>
  <si>
    <t>NBTS00092</t>
  </si>
  <si>
    <t>Lâm Minh Được</t>
  </si>
  <si>
    <t>NBTS00093</t>
  </si>
  <si>
    <t>Lê Minh Tuấn</t>
  </si>
  <si>
    <t>NBTS00094</t>
  </si>
  <si>
    <t>Trần Đình Duy</t>
  </si>
  <si>
    <t>NBTS00095</t>
  </si>
  <si>
    <t>Võ Thành Như</t>
  </si>
  <si>
    <t>NBTS00096</t>
  </si>
  <si>
    <t>Nguyễn Hoàng Phú</t>
  </si>
  <si>
    <t>NBTS00097</t>
  </si>
  <si>
    <t>Lê Thị Ngọc Ánh</t>
  </si>
  <si>
    <t>NBTS00098</t>
  </si>
  <si>
    <t>Phạm Vũ Mỹ Chi</t>
  </si>
  <si>
    <t>NBTS00099</t>
  </si>
  <si>
    <t>Nguyễn Minh Trí</t>
  </si>
  <si>
    <t>NBTS00100</t>
  </si>
  <si>
    <t>Châu Kiều Tâm</t>
  </si>
  <si>
    <t>NBTS00101</t>
  </si>
  <si>
    <t>Nguyễn Hoàng Lang</t>
  </si>
  <si>
    <t>NBTS00102</t>
  </si>
  <si>
    <t>Trần Văn Phòng</t>
  </si>
  <si>
    <t>SS KA</t>
  </si>
  <si>
    <t>NBTS00103</t>
  </si>
  <si>
    <t xml:space="preserve">Lê Hoàng Khoa </t>
  </si>
  <si>
    <t>NBTS00104</t>
  </si>
  <si>
    <t>Trần Văn Ba</t>
  </si>
  <si>
    <t>NBTS00105</t>
  </si>
  <si>
    <t>Lưu Khánh Dương</t>
  </si>
  <si>
    <t>NBTS00106</t>
  </si>
  <si>
    <t>Hồ Thị Bé Ba</t>
  </si>
  <si>
    <t>NBTS00107</t>
  </si>
  <si>
    <t>Lê Minh Thơ</t>
  </si>
  <si>
    <t>NBTS00108</t>
  </si>
  <si>
    <t>Đào Văn Nam</t>
  </si>
  <si>
    <t>14/10/2014</t>
  </si>
  <si>
    <t>NBTS00109</t>
  </si>
  <si>
    <t>Trịnh Quốc Sỹ</t>
  </si>
  <si>
    <t>12/02/2014</t>
  </si>
  <si>
    <t>NBTS00110</t>
  </si>
  <si>
    <t>Trần Thanh Sơn</t>
  </si>
  <si>
    <t>RR</t>
  </si>
  <si>
    <t>NBTS00111</t>
  </si>
  <si>
    <t>Phan Văn Chế</t>
  </si>
  <si>
    <t>NBTS00112</t>
  </si>
  <si>
    <t>Nguyễn Thị Duế</t>
  </si>
  <si>
    <t>NBTS00113</t>
  </si>
  <si>
    <t>NBTS00114</t>
  </si>
  <si>
    <t>Hàn Quang Chung</t>
  </si>
  <si>
    <t>NBTS00115</t>
  </si>
  <si>
    <t>Nguyễn Văn Tèo</t>
  </si>
  <si>
    <t>13/05/2013</t>
  </si>
  <si>
    <t>NBTS00117</t>
  </si>
  <si>
    <t>Phạm Đức Hợi</t>
  </si>
  <si>
    <t>NBTS00118</t>
  </si>
  <si>
    <t>Lê Quốc Tuấn</t>
  </si>
  <si>
    <t>NBTS00119</t>
  </si>
  <si>
    <t>Ngô Ngọc Thiên</t>
  </si>
  <si>
    <t>NBTS00120</t>
  </si>
  <si>
    <t>Hoàng Quốc Tuấn</t>
  </si>
  <si>
    <t>21/08/2012</t>
  </si>
  <si>
    <t>NBTS00121</t>
  </si>
  <si>
    <t>Lâm Xuân Nga</t>
  </si>
  <si>
    <t>NBTS00122</t>
  </si>
  <si>
    <t>Phạm Đình Thứ</t>
  </si>
  <si>
    <t>NBTS00123</t>
  </si>
  <si>
    <t>Nguyễn Thanh Hoàng</t>
  </si>
  <si>
    <t>AG</t>
  </si>
  <si>
    <t>NBTS00124</t>
  </si>
  <si>
    <t>Trịnh Nguyễn Huỳnh</t>
  </si>
  <si>
    <t>04/05/2013</t>
  </si>
  <si>
    <t>NBTS00125</t>
  </si>
  <si>
    <t>Trần Phong Tú</t>
  </si>
  <si>
    <t>NBTS00126</t>
  </si>
  <si>
    <t>Lý Minh Trí</t>
  </si>
  <si>
    <t>NBTS00127</t>
  </si>
  <si>
    <t>Võ Hoàng Gia</t>
  </si>
  <si>
    <t>NBTS00128</t>
  </si>
  <si>
    <t>Trần Thị Trung Hiếu</t>
  </si>
  <si>
    <t>NBTS00129</t>
  </si>
  <si>
    <t>Phạm Phú Thịnh</t>
  </si>
  <si>
    <t>NBTS00130</t>
  </si>
  <si>
    <t>Nguyễn Trần Gia Khang</t>
  </si>
  <si>
    <t>NBTS00131</t>
  </si>
  <si>
    <t>Hoàng Thị Hiên</t>
  </si>
  <si>
    <t>NBTS00132</t>
  </si>
  <si>
    <t>Lương Lê Minh Thông</t>
  </si>
  <si>
    <t>NBTS00133</t>
  </si>
  <si>
    <t>Trần Văn Thường</t>
  </si>
  <si>
    <t>11/08/2011</t>
  </si>
  <si>
    <t>NBTS00134</t>
  </si>
  <si>
    <t>Hoàng Thị Sửu</t>
  </si>
  <si>
    <t>NBTS00135</t>
  </si>
  <si>
    <t>Nguyễn Phước Hiền.</t>
  </si>
  <si>
    <t>NBTS00136</t>
  </si>
  <si>
    <t>Bùi Xuân Lộc</t>
  </si>
  <si>
    <t>NBTS00137</t>
  </si>
  <si>
    <t>Phạm Hoàng Khánh</t>
  </si>
  <si>
    <t>NBTS00138</t>
  </si>
  <si>
    <t>Võ Phi Phong</t>
  </si>
  <si>
    <t>NBTS00139</t>
  </si>
  <si>
    <t>Lưu Thị Phương Trang</t>
  </si>
  <si>
    <t>NBTS00140</t>
  </si>
  <si>
    <t>Hà Kim Nương</t>
  </si>
  <si>
    <t>NBTS00141</t>
  </si>
  <si>
    <t>Nguyễn Văn Nguyên Bình</t>
  </si>
  <si>
    <t>NBTS00142</t>
  </si>
  <si>
    <t>Nguyễn Tấn Định</t>
  </si>
  <si>
    <t>NBTS00143</t>
  </si>
  <si>
    <t>NBTS00144</t>
  </si>
  <si>
    <t>Nguyễn Minh Tuấn</t>
  </si>
  <si>
    <t>NBTS00145</t>
  </si>
  <si>
    <t>Phạm Cao Cường</t>
  </si>
  <si>
    <t>NBTS00146</t>
  </si>
  <si>
    <t>NBTS00147</t>
  </si>
  <si>
    <t>Huỳnh Văn Phương</t>
  </si>
  <si>
    <t>28/10/2014</t>
  </si>
  <si>
    <t>NBTS00148</t>
  </si>
  <si>
    <t>Cao Tuấn Thanh</t>
  </si>
  <si>
    <t>NBTS00149</t>
  </si>
  <si>
    <t>Phan Thiện Chí</t>
  </si>
  <si>
    <t>NBTS00150</t>
  </si>
  <si>
    <t>Thái Hữu Phúc</t>
  </si>
  <si>
    <t>24/04/2013</t>
  </si>
  <si>
    <t>NBTS00151</t>
  </si>
  <si>
    <t>Trần Ngọc Thạch</t>
  </si>
  <si>
    <t>NBTS00152</t>
  </si>
  <si>
    <t>Nguyễn Hoàng Long</t>
  </si>
  <si>
    <t>15/04/2015</t>
  </si>
  <si>
    <t>NBTS00153</t>
  </si>
  <si>
    <t>Dương Ngọc Duy</t>
  </si>
  <si>
    <t>NBTS00154</t>
  </si>
  <si>
    <t>Nguyễn Hiếu Ngọc</t>
  </si>
  <si>
    <t>NBTS00155</t>
  </si>
  <si>
    <t>Dương Văn Sang</t>
  </si>
  <si>
    <t>NBTS00156</t>
  </si>
  <si>
    <t>Nguyễn Minh Tiến</t>
  </si>
  <si>
    <t>NBTS00157</t>
  </si>
  <si>
    <t>Nguyễn Đức Hạnh</t>
  </si>
  <si>
    <t>NBTS00158</t>
  </si>
  <si>
    <t>Nguyễn Văn Tám</t>
  </si>
  <si>
    <t>NBTS00159</t>
  </si>
  <si>
    <t>Đoàn Văn Hiên</t>
  </si>
  <si>
    <t>NBTS00160</t>
  </si>
  <si>
    <t>Hoàng Tiến Dũng</t>
  </si>
  <si>
    <t>NBTS00161</t>
  </si>
  <si>
    <t>Bùi Hữu Thành</t>
  </si>
  <si>
    <t>NBTS00162</t>
  </si>
  <si>
    <t>Trịnh Nhất Phương</t>
  </si>
  <si>
    <t>NBTS00163</t>
  </si>
  <si>
    <t>Đinh Tấn Thọ</t>
  </si>
  <si>
    <t>NBTS00164</t>
  </si>
  <si>
    <t>Hồ Triệu Phú</t>
  </si>
  <si>
    <t>NBTS00165</t>
  </si>
  <si>
    <t>Lê Thị Xuân Phương</t>
  </si>
  <si>
    <t>NBTS00167</t>
  </si>
  <si>
    <t>Nguyễn Nhật Duy</t>
  </si>
  <si>
    <t>NBTS00168</t>
  </si>
  <si>
    <t>Phùng Thị Hồng Yến</t>
  </si>
  <si>
    <t>NBTS00169</t>
  </si>
  <si>
    <t>Nguyễn Cẩm Thạch</t>
  </si>
  <si>
    <t>NBTS00170</t>
  </si>
  <si>
    <t>Nguyễn Thị Ngọc Oanh</t>
  </si>
  <si>
    <t>28/09/2015</t>
  </si>
  <si>
    <t>NBTS00171</t>
  </si>
  <si>
    <t>Phạm Đình Trường</t>
  </si>
  <si>
    <t>NBTS00172</t>
  </si>
  <si>
    <t>Lê Thị Thanh Trang</t>
  </si>
  <si>
    <t>NBTS00173</t>
  </si>
  <si>
    <t xml:space="preserve">Cáp Văn Lai </t>
  </si>
  <si>
    <t>NBTS00174</t>
  </si>
  <si>
    <t>Đặng Thị Mỹ Lệ</t>
  </si>
  <si>
    <t>NBTS00175</t>
  </si>
  <si>
    <t>Lê Đức  Tấn</t>
  </si>
  <si>
    <t>NBTS00176</t>
  </si>
  <si>
    <t>Nguyễn Ngọc Minh</t>
  </si>
  <si>
    <t>NBTS00177</t>
  </si>
  <si>
    <t>Nguyễn Thị Thanh Thảo</t>
  </si>
  <si>
    <t>NBTS00178</t>
  </si>
  <si>
    <t>Trần Đức Tâm</t>
  </si>
  <si>
    <t>10/10/2014</t>
  </si>
  <si>
    <t>NBTS00179</t>
  </si>
  <si>
    <t>Trương Hoàng Trọng Ngôn</t>
  </si>
  <si>
    <t>NBTS00180</t>
  </si>
  <si>
    <t>Lê Duy Hòa</t>
  </si>
  <si>
    <t>NBTS00181</t>
  </si>
  <si>
    <t>Võ Văn Ngọc</t>
  </si>
  <si>
    <t>NBTS00182</t>
  </si>
  <si>
    <t>Ngô Văn Sang</t>
  </si>
  <si>
    <t>NBTS00183</t>
  </si>
  <si>
    <t>Nguyễn Thành An</t>
  </si>
  <si>
    <t>NBTS00184</t>
  </si>
  <si>
    <t>Trần Phú Vinh</t>
  </si>
  <si>
    <t>NBTS00185</t>
  </si>
  <si>
    <t>Đỗ Hoài Phi</t>
  </si>
  <si>
    <t>NBTS00186</t>
  </si>
  <si>
    <t>Bùi Ngọc Nguy</t>
  </si>
  <si>
    <t>NBTS00187</t>
  </si>
  <si>
    <t>Nguyễn Ngọc Hải</t>
  </si>
  <si>
    <t>NBTS00188</t>
  </si>
  <si>
    <t>Phan Thị Kim Phượng</t>
  </si>
  <si>
    <t>NBTS00189</t>
  </si>
  <si>
    <t xml:space="preserve">Phạm Thị Hậu </t>
  </si>
  <si>
    <t>01/10/2015</t>
  </si>
  <si>
    <t>NBTS00190</t>
  </si>
  <si>
    <t>Trần Xuân Trường</t>
  </si>
  <si>
    <t>NBTS00191</t>
  </si>
  <si>
    <t>Trần Quang Hiển</t>
  </si>
  <si>
    <t>NBTS00192</t>
  </si>
  <si>
    <t>Trần Ngọc Loan</t>
  </si>
  <si>
    <t>NBTS00193</t>
  </si>
  <si>
    <t>Nguyễn Thiện Dũng</t>
  </si>
  <si>
    <t>NBTS00194</t>
  </si>
  <si>
    <t>Nguyễn Văn Toàn</t>
  </si>
  <si>
    <t>NBTS00195</t>
  </si>
  <si>
    <t>Nguyễn Thi Hồng My</t>
  </si>
  <si>
    <t>NBTS00196</t>
  </si>
  <si>
    <t>Nguyễn Thị Phú</t>
  </si>
  <si>
    <t>NBTS00197</t>
  </si>
  <si>
    <t>Nguyễn Thị Hồng Thương</t>
  </si>
  <si>
    <t>NBTS00198</t>
  </si>
  <si>
    <t>Võ Thị Tuyết</t>
  </si>
  <si>
    <t>NBTS00199</t>
  </si>
  <si>
    <t>Nguyễn Văn Tuấn</t>
  </si>
  <si>
    <t>03/03/2016</t>
  </si>
  <si>
    <t>NBTS00200</t>
  </si>
  <si>
    <t>Nguyễn Văn Việt</t>
  </si>
  <si>
    <t>10/03/2016</t>
  </si>
  <si>
    <t>NBTS00201</t>
  </si>
  <si>
    <t>Lê Thị Lệ Thu</t>
  </si>
  <si>
    <t>01/08/2014</t>
  </si>
  <si>
    <t>NBTS00202</t>
  </si>
  <si>
    <t>Lê Thị Nguyệt</t>
  </si>
  <si>
    <t>21/04/2015</t>
  </si>
  <si>
    <t>NBTS00203</t>
  </si>
  <si>
    <t>Hoàng Thị Kim Yến</t>
  </si>
  <si>
    <t>NBTS00204</t>
  </si>
  <si>
    <t>Cao Văn Nghị</t>
  </si>
  <si>
    <t>NBTS00205</t>
  </si>
  <si>
    <t>Trần Đình Quý</t>
  </si>
  <si>
    <t>NBTS00206</t>
  </si>
  <si>
    <t>Phan Thị Linh</t>
  </si>
  <si>
    <t>NBTS00207</t>
  </si>
  <si>
    <t>Nguyễn Hữu Hoành</t>
  </si>
  <si>
    <t>NBTS00208</t>
  </si>
  <si>
    <t>Lương Văn Luân</t>
  </si>
  <si>
    <t>NBTS00209</t>
  </si>
  <si>
    <t>Trương Thị Ngọc Duyên</t>
  </si>
  <si>
    <t>NBTS00210</t>
  </si>
  <si>
    <t>Lê Tuấn Anh</t>
  </si>
  <si>
    <t>NBTS00211</t>
  </si>
  <si>
    <t>Đinh Ngọc Sơn</t>
  </si>
  <si>
    <t>NBTS00212</t>
  </si>
  <si>
    <t>Trần Văn Hải</t>
  </si>
  <si>
    <t>NBTS00213</t>
  </si>
  <si>
    <t>Nguyễn Quốc Huy</t>
  </si>
  <si>
    <t>NBTS00214</t>
  </si>
  <si>
    <t>Nguyễn Hoàn Cương</t>
  </si>
  <si>
    <t>NBTS00215</t>
  </si>
  <si>
    <t>Thái Thị Ngọc Vân</t>
  </si>
  <si>
    <t>NBTS00216</t>
  </si>
  <si>
    <t>Đèo Nàng Xuân Hồng</t>
  </si>
  <si>
    <t>NBTS00217</t>
  </si>
  <si>
    <t>Nguyễn Bình Dương</t>
  </si>
  <si>
    <t>NBTS00218</t>
  </si>
  <si>
    <t>Trần Kim Yến</t>
  </si>
  <si>
    <t>NBTS00219</t>
  </si>
  <si>
    <t>Bùi Thị Như Hà</t>
  </si>
  <si>
    <t>NBTS00220</t>
  </si>
  <si>
    <t>Hồ Quốc Việt</t>
  </si>
  <si>
    <t>NBTS00221</t>
  </si>
  <si>
    <t>Nguyễn Hoàng Lâm</t>
  </si>
  <si>
    <t>12/10/2015</t>
  </si>
  <si>
    <t>WSE</t>
  </si>
  <si>
    <t>NBTS00222</t>
  </si>
  <si>
    <t>Văn Gia Tuấn</t>
  </si>
  <si>
    <t>NBTS00223</t>
  </si>
  <si>
    <t xml:space="preserve">Đặng Đình Quốc Vũ </t>
  </si>
  <si>
    <t>NBTS00224</t>
  </si>
  <si>
    <t>Lương Văn Thoai</t>
  </si>
  <si>
    <t>NBTS00225</t>
  </si>
  <si>
    <t>Nguyễn Phạm Quốc Thái</t>
  </si>
  <si>
    <t>NBTS00226</t>
  </si>
  <si>
    <t>Nguyễn Thị Tuyết Thu</t>
  </si>
  <si>
    <t>NBTS00227</t>
  </si>
  <si>
    <t>Mã Khai Bình</t>
  </si>
  <si>
    <t>NBTS00228</t>
  </si>
  <si>
    <t>Phạm Đức Vinh</t>
  </si>
  <si>
    <t>NBTS00229</t>
  </si>
  <si>
    <t>Lê Thị Trúc Linh</t>
  </si>
  <si>
    <t>NBTS00230</t>
  </si>
  <si>
    <t>Nguyễn Thanh Phú</t>
  </si>
  <si>
    <t>NBTS00231</t>
  </si>
  <si>
    <t>Võ Trần Bình</t>
  </si>
  <si>
    <t>NBTS00232</t>
  </si>
  <si>
    <t>Dương Nhật Tiến</t>
  </si>
  <si>
    <t>NBTS00233</t>
  </si>
  <si>
    <t>Nguyễn Văn Phú</t>
  </si>
  <si>
    <t>01/04/2013</t>
  </si>
  <si>
    <t>NBTS00234</t>
  </si>
  <si>
    <t>Vũ Quốc Hiền</t>
  </si>
  <si>
    <t>NBTS00235</t>
  </si>
  <si>
    <t>Hồ Tấn Tước</t>
  </si>
  <si>
    <t>NBTS00236</t>
  </si>
  <si>
    <t>Nguyễn Hữu Đức</t>
  </si>
  <si>
    <t>NBTS00237</t>
  </si>
  <si>
    <t>Ngô Lê Mạnh Phi</t>
  </si>
  <si>
    <t>NBTS00238</t>
  </si>
  <si>
    <t>Nguyễn Văn Tâm</t>
  </si>
  <si>
    <t>NBTS00239</t>
  </si>
  <si>
    <t>Nguyễn Lý Ngọc Duyên</t>
  </si>
  <si>
    <t>NBTS00240</t>
  </si>
  <si>
    <t>Nguyễn Văn Thương</t>
  </si>
  <si>
    <t xml:space="preserve"> 27/3/2013</t>
  </si>
  <si>
    <t>NBTS00241</t>
  </si>
  <si>
    <t>Phan Thị Hạnh</t>
  </si>
  <si>
    <t>NBTS00242</t>
  </si>
  <si>
    <t>Huỳnh Thanh Sang</t>
  </si>
  <si>
    <t>NBTS00243</t>
  </si>
  <si>
    <t>Nguyễn Quốc Hưng</t>
  </si>
  <si>
    <t>NBTS00244</t>
  </si>
  <si>
    <t>Đinh Văn Đoàn</t>
  </si>
  <si>
    <t>21/06/2015</t>
  </si>
  <si>
    <t>NBTS00245</t>
  </si>
  <si>
    <t>Lê Trường An</t>
  </si>
  <si>
    <t>NBTS00246</t>
  </si>
  <si>
    <t>Trần Trung Hòa</t>
  </si>
  <si>
    <t>NBTS00247</t>
  </si>
  <si>
    <t>Nguyễn Trung Hiếu</t>
  </si>
  <si>
    <t>NBTS00248</t>
  </si>
  <si>
    <t>Ngô Kim Khôi</t>
  </si>
  <si>
    <t>NBTS00249</t>
  </si>
  <si>
    <t>Trần Quốc Trung</t>
  </si>
  <si>
    <t>NBTS00250</t>
  </si>
  <si>
    <t>Phạm Hồng Nhu</t>
  </si>
  <si>
    <t>01/04/2014</t>
  </si>
  <si>
    <t>NBTS00251</t>
  </si>
  <si>
    <t>HUỲNH VĂN NHÂN</t>
  </si>
  <si>
    <t>NBTS00252</t>
  </si>
  <si>
    <t>Huỳnh Văn Trác</t>
  </si>
  <si>
    <t>NBTS00253</t>
  </si>
  <si>
    <t>Huỳnh Thị Thanh Nhanh</t>
  </si>
  <si>
    <t>NBTS00254</t>
  </si>
  <si>
    <t>Phạm Thanh Bình</t>
  </si>
  <si>
    <t>NBTS00255</t>
  </si>
  <si>
    <t>Nguyễn Văn Chung</t>
  </si>
  <si>
    <t>NBTS00256</t>
  </si>
  <si>
    <t>Trần Thị Thúy Hằng</t>
  </si>
  <si>
    <t>NBTS00257</t>
  </si>
  <si>
    <t>Nguyễn Thành Tâm</t>
  </si>
  <si>
    <t>NBTS00258</t>
  </si>
  <si>
    <t>Trần Hồng Hạnh</t>
  </si>
  <si>
    <t>NBTS00259</t>
  </si>
  <si>
    <t>Diệp Quốc Đống</t>
  </si>
  <si>
    <t>NBTS00260</t>
  </si>
  <si>
    <t>Lê Minh Trí</t>
  </si>
  <si>
    <t>NBTS00261</t>
  </si>
  <si>
    <t>Chung Nguyên Thành</t>
  </si>
  <si>
    <t>NBTS00262</t>
  </si>
  <si>
    <t>Lê Quang Minh</t>
  </si>
  <si>
    <t>NBTS00263</t>
  </si>
  <si>
    <t>Bùi Trường Giang</t>
  </si>
  <si>
    <t>02/03/2016</t>
  </si>
  <si>
    <t>NBTS00264</t>
  </si>
  <si>
    <t>Nguyễn Vũ Hòa</t>
  </si>
  <si>
    <t>15/04/2013</t>
  </si>
  <si>
    <t>NBTS00265</t>
  </si>
  <si>
    <t>Nguyễn Thành Duyệt</t>
  </si>
  <si>
    <t>15/12/2014</t>
  </si>
  <si>
    <t>UAG</t>
  </si>
  <si>
    <t>NBTS00266</t>
  </si>
  <si>
    <t>Lê Thanh Nhựt</t>
  </si>
  <si>
    <t>NBTS00267</t>
  </si>
  <si>
    <t xml:space="preserve">Lê Long Hiệp </t>
  </si>
  <si>
    <t>NBTS00268</t>
  </si>
  <si>
    <t>Mai Chí Trung</t>
  </si>
  <si>
    <t>NBTS00269</t>
  </si>
  <si>
    <t>Trần Văn Thừa</t>
  </si>
  <si>
    <t>NBTS00270</t>
  </si>
  <si>
    <t>Nguyễn Văn Khôn</t>
  </si>
  <si>
    <t>NBTS00271</t>
  </si>
  <si>
    <t>Nguyễn Hoàng Vũ</t>
  </si>
  <si>
    <t>NBTS00272</t>
  </si>
  <si>
    <t>Dương Quốc Thuần</t>
  </si>
  <si>
    <t>NBTS00273</t>
  </si>
  <si>
    <t>Hà Phước Thanh</t>
  </si>
  <si>
    <t>NBTS00274</t>
  </si>
  <si>
    <t>Quách Thư Liêm</t>
  </si>
  <si>
    <t>21/02/12</t>
  </si>
  <si>
    <t>NBTS00275</t>
  </si>
  <si>
    <t>Đặng Thành Đồng</t>
  </si>
  <si>
    <t>NBTS00276</t>
  </si>
  <si>
    <t>NBTS00278</t>
  </si>
  <si>
    <t>Nguyễn Thanh Hiếu</t>
  </si>
  <si>
    <t>NBTS00279</t>
  </si>
  <si>
    <t>Nguyễn Văn Luông</t>
  </si>
  <si>
    <t>NBTS00280</t>
  </si>
  <si>
    <t xml:space="preserve">Nguyễn Văn Trãi </t>
  </si>
  <si>
    <t>NBTS00281</t>
  </si>
  <si>
    <t>Võ Phước Tính</t>
  </si>
  <si>
    <t>NBTS00282</t>
  </si>
  <si>
    <t>Trần Thanh Phong </t>
  </si>
  <si>
    <t>NBTS00283</t>
  </si>
  <si>
    <t xml:space="preserve">Phan Hoài Phương </t>
  </si>
  <si>
    <t>10/02/2014</t>
  </si>
  <si>
    <t>NBTS00284</t>
  </si>
  <si>
    <t>Lý Thanh Hải</t>
  </si>
  <si>
    <t>NBTS00285</t>
  </si>
  <si>
    <t>Châu Văn Tiến</t>
  </si>
  <si>
    <t>NBTS00286</t>
  </si>
  <si>
    <t>Thái Trung Kiên</t>
  </si>
  <si>
    <t>NBTS00287</t>
  </si>
  <si>
    <t>Lữ Văn Lai</t>
  </si>
  <si>
    <t>NBTS00288</t>
  </si>
  <si>
    <t>Võ Văn Đoàn</t>
  </si>
  <si>
    <t>NBTS00289</t>
  </si>
  <si>
    <t>Nguyễn Việt Anh</t>
  </si>
  <si>
    <t>NBTS00290</t>
  </si>
  <si>
    <t>Đoàn Đăng Khoa</t>
  </si>
  <si>
    <t>NBTS00291</t>
  </si>
  <si>
    <t>Châu Minh Hiếu</t>
  </si>
  <si>
    <t>02/04/12</t>
  </si>
  <si>
    <t>NBTS00292</t>
  </si>
  <si>
    <t xml:space="preserve">Bùi Thị Mỹ Quý </t>
  </si>
  <si>
    <t>NBTS00293</t>
  </si>
  <si>
    <t xml:space="preserve">Bùi Thanh Thảo </t>
  </si>
  <si>
    <t>21/09/2012</t>
  </si>
  <si>
    <t>NBTS00294</t>
  </si>
  <si>
    <t xml:space="preserve">Nguyễn Văn Hoàng </t>
  </si>
  <si>
    <t>NBTS00295</t>
  </si>
  <si>
    <t>Cao Văn Nghe</t>
  </si>
  <si>
    <t>NBTS00296</t>
  </si>
  <si>
    <t xml:space="preserve">Nguyễn Thanh Quân </t>
  </si>
  <si>
    <t>23/03/2012</t>
  </si>
  <si>
    <t>NBTS00297</t>
  </si>
  <si>
    <t xml:space="preserve">Nguyễn Văn Khang </t>
  </si>
  <si>
    <t>NBTS00298</t>
  </si>
  <si>
    <t>Trần Vũ Linh</t>
  </si>
  <si>
    <t>NBTS00299</t>
  </si>
  <si>
    <t>Nguyễn Bá Trọng Quân</t>
  </si>
  <si>
    <t>NBTS00300</t>
  </si>
  <si>
    <t>Huỳnh Võ Trung Kiên</t>
  </si>
  <si>
    <t>NBTS00301</t>
  </si>
  <si>
    <t>Lâm Vũ Duy</t>
  </si>
  <si>
    <t>NBTS00302</t>
  </si>
  <si>
    <t>Nguyễn Ngọc Tạo</t>
  </si>
  <si>
    <t>NBTS00303</t>
  </si>
  <si>
    <t>Nguyễn Thị Cẩm Linh</t>
  </si>
  <si>
    <t>NBTS00304</t>
  </si>
  <si>
    <t>Thi Tấn Qúy</t>
  </si>
  <si>
    <t>NBTS00305</t>
  </si>
  <si>
    <t>Nguyễn Trung Hậu</t>
  </si>
  <si>
    <t>NBTS00306</t>
  </si>
  <si>
    <t>Lữ Thanh Tiền</t>
  </si>
  <si>
    <t>NBTS00307</t>
  </si>
  <si>
    <t>Trần Văn Chiến</t>
  </si>
  <si>
    <t>NBTS00308</t>
  </si>
  <si>
    <t>Giang Vũ Trường</t>
  </si>
  <si>
    <t>NBTS00309</t>
  </si>
  <si>
    <t>Tống Văn Tâm</t>
  </si>
  <si>
    <t>NBTS00310</t>
  </si>
  <si>
    <t>Lê Thanh Hoàng</t>
  </si>
  <si>
    <t>NBTS00311</t>
  </si>
  <si>
    <t>Giang Ngọc Như</t>
  </si>
  <si>
    <t>NBTS00312</t>
  </si>
  <si>
    <t>Sơn Hòa Minh</t>
  </si>
  <si>
    <t>15/05/2015</t>
  </si>
  <si>
    <t>NBTS00313</t>
  </si>
  <si>
    <t>Đinh Thị Tố Nhi</t>
  </si>
  <si>
    <t>NBTS00314</t>
  </si>
  <si>
    <t>Trần Y Bal</t>
  </si>
  <si>
    <t>NBTS00315</t>
  </si>
  <si>
    <t>Nguyễn Trường An</t>
  </si>
  <si>
    <t>NBTS00316</t>
  </si>
  <si>
    <t>Nguyễn Huỳnh Vũ Kiệt</t>
  </si>
  <si>
    <t>NBTS00317</t>
  </si>
  <si>
    <t>Trần Anh Khoa</t>
  </si>
  <si>
    <t>21/05/2015</t>
  </si>
  <si>
    <t>NBTS00318</t>
  </si>
  <si>
    <t>Nguyễn Thanh Liêm</t>
  </si>
  <si>
    <t>NBTS00319</t>
  </si>
  <si>
    <t>Lê Trọng Bằng</t>
  </si>
  <si>
    <t>NBTS00320</t>
  </si>
  <si>
    <t>Phan Thanh Tuấn</t>
  </si>
  <si>
    <t>NBTS00321</t>
  </si>
  <si>
    <t>Nguyễn Vũ Linh</t>
  </si>
  <si>
    <t>07/04/2014</t>
  </si>
  <si>
    <t>NBTS00322</t>
  </si>
  <si>
    <t>Bành Phước Lợi</t>
  </si>
  <si>
    <t>NBTS00323</t>
  </si>
  <si>
    <t>Huỳnh Thi Hồng Vân</t>
  </si>
  <si>
    <t>NBTS00324</t>
  </si>
  <si>
    <t>Nguyễn Văn Mãnh</t>
  </si>
  <si>
    <t>NBTS00325</t>
  </si>
  <si>
    <t>Lưu Khánh Ngọc</t>
  </si>
  <si>
    <t>NBTS00326</t>
  </si>
  <si>
    <t>Sơn Hòan Nam</t>
  </si>
  <si>
    <t>NBTS00327</t>
  </si>
  <si>
    <t>Trương Hoàng Đương</t>
  </si>
  <si>
    <t>NBTS00328</t>
  </si>
  <si>
    <t>Võ Minh Thành</t>
  </si>
  <si>
    <t>NBTS00329</t>
  </si>
  <si>
    <t>Thạch Mel</t>
  </si>
  <si>
    <t>NBTS00330</t>
  </si>
  <si>
    <t>Cao Văn Tha</t>
  </si>
  <si>
    <t>NBTS00331</t>
  </si>
  <si>
    <t>Cao Hoài Hận</t>
  </si>
  <si>
    <t>NBTS00332</t>
  </si>
  <si>
    <t>Bùi Quốc Tuấn</t>
  </si>
  <si>
    <t>NBTS00333</t>
  </si>
  <si>
    <t xml:space="preserve">Lê Đặng Thanh Tài </t>
  </si>
  <si>
    <t>NBTS00334</t>
  </si>
  <si>
    <t>Trần Hữu Mẫn</t>
  </si>
  <si>
    <t>16/07/2016</t>
  </si>
  <si>
    <t>NBTS00335</t>
  </si>
  <si>
    <t>Thái Duy Bảo</t>
  </si>
  <si>
    <t>NBTS00336</t>
  </si>
  <si>
    <t>Nguyễn Hữu Nhật Trường</t>
  </si>
  <si>
    <t>NBTS00337</t>
  </si>
  <si>
    <t>Lương Xuân Hoài</t>
  </si>
  <si>
    <t>15/08/2016</t>
  </si>
  <si>
    <t>NBTS00338</t>
  </si>
  <si>
    <t>Đặng Công Thắng</t>
  </si>
  <si>
    <t>NBTS00339</t>
  </si>
  <si>
    <t>Nguyễn Đăng Đạt</t>
  </si>
  <si>
    <t>26-04-2017</t>
  </si>
  <si>
    <t>NBTS00340</t>
  </si>
  <si>
    <t>Trần Hữu Dũng</t>
  </si>
  <si>
    <t>NBTS00341</t>
  </si>
  <si>
    <t>Trần Anh Vũ</t>
  </si>
  <si>
    <t>NBTS00342</t>
  </si>
  <si>
    <t>Văn Phú Anh Khoa</t>
  </si>
  <si>
    <t>NBTS00343</t>
  </si>
  <si>
    <t xml:space="preserve">Nguyễn Đăng Hoàng </t>
  </si>
  <si>
    <t>NBTS00344</t>
  </si>
  <si>
    <t>Huỳnh Văn Lập</t>
  </si>
  <si>
    <t>NBTS00345</t>
  </si>
  <si>
    <t>Đặng Trương Nhật Huy</t>
  </si>
  <si>
    <t>25-04-2017</t>
  </si>
  <si>
    <t>NBTS00346</t>
  </si>
  <si>
    <t>Mai Văn Nam</t>
  </si>
  <si>
    <t>NBTS00347</t>
  </si>
  <si>
    <t>Phạm Bá Phú</t>
  </si>
  <si>
    <t>NBTS00348</t>
  </si>
  <si>
    <t>Đỗ Duy Thiện</t>
  </si>
  <si>
    <t>NBTS00349</t>
  </si>
  <si>
    <t>Hồ Duy Thảnh</t>
  </si>
  <si>
    <t>NBTS00350</t>
  </si>
  <si>
    <t>Lưu Văn Tân</t>
  </si>
  <si>
    <t>NBTS00351</t>
  </si>
  <si>
    <t>Hồ Thị Thanh Thủy</t>
  </si>
  <si>
    <t>NBTS00352</t>
  </si>
  <si>
    <t>Cao Thị Thùy Dương</t>
  </si>
  <si>
    <t>NBTS00353</t>
  </si>
  <si>
    <t>Nguyễn Thái Ngọc Trịnh</t>
  </si>
  <si>
    <t>NBTS00354</t>
  </si>
  <si>
    <t>Lê Quang Nhân</t>
  </si>
  <si>
    <t>NBTS00355</t>
  </si>
  <si>
    <t>Võ Quang May</t>
  </si>
  <si>
    <t>NBTS00356</t>
  </si>
  <si>
    <t xml:space="preserve">Trần Công Danh </t>
  </si>
  <si>
    <t>NBTS00357</t>
  </si>
  <si>
    <t>NBTS00358</t>
  </si>
  <si>
    <t>Hồ Hoàng Sang</t>
  </si>
  <si>
    <t>NBTS00359</t>
  </si>
  <si>
    <t>Lê Vương Quốc Việt</t>
  </si>
  <si>
    <t>NBTS00360</t>
  </si>
  <si>
    <t xml:space="preserve">Phạm Cường </t>
  </si>
  <si>
    <t>NBTS00361</t>
  </si>
  <si>
    <t>Nguyễn Hóa</t>
  </si>
  <si>
    <t>NBTS00362</t>
  </si>
  <si>
    <t>Đặng Cương</t>
  </si>
  <si>
    <t>NBTS00363</t>
  </si>
  <si>
    <t>Huỳnh Văn Sang</t>
  </si>
  <si>
    <t>NBTS00364</t>
  </si>
  <si>
    <t>Đoàn Quốc Thịnh</t>
  </si>
  <si>
    <t>17/08/2016</t>
  </si>
  <si>
    <t>NBTS00365</t>
  </si>
  <si>
    <t>Nguyễn Đăng Nhiên</t>
  </si>
  <si>
    <t>NBTS00366</t>
  </si>
  <si>
    <t>Nguyễn Văn Minh</t>
  </si>
  <si>
    <t>NBTS00367</t>
  </si>
  <si>
    <t>Nguyễn Thị Ánh Nguyệt</t>
  </si>
  <si>
    <t>NBTS00368</t>
  </si>
  <si>
    <t>Lê Phước Sinh</t>
  </si>
  <si>
    <t>NBTS00369</t>
  </si>
  <si>
    <t>Vũ Trần Duy Tân</t>
  </si>
  <si>
    <t>01/04/2017</t>
  </si>
  <si>
    <t>NBTS00370</t>
  </si>
  <si>
    <t>Vũ Trần Quốc Tân</t>
  </si>
  <si>
    <t>NBTS00371</t>
  </si>
  <si>
    <t>Hoàng Văn Bình</t>
  </si>
  <si>
    <t>NBTS00372</t>
  </si>
  <si>
    <t>Trần Văn Thiện</t>
  </si>
  <si>
    <t>NBTS00373</t>
  </si>
  <si>
    <t>Hoàng Văn Dường</t>
  </si>
  <si>
    <t>NBTS00374</t>
  </si>
  <si>
    <t>Nguyễn Thị Thu Loàn</t>
  </si>
  <si>
    <t>15/7/2016</t>
  </si>
  <si>
    <t>NBTS00375</t>
  </si>
  <si>
    <t>Phạm Đại Hải</t>
  </si>
  <si>
    <t>NBTS00376</t>
  </si>
  <si>
    <t>Nguyễn Văn Tình</t>
  </si>
  <si>
    <t>NBTS00377</t>
  </si>
  <si>
    <t>Lê Đình Lực</t>
  </si>
  <si>
    <t>NBTS00378</t>
  </si>
  <si>
    <t>Hoàng Thị Hiệp</t>
  </si>
  <si>
    <t>NBTS00379</t>
  </si>
  <si>
    <t>NGUYỄN THỊ HIỀN</t>
  </si>
  <si>
    <t>NBTS00380</t>
  </si>
  <si>
    <t>NGUYỄN THỊ HẢO</t>
  </si>
  <si>
    <t>NBTS00381</t>
  </si>
  <si>
    <t>Hoàng Chánh Tín</t>
  </si>
  <si>
    <t>NBTS00382</t>
  </si>
  <si>
    <t>Đặng Tuấn Bình</t>
  </si>
  <si>
    <t>NBTS00383</t>
  </si>
  <si>
    <t>Vũ Duy Bảo</t>
  </si>
  <si>
    <t>NBTS00384</t>
  </si>
  <si>
    <t xml:space="preserve">Phan Đình Long </t>
  </si>
  <si>
    <t>NBTS00385</t>
  </si>
  <si>
    <t xml:space="preserve">Nguyễn Bá Ngọc </t>
  </si>
  <si>
    <t>NBTS00386</t>
  </si>
  <si>
    <t>Huỳnh Xuân Ngọc</t>
  </si>
  <si>
    <t>NBTS00387</t>
  </si>
  <si>
    <t xml:space="preserve">Lê Đông Sang </t>
  </si>
  <si>
    <t>NBTS00388</t>
  </si>
  <si>
    <t>Trình Khánh Tâm</t>
  </si>
  <si>
    <t>NBTS00389</t>
  </si>
  <si>
    <t>Trần Việt Cường</t>
  </si>
  <si>
    <t>NBTS00390</t>
  </si>
  <si>
    <t>Nguyễn Hữu Thanh</t>
  </si>
  <si>
    <t>NBTS00391</t>
  </si>
  <si>
    <t>Đào Ngọc Hải</t>
  </si>
  <si>
    <t>NBTS00392</t>
  </si>
  <si>
    <t>Trần Xuân Cường</t>
  </si>
  <si>
    <t>NBTS00393</t>
  </si>
  <si>
    <t>Trần Hồng Nam</t>
  </si>
  <si>
    <t>NBTS00394</t>
  </si>
  <si>
    <t>Lê Đặng Bá Nhật</t>
  </si>
  <si>
    <t>NBTS00395</t>
  </si>
  <si>
    <t>Võ Thị Huệ</t>
  </si>
  <si>
    <t>NBTS00396</t>
  </si>
  <si>
    <t>Hồ Minh Thiện</t>
  </si>
  <si>
    <t>NBTS00397</t>
  </si>
  <si>
    <t>Nguyễn Thịnh Phúc</t>
  </si>
  <si>
    <t>NBTS00398</t>
  </si>
  <si>
    <t>Lê Thanh Phương</t>
  </si>
  <si>
    <t>NBTS00399</t>
  </si>
  <si>
    <t>Hà Thị Lánh</t>
  </si>
  <si>
    <t>NBTS00400</t>
  </si>
  <si>
    <t>NGUYỄN TUẤN VIỆT</t>
  </si>
  <si>
    <t>NBTS00401</t>
  </si>
  <si>
    <t>Lê Thị Thu Phương</t>
  </si>
  <si>
    <t>NBTS00402</t>
  </si>
  <si>
    <t>Dương Thị Khuyên</t>
  </si>
  <si>
    <t>NBTS00403</t>
  </si>
  <si>
    <t>Nguyễn Thị Bích Hoa</t>
  </si>
  <si>
    <t>NBTS00404</t>
  </si>
  <si>
    <t>Nguyễn Tiền</t>
  </si>
  <si>
    <t>20/05/2017</t>
  </si>
  <si>
    <t>NBTS00405</t>
  </si>
  <si>
    <t>Đoàn Thị Thu Thảo</t>
  </si>
  <si>
    <t>01/08/2016</t>
  </si>
  <si>
    <t>NBTS00406</t>
  </si>
  <si>
    <t>Đỗ Hoàng Phố</t>
  </si>
  <si>
    <t>01/6/2017</t>
  </si>
  <si>
    <t>NBTS00407</t>
  </si>
  <si>
    <t>Trần Xuân Hải</t>
  </si>
  <si>
    <t>NBTS00408</t>
  </si>
  <si>
    <t>Lương Ngọc Lượng</t>
  </si>
  <si>
    <t>21/04/2017</t>
  </si>
  <si>
    <t>NBTS00409</t>
  </si>
  <si>
    <t>Nguyễn Văn Quang</t>
  </si>
  <si>
    <t>NBTS00410</t>
  </si>
  <si>
    <t>Nguyễn Thụy Chi Lê</t>
  </si>
  <si>
    <t>NBTS00411</t>
  </si>
  <si>
    <t>Ngô Văn Thân</t>
  </si>
  <si>
    <t>NBTS00412</t>
  </si>
  <si>
    <t>Đoàn Anh Quá</t>
  </si>
  <si>
    <t>NBTS00413</t>
  </si>
  <si>
    <t>Lê Thị Thanh Vân</t>
  </si>
  <si>
    <t>01/04/2016</t>
  </si>
  <si>
    <t>NBTS00414</t>
  </si>
  <si>
    <t>Huỳnh Thị Cúc</t>
  </si>
  <si>
    <t>07/05/2015</t>
  </si>
  <si>
    <t>NBTS00415</t>
  </si>
  <si>
    <t>Lê Thị Bé</t>
  </si>
  <si>
    <t>NBTS00416</t>
  </si>
  <si>
    <t>Nguyễn Minh Duy</t>
  </si>
  <si>
    <t>NBTS00417</t>
  </si>
  <si>
    <t>Nguyễn Thị Thu Hương</t>
  </si>
  <si>
    <t>NBTS00418</t>
  </si>
  <si>
    <t>Nguyễn Hưng Quất Thiện</t>
  </si>
  <si>
    <t>NBTS00419</t>
  </si>
  <si>
    <t>Đặng Thị Mộng Ly</t>
  </si>
  <si>
    <t>NBTS00420</t>
  </si>
  <si>
    <t>Sử Thị Kim Oanh</t>
  </si>
  <si>
    <t>NBTS00421</t>
  </si>
  <si>
    <t>Bùi Vương Phúc</t>
  </si>
  <si>
    <t>14/09/2015</t>
  </si>
  <si>
    <t>NBTS00422</t>
  </si>
  <si>
    <t>Đỗ Quang Tình</t>
  </si>
  <si>
    <t>NBTS00423</t>
  </si>
  <si>
    <t>Huỳnh Thị Thủy</t>
  </si>
  <si>
    <t>NBTS00424</t>
  </si>
  <si>
    <t>Lý Thị Kim Chi</t>
  </si>
  <si>
    <t>NBTS00425</t>
  </si>
  <si>
    <t>Phan Quang Lâm</t>
  </si>
  <si>
    <t>NBTS00426</t>
  </si>
  <si>
    <t>Trần Thị Mai Ly</t>
  </si>
  <si>
    <t>NBTS00427</t>
  </si>
  <si>
    <t>Đặng Thị Thúy Vi</t>
  </si>
  <si>
    <t>21/8/2016</t>
  </si>
  <si>
    <t>NBTS00428</t>
  </si>
  <si>
    <t>Võ Thành Vương</t>
  </si>
  <si>
    <t>NBTS00429</t>
  </si>
  <si>
    <t>Phạm Đức Hoàn</t>
  </si>
  <si>
    <t>NBTS00430</t>
  </si>
  <si>
    <t>Trần Trung Thông</t>
  </si>
  <si>
    <t>NBTS00431</t>
  </si>
  <si>
    <t>Dương Thị Kiều Thu (KA)</t>
  </si>
  <si>
    <t>NBTS00432</t>
  </si>
  <si>
    <t>Nguyễn Quang Thông</t>
  </si>
  <si>
    <t>NBTS00433</t>
  </si>
  <si>
    <t>Nguyễn Thị Anh Đào</t>
  </si>
  <si>
    <t>NBTS00434</t>
  </si>
  <si>
    <t xml:space="preserve">Phan Thị Hồng </t>
  </si>
  <si>
    <t>NBTS00435</t>
  </si>
  <si>
    <t>Cao Thành Trung</t>
  </si>
  <si>
    <t>NBTS00436</t>
  </si>
  <si>
    <t>Đinh Văn Dũng</t>
  </si>
  <si>
    <t>NBTS00437</t>
  </si>
  <si>
    <t>Ngô Thị Tình</t>
  </si>
  <si>
    <t>NBTS00438</t>
  </si>
  <si>
    <t>Trần Lưu Bình</t>
  </si>
  <si>
    <t>NBTS00439</t>
  </si>
  <si>
    <t>Trần Thị Hồng</t>
  </si>
  <si>
    <t>NBTS00440</t>
  </si>
  <si>
    <t>Phạm Thị Trà</t>
  </si>
  <si>
    <t>NBTS00441</t>
  </si>
  <si>
    <t>Nguyễn Trọng Đài</t>
  </si>
  <si>
    <t>NBTS00442</t>
  </si>
  <si>
    <t>Trần Quốc Tuân</t>
  </si>
  <si>
    <t>NBTS00443</t>
  </si>
  <si>
    <t>Trần Đình Hùng (RR)</t>
  </si>
  <si>
    <t>NBTS00444</t>
  </si>
  <si>
    <t>Trần Thị Hà</t>
  </si>
  <si>
    <t>NBTS00445</t>
  </si>
  <si>
    <t>THÁI THỊ THƯỜNG</t>
  </si>
  <si>
    <t>NBTS00446</t>
  </si>
  <si>
    <t>Mai Thị Xuân</t>
  </si>
  <si>
    <t>NBTS00447</t>
  </si>
  <si>
    <t>ĐÀM THỊ HÀ</t>
  </si>
  <si>
    <t>NBTS00448</t>
  </si>
  <si>
    <t>Trần Văn Đông</t>
  </si>
  <si>
    <t>NBTS00449</t>
  </si>
  <si>
    <t>Lê Thị Kim Thúy</t>
  </si>
  <si>
    <t>NBTS00450</t>
  </si>
  <si>
    <t>Hoàng Xuân Đức</t>
  </si>
  <si>
    <t>NBTS00451</t>
  </si>
  <si>
    <t>Lục Thị Nhung</t>
  </si>
  <si>
    <t>NBTS00452</t>
  </si>
  <si>
    <t>Ngô Bá Hoàn</t>
  </si>
  <si>
    <t>NBTS00453</t>
  </si>
  <si>
    <t>Phạm Văn Chuân</t>
  </si>
  <si>
    <t>NBTS00454</t>
  </si>
  <si>
    <t>Nguyễn Viết Cường</t>
  </si>
  <si>
    <t>NBTS00455</t>
  </si>
  <si>
    <t>Lương Hồng Quang</t>
  </si>
  <si>
    <t>NBTS00456</t>
  </si>
  <si>
    <t>Hoàng Thị Thanh Vân</t>
  </si>
  <si>
    <t>NBTS00457</t>
  </si>
  <si>
    <t>Hoàng Văn Công</t>
  </si>
  <si>
    <t>NBTS00458</t>
  </si>
  <si>
    <t>Trần Văn Lâm</t>
  </si>
  <si>
    <t>NBTS00459</t>
  </si>
  <si>
    <t>Nguyễn Văn Thiết</t>
  </si>
  <si>
    <t>NBTS00460</t>
  </si>
  <si>
    <t>Phạm Văn Toàn</t>
  </si>
  <si>
    <t>22/12/2016</t>
  </si>
  <si>
    <t>NBTS00461</t>
  </si>
  <si>
    <t>Nguyễn Thị Lan Hương</t>
  </si>
  <si>
    <t>NBTS00462</t>
  </si>
  <si>
    <t xml:space="preserve">Nguyễn Văn Thạo </t>
  </si>
  <si>
    <t>NBTS00463</t>
  </si>
  <si>
    <t>Lê Minh Trọng</t>
  </si>
  <si>
    <t>NBTS00464</t>
  </si>
  <si>
    <t>Nguyễn Thị Kim Anh</t>
  </si>
  <si>
    <t>NBTS00465</t>
  </si>
  <si>
    <t>Đào Thị Trang</t>
  </si>
  <si>
    <t>NBTS00466</t>
  </si>
  <si>
    <t>Nguyễn Thị Nga</t>
  </si>
  <si>
    <t>NBTS00467</t>
  </si>
  <si>
    <t>Mai Thị Nguyệt</t>
  </si>
  <si>
    <t>NBTS00468</t>
  </si>
  <si>
    <t>Nguyễn Thị Bích Phương</t>
  </si>
  <si>
    <t>20/02/2017</t>
  </si>
  <si>
    <t>NBTS00469</t>
  </si>
  <si>
    <t>Vương Hoàng Long</t>
  </si>
  <si>
    <t>NBTS00470</t>
  </si>
  <si>
    <t>Mạnh Thị Hòe</t>
  </si>
  <si>
    <t>22/11/2016</t>
  </si>
  <si>
    <t>NBTS00471</t>
  </si>
  <si>
    <t>Mạch Văn Hùng</t>
  </si>
  <si>
    <t>NBTS00472</t>
  </si>
  <si>
    <t>Trần Minh Khương</t>
  </si>
  <si>
    <t>NBTS00473</t>
  </si>
  <si>
    <t>Nguyễn Thị Dịu</t>
  </si>
  <si>
    <t>NBTS00474</t>
  </si>
  <si>
    <t>Cầm Văn Hùng</t>
  </si>
  <si>
    <t>NBTS00475</t>
  </si>
  <si>
    <t>Phạm Thị Hương</t>
  </si>
  <si>
    <t>NBTS00476</t>
  </si>
  <si>
    <t>Nguyễn Văn Thành 1</t>
  </si>
  <si>
    <t>NBTS00477</t>
  </si>
  <si>
    <t>Vũ Tiến Chung</t>
  </si>
  <si>
    <t>NBTS00478</t>
  </si>
  <si>
    <t>Đinh Văn Cương</t>
  </si>
  <si>
    <t>NBTS00479</t>
  </si>
  <si>
    <t>Nguyễn Kim Tuyến</t>
  </si>
  <si>
    <t>NBTS00480</t>
  </si>
  <si>
    <t>Nguyễn Văn Đoàn</t>
  </si>
  <si>
    <t>NBTS00481</t>
  </si>
  <si>
    <t>Kim Thị Thu Hương</t>
  </si>
  <si>
    <t>NBTS00482</t>
  </si>
  <si>
    <t>Vũ Thị Vui</t>
  </si>
  <si>
    <t>NBTS00483</t>
  </si>
  <si>
    <t>Nguyễn Huyền My</t>
  </si>
  <si>
    <t>NBTS00484</t>
  </si>
  <si>
    <t>Nguyễn Thị Thương 1</t>
  </si>
  <si>
    <t>NBTS00485</t>
  </si>
  <si>
    <t>Nguyễn Văn Thành 2</t>
  </si>
  <si>
    <t>NBTS00486</t>
  </si>
  <si>
    <t>Nguyễn Bá Khánh</t>
  </si>
  <si>
    <t>NBTS00487</t>
  </si>
  <si>
    <t>Ngô Đức Long</t>
  </si>
  <si>
    <t>NBTS00488</t>
  </si>
  <si>
    <t>Trần Văn Hội</t>
  </si>
  <si>
    <t>NBTS00489</t>
  </si>
  <si>
    <t>Điều Thị Diễm Hương</t>
  </si>
  <si>
    <t>NBTS00490</t>
  </si>
  <si>
    <t>Nguyễn Văn Sâm</t>
  </si>
  <si>
    <t>NBTS00491</t>
  </si>
  <si>
    <t>Nguyễn Công Thoại</t>
  </si>
  <si>
    <t>NBTS00492</t>
  </si>
  <si>
    <t>Lương Thị Thủy</t>
  </si>
  <si>
    <t>NBTS00493</t>
  </si>
  <si>
    <t>Cát Mạnh Thắng</t>
  </si>
  <si>
    <t>NBTS00494</t>
  </si>
  <si>
    <t>Cao Thị Vân Anh</t>
  </si>
  <si>
    <t>NBTS00495</t>
  </si>
  <si>
    <t>Tạ Khắc Phương</t>
  </si>
  <si>
    <t>SM RR</t>
  </si>
  <si>
    <t>NBTS00496</t>
  </si>
  <si>
    <t>Phạm Đức Thịnh</t>
  </si>
  <si>
    <t>NBTS00497</t>
  </si>
  <si>
    <t>Nguyễn Văn Công</t>
  </si>
  <si>
    <t>NBTS00498</t>
  </si>
  <si>
    <t>Lưu Văn Thỏa</t>
  </si>
  <si>
    <t>NBTS00499</t>
  </si>
  <si>
    <t>Trần Quang Khánh</t>
  </si>
  <si>
    <t>NBTS00500</t>
  </si>
  <si>
    <t>Trần Thị Thu Hồng</t>
  </si>
  <si>
    <t>KAE</t>
  </si>
  <si>
    <t>NBTS00501</t>
  </si>
  <si>
    <t xml:space="preserve">Trương Văn Hoàng </t>
  </si>
  <si>
    <t>NBTS00502</t>
  </si>
  <si>
    <t>Phạm Hồng Quyền</t>
  </si>
  <si>
    <t>NBTS00503</t>
  </si>
  <si>
    <t>Phùng Thị Lệ</t>
  </si>
  <si>
    <t>NBTS00504</t>
  </si>
  <si>
    <t>Phạm Đăng Đức</t>
  </si>
  <si>
    <t>NBTS00505</t>
  </si>
  <si>
    <t>NBTS00506</t>
  </si>
  <si>
    <t>Trần Hoàng Khánh Duy 1</t>
  </si>
  <si>
    <t>21/03/2017</t>
  </si>
  <si>
    <t>NBTS00507</t>
  </si>
  <si>
    <t>NBTS00508</t>
  </si>
  <si>
    <t>Lê Thị Thu Huyền</t>
  </si>
  <si>
    <t>NBTS00509</t>
  </si>
  <si>
    <t>Hà Trọng Đức</t>
  </si>
  <si>
    <t>NBTS00510</t>
  </si>
  <si>
    <t>Đoàn Xuân Long</t>
  </si>
  <si>
    <t>NBTS00511</t>
  </si>
  <si>
    <t xml:space="preserve">Đặng Xuân Hải </t>
  </si>
  <si>
    <t>NBTS00512</t>
  </si>
  <si>
    <t>Nguyễn Hữu Thái</t>
  </si>
  <si>
    <t>NBTS00513</t>
  </si>
  <si>
    <t>Nguyễn Việt Tiệp</t>
  </si>
  <si>
    <t>NBTS00514</t>
  </si>
  <si>
    <t>Lê Thị Thanh Mai</t>
  </si>
  <si>
    <t>05/04/2017</t>
  </si>
  <si>
    <t>NBTS00515</t>
  </si>
  <si>
    <t>Phùng Đình Chuyên</t>
  </si>
  <si>
    <t>NBTS00516</t>
  </si>
  <si>
    <t>Nguyễn Thị Hoa</t>
  </si>
  <si>
    <t>NBTS00517</t>
  </si>
  <si>
    <t>Phạm Thị Phương Chi</t>
  </si>
  <si>
    <t>NBTS00518</t>
  </si>
  <si>
    <t>Phạm Thị Thủy</t>
  </si>
  <si>
    <t>NBTS00519</t>
  </si>
  <si>
    <t>Tô Văn Văn</t>
  </si>
  <si>
    <t>NBTS00520</t>
  </si>
  <si>
    <t>Nguyễn Anh Đạt</t>
  </si>
  <si>
    <t>NBTS00521</t>
  </si>
  <si>
    <t>Nguyễn Văn Yên</t>
  </si>
  <si>
    <t>NBTS00522</t>
  </si>
  <si>
    <t>Lê Văn Định</t>
  </si>
  <si>
    <t>NBTS00523</t>
  </si>
  <si>
    <t>Ngô Quang Minh</t>
  </si>
  <si>
    <t>NBTS00524</t>
  </si>
  <si>
    <t>Nguyễn Xuân Anh</t>
  </si>
  <si>
    <t>NBTS00525</t>
  </si>
  <si>
    <t>Hoàng Lê Giang</t>
  </si>
  <si>
    <t>NBTS00526</t>
  </si>
  <si>
    <t>Bùi Tiến Cường1</t>
  </si>
  <si>
    <t>NBTS00527</t>
  </si>
  <si>
    <t>Đàm Khắc Dũng</t>
  </si>
  <si>
    <t>NBTS00528</t>
  </si>
  <si>
    <t>Vũ Thị Thu Huyền</t>
  </si>
  <si>
    <t>NBTS00529</t>
  </si>
  <si>
    <t>Vũ Văn Thủy</t>
  </si>
  <si>
    <t>NBTS00531</t>
  </si>
  <si>
    <t>Nguyễn Thị Yến</t>
  </si>
  <si>
    <t>NBTS00532</t>
  </si>
  <si>
    <t xml:space="preserve">Nguyễn Mạnh Hùng </t>
  </si>
  <si>
    <t>NBTS00533</t>
  </si>
  <si>
    <t>Vũ Việt Tiệp</t>
  </si>
  <si>
    <t>NBTS00534</t>
  </si>
  <si>
    <t>Nguyễn Thị Tươi</t>
  </si>
  <si>
    <t>23/11/2016</t>
  </si>
  <si>
    <t>NBTS00535</t>
  </si>
  <si>
    <t>Hoàng Văn Hội</t>
  </si>
  <si>
    <t>NBTS00536</t>
  </si>
  <si>
    <t xml:space="preserve">Hoàng Thị Hậu </t>
  </si>
  <si>
    <t>NBTS00537</t>
  </si>
  <si>
    <t>Đặng Thị Yến</t>
  </si>
  <si>
    <t>NBTS00538</t>
  </si>
  <si>
    <t>Hoàng Văn Lịch</t>
  </si>
  <si>
    <t>24/11/2016</t>
  </si>
  <si>
    <t>NBTS00539</t>
  </si>
  <si>
    <t>Vũ Thị Thu Hường</t>
  </si>
  <si>
    <t>NBTS00540</t>
  </si>
  <si>
    <t>Đinh Thị Ngân</t>
  </si>
  <si>
    <t>NBTS00541</t>
  </si>
  <si>
    <t>Nguyễn Thị Châu Luyện</t>
  </si>
  <si>
    <t>NBTS00542</t>
  </si>
  <si>
    <t>Nguyễn Văn Hướng</t>
  </si>
  <si>
    <t>NBTS00543</t>
  </si>
  <si>
    <t>Phạm Hải Hưng</t>
  </si>
  <si>
    <t>NBTS00544</t>
  </si>
  <si>
    <t>Nguyễn Thị Lan 1</t>
  </si>
  <si>
    <t>NBTS00545</t>
  </si>
  <si>
    <t>Đỗ Thị Tốt</t>
  </si>
  <si>
    <t>NBTS00546</t>
  </si>
  <si>
    <t>Trần Thanh Tùng</t>
  </si>
  <si>
    <t>NBTS00547</t>
  </si>
  <si>
    <t>Vũ Thị Hiền</t>
  </si>
  <si>
    <t>24/10/2016</t>
  </si>
  <si>
    <t>NBTS00548</t>
  </si>
  <si>
    <t>Nguyễn Thúy Hường</t>
  </si>
  <si>
    <t>NBTS00549</t>
  </si>
  <si>
    <t>Ngô Văn Bồng</t>
  </si>
  <si>
    <t>NBTS00550</t>
  </si>
  <si>
    <t>Nguyễn Thị Dinh</t>
  </si>
  <si>
    <t>NBTS00551</t>
  </si>
  <si>
    <t>Đinh Thị Lương</t>
  </si>
  <si>
    <t>NBTS00552</t>
  </si>
  <si>
    <t>Đỗ Minh Đức</t>
  </si>
  <si>
    <t>NBTS00553</t>
  </si>
  <si>
    <t>Nguyễn Thị Lan Vi</t>
  </si>
  <si>
    <t>NBTS00554</t>
  </si>
  <si>
    <t>Nguyễn Ngọc Hùng</t>
  </si>
  <si>
    <t>NBTS00555</t>
  </si>
  <si>
    <t>Nguyễn Thị Lệ Thủy</t>
  </si>
  <si>
    <t>NBTS00556</t>
  </si>
  <si>
    <t>Trần Thị Hòa</t>
  </si>
  <si>
    <t>NBTS00557</t>
  </si>
  <si>
    <t>Bùi Hương Giang</t>
  </si>
  <si>
    <t>NBTS00558</t>
  </si>
  <si>
    <t>Vũ Thị Đào</t>
  </si>
  <si>
    <t>NBTS00559</t>
  </si>
  <si>
    <t>Đặng Thị Giang</t>
  </si>
  <si>
    <t>NBTS00560</t>
  </si>
  <si>
    <t>Hoàng Văn Tiếp</t>
  </si>
  <si>
    <t>NBTS00561</t>
  </si>
  <si>
    <t>Vương Đình An</t>
  </si>
  <si>
    <t>NBTS00562</t>
  </si>
  <si>
    <t>Bùi Văn Sỹ</t>
  </si>
  <si>
    <t>NBTS00563</t>
  </si>
  <si>
    <t>Bùi Thị Kim Liên</t>
  </si>
  <si>
    <t>NBTS00564</t>
  </si>
  <si>
    <t>Điêu Phong Lan</t>
  </si>
  <si>
    <t>NBTS00565</t>
  </si>
  <si>
    <t>Đoàn Thị Hạnh</t>
  </si>
  <si>
    <t>NBTS00566</t>
  </si>
  <si>
    <t>Nguyễn Ngọc Huy</t>
  </si>
  <si>
    <t>NBTS00567</t>
  </si>
  <si>
    <t>Hoàng Thị Tình</t>
  </si>
  <si>
    <t>NBTS00568</t>
  </si>
  <si>
    <t>Lê Thị Thoa</t>
  </si>
  <si>
    <t>NBTS00569</t>
  </si>
  <si>
    <t>Đào Thị Liễu</t>
  </si>
  <si>
    <t>NBTS00570</t>
  </si>
  <si>
    <t>Nguyễn Văn Tuất</t>
  </si>
  <si>
    <t>NBTS00571</t>
  </si>
  <si>
    <t>NBTS00572</t>
  </si>
  <si>
    <t>Trần Thị Thanh Vân</t>
  </si>
  <si>
    <t>NBTS00573</t>
  </si>
  <si>
    <t>Nguyễn Phùng Kiên</t>
  </si>
  <si>
    <t>NBTS00574</t>
  </si>
  <si>
    <t>Nguyễn Thị Lan 2</t>
  </si>
  <si>
    <t>NBTS00575</t>
  </si>
  <si>
    <t>Trần Thành Nam</t>
  </si>
  <si>
    <t>NBTS00576</t>
  </si>
  <si>
    <t>Nguyễn Phương Loan</t>
  </si>
  <si>
    <t>NBTS00577</t>
  </si>
  <si>
    <t>Phạm Ngọc Hùng</t>
  </si>
  <si>
    <t>NBTS00578</t>
  </si>
  <si>
    <t>Phạm Thị Duyên</t>
  </si>
  <si>
    <t>NBTS00579</t>
  </si>
  <si>
    <t>Nguyễn Thị Hải Yến</t>
  </si>
  <si>
    <t>NBTS00580</t>
  </si>
  <si>
    <t>Nguyễn Đăng Khoa 1</t>
  </si>
  <si>
    <t>NBTS00581</t>
  </si>
  <si>
    <t>Trần Văn Chính</t>
  </si>
  <si>
    <t>NBTS00582</t>
  </si>
  <si>
    <t>Nguyễn Minh Quyết</t>
  </si>
  <si>
    <t>NBTS00583</t>
  </si>
  <si>
    <t>Nguyễn Thu Thủy</t>
  </si>
  <si>
    <t>NBTS00584</t>
  </si>
  <si>
    <t>Hoàng Thị Hạnh</t>
  </si>
  <si>
    <t>NBTS00585</t>
  </si>
  <si>
    <t>Đoàn Văn Nam</t>
  </si>
  <si>
    <t>NBTS00586</t>
  </si>
  <si>
    <t>Quàng Nhật Linh</t>
  </si>
  <si>
    <t>NBTS00587</t>
  </si>
  <si>
    <t>Dương Thị Tâm</t>
  </si>
  <si>
    <t>NBTS00588</t>
  </si>
  <si>
    <t>Nguyễn Thị Lý</t>
  </si>
  <si>
    <t>NBTS00589</t>
  </si>
  <si>
    <t>Dương Thị Ngọc Trâm</t>
  </si>
  <si>
    <t>19/04/2017</t>
  </si>
  <si>
    <t>NBTS00590</t>
  </si>
  <si>
    <t>Phạm Hữu Lợi</t>
  </si>
  <si>
    <t>NBTS00591</t>
  </si>
  <si>
    <t>Nguyễn Thành Bảo</t>
  </si>
  <si>
    <t>NBTS00592</t>
  </si>
  <si>
    <t>Nguyễn Thị Kim Dung</t>
  </si>
  <si>
    <t>Phan Thị Ngọc Thiêu</t>
  </si>
  <si>
    <t>NBTS00595</t>
  </si>
  <si>
    <t>Nguyễn Thị Bích Liên</t>
  </si>
  <si>
    <t>NBTS00596</t>
  </si>
  <si>
    <t>NBTS00597</t>
  </si>
  <si>
    <t>Nguyễn Hải Đằng</t>
  </si>
  <si>
    <t>NBTS00598</t>
  </si>
  <si>
    <t>Nguyễn Thị Ngọc Nga</t>
  </si>
  <si>
    <t>NBTS00599</t>
  </si>
  <si>
    <t>Nguyễn Thị Mỹ Hạnh</t>
  </si>
  <si>
    <t>NBTS00600</t>
  </si>
  <si>
    <t>NBTS00601</t>
  </si>
  <si>
    <t>NBTS00602</t>
  </si>
  <si>
    <t>Tống Thiều Thanh Thế</t>
  </si>
  <si>
    <t>NBTS00603</t>
  </si>
  <si>
    <t>NBTS00604</t>
  </si>
  <si>
    <t>NBTS00605</t>
  </si>
  <si>
    <t>NBTS00606</t>
  </si>
  <si>
    <t>Nguyễn Thế Vân Anh</t>
  </si>
  <si>
    <t>NBTS00608</t>
  </si>
  <si>
    <t xml:space="preserve">Nguyễn Tấn Nghĩa </t>
  </si>
  <si>
    <t>NBTS00610</t>
  </si>
  <si>
    <t>Nguyễn Thị Thu Huyền</t>
  </si>
  <si>
    <t>NBTS00611</t>
  </si>
  <si>
    <t>NBTS00613</t>
  </si>
  <si>
    <t>Mai Thị Thu Trang</t>
  </si>
  <si>
    <t>NBTS00615</t>
  </si>
  <si>
    <t>Hoàng Thị Hiền</t>
  </si>
  <si>
    <t>NBTS00616</t>
  </si>
  <si>
    <t>Chử Thị Thúy Hằng</t>
  </si>
  <si>
    <t>NBTS00619</t>
  </si>
  <si>
    <t>Trần Văn Tài</t>
  </si>
  <si>
    <t>NBTS00620</t>
  </si>
  <si>
    <t>Lê Xuân Hải</t>
  </si>
  <si>
    <t>NBTS00621</t>
  </si>
  <si>
    <t xml:space="preserve">Nguyễn Thanh An </t>
  </si>
  <si>
    <t>NBTS00622</t>
  </si>
  <si>
    <t>Phan Nguyên Trung</t>
  </si>
  <si>
    <t>NBTS00623</t>
  </si>
  <si>
    <t>Huỳnh Chí Hải</t>
  </si>
  <si>
    <t>RE</t>
  </si>
  <si>
    <t>NBTS00624</t>
  </si>
  <si>
    <t>Nguyễn Minh Nhân</t>
  </si>
  <si>
    <t>NBTS00625</t>
  </si>
  <si>
    <t>Hoàng Phương Duy</t>
  </si>
  <si>
    <t>Agent</t>
  </si>
  <si>
    <t>NBTS00626</t>
  </si>
  <si>
    <t>Nguyễn Văn Long</t>
  </si>
  <si>
    <t>NBTS00627</t>
  </si>
  <si>
    <t>Nguyễn Thị Ngọc Dung</t>
  </si>
  <si>
    <t>NBTS00628</t>
  </si>
  <si>
    <t>Du Thanh Toại</t>
  </si>
  <si>
    <t>NBTS00629</t>
  </si>
  <si>
    <t>NBTS00630</t>
  </si>
  <si>
    <t>Nguyễn Hoàng Quân</t>
  </si>
  <si>
    <t>NBTS00631</t>
  </si>
  <si>
    <t>Phan Quang Anh</t>
  </si>
  <si>
    <t>30/06/2017</t>
  </si>
  <si>
    <t>NBTS00632</t>
  </si>
  <si>
    <t>Hỏa Văn Viên</t>
  </si>
  <si>
    <t>NBTS00633</t>
  </si>
  <si>
    <t>Hà Thị Hương</t>
  </si>
  <si>
    <t>NBTS00635</t>
  </si>
  <si>
    <t>Nguyễn Ngọc Tuyên</t>
  </si>
  <si>
    <t>NBTS00636</t>
  </si>
  <si>
    <t>Hà Văn Hiếu</t>
  </si>
  <si>
    <t>NBTS00637</t>
  </si>
  <si>
    <t>Chử Văn Toàn</t>
  </si>
  <si>
    <t>26/06/2017</t>
  </si>
  <si>
    <t>NBTS00638</t>
  </si>
  <si>
    <t>Đỗ Thế Hải</t>
  </si>
  <si>
    <t>28/06/2017</t>
  </si>
  <si>
    <t>NBTS00639</t>
  </si>
  <si>
    <t>Mè Trọng Tiếp</t>
  </si>
  <si>
    <t>NBTS00640</t>
  </si>
  <si>
    <t>Nguyễn Trường Sang</t>
  </si>
  <si>
    <t>NBTS00641</t>
  </si>
  <si>
    <t>Nguyễn Thị Hương 1</t>
  </si>
  <si>
    <t>NBTS00642</t>
  </si>
  <si>
    <t>Trần Văn Hoàng</t>
  </si>
  <si>
    <t>NBTS00644</t>
  </si>
  <si>
    <t>NGUYỄN THỊ MINH ÁNH</t>
  </si>
  <si>
    <t>NBTS00645</t>
  </si>
  <si>
    <t>Nguyễn Thị Mai</t>
  </si>
  <si>
    <t>NBTS00646</t>
  </si>
  <si>
    <t>Trương Quang Khải</t>
  </si>
  <si>
    <t>NBTS00647</t>
  </si>
  <si>
    <t>Nguyễn Thị Hoài</t>
  </si>
  <si>
    <t>21/6/2017</t>
  </si>
  <si>
    <t>NBTS00648</t>
  </si>
  <si>
    <t>NGUYỄN ĐÌNH HÀ</t>
  </si>
  <si>
    <t>NBTS00649</t>
  </si>
  <si>
    <t>LÊ THỊ OANH</t>
  </si>
  <si>
    <t>NBTS00650</t>
  </si>
  <si>
    <t>Phạm Xuân Nam</t>
  </si>
  <si>
    <t>NBTS00651</t>
  </si>
  <si>
    <t>Đặng Trường Thành</t>
  </si>
  <si>
    <t>DNSM</t>
  </si>
  <si>
    <t>NBTS00652</t>
  </si>
  <si>
    <t>Nguyễn Thanh long</t>
  </si>
  <si>
    <t>NBTS00653</t>
  </si>
  <si>
    <t>Đoàn Thị Dạ Khá</t>
  </si>
  <si>
    <t>NBTS00654</t>
  </si>
  <si>
    <t>Nguyễn Hoàng Thọ</t>
  </si>
  <si>
    <t>NBTS00655</t>
  </si>
  <si>
    <t>Trần Đức Lợi</t>
  </si>
  <si>
    <t>NBTS00656</t>
  </si>
  <si>
    <t>Nguyễn Xuân Hải</t>
  </si>
  <si>
    <t>NBTS00657</t>
  </si>
  <si>
    <t>Nguyễn Tiến Mạnh</t>
  </si>
  <si>
    <t>NBTS00658</t>
  </si>
  <si>
    <t>Ngô Đình Văn</t>
  </si>
  <si>
    <t>NBTS00659</t>
  </si>
  <si>
    <t>Nguyễn Văn Biển</t>
  </si>
  <si>
    <t>NBTS00660</t>
  </si>
  <si>
    <t>Đỗ Thành Đạt 1</t>
  </si>
  <si>
    <t>NBTS00661</t>
  </si>
  <si>
    <t>Ngô Thị Thắm1</t>
  </si>
  <si>
    <t>NBTS00662</t>
  </si>
  <si>
    <t>Nguyễn Thuý An</t>
  </si>
  <si>
    <t>NBTS00663</t>
  </si>
  <si>
    <t>Mai Thị Lan</t>
  </si>
  <si>
    <t>NBTS00664</t>
  </si>
  <si>
    <t>Trần Thị Bích Phượng</t>
  </si>
  <si>
    <t>NBTS00665</t>
  </si>
  <si>
    <t>NBTS00666</t>
  </si>
  <si>
    <t>Nguyễn Văn Dũng 1</t>
  </si>
  <si>
    <t>NBTS00667</t>
  </si>
  <si>
    <t>Nguyễn Văn Trung</t>
  </si>
  <si>
    <t>NBTS00668</t>
  </si>
  <si>
    <t>Nguyễn Thị Minh Thu</t>
  </si>
  <si>
    <t>NBTS00669</t>
  </si>
  <si>
    <t>Trần Thị Thoa</t>
  </si>
  <si>
    <t>NBTS00670</t>
  </si>
  <si>
    <t>Trần Văn Bình</t>
  </si>
  <si>
    <t>NBTS00671</t>
  </si>
  <si>
    <t>Võ Văn Lung</t>
  </si>
  <si>
    <t>NBTS00672</t>
  </si>
  <si>
    <t>Nguyễn Phú Thương</t>
  </si>
  <si>
    <t>NBTS00673</t>
  </si>
  <si>
    <t>NBTS00674</t>
  </si>
  <si>
    <t>Trần Phước Lợi</t>
  </si>
  <si>
    <t>NBTS00675</t>
  </si>
  <si>
    <t>Lâm Khoan Dũng</t>
  </si>
  <si>
    <t>NBTS00676</t>
  </si>
  <si>
    <t>Trương Thị Lê Hồng</t>
  </si>
  <si>
    <t>NBTS00677</t>
  </si>
  <si>
    <t>Đinh Thị Thanh Tuyền</t>
  </si>
  <si>
    <t>NBTS00678</t>
  </si>
  <si>
    <t>Hồ Quốc Dũng</t>
  </si>
  <si>
    <t>NBTS00679</t>
  </si>
  <si>
    <t>Võ Trung Trực</t>
  </si>
  <si>
    <t>NBTS00680</t>
  </si>
  <si>
    <t xml:space="preserve">Thái Bình Dũng </t>
  </si>
  <si>
    <t>NBTS00681</t>
  </si>
  <si>
    <t>Vương Vân Nhi</t>
  </si>
  <si>
    <t>NBTS00682</t>
  </si>
  <si>
    <t>Phan Phú Cường</t>
  </si>
  <si>
    <t>NBTS00683</t>
  </si>
  <si>
    <t>Đỗ Thị Nguyên</t>
  </si>
  <si>
    <t>NBTS00684</t>
  </si>
  <si>
    <t>Nguyễn Lê Thanh Vy</t>
  </si>
  <si>
    <t>NBTS00685</t>
  </si>
  <si>
    <t xml:space="preserve">Nguyễn Thị Diện </t>
  </si>
  <si>
    <t>NBTS00686</t>
  </si>
  <si>
    <t xml:space="preserve">Phan Trung Nghĩa </t>
  </si>
  <si>
    <t>NBTS00687</t>
  </si>
  <si>
    <t xml:space="preserve">Mai Đình Thiện </t>
  </si>
  <si>
    <t>NBTS00688</t>
  </si>
  <si>
    <t xml:space="preserve">Thèn Đức Khoa </t>
  </si>
  <si>
    <t>NBTS00689</t>
  </si>
  <si>
    <t>Nguyễn Thanh Phong</t>
  </si>
  <si>
    <t>NBTS00690</t>
  </si>
  <si>
    <t>Nguyễn Vũ Thạnh</t>
  </si>
  <si>
    <t>NBTS00691</t>
  </si>
  <si>
    <t>Cao Bình An</t>
  </si>
  <si>
    <t>NBTS00692</t>
  </si>
  <si>
    <t>Biện Tấn Hoàng</t>
  </si>
  <si>
    <t>NBTS00693</t>
  </si>
  <si>
    <t xml:space="preserve">Lê Thanh </t>
  </si>
  <si>
    <t>NBTS00694</t>
  </si>
  <si>
    <t>Nguyễn Hữu Tuấn</t>
  </si>
  <si>
    <t>NBTS00695</t>
  </si>
  <si>
    <t>Cao Vũ Thái Ngân</t>
  </si>
  <si>
    <t>NBTS00696</t>
  </si>
  <si>
    <t>Đinh Mạnh Hùng</t>
  </si>
  <si>
    <t>NBTS00697</t>
  </si>
  <si>
    <t>Trần Song Vĩnh Tuấn</t>
  </si>
  <si>
    <t>NBTS00698</t>
  </si>
  <si>
    <t>Nguyễn Thị Tuyết Thạch</t>
  </si>
  <si>
    <t>NBTS00699</t>
  </si>
  <si>
    <t>Nguyễn Thùy Mỹ Yến</t>
  </si>
  <si>
    <t>NBTS00700</t>
  </si>
  <si>
    <t>Mai Vương Thanh Tùng</t>
  </si>
  <si>
    <t>NBTS00701</t>
  </si>
  <si>
    <t>Thái Thị Ngọc Thùy</t>
  </si>
  <si>
    <t>NBTS00702</t>
  </si>
  <si>
    <t>Nguyễn Trung Hiệp</t>
  </si>
  <si>
    <t>NBTS00703</t>
  </si>
  <si>
    <t>Huỳnh Quốc Ân</t>
  </si>
  <si>
    <t>NBTS00704</t>
  </si>
  <si>
    <t>NBTS00705</t>
  </si>
  <si>
    <t>Nguyễn Thị Huyền Trân</t>
  </si>
  <si>
    <t>NBTS00706</t>
  </si>
  <si>
    <t>Nguyễn Minh Trị</t>
  </si>
  <si>
    <t>NBTS00707</t>
  </si>
  <si>
    <t>Lâm Hoàng Đua</t>
  </si>
  <si>
    <t>NBTS00708</t>
  </si>
  <si>
    <t>Văn Trọng Vũ</t>
  </si>
  <si>
    <t>NBTS00709</t>
  </si>
  <si>
    <t>NBTS00710</t>
  </si>
  <si>
    <t>Văng Thị Kim Ngân</t>
  </si>
  <si>
    <t>NBTS00711</t>
  </si>
  <si>
    <t>NBTS00712</t>
  </si>
  <si>
    <t>SƠN LÊ</t>
  </si>
  <si>
    <t>NBTS00713</t>
  </si>
  <si>
    <t>PHAN VĂN NGHĨA</t>
  </si>
  <si>
    <t>NBTS00714</t>
  </si>
  <si>
    <t>LÝ BỬU NÉN</t>
  </si>
  <si>
    <t>NBTS00715</t>
  </si>
  <si>
    <t>WS excutive</t>
  </si>
  <si>
    <t>NBTS00716</t>
  </si>
  <si>
    <t>HUỲNH VĂN ĐẠT</t>
  </si>
  <si>
    <t>NBTS00717</t>
  </si>
  <si>
    <t>Cao Thị Bích Trang</t>
  </si>
  <si>
    <t>NBTS00718</t>
  </si>
  <si>
    <t>Toàn Lệ Đăng Khoa</t>
  </si>
  <si>
    <t>NBTS00720</t>
  </si>
  <si>
    <t>Châu Hồng Tuấn</t>
  </si>
  <si>
    <t>NBTS00721</t>
  </si>
  <si>
    <t>NBTS00722</t>
  </si>
  <si>
    <t>Phạm Quốc Thịnh</t>
  </si>
  <si>
    <t>21/7/2017</t>
  </si>
  <si>
    <t>NBTS00723</t>
  </si>
  <si>
    <t>Lê Thị Hồng</t>
  </si>
  <si>
    <t>NBTS00724</t>
  </si>
  <si>
    <t>NBTS00725</t>
  </si>
  <si>
    <t>Nguyễn Trương Anh Trang</t>
  </si>
  <si>
    <t>NBTS00726</t>
  </si>
  <si>
    <t>Trần Thái Thiện</t>
  </si>
  <si>
    <t>NBTS00727</t>
  </si>
  <si>
    <t>Lương Thị xuân</t>
  </si>
  <si>
    <t>NBTS00728</t>
  </si>
  <si>
    <t>PHAN VĂN DINH</t>
  </si>
  <si>
    <t>NBTS00729</t>
  </si>
  <si>
    <t>Lê Thị Hương</t>
  </si>
  <si>
    <t>NBTS00730</t>
  </si>
  <si>
    <t>Nguyễn Thanh Minh</t>
  </si>
  <si>
    <t>NBTS00731</t>
  </si>
  <si>
    <t>Đinh Công Thế Anh</t>
  </si>
  <si>
    <t>NBTS00732</t>
  </si>
  <si>
    <t>Nguyễn Xuân Được</t>
  </si>
  <si>
    <t>NBTS00733</t>
  </si>
  <si>
    <t>DƯƠNG TRIỆU QUÍ</t>
  </si>
  <si>
    <t>NBTS00734</t>
  </si>
  <si>
    <t>Nguyễn Phú Hưng</t>
  </si>
  <si>
    <t>NBTS00735</t>
  </si>
  <si>
    <t>Bùi Mạnh Cường</t>
  </si>
  <si>
    <t>01/08/2017</t>
  </si>
  <si>
    <t>NBTS00736</t>
  </si>
  <si>
    <t>Lương Khánh Hòa</t>
  </si>
  <si>
    <t>NBTS00737</t>
  </si>
  <si>
    <t>Hồ Văn Hoan</t>
  </si>
  <si>
    <t>NBTS00738</t>
  </si>
  <si>
    <t xml:space="preserve">Mai Trọng Phi  </t>
  </si>
  <si>
    <t>NBTS00739</t>
  </si>
  <si>
    <t>Hoàng Quốc Nhật</t>
  </si>
  <si>
    <t>NBTS00740</t>
  </si>
  <si>
    <t>Dương Văn Quy</t>
  </si>
  <si>
    <t>NBTS00741</t>
  </si>
  <si>
    <t>Phạm Thu Thảo</t>
  </si>
  <si>
    <t>NBTS00742</t>
  </si>
  <si>
    <t xml:space="preserve">Nguyễn Thi Duyên </t>
  </si>
  <si>
    <t>NBTS00743</t>
  </si>
  <si>
    <t>Nguyễn Văn Phong 1</t>
  </si>
  <si>
    <t>NBTS00744</t>
  </si>
  <si>
    <t>Nguyễn Văn Công 2</t>
  </si>
  <si>
    <t>NBTS00745</t>
  </si>
  <si>
    <t>Cao Văn Tùng</t>
  </si>
  <si>
    <t>NBTS00746</t>
  </si>
  <si>
    <t>Vũ Thị Vân</t>
  </si>
  <si>
    <t>NBTS00747</t>
  </si>
  <si>
    <t>Đỗ Tuấn Vũ</t>
  </si>
  <si>
    <t>NBTS00748</t>
  </si>
  <si>
    <t>Đặng Quang Minh</t>
  </si>
  <si>
    <t>NBTS00749</t>
  </si>
  <si>
    <t>Tạ Thị Giang</t>
  </si>
  <si>
    <t>NBTS00750</t>
  </si>
  <si>
    <t>Nguyễn Đình Kiên</t>
  </si>
  <si>
    <t>NBTS00751</t>
  </si>
  <si>
    <t>Nguyễn Tiến Lực</t>
  </si>
  <si>
    <t>NBTS00752</t>
  </si>
  <si>
    <t>Hoàng Quốc Việt</t>
  </si>
  <si>
    <t>NBTS00753</t>
  </si>
  <si>
    <t>Lê Thị Kim Oanh</t>
  </si>
  <si>
    <t>NBTS00754</t>
  </si>
  <si>
    <t>Nguyễn Thị Thuý 1</t>
  </si>
  <si>
    <t>NBTS00755</t>
  </si>
  <si>
    <t>Công Thị Thanh Hằng</t>
  </si>
  <si>
    <t>21/07/2017</t>
  </si>
  <si>
    <t>NBTS00756</t>
  </si>
  <si>
    <t>Trịnh Văn Dũng</t>
  </si>
  <si>
    <t>NBTS00757</t>
  </si>
  <si>
    <t>Phạm Ngọc Hiếu</t>
  </si>
  <si>
    <t>NBTS00758</t>
  </si>
  <si>
    <t>DDM</t>
  </si>
  <si>
    <t>NBTS00759</t>
  </si>
  <si>
    <t>Nguyễn Thị Hải Lý</t>
  </si>
  <si>
    <t>NBTS00760</t>
  </si>
  <si>
    <t>NGUYỄN THỊ THANH HUYỀN</t>
  </si>
  <si>
    <t>NBTS00761</t>
  </si>
  <si>
    <t>HOÀNG THỊ THANH BÌNH</t>
  </si>
  <si>
    <t>NBTS00762</t>
  </si>
  <si>
    <t>VÕ THỊ NGỌC LINH</t>
  </si>
  <si>
    <t>NBTS00763</t>
  </si>
  <si>
    <t>NGUYỄN VĂN THÁI</t>
  </si>
  <si>
    <t>NBTS00764</t>
  </si>
  <si>
    <t>Nguyễn Thị Hồng Thắm</t>
  </si>
  <si>
    <t>NBTS00765</t>
  </si>
  <si>
    <t>Trần Thị Hương Giang</t>
  </si>
  <si>
    <t>NBTS00766</t>
  </si>
  <si>
    <t>Lê Công Đoàn</t>
  </si>
  <si>
    <t>NBTS00767</t>
  </si>
  <si>
    <t>Cao Hoàng Long</t>
  </si>
  <si>
    <t>NBTS00768</t>
  </si>
  <si>
    <t>NBTS00769</t>
  </si>
  <si>
    <t>Nguyễn Hùng Vĩ</t>
  </si>
  <si>
    <t>NBTS00770</t>
  </si>
  <si>
    <t>Nguyễn Văn Nam</t>
  </si>
  <si>
    <t>NBTS00771</t>
  </si>
  <si>
    <t>DANH TÂM</t>
  </si>
  <si>
    <t>NBTS00772</t>
  </si>
  <si>
    <t>DANH CƯƠNG</t>
  </si>
  <si>
    <t>NBTS00773</t>
  </si>
  <si>
    <t>Nguyễn Thị Kim Ten</t>
  </si>
  <si>
    <t>NBTS00774</t>
  </si>
  <si>
    <t>Trương Văn Toàn</t>
  </si>
  <si>
    <t>NBTS00775</t>
  </si>
  <si>
    <t>Lê Hải Phương</t>
  </si>
  <si>
    <t>NBTS00776</t>
  </si>
  <si>
    <t>Nguyễn Minh Khai</t>
  </si>
  <si>
    <t>NBTS00777</t>
  </si>
  <si>
    <t>Nguyễn Thị Nhinh</t>
  </si>
  <si>
    <t>NBTS00778</t>
  </si>
  <si>
    <t>Lăng Trần Nguyệt Chi</t>
  </si>
  <si>
    <t>NBTS00779</t>
  </si>
  <si>
    <t>Hoàng Văn Kiên</t>
  </si>
  <si>
    <t>NBTS00780</t>
  </si>
  <si>
    <t>Phùng Nguyễn Phúc Huy</t>
  </si>
  <si>
    <t>NBTS00781</t>
  </si>
  <si>
    <t>Phạm Thanh Phước</t>
  </si>
  <si>
    <t>NBTS00782</t>
  </si>
  <si>
    <t>Vũ Ngọc Quang</t>
  </si>
  <si>
    <t>NBTS00783</t>
  </si>
  <si>
    <t>Nguyễn Minh Nam</t>
  </si>
  <si>
    <t>NBTS00784</t>
  </si>
  <si>
    <t>NBTS00785</t>
  </si>
  <si>
    <t>Nguyễn Hoàng Phong</t>
  </si>
  <si>
    <t>NBTS00786</t>
  </si>
  <si>
    <t>Nguyễn Thị Mỹ Thùy</t>
  </si>
  <si>
    <t>NBTS00787</t>
  </si>
  <si>
    <t>Nguyễn Thị Thu Hằng</t>
  </si>
  <si>
    <t>NBTS00788</t>
  </si>
  <si>
    <t>Lê Thanh Hùng</t>
  </si>
  <si>
    <t>NBTS00789</t>
  </si>
  <si>
    <t>Mai Thị Ngọc</t>
  </si>
  <si>
    <t>NBTS00790</t>
  </si>
  <si>
    <t>Đỗ Thị Tuyết</t>
  </si>
  <si>
    <t>NBTS00791</t>
  </si>
  <si>
    <t>Phan Xuân Thoại</t>
  </si>
  <si>
    <t>NBTS00792</t>
  </si>
  <si>
    <t>Nguyễn Hiếu Thiện</t>
  </si>
  <si>
    <t>NBTS00793</t>
  </si>
  <si>
    <t>Triệu Văn Vinh 1</t>
  </si>
  <si>
    <t>NBTS00794</t>
  </si>
  <si>
    <t>Nguyễn Minh Anh</t>
  </si>
  <si>
    <t>NBTS00795</t>
  </si>
  <si>
    <t>Bùi Văn Long</t>
  </si>
  <si>
    <t>NBTS00796</t>
  </si>
  <si>
    <t>Nguyễn Quốc Vũ</t>
  </si>
  <si>
    <t>NBTS00797</t>
  </si>
  <si>
    <t>Nguyễn Hữu Trí</t>
  </si>
  <si>
    <t>SM DB</t>
  </si>
  <si>
    <t>NBTS00798</t>
  </si>
  <si>
    <t>Nguyễn Thị Ánh</t>
  </si>
  <si>
    <t>NBTS00799</t>
  </si>
  <si>
    <t>Nguyễn Duy Có 1</t>
  </si>
  <si>
    <t>NBTS00800</t>
  </si>
  <si>
    <t>Phùng Văn Sự</t>
  </si>
  <si>
    <t>NBTS00801</t>
  </si>
  <si>
    <t>Tạ Kiên Trung</t>
  </si>
  <si>
    <t>NBTS00802</t>
  </si>
  <si>
    <t>Đào Trọng Duy</t>
  </si>
  <si>
    <t>NBTS00803</t>
  </si>
  <si>
    <t>Nguyễn Văn Phong</t>
  </si>
  <si>
    <t>NBTS00804</t>
  </si>
  <si>
    <t>Hà Văn Mạnh</t>
  </si>
  <si>
    <t>NBTS00805</t>
  </si>
  <si>
    <t>Nguyễn Thị Lại</t>
  </si>
  <si>
    <t>NBTS00806</t>
  </si>
  <si>
    <t>Vũ Ngọc Ánh</t>
  </si>
  <si>
    <t>NBTS00807</t>
  </si>
  <si>
    <t>Hoàng Thị Giáng Thu</t>
  </si>
  <si>
    <t>NBTS00808</t>
  </si>
  <si>
    <t>SMDB</t>
  </si>
  <si>
    <t>NBTS00809</t>
  </si>
  <si>
    <t>Nguyễn Thị Lan Anh</t>
  </si>
  <si>
    <t>NBTS00810</t>
  </si>
  <si>
    <t>Phan Quang Khải</t>
  </si>
  <si>
    <t>NBTS00811</t>
  </si>
  <si>
    <t>Nguyễn Thị Thanh Loan</t>
  </si>
  <si>
    <t>NBTS00812</t>
  </si>
  <si>
    <t>Nguyễn Thành Trung</t>
  </si>
  <si>
    <t>NBTS00813</t>
  </si>
  <si>
    <t>Từ Tứ Thiện</t>
  </si>
  <si>
    <t>NBTS00814</t>
  </si>
  <si>
    <t xml:space="preserve">Phạm Nhật Minh </t>
  </si>
  <si>
    <t>NBTS00815</t>
  </si>
  <si>
    <t>Phạm Minh Công</t>
  </si>
  <si>
    <t>NBTS00816</t>
  </si>
  <si>
    <t>NBTS00817</t>
  </si>
  <si>
    <t>Đinh Thị Loan Trang</t>
  </si>
  <si>
    <t>NBTS00818</t>
  </si>
  <si>
    <t>Trần Thị Minh</t>
  </si>
  <si>
    <t>NBTS00819</t>
  </si>
  <si>
    <t>Phan Quang Nhuận</t>
  </si>
  <si>
    <t>NBTS00820</t>
  </si>
  <si>
    <t>Trần Thị Tuyết Nhung</t>
  </si>
  <si>
    <t>21/8/2017</t>
  </si>
  <si>
    <t>NBTS00821</t>
  </si>
  <si>
    <t>Nguyễn Thị Yến Phương</t>
  </si>
  <si>
    <t>NBTS00822</t>
  </si>
  <si>
    <t>Phạm Thị Thùy Mỵ</t>
  </si>
  <si>
    <t>NBTS00823</t>
  </si>
  <si>
    <t>Đoàn Thế Vinh</t>
  </si>
  <si>
    <t>NBTS00824</t>
  </si>
  <si>
    <t>Nguyễn Thị Hà N1</t>
  </si>
  <si>
    <t>NBTS00825</t>
  </si>
  <si>
    <t>Nguyễn Thanh Huyền</t>
  </si>
  <si>
    <t>NBTS00826</t>
  </si>
  <si>
    <t>Trần Xuân Vũ</t>
  </si>
  <si>
    <t>NBTS00827</t>
  </si>
  <si>
    <t>Nguyễn Thị Duyên</t>
  </si>
  <si>
    <t>NBTS00828</t>
  </si>
  <si>
    <t>Nguyễn Thúy Quỳnh</t>
  </si>
  <si>
    <t>NBTS00829</t>
  </si>
  <si>
    <t>Nguyễn Tuấn Vũ</t>
  </si>
  <si>
    <t>NBTS00830</t>
  </si>
  <si>
    <t>Nguyễn Thị Hà Trang</t>
  </si>
  <si>
    <t>NBTS00831</t>
  </si>
  <si>
    <t>Nguyễn Đức Hùng</t>
  </si>
  <si>
    <t>NBTS00832</t>
  </si>
  <si>
    <t>Phạm Thị Lan Anh</t>
  </si>
  <si>
    <t>NBTS00833</t>
  </si>
  <si>
    <t>Trần Văn Huy</t>
  </si>
  <si>
    <t>NBTS00834</t>
  </si>
  <si>
    <t>Phạm Thành Trung</t>
  </si>
  <si>
    <t>NBTS00835</t>
  </si>
  <si>
    <t>Nguyễn Đức Nhật</t>
  </si>
  <si>
    <t>NBTS00836</t>
  </si>
  <si>
    <t>Nguyễn Văn Hưng</t>
  </si>
  <si>
    <t>NBTS00837</t>
  </si>
  <si>
    <t>Hà Xuân Dân</t>
  </si>
  <si>
    <t>NBTS00838</t>
  </si>
  <si>
    <t>Lê Duy Hưng</t>
  </si>
  <si>
    <t>NBTS00839</t>
  </si>
  <si>
    <t>Phạm Văn Hiền</t>
  </si>
  <si>
    <t>NBTS00840</t>
  </si>
  <si>
    <t xml:space="preserve">Hà Minh Thông </t>
  </si>
  <si>
    <t>NBTS00841</t>
  </si>
  <si>
    <t xml:space="preserve">Trần Ngọc Tuân </t>
  </si>
  <si>
    <t>NBTS00842</t>
  </si>
  <si>
    <t>Nguyễn Phước Quý</t>
  </si>
  <si>
    <t>NBTS00843</t>
  </si>
  <si>
    <t>Đinh Minh Lam</t>
  </si>
  <si>
    <t>NBTS00844</t>
  </si>
  <si>
    <t>Trần Viết Minh</t>
  </si>
  <si>
    <t>NBTS00845</t>
  </si>
  <si>
    <t>Nguyễn Tất Niên</t>
  </si>
  <si>
    <t>NBTS00846</t>
  </si>
  <si>
    <t>Đặng Thị Thanh Thảo</t>
  </si>
  <si>
    <t>NBTS00847</t>
  </si>
  <si>
    <t>Nguyễn Thị Hưởng</t>
  </si>
  <si>
    <t>NBTS00848</t>
  </si>
  <si>
    <t>Nguyễn Đức Long</t>
  </si>
  <si>
    <t>NBTS00849</t>
  </si>
  <si>
    <t>NBTS00850</t>
  </si>
  <si>
    <t>Trần Thị Vân</t>
  </si>
  <si>
    <t>NBTS00851</t>
  </si>
  <si>
    <t>Phạm Xuân Hùng</t>
  </si>
  <si>
    <t>REtail</t>
  </si>
  <si>
    <t>NBTS00852</t>
  </si>
  <si>
    <t>Lê Thị Hà</t>
  </si>
  <si>
    <t>NBTS00853</t>
  </si>
  <si>
    <t>Nguyễn Trọng Hiếu</t>
  </si>
  <si>
    <t>Rural</t>
  </si>
  <si>
    <t>NBTS00854</t>
  </si>
  <si>
    <t>Lại Thế Hiển</t>
  </si>
  <si>
    <t>NBTS00855</t>
  </si>
  <si>
    <t>Hoàng Văn Nghĩa</t>
  </si>
  <si>
    <t>NBTS00856</t>
  </si>
  <si>
    <t>Bùi Văn Minh</t>
  </si>
  <si>
    <t>NBTS00857</t>
  </si>
  <si>
    <t>Trần Thanh Hùng</t>
  </si>
  <si>
    <t>NBTS00858</t>
  </si>
  <si>
    <t>Thái Nhật Xuân</t>
  </si>
  <si>
    <t>NBTS00859</t>
  </si>
  <si>
    <t>Nguyễn Thị Kim Sen</t>
  </si>
  <si>
    <t>NBTS00860</t>
  </si>
  <si>
    <t>Vũ Phi Long</t>
  </si>
  <si>
    <t>NBTS00861</t>
  </si>
  <si>
    <t>Cao Thành Quý</t>
  </si>
  <si>
    <t>NBTS00862</t>
  </si>
  <si>
    <t>Lê Thái Phương</t>
  </si>
  <si>
    <t>NBTS00863</t>
  </si>
  <si>
    <t>Châu Tuấn Đạt</t>
  </si>
  <si>
    <t>NBTS00864</t>
  </si>
  <si>
    <t>Lê Nam Phương</t>
  </si>
  <si>
    <t>NBTS00865</t>
  </si>
  <si>
    <t xml:space="preserve">Phạm Văn Đức </t>
  </si>
  <si>
    <t>NBTS00866</t>
  </si>
  <si>
    <t>Võ Ngọc Hoàng Sanh</t>
  </si>
  <si>
    <t>NBTS00867</t>
  </si>
  <si>
    <t>Nguyễn Tấn Lực</t>
  </si>
  <si>
    <t>NBTS00868</t>
  </si>
  <si>
    <t>Huỳnh Thị Ngọc Kim</t>
  </si>
  <si>
    <t>NBTS00869</t>
  </si>
  <si>
    <t>Nguyễn Mạnh Cường 1</t>
  </si>
  <si>
    <t>NBTS00870</t>
  </si>
  <si>
    <t>Nguyễn Khánh Sơn</t>
  </si>
  <si>
    <t>NBTS00871</t>
  </si>
  <si>
    <t>Trần Thanh Tuấn</t>
  </si>
  <si>
    <t>NBTS00872</t>
  </si>
  <si>
    <t xml:space="preserve">Hoàng Mạnh Trường  </t>
  </si>
  <si>
    <t>NBTS00873</t>
  </si>
  <si>
    <t>Trần Thị Diễm</t>
  </si>
  <si>
    <t>NBTS00874</t>
  </si>
  <si>
    <t>Hồ Thiên Đạt</t>
  </si>
  <si>
    <t>NBTS00875</t>
  </si>
  <si>
    <t>Trần Văn Hiệp</t>
  </si>
  <si>
    <t>NBTS00876</t>
  </si>
  <si>
    <t>Nguyễn Văn Phụng</t>
  </si>
  <si>
    <t>NBTS00877</t>
  </si>
  <si>
    <t>Hồ Kim Long</t>
  </si>
  <si>
    <t>NBTS00878</t>
  </si>
  <si>
    <t>Lê Thanh Tùng</t>
  </si>
  <si>
    <t>NBTS00879</t>
  </si>
  <si>
    <t>Huỳnh Ngọc Thịnh</t>
  </si>
  <si>
    <t>NBTS00880</t>
  </si>
  <si>
    <t>Đoàn Thanh Vương</t>
  </si>
  <si>
    <t>NBTS00881</t>
  </si>
  <si>
    <t>NBTS00882</t>
  </si>
  <si>
    <t>Trần Văn Day</t>
  </si>
  <si>
    <t>NBTS00883</t>
  </si>
  <si>
    <t>Dương Hữu Tuân</t>
  </si>
  <si>
    <t>NBTS00884</t>
  </si>
  <si>
    <t>Phạm Văn Duy</t>
  </si>
  <si>
    <t>NBTS00885</t>
  </si>
  <si>
    <t>Lê Quốc Lộc</t>
  </si>
  <si>
    <t>NBTS00886</t>
  </si>
  <si>
    <t>Nguyễn Hoàng Ánh</t>
  </si>
  <si>
    <t>NBTS00887</t>
  </si>
  <si>
    <t>Lâm Tuấn Thành</t>
  </si>
  <si>
    <t>NBTS00888</t>
  </si>
  <si>
    <t>Trần Bá Dũng</t>
  </si>
  <si>
    <t>NBTS00889</t>
  </si>
  <si>
    <t>Nguyễn Hữu  Phúc</t>
  </si>
  <si>
    <t>NBTS00890</t>
  </si>
  <si>
    <t>Ngô Trường Giang</t>
  </si>
  <si>
    <t>NBTS00891</t>
  </si>
  <si>
    <t>Bùi Ngọc Duy</t>
  </si>
  <si>
    <t>NBTS00892</t>
  </si>
  <si>
    <t>NBTS00893</t>
  </si>
  <si>
    <t>Hồ Vĩnh Thành</t>
  </si>
  <si>
    <t>NBTS00894</t>
  </si>
  <si>
    <t>Lê Thị Kim Lan</t>
  </si>
  <si>
    <t>NBTS00895</t>
  </si>
  <si>
    <t>Trần Hảo</t>
  </si>
  <si>
    <t>NBTS00896</t>
  </si>
  <si>
    <t>Quách Học Hiếu</t>
  </si>
  <si>
    <t>NBTS00897</t>
  </si>
  <si>
    <t>Văn Phước Lạc</t>
  </si>
  <si>
    <t>NBTS00898</t>
  </si>
  <si>
    <t>Nguyễn Mạnh Cường</t>
  </si>
  <si>
    <t>NBTS00899</t>
  </si>
  <si>
    <t>Đào Thanh Nhân</t>
  </si>
  <si>
    <t>NBTS00900</t>
  </si>
  <si>
    <t>Nguyễn Cao Tiến Đạt</t>
  </si>
  <si>
    <t>NBTS00901</t>
  </si>
  <si>
    <t>Trương Võ Kỳ Châu</t>
  </si>
  <si>
    <t>NBTS00902</t>
  </si>
  <si>
    <t>Nguyễn Văn Hà</t>
  </si>
  <si>
    <t>NBTS00903</t>
  </si>
  <si>
    <t>Lê Nhân Đức</t>
  </si>
  <si>
    <t>28/9/2017</t>
  </si>
  <si>
    <t>NBTS00904</t>
  </si>
  <si>
    <t>Nguyễn Thị Mỹ Khánh</t>
  </si>
  <si>
    <t>9/10/2017</t>
  </si>
  <si>
    <t>NBTS00905</t>
  </si>
  <si>
    <t>Phan Thị Mỹ Duyên</t>
  </si>
  <si>
    <t>NBTS00906</t>
  </si>
  <si>
    <t>Trần Đức Huy</t>
  </si>
  <si>
    <t>10/10/2017</t>
  </si>
  <si>
    <t>NBTS00907</t>
  </si>
  <si>
    <t>Tiêu Minh Tường</t>
  </si>
  <si>
    <t>13/10/2017</t>
  </si>
  <si>
    <t>NBTS00908</t>
  </si>
  <si>
    <t>Lê Tân Trung Hiếu</t>
  </si>
  <si>
    <t>NBTS00909</t>
  </si>
  <si>
    <t>Lưu Công Huân</t>
  </si>
  <si>
    <t>NBTS00910</t>
  </si>
  <si>
    <t>Nguyễn Đức thuận</t>
  </si>
  <si>
    <t>NBTS00911</t>
  </si>
  <si>
    <t>Lê Hồng Cường</t>
  </si>
  <si>
    <t>NBTS00912</t>
  </si>
  <si>
    <t>Nguyễn Nam Anh</t>
  </si>
  <si>
    <t>NBTS00913</t>
  </si>
  <si>
    <t>Hồ Văn Tuấn</t>
  </si>
  <si>
    <t>NBTS00914</t>
  </si>
  <si>
    <t>Lương Quốc Long</t>
  </si>
  <si>
    <t>NBTS00915</t>
  </si>
  <si>
    <t>Nguyễn Văn Hòa</t>
  </si>
  <si>
    <t>NBTS00916</t>
  </si>
  <si>
    <t xml:space="preserve"> Nguyễn Văn Nam</t>
  </si>
  <si>
    <t>NBTS00917</t>
  </si>
  <si>
    <t>Lê Thị Cẩm Nhung</t>
  </si>
  <si>
    <t>NBTS00918</t>
  </si>
  <si>
    <t>Nguyễn Thị Thúy 1</t>
  </si>
  <si>
    <t>NBTS00919</t>
  </si>
  <si>
    <t>Nguyễn Văn Khoa</t>
  </si>
  <si>
    <t>NBTS00920</t>
  </si>
  <si>
    <t>Lý Văn Lộc</t>
  </si>
  <si>
    <t>NBTS00921</t>
  </si>
  <si>
    <t>Nguyễn Thị Linh</t>
  </si>
  <si>
    <t>NBTS00922</t>
  </si>
  <si>
    <t>Phạm Thị Mai Hương</t>
  </si>
  <si>
    <t>NBTS00923</t>
  </si>
  <si>
    <t>Nguyễn Anh Đức</t>
  </si>
  <si>
    <t>NBTS00924</t>
  </si>
  <si>
    <t>Phan Ngọc Huy1</t>
  </si>
  <si>
    <t>NBTS00925</t>
  </si>
  <si>
    <t>Bùi Thị Hồng Nhung</t>
  </si>
  <si>
    <t>NBTS00926</t>
  </si>
  <si>
    <t>Nguyễn Thúy Vinh</t>
  </si>
  <si>
    <t>NBTS00927</t>
  </si>
  <si>
    <t>Lê Quang Vũ</t>
  </si>
  <si>
    <t>NBTS00928</t>
  </si>
  <si>
    <t>Đinh Văn Thao</t>
  </si>
  <si>
    <t>NBTS00929</t>
  </si>
  <si>
    <t>Phạm Văn Hồng</t>
  </si>
  <si>
    <t>NBTS00930</t>
  </si>
  <si>
    <t>Lê Cầu</t>
  </si>
  <si>
    <t>NBTS00931</t>
  </si>
  <si>
    <t>Lê Thị Mỹ Hiệp</t>
  </si>
  <si>
    <t>NBTS00932</t>
  </si>
  <si>
    <t>Lê Công Duy Quang</t>
  </si>
  <si>
    <t>NBTS00933</t>
  </si>
  <si>
    <t>Nguyễn Thành Duy</t>
  </si>
  <si>
    <t>NBTS00934</t>
  </si>
  <si>
    <t>Phạm Đình Phương</t>
  </si>
  <si>
    <t>Re</t>
  </si>
  <si>
    <t>NBTS00935</t>
  </si>
  <si>
    <t>Đoàn Hà Kiều Oanh</t>
  </si>
  <si>
    <t>NBTS00936</t>
  </si>
  <si>
    <t>Ngô Hiệp</t>
  </si>
  <si>
    <t>NBTS00937</t>
  </si>
  <si>
    <t>Võ Thị Thúy</t>
  </si>
  <si>
    <t>NBTS00938</t>
  </si>
  <si>
    <t>Mã Thanh Minh</t>
  </si>
  <si>
    <t>NBTS00939</t>
  </si>
  <si>
    <t>Nguyễn Hồng Nhãn</t>
  </si>
  <si>
    <t>NBTS00940</t>
  </si>
  <si>
    <t>Phan Văn Tòng</t>
  </si>
  <si>
    <t>NBTS00941</t>
  </si>
  <si>
    <t>Hồ Hữu Nghĩa</t>
  </si>
  <si>
    <t>NBTS00942</t>
  </si>
  <si>
    <t>Phạm Thị Trang</t>
  </si>
  <si>
    <t>NBTS00943</t>
  </si>
  <si>
    <t>Nguyễn Châu Nhất Linh</t>
  </si>
  <si>
    <t>NBTS00944</t>
  </si>
  <si>
    <t>Nguyễn Anh Khoa</t>
  </si>
  <si>
    <t>NBTS00945</t>
  </si>
  <si>
    <t>Lê Phương Loan</t>
  </si>
  <si>
    <t>NBTS00946</t>
  </si>
  <si>
    <t>Đặng Tường Bảo</t>
  </si>
  <si>
    <t>NBTS00947</t>
  </si>
  <si>
    <t>NBTS00948</t>
  </si>
  <si>
    <t>Trần Mạnh Hùng</t>
  </si>
  <si>
    <t>NBTS00949</t>
  </si>
  <si>
    <t>Tât Thắng</t>
  </si>
  <si>
    <t>NBTS00950</t>
  </si>
  <si>
    <t>Cao Nguyễn Thế</t>
  </si>
  <si>
    <t>NBTS00951</t>
  </si>
  <si>
    <t>Nguyễn Anh Diểm</t>
  </si>
  <si>
    <t>NBTS00952</t>
  </si>
  <si>
    <t>Lại Thế Vinh</t>
  </si>
  <si>
    <t>NBTS00953</t>
  </si>
  <si>
    <t>Phạm Minh Tiến</t>
  </si>
  <si>
    <t>NBTS00954</t>
  </si>
  <si>
    <t>Hồ Hữu Công</t>
  </si>
  <si>
    <t>NBTS00955</t>
  </si>
  <si>
    <t>Ngô Phú Quốc</t>
  </si>
  <si>
    <t>NBTS00956</t>
  </si>
  <si>
    <t>Nghiêm Xuân Yên</t>
  </si>
  <si>
    <t>NBTS00957</t>
  </si>
  <si>
    <t>Nguyễn Hùng Chiến</t>
  </si>
  <si>
    <t>NBTS00958</t>
  </si>
  <si>
    <t>Võ Hoàng Thanh</t>
  </si>
  <si>
    <t>NBTS00959</t>
  </si>
  <si>
    <t>Võ Thanh An</t>
  </si>
  <si>
    <t>NBTS00960</t>
  </si>
  <si>
    <t>Trần Anh Kiệt</t>
  </si>
  <si>
    <t>NBTS00961</t>
  </si>
  <si>
    <t>Trần Minh Toàn</t>
  </si>
  <si>
    <t>NBTS00962</t>
  </si>
  <si>
    <t xml:space="preserve">Trần Minh Thuận </t>
  </si>
  <si>
    <t>NBTS00963</t>
  </si>
  <si>
    <t>Nguyễn Phi Vũ</t>
  </si>
  <si>
    <t>NBTS00964</t>
  </si>
  <si>
    <t>La Phước Trung</t>
  </si>
  <si>
    <t>NBTS00965</t>
  </si>
  <si>
    <t>NBTS00966</t>
  </si>
  <si>
    <t>Lê Vũ Trí Dũng</t>
  </si>
  <si>
    <t>NBTS00967</t>
  </si>
  <si>
    <t>Lê Tấn Thạnh</t>
  </si>
  <si>
    <t>NBTS00968</t>
  </si>
  <si>
    <t>Võ Quang Huy</t>
  </si>
  <si>
    <t>NBTS00969</t>
  </si>
  <si>
    <t>Hoàng Mỹ Quyên</t>
  </si>
  <si>
    <t>NBTS00970</t>
  </si>
  <si>
    <t>Lê Phạm Tính</t>
  </si>
  <si>
    <t>NBTS00971</t>
  </si>
  <si>
    <t>Lê Thị Tình</t>
  </si>
  <si>
    <t>NBTS00972</t>
  </si>
  <si>
    <t>Bùi Công Mạnh</t>
  </si>
  <si>
    <t>NBTS00973</t>
  </si>
  <si>
    <t>Phan Nguyễn Quang Thịnh</t>
  </si>
  <si>
    <t>NBTS00974</t>
  </si>
  <si>
    <t xml:space="preserve">Võ Thành Phi </t>
  </si>
  <si>
    <t>NBTS00975</t>
  </si>
  <si>
    <t>Lư Trung Long</t>
  </si>
  <si>
    <t>NBTS00976</t>
  </si>
  <si>
    <t>Hồ Vỹ Trường Giang</t>
  </si>
  <si>
    <t>NBTS00977</t>
  </si>
  <si>
    <t>Trần Đình Dương</t>
  </si>
  <si>
    <t>NBTS00978</t>
  </si>
  <si>
    <t>Bùi Hữu Đạt</t>
  </si>
  <si>
    <t>NBTS00979</t>
  </si>
  <si>
    <t xml:space="preserve">Nguyễn Đức Trọng </t>
  </si>
  <si>
    <t>NBTS00980</t>
  </si>
  <si>
    <t>Trần Đức Duy</t>
  </si>
  <si>
    <t>NBTS00981</t>
  </si>
  <si>
    <t>Nguyễn Thị Hồng</t>
  </si>
  <si>
    <t>NBTS00982</t>
  </si>
  <si>
    <t>Nguyễn Ngọc Thơm</t>
  </si>
  <si>
    <t>16/10/2017</t>
  </si>
  <si>
    <t>NBTS00983</t>
  </si>
  <si>
    <t>Hà Thị Như Ngọc</t>
  </si>
  <si>
    <t>NBTS00984</t>
  </si>
  <si>
    <t>Dưng Thị Hoa</t>
  </si>
  <si>
    <t>NBTS00985</t>
  </si>
  <si>
    <t>Lê Chí Dũng</t>
  </si>
  <si>
    <t>NBTS00986</t>
  </si>
  <si>
    <t>Nguyễn Văn Đình Phú</t>
  </si>
  <si>
    <t>NBTS00987</t>
  </si>
  <si>
    <t>Trần Quốc Cương</t>
  </si>
  <si>
    <t>14/10/2017</t>
  </si>
  <si>
    <t>NBTS00988</t>
  </si>
  <si>
    <t>Đỗ Anh Tuấn</t>
  </si>
  <si>
    <t>NBTS00989</t>
  </si>
  <si>
    <t>Nguyễn Tùng Vương</t>
  </si>
  <si>
    <t>NBTS00990</t>
  </si>
  <si>
    <t>Lê Long Hồ</t>
  </si>
  <si>
    <t>NBTS00991</t>
  </si>
  <si>
    <t>Phùng Văn Vinh</t>
  </si>
  <si>
    <t>NBTS00992</t>
  </si>
  <si>
    <t>Hoàng Thị Thu Thủy</t>
  </si>
  <si>
    <t>NBTS00993</t>
  </si>
  <si>
    <t>Thái Anh Nguyên</t>
  </si>
  <si>
    <t>NBTS00994</t>
  </si>
  <si>
    <t xml:space="preserve">Phan Tựu </t>
  </si>
  <si>
    <t>NBTS00995</t>
  </si>
  <si>
    <t>Nguyễn Toni</t>
  </si>
  <si>
    <t>NBTS00996</t>
  </si>
  <si>
    <t>Nguyễn Thị Kim Ngân</t>
  </si>
  <si>
    <t>NBTS00997</t>
  </si>
  <si>
    <t>Võ Thành Nhựt</t>
  </si>
  <si>
    <t>NBTS00998</t>
  </si>
  <si>
    <t>Hồ Thái Phương</t>
  </si>
  <si>
    <t>NBTS00999</t>
  </si>
  <si>
    <t>Nguyễn Phương Uyên</t>
  </si>
  <si>
    <t>NBTS01000</t>
  </si>
  <si>
    <t>Huỳnh Đình Huy</t>
  </si>
  <si>
    <t>NBTS01001</t>
  </si>
  <si>
    <t>Huỳnh văn Nhân</t>
  </si>
  <si>
    <t>NBTS01002</t>
  </si>
  <si>
    <t>Nguyễn Hữu Mạnh</t>
  </si>
  <si>
    <t>NBTS01003</t>
  </si>
  <si>
    <t>Nguyễn Đức Trung</t>
  </si>
  <si>
    <t>NBTS01004</t>
  </si>
  <si>
    <t>Hoàng Thị Quân</t>
  </si>
  <si>
    <t>NBTS01005</t>
  </si>
  <si>
    <t>NGÔ THỊ HỒNG LOAN</t>
  </si>
  <si>
    <t>NBTS01006</t>
  </si>
  <si>
    <t>LÊ DƯƠNG KIM MINH</t>
  </si>
  <si>
    <t>NBTS01007</t>
  </si>
  <si>
    <t>Nguyễn Minh Nguyệt</t>
  </si>
  <si>
    <t>NBTS01008</t>
  </si>
  <si>
    <t>NBTS01009</t>
  </si>
  <si>
    <t>Hồ Nguyễn Thùy Trang</t>
  </si>
  <si>
    <t>NBTS01010</t>
  </si>
  <si>
    <t>Đặng Văn Anh</t>
  </si>
  <si>
    <t>NBTS01011</t>
  </si>
  <si>
    <t>Trương Hoàng Giang</t>
  </si>
  <si>
    <t>NBTS01012</t>
  </si>
  <si>
    <t>Phan Trường Nhựt</t>
  </si>
  <si>
    <t>NBTS01013</t>
  </si>
  <si>
    <t>Võ Thị Mỹ Dương</t>
  </si>
  <si>
    <t>NBTS01014</t>
  </si>
  <si>
    <t>Lê Văn Lê</t>
  </si>
  <si>
    <t>21/10/2017</t>
  </si>
  <si>
    <t>NBTS01015</t>
  </si>
  <si>
    <t>ĐẶNG HOÀI PHÚC</t>
  </si>
  <si>
    <t>NBTS01016</t>
  </si>
  <si>
    <t>TRANG QUỐC PHONG</t>
  </si>
  <si>
    <t>NBTS01017</t>
  </si>
  <si>
    <t>VÕ THỊ NGỌC QUYỀN</t>
  </si>
  <si>
    <t>NBTS01018</t>
  </si>
  <si>
    <t>TRẦN NGỌC TẤN</t>
  </si>
  <si>
    <t>NBTS01019</t>
  </si>
  <si>
    <t>VŨ THANH TÒNG</t>
  </si>
  <si>
    <t>NBTS01020</t>
  </si>
  <si>
    <t>Nguyễn Đoàn Minh Tân</t>
  </si>
  <si>
    <t>NBTS01021</t>
  </si>
  <si>
    <t xml:space="preserve"> Lâm Vũ Bình</t>
  </si>
  <si>
    <t>NBTS01022</t>
  </si>
  <si>
    <t>Châu Minh Vương</t>
  </si>
  <si>
    <t>NBTS01023</t>
  </si>
  <si>
    <t>Nguyễn Thị Huyền</t>
  </si>
  <si>
    <t>NBTS01024</t>
  </si>
  <si>
    <t>Trần Thị Thùy cũ</t>
  </si>
  <si>
    <t>NBTS01025</t>
  </si>
  <si>
    <t>Nguyễn Hoàng Nam</t>
  </si>
  <si>
    <t>NBTS01026</t>
  </si>
  <si>
    <t>Thạch Thái Tân</t>
  </si>
  <si>
    <t>NBTS01027</t>
  </si>
  <si>
    <t>Lê Sỹ Anh</t>
  </si>
  <si>
    <t>NBTS01028</t>
  </si>
  <si>
    <t>Nguyễn Tiến Sáng</t>
  </si>
  <si>
    <t>NBTS01029</t>
  </si>
  <si>
    <t xml:space="preserve">Lê Văn Thắng </t>
  </si>
  <si>
    <t>NBTS01030</t>
  </si>
  <si>
    <t xml:space="preserve">Trần Văn Mẫn </t>
  </si>
  <si>
    <t>31/10/2017</t>
  </si>
  <si>
    <t>NBTS01031</t>
  </si>
  <si>
    <t>Trần Thị Thanh Thương</t>
  </si>
  <si>
    <t>NBTS01032</t>
  </si>
  <si>
    <t>Võ Minh Hoàng</t>
  </si>
  <si>
    <t>SSDB</t>
  </si>
  <si>
    <t>NBTS01033</t>
  </si>
  <si>
    <t>Nguyễn Dũng Minh Đức</t>
  </si>
  <si>
    <t>NBTS01034</t>
  </si>
  <si>
    <t>Trần Thanh Nhã</t>
  </si>
  <si>
    <t>NBTS01035</t>
  </si>
  <si>
    <t>Đặng Bảo Thu</t>
  </si>
  <si>
    <t>NBTS01036</t>
  </si>
  <si>
    <t>Lê Quốc Liêm</t>
  </si>
  <si>
    <t>NBTS01037</t>
  </si>
  <si>
    <t>Huỳnh Bội Linh</t>
  </si>
  <si>
    <t>NBTS01038</t>
  </si>
  <si>
    <t>Nguyễn Phước Lộc</t>
  </si>
  <si>
    <t>NBTS01039</t>
  </si>
  <si>
    <t>Lê Ngọc Thịnh</t>
  </si>
  <si>
    <t>NBTS01040</t>
  </si>
  <si>
    <t>Lâm Minh Cường</t>
  </si>
  <si>
    <t>NBTS01041</t>
  </si>
  <si>
    <t>Nguyễn Thị Ngọc Trinh</t>
  </si>
  <si>
    <t>NBTS01043</t>
  </si>
  <si>
    <t>Bùi Văn Cường</t>
  </si>
  <si>
    <t>NBTS01044</t>
  </si>
  <si>
    <t>MTLê Thị Triều</t>
  </si>
  <si>
    <t>NBTS01045</t>
  </si>
  <si>
    <t>Hoàng Thanh Hiền</t>
  </si>
  <si>
    <t>NBTS01046</t>
  </si>
  <si>
    <t>Trần Thị Vẽ</t>
  </si>
  <si>
    <t>NBTS01047</t>
  </si>
  <si>
    <t>Nguyễn Văn Hải</t>
  </si>
  <si>
    <t>NBTS01048</t>
  </si>
  <si>
    <t>Hoàng Nam Tây</t>
  </si>
  <si>
    <t>NBTS01049</t>
  </si>
  <si>
    <t>Đinh Văn Phú</t>
  </si>
  <si>
    <t>NBTS01050</t>
  </si>
  <si>
    <t>Nguyễn Mạnh Huy</t>
  </si>
  <si>
    <t>NBTS01051</t>
  </si>
  <si>
    <t>Trần Văn Nhơn</t>
  </si>
  <si>
    <t>NBTS01052</t>
  </si>
  <si>
    <t>Trương Định</t>
  </si>
  <si>
    <t>NBTS01053</t>
  </si>
  <si>
    <t>Dương Thị Mai</t>
  </si>
  <si>
    <t>NBTS01054</t>
  </si>
  <si>
    <t>Nguyễn Đình Quyết</t>
  </si>
  <si>
    <t>NBTS01055</t>
  </si>
  <si>
    <t>Hoàng Thị Dung</t>
  </si>
  <si>
    <t>NBTS01056</t>
  </si>
  <si>
    <t>Nguyễn Thị Diễm Trang</t>
  </si>
  <si>
    <t>NBTS01058</t>
  </si>
  <si>
    <t>Dương Thị Thanh Thảo</t>
  </si>
  <si>
    <t>NBTS01059</t>
  </si>
  <si>
    <t>Nguyễn Thị Mỹ Khanh</t>
  </si>
  <si>
    <t>NBTS01060</t>
  </si>
  <si>
    <t>Dương Nghĩa Hiệp</t>
  </si>
  <si>
    <t>NBTS01061</t>
  </si>
  <si>
    <t>Châu Phước Quang</t>
  </si>
  <si>
    <t>NBTS01062</t>
  </si>
  <si>
    <t>Hà Mỹ Hương</t>
  </si>
  <si>
    <t>NBTS01063</t>
  </si>
  <si>
    <t>Nguyễn Ngọc Bảo Trân</t>
  </si>
  <si>
    <t>NBTS01064</t>
  </si>
  <si>
    <t>Nguyễn Thị Kim Lan</t>
  </si>
  <si>
    <t>NBTS01065</t>
  </si>
  <si>
    <t>Vũ Thị Bích Vân</t>
  </si>
  <si>
    <t>NBTS01066</t>
  </si>
  <si>
    <t>Nguyễn Thế Nam</t>
  </si>
  <si>
    <t>NBTS01067</t>
  </si>
  <si>
    <t>Lê Minh Hùng</t>
  </si>
  <si>
    <t>NBTS01068</t>
  </si>
  <si>
    <t>Nguyễn Thị Huyền Trâm</t>
  </si>
  <si>
    <t>NBTS01069</t>
  </si>
  <si>
    <t>Nguyễn Thế Hậu</t>
  </si>
  <si>
    <t>NBTS01070</t>
  </si>
  <si>
    <t>Nguyễn Văn Tý</t>
  </si>
  <si>
    <t>NBTS01071</t>
  </si>
  <si>
    <t>Ngô Đức Hải</t>
  </si>
  <si>
    <t>NBTS01072</t>
  </si>
  <si>
    <t>Trần Thị Thúy</t>
  </si>
  <si>
    <t>NBTS01073</t>
  </si>
  <si>
    <t>Lê Văn Tuấn</t>
  </si>
  <si>
    <t>NBTS01074</t>
  </si>
  <si>
    <t>Phan Nhật Duy</t>
  </si>
  <si>
    <t>NBTS01075</t>
  </si>
  <si>
    <t>DƯƠNG THỊ CẨM HẰNG</t>
  </si>
  <si>
    <t>NBTS01076</t>
  </si>
  <si>
    <t>Trần Bích Niên</t>
  </si>
  <si>
    <t>NBTS01077</t>
  </si>
  <si>
    <t>Đỗ Hữu Niềm</t>
  </si>
  <si>
    <t>NBTS01078</t>
  </si>
  <si>
    <t>Tô Thị Thanh Thủy</t>
  </si>
  <si>
    <t>NBTS01079</t>
  </si>
  <si>
    <t>NGUYỄN TRỌNG DUY</t>
  </si>
  <si>
    <t>NBTS01080</t>
  </si>
  <si>
    <t>Tống Hữu Công</t>
  </si>
  <si>
    <t>NBTS01081</t>
  </si>
  <si>
    <t>Trần Thị Thanh Hương</t>
  </si>
  <si>
    <t>13/11/2017</t>
  </si>
  <si>
    <t>NBTS01082</t>
  </si>
  <si>
    <t>Lê Xuân Hưng</t>
  </si>
  <si>
    <t>NBTS01083</t>
  </si>
  <si>
    <t>Nguyễn Thị Bích Ngọc</t>
  </si>
  <si>
    <t>14/11/2017</t>
  </si>
  <si>
    <t>NBTS01084</t>
  </si>
  <si>
    <t>Nguyễn Trường Giang</t>
  </si>
  <si>
    <t>21/11/2017</t>
  </si>
  <si>
    <t>NBTS01085</t>
  </si>
  <si>
    <t>Nguyễn Tùng Dương</t>
  </si>
  <si>
    <t>NBTS01086</t>
  </si>
  <si>
    <t>Nguyễn Duy Lâm</t>
  </si>
  <si>
    <t>NBTS01087</t>
  </si>
  <si>
    <t>Lê Thị Bích Phương</t>
  </si>
  <si>
    <t>NBTS01088</t>
  </si>
  <si>
    <t>Võ Thị Mỹ Dung</t>
  </si>
  <si>
    <t>NBTS01089</t>
  </si>
  <si>
    <t>Nguyễn Thị Thùy Trang</t>
  </si>
  <si>
    <t>NBTS01090</t>
  </si>
  <si>
    <t>Lê Quang Huy</t>
  </si>
  <si>
    <t>NBTS01091</t>
  </si>
  <si>
    <t>Nguyễn Hải Hà</t>
  </si>
  <si>
    <t>NBTS01093</t>
  </si>
  <si>
    <t>Võ Văn Lâm</t>
  </si>
  <si>
    <t>20/11/2017</t>
  </si>
  <si>
    <t>NBTS01094</t>
  </si>
  <si>
    <t>NBTS01095</t>
  </si>
  <si>
    <t>Nguyễn Thị Mộng Cầm</t>
  </si>
  <si>
    <t>MO</t>
  </si>
  <si>
    <t>NBTS01096</t>
  </si>
  <si>
    <t>Nguyễn Hoàng Tuấn</t>
  </si>
  <si>
    <t>NBTS01097</t>
  </si>
  <si>
    <t>Hà Công Chánh</t>
  </si>
  <si>
    <t>NBTS01098</t>
  </si>
  <si>
    <t>Nguyễn Minh Phú</t>
  </si>
  <si>
    <t>NBTS01099</t>
  </si>
  <si>
    <t>NBTS01100</t>
  </si>
  <si>
    <t>Nguyễn Quốc Quý</t>
  </si>
  <si>
    <t>NBTS01101</t>
  </si>
  <si>
    <t>Nguyễn Văn Quý</t>
  </si>
  <si>
    <t>NBTS01102</t>
  </si>
  <si>
    <t>Lê Hoàng Vũ</t>
  </si>
  <si>
    <t>NBTS01103</t>
  </si>
  <si>
    <t>Nguyễn Văn Giang</t>
  </si>
  <si>
    <t>NBTS01104</t>
  </si>
  <si>
    <t>Nguyễn Hồng Hòa</t>
  </si>
  <si>
    <t>NBTS01105</t>
  </si>
  <si>
    <t>Nguyễn Thị Thu Thảo</t>
  </si>
  <si>
    <t>NBTS01106</t>
  </si>
  <si>
    <t>Trần Văn Thành</t>
  </si>
  <si>
    <t>NBTS01107</t>
  </si>
  <si>
    <t>Đặng Thanh Nhã</t>
  </si>
  <si>
    <t>NBTS01108</t>
  </si>
  <si>
    <t>Nguyễn Thị Phượng Hằng</t>
  </si>
  <si>
    <t>NBTS01109</t>
  </si>
  <si>
    <t>Nguyễn Hồ Minh Thuận</t>
  </si>
  <si>
    <t>NBTS01110</t>
  </si>
  <si>
    <t>Ngô Quốc Tiến</t>
  </si>
  <si>
    <t>NBTS01112</t>
  </si>
  <si>
    <t>Lê Đình Minh</t>
  </si>
  <si>
    <t>NBTS01113</t>
  </si>
  <si>
    <t>Võ Phương Duy</t>
  </si>
  <si>
    <t>NBTS01114</t>
  </si>
  <si>
    <t>Hoàng Công Pháp</t>
  </si>
  <si>
    <t>NBTS01115</t>
  </si>
  <si>
    <t>Nguyễn Sỹ Tuân</t>
  </si>
  <si>
    <t>NBTS01116</t>
  </si>
  <si>
    <t>Mai Trọng Phi</t>
  </si>
  <si>
    <t>NBTS01117</t>
  </si>
  <si>
    <t>Tạ Xuân Tuấn</t>
  </si>
  <si>
    <t>NBTS01118</t>
  </si>
  <si>
    <t>Đoàn Quyết Thắng</t>
  </si>
  <si>
    <t>NBTS01119</t>
  </si>
  <si>
    <t>Khuất Quang Chung</t>
  </si>
  <si>
    <t>NBTS01120</t>
  </si>
  <si>
    <t>Nguyễn Minh Tú</t>
  </si>
  <si>
    <t>NBTS01121</t>
  </si>
  <si>
    <t>Nguyễn Thị Cẩm Hà</t>
  </si>
  <si>
    <t>NBTS01122</t>
  </si>
  <si>
    <t>Hoàng Mạnh Trường</t>
  </si>
  <si>
    <t>NBTS01123</t>
  </si>
  <si>
    <t>Vũ Thị Bách Diệp</t>
  </si>
  <si>
    <t>NBTS01124</t>
  </si>
  <si>
    <t>Nguyễn Công Thắng</t>
  </si>
  <si>
    <t>17/11/2017</t>
  </si>
  <si>
    <t>NBTS01125</t>
  </si>
  <si>
    <t>Hà Hửu Ngân</t>
  </si>
  <si>
    <t>NBTS01126</t>
  </si>
  <si>
    <t>HÀ NGỌC THỦY</t>
  </si>
  <si>
    <t>NBTS01127</t>
  </si>
  <si>
    <t>Nguyễn Chiến Trường</t>
  </si>
  <si>
    <t>NBTS01128</t>
  </si>
  <si>
    <t>Châu Minh Thiện</t>
  </si>
  <si>
    <t>NBTS01129</t>
  </si>
  <si>
    <t>Nguyễn Minh Hòa</t>
  </si>
  <si>
    <t>NBTS01130</t>
  </si>
  <si>
    <t>Ngô Nguyễn Thị Thiên Lý</t>
  </si>
  <si>
    <t>NBTS01131</t>
  </si>
  <si>
    <t>Nguyễn Thanh Dũng</t>
  </si>
  <si>
    <t>NBTS01132</t>
  </si>
  <si>
    <t>Hoàng Minh Tuấn</t>
  </si>
  <si>
    <t>NBTS01133</t>
  </si>
  <si>
    <t>Trần Hữu Dàn</t>
  </si>
  <si>
    <t>NBTS01134</t>
  </si>
  <si>
    <t>Hoàng Xuân Rôn</t>
  </si>
  <si>
    <t>NBTS01135</t>
  </si>
  <si>
    <t>Huỳnh Văn Tường</t>
  </si>
  <si>
    <t>NBTS01136</t>
  </si>
  <si>
    <t>Nguyễn Văn Điểm</t>
  </si>
  <si>
    <t>Mo</t>
  </si>
  <si>
    <t>NBTS01137</t>
  </si>
  <si>
    <t>Lê Thị Bình</t>
  </si>
  <si>
    <t>NBTS01138</t>
  </si>
  <si>
    <t>Tống Phước Hòa</t>
  </si>
  <si>
    <t>NBTS01139</t>
  </si>
  <si>
    <t>Ngô Thị Thắm2</t>
  </si>
  <si>
    <t>NBTS01140</t>
  </si>
  <si>
    <t>Nguyễn Hoàng Mân</t>
  </si>
  <si>
    <t>NBTS01141</t>
  </si>
  <si>
    <t>Nguyễn Minh Hào</t>
  </si>
  <si>
    <t>NBTS01142</t>
  </si>
  <si>
    <t>Nguyễn Viết Bình</t>
  </si>
  <si>
    <t>NBTS01143</t>
  </si>
  <si>
    <t>Phạm Gia Yến</t>
  </si>
  <si>
    <t>NBTS01144</t>
  </si>
  <si>
    <t>Huỳnh Thị Thanh Nhã</t>
  </si>
  <si>
    <t>NBTS01145</t>
  </si>
  <si>
    <t>Huỳnh Thị Bé Giang</t>
  </si>
  <si>
    <t>NBTS01146</t>
  </si>
  <si>
    <t>Ngô Hùng Cường</t>
  </si>
  <si>
    <t>NBTS01147</t>
  </si>
  <si>
    <t>Quách Khánh Thuận</t>
  </si>
  <si>
    <t>NBTS01148</t>
  </si>
  <si>
    <t>Trần Thị Ngọc Lan</t>
  </si>
  <si>
    <t>NBTS01149</t>
  </si>
  <si>
    <t>Nguyễn Thị Nhẹ</t>
  </si>
  <si>
    <t>NBTS01150</t>
  </si>
  <si>
    <t>Nguyễn Tuấn Nam</t>
  </si>
  <si>
    <t>NBTS01151</t>
  </si>
  <si>
    <t>Vũ Bão Trung</t>
  </si>
  <si>
    <t>NBTS01152</t>
  </si>
  <si>
    <t>Lê Văn Biên</t>
  </si>
  <si>
    <t>NBTS01153</t>
  </si>
  <si>
    <t>Pham Thị Lê</t>
  </si>
  <si>
    <t>NBTS01154</t>
  </si>
  <si>
    <t>Trương Thành An</t>
  </si>
  <si>
    <t>NBTS01155</t>
  </si>
  <si>
    <t>Trần Thị Huyền Trang</t>
  </si>
  <si>
    <t>NBTS01156</t>
  </si>
  <si>
    <t>Lê Anh Trường</t>
  </si>
  <si>
    <t>NBTS01157</t>
  </si>
  <si>
    <t>Nguyễn Thị Thảo</t>
  </si>
  <si>
    <t>NBTS01158</t>
  </si>
  <si>
    <t>Lê Vĩnh Phúc</t>
  </si>
  <si>
    <t>NBTS01159</t>
  </si>
  <si>
    <t>Nguyễn Công Duy</t>
  </si>
  <si>
    <t>NBTS01160</t>
  </si>
  <si>
    <t>Nguyễn Văn Trọng</t>
  </si>
  <si>
    <t>NBTS01161</t>
  </si>
  <si>
    <t>Nguyễn Thanh An</t>
  </si>
  <si>
    <t>NBTS01162</t>
  </si>
  <si>
    <t>Nguyễn Minh Đức</t>
  </si>
  <si>
    <t>NBTS01163</t>
  </si>
  <si>
    <t>Nguyễn Văn Thắm</t>
  </si>
  <si>
    <t>NBTS01164</t>
  </si>
  <si>
    <t>Nguyễn Văn Chí</t>
  </si>
  <si>
    <t>NBTS01165</t>
  </si>
  <si>
    <t>Vũ Thị Bích Liểu</t>
  </si>
  <si>
    <t>NBTS01166</t>
  </si>
  <si>
    <t>Trương Văn Hoàng</t>
  </si>
  <si>
    <t>NBTS01167</t>
  </si>
  <si>
    <t>Trịnh Nguyên Vỹ</t>
  </si>
  <si>
    <t>NBTS01168</t>
  </si>
  <si>
    <t>Nguyễn Thị Hằng 2</t>
  </si>
  <si>
    <t>NBTS01169</t>
  </si>
  <si>
    <t>Lê Thị Hoàng Oanh</t>
  </si>
  <si>
    <t>NBTS01170</t>
  </si>
  <si>
    <t>Nguyễn Công Toàn 1</t>
  </si>
  <si>
    <t>NBTS01171</t>
  </si>
  <si>
    <t>Trịnh Văn Kiển</t>
  </si>
  <si>
    <t>NBTS01172</t>
  </si>
  <si>
    <t>Trần Thị Tuyết Loan</t>
  </si>
  <si>
    <t>NBTS01173</t>
  </si>
  <si>
    <t>Ngô Hồng Đông</t>
  </si>
  <si>
    <t>NBTS01174</t>
  </si>
  <si>
    <t>Lê Hoàng Khoa</t>
  </si>
  <si>
    <t>NBTS01175</t>
  </si>
  <si>
    <t>Chu Đình Lý</t>
  </si>
  <si>
    <t>NBTS01176</t>
  </si>
  <si>
    <t>Dương Văn Khem</t>
  </si>
  <si>
    <t>NBTS01177</t>
  </si>
  <si>
    <t>Trần Thị Thùy</t>
  </si>
  <si>
    <t>NBTS01178</t>
  </si>
  <si>
    <t>Đào Duy Kỳ</t>
  </si>
  <si>
    <t>NBTS01179</t>
  </si>
  <si>
    <t>Nguyễn Mạnh Quyền</t>
  </si>
  <si>
    <t>NBTS01180</t>
  </si>
  <si>
    <t>Lê Minh Sang</t>
  </si>
  <si>
    <t>NBTS01181</t>
  </si>
  <si>
    <t>Lê Long Triều</t>
  </si>
  <si>
    <t>NBTS01182</t>
  </si>
  <si>
    <t>Phùng Nhựt Trung</t>
  </si>
  <si>
    <t>NBTS01183</t>
  </si>
  <si>
    <t>Nguyễn Thị Cẩm Giang</t>
  </si>
  <si>
    <t>NBTS01184</t>
  </si>
  <si>
    <t>Lê Thanh Toàn</t>
  </si>
  <si>
    <t>NBTS01185</t>
  </si>
  <si>
    <t>Nguyễn Hữu Du</t>
  </si>
  <si>
    <t>NBTS01186</t>
  </si>
  <si>
    <t>Phạm Thị Kim Cương</t>
  </si>
  <si>
    <t>NBTS01187</t>
  </si>
  <si>
    <t>Vũ Mạnh Tuấn</t>
  </si>
  <si>
    <t>NBTS01188</t>
  </si>
  <si>
    <t>Vũ Thị Thảo</t>
  </si>
  <si>
    <t>NBTS01189</t>
  </si>
  <si>
    <t>Thái Thị Bạch Tuyết</t>
  </si>
  <si>
    <t>RE-Retail</t>
  </si>
  <si>
    <t>NBTS01190</t>
  </si>
  <si>
    <t>Dương Văn Điền</t>
  </si>
  <si>
    <t>NBTS01191</t>
  </si>
  <si>
    <t>Trần Đăng Dũng</t>
  </si>
  <si>
    <t>RE-WS</t>
  </si>
  <si>
    <t>NBTS01192</t>
  </si>
  <si>
    <t>Dương Thị Bảo Khánh</t>
  </si>
  <si>
    <t>NBTS01193</t>
  </si>
  <si>
    <t>Hồ Ngọc Quốc</t>
  </si>
  <si>
    <t>NBTS01194</t>
  </si>
  <si>
    <t>Trịnh Thiên Phát</t>
  </si>
  <si>
    <t>NBTS01195</t>
  </si>
  <si>
    <t>LƯU BẢO CƯỜNG</t>
  </si>
  <si>
    <t>NBTS01196</t>
  </si>
  <si>
    <t>NGUYỄN TUẤN CẢNH</t>
  </si>
  <si>
    <t>NBTS01197</t>
  </si>
  <si>
    <t>LÊ QUỐC TRƯỜNG</t>
  </si>
  <si>
    <t>NBTS01198</t>
  </si>
  <si>
    <t>TRẦN MINH KHANG</t>
  </si>
  <si>
    <t>NBTS01200</t>
  </si>
  <si>
    <t>Nguyễn Hữu viết Trung</t>
  </si>
  <si>
    <t>NBTS01201</t>
  </si>
  <si>
    <t>Phạm hùng cường</t>
  </si>
  <si>
    <t>NBTS01202</t>
  </si>
  <si>
    <t>Trần Đình Tốn</t>
  </si>
  <si>
    <t>NBTS01203</t>
  </si>
  <si>
    <t>Nguyễn Hoàng Hải</t>
  </si>
  <si>
    <t>NBTS01204</t>
  </si>
  <si>
    <t>Lê Mạnh Hùng</t>
  </si>
  <si>
    <t>NBTS01205</t>
  </si>
  <si>
    <t xml:space="preserve">Nguyễn Văn Tùng </t>
  </si>
  <si>
    <t>NBTS01206</t>
  </si>
  <si>
    <t>Trần Thiện Du</t>
  </si>
  <si>
    <t>NBTS01207</t>
  </si>
  <si>
    <t>Lê Quốc Đạt</t>
  </si>
  <si>
    <t>NBTS01208</t>
  </si>
  <si>
    <t>Đinh Chiến Hữu</t>
  </si>
  <si>
    <t>NBTS01209</t>
  </si>
  <si>
    <t>Phạm Thị Thanh Thảo</t>
  </si>
  <si>
    <t>NBTS01210</t>
  </si>
  <si>
    <t>THÁI THỊ THANH</t>
  </si>
  <si>
    <t>NBTS01211</t>
  </si>
  <si>
    <t>Châu Duy Cường</t>
  </si>
  <si>
    <t>NBTS01212</t>
  </si>
  <si>
    <t>Phạm Thị Thơm</t>
  </si>
  <si>
    <t>NBTS01213</t>
  </si>
  <si>
    <t>Huỳnh Ngọc Phương</t>
  </si>
  <si>
    <t>NBTS01214</t>
  </si>
  <si>
    <t>Châu Thị Thu Hương</t>
  </si>
  <si>
    <t>NBTS01215</t>
  </si>
  <si>
    <t>LÊ PHAN THẾ HIỀN</t>
  </si>
  <si>
    <t>NBTS01216</t>
  </si>
  <si>
    <t>NGUYỄN HỮU PHƯỚC</t>
  </si>
  <si>
    <t>NBTS01217</t>
  </si>
  <si>
    <t>Lê Đức Trọng</t>
  </si>
  <si>
    <t>NBTS01218</t>
  </si>
  <si>
    <t>Nguyễn Hữu Tố</t>
  </si>
  <si>
    <t>NBTS01219</t>
  </si>
  <si>
    <t>Lâm Quang Danh</t>
  </si>
  <si>
    <t>NBTS01220</t>
  </si>
  <si>
    <t>Trịnh Văn Minh</t>
  </si>
  <si>
    <t>NBTS01221</t>
  </si>
  <si>
    <t>Nguyễn Văn Sơn</t>
  </si>
  <si>
    <t>NBTS01222</t>
  </si>
  <si>
    <t>Nhâm Công Điệp</t>
  </si>
  <si>
    <t>NBTS01223</t>
  </si>
  <si>
    <t>Lâm Phú  Đức</t>
  </si>
  <si>
    <t>NBTS01224</t>
  </si>
  <si>
    <t>Phạm Thị Hường</t>
  </si>
  <si>
    <t>NBTS01225</t>
  </si>
  <si>
    <t>Vương Thị Mỹ Ngọc</t>
  </si>
  <si>
    <t>NBTS01226</t>
  </si>
  <si>
    <t>Tống Trong Nhân</t>
  </si>
  <si>
    <t>NBTS01227</t>
  </si>
  <si>
    <t>Bùi Thành Tâm</t>
  </si>
  <si>
    <t>NBTS01228</t>
  </si>
  <si>
    <t>ĐẶNG THỊ MAI</t>
  </si>
  <si>
    <t>NBTS01229</t>
  </si>
  <si>
    <t>VĂN GIA TUẤN</t>
  </si>
  <si>
    <t>NBTS01230</t>
  </si>
  <si>
    <t>Phan Đình Thành</t>
  </si>
  <si>
    <t>NBTS01231</t>
  </si>
  <si>
    <t>Trân Hữu Sỹ</t>
  </si>
  <si>
    <t>NBTS01232</t>
  </si>
  <si>
    <t>Trân Hữu Thiện</t>
  </si>
  <si>
    <t>NBTS01233</t>
  </si>
  <si>
    <t>Giang Minh Nhựt</t>
  </si>
  <si>
    <t>NBTS01234</t>
  </si>
  <si>
    <t>Nguyễn Thị Thoại Mỹ</t>
  </si>
  <si>
    <t>NBTS01235</t>
  </si>
  <si>
    <t>Huỳnh Thị Thu Trang</t>
  </si>
  <si>
    <t>NBTS01236</t>
  </si>
  <si>
    <t>Vương Văn Long</t>
  </si>
  <si>
    <t>NBTS01237</t>
  </si>
  <si>
    <t xml:space="preserve">Trần Văng Tài </t>
  </si>
  <si>
    <t>NBTS01238</t>
  </si>
  <si>
    <t>Hồ Thị Thu Cúc</t>
  </si>
  <si>
    <t>NBTS01239</t>
  </si>
  <si>
    <t>Nguyễn Thị Bền</t>
  </si>
  <si>
    <t>NBTS01240</t>
  </si>
  <si>
    <t>Nguyễn Thị Thu Huyền A</t>
  </si>
  <si>
    <t>NBTS01241</t>
  </si>
  <si>
    <t>Diệp Văn Nghĩa</t>
  </si>
  <si>
    <t>NBTS01242</t>
  </si>
  <si>
    <t>Nguyễn Đức Thành</t>
  </si>
  <si>
    <t>NBTS01243</t>
  </si>
  <si>
    <t>Vũ Văn Chính</t>
  </si>
  <si>
    <t>NBTS01244</t>
  </si>
  <si>
    <t>Thạch Hoàng Huy</t>
  </si>
  <si>
    <t>NBTS01245</t>
  </si>
  <si>
    <t>TRẦN THANH ĐẠT</t>
  </si>
  <si>
    <t>NBTS01246</t>
  </si>
  <si>
    <t>Lưu Tuấn Tú</t>
  </si>
  <si>
    <t>NBTS01247</t>
  </si>
  <si>
    <t>Triệu Văn Vinh</t>
  </si>
  <si>
    <t>NBTS01248</t>
  </si>
  <si>
    <t>Hoàng Thị Xuân Quỳnh</t>
  </si>
  <si>
    <t>NBTS01249</t>
  </si>
  <si>
    <t>Trương Thị Đào</t>
  </si>
  <si>
    <t>NBTS01250</t>
  </si>
  <si>
    <t>NBTS01251</t>
  </si>
  <si>
    <t>huỳnh bá lan</t>
  </si>
  <si>
    <t>NBTS01252</t>
  </si>
  <si>
    <t>Lê Hữu Nam</t>
  </si>
  <si>
    <t>NBTS01253</t>
  </si>
  <si>
    <t>Bùi Ngọc Lượng</t>
  </si>
  <si>
    <t>NBTS01254</t>
  </si>
  <si>
    <t>Ngô Duy Kiệt</t>
  </si>
  <si>
    <t>NBTS01255</t>
  </si>
  <si>
    <t>Trần Ngọc Sơn</t>
  </si>
  <si>
    <t>NBTS01256</t>
  </si>
  <si>
    <t>Vũ Thanh Tòng</t>
  </si>
  <si>
    <t>NBTS01257</t>
  </si>
  <si>
    <t>Huỳnh Ngọc Nhu</t>
  </si>
  <si>
    <t>NBTS01258</t>
  </si>
  <si>
    <t>Võ Thị Kim Thoa</t>
  </si>
  <si>
    <t>NBTS01259</t>
  </si>
  <si>
    <t>Nguyễn Văn Loát</t>
  </si>
  <si>
    <t>23/02/2018</t>
  </si>
  <si>
    <t>NBTS01260</t>
  </si>
  <si>
    <t>Nguyễn Đức Minh Tâm</t>
  </si>
  <si>
    <t>NBTS01261</t>
  </si>
  <si>
    <t>Trần Văn Thọ</t>
  </si>
  <si>
    <t>NBTS01262</t>
  </si>
  <si>
    <t>Trần Tiến Dũng</t>
  </si>
  <si>
    <t>NBTS01263</t>
  </si>
  <si>
    <t>Hoàng xuân duy</t>
  </si>
  <si>
    <t>NBTS01264</t>
  </si>
  <si>
    <t>Nguyễn trường phú</t>
  </si>
  <si>
    <t>NBTS01265</t>
  </si>
  <si>
    <t>Trần Bảo Trân</t>
  </si>
  <si>
    <t>EDD BM</t>
  </si>
  <si>
    <t>NBTS01266</t>
  </si>
  <si>
    <t>Phan Đức Vỹ</t>
  </si>
  <si>
    <t>NBTS01267</t>
  </si>
  <si>
    <t>Nguyễn Hữu Thành</t>
  </si>
  <si>
    <t>NBTS01268</t>
  </si>
  <si>
    <t>Nguyễn Văn Thêm</t>
  </si>
  <si>
    <t>NBTS01269</t>
  </si>
  <si>
    <t>Nguyễn thị bình minh</t>
  </si>
  <si>
    <t>NBTS01270</t>
  </si>
  <si>
    <t>Phan Tiến Anh</t>
  </si>
  <si>
    <t>NBTS01271</t>
  </si>
  <si>
    <t>Nguyễn Kim Ngọc</t>
  </si>
  <si>
    <t>NBTS01272</t>
  </si>
  <si>
    <t>Phan Duy Hải</t>
  </si>
  <si>
    <t>NBTS01273</t>
  </si>
  <si>
    <t>Ngô Út Mỹ</t>
  </si>
  <si>
    <t>NBTS01274</t>
  </si>
  <si>
    <t>Ngô Thái Nguyên</t>
  </si>
  <si>
    <t>NBTS01275</t>
  </si>
  <si>
    <t>Nguyễn Thị Thúy Loan</t>
  </si>
  <si>
    <t>NBTS01276</t>
  </si>
  <si>
    <t>Bùi Tố Uyên</t>
  </si>
  <si>
    <t>NBTS01277</t>
  </si>
  <si>
    <t>Phạm Xuân Tín</t>
  </si>
  <si>
    <t>NBTS01278</t>
  </si>
  <si>
    <t>phạm công danh</t>
  </si>
  <si>
    <t>NBTS01279</t>
  </si>
  <si>
    <t>Phạm Thị Bé Trăm</t>
  </si>
  <si>
    <t>NBTS01280</t>
  </si>
  <si>
    <t>Nguyễn Thị Ngọc Trâm</t>
  </si>
  <si>
    <t>NBTS01281</t>
  </si>
  <si>
    <t>Bùi Lương Anh</t>
  </si>
  <si>
    <t>NBTS01282</t>
  </si>
  <si>
    <t>Võ Kim Nhung</t>
  </si>
  <si>
    <t>NBTS01283</t>
  </si>
  <si>
    <t>Nguyễn Văn Dần</t>
  </si>
  <si>
    <t>26/02/2018</t>
  </si>
  <si>
    <t>NBTS01284</t>
  </si>
  <si>
    <t>Nguyễn Thanh Tuấn</t>
  </si>
  <si>
    <t>02/03/2018</t>
  </si>
  <si>
    <t>NBTS01285</t>
  </si>
  <si>
    <t>Trịnh Mạnh Dũng</t>
  </si>
  <si>
    <t>27/02/2018</t>
  </si>
  <si>
    <t>NBTS01287</t>
  </si>
  <si>
    <t>Cao Thanh Liêu</t>
  </si>
  <si>
    <t>NBTS01288</t>
  </si>
  <si>
    <t>Mã Thanh Liên</t>
  </si>
  <si>
    <t>NBTS01289</t>
  </si>
  <si>
    <t>Trần Hữu Anh</t>
  </si>
  <si>
    <t>05/03/2018</t>
  </si>
  <si>
    <t>NBTS01290</t>
  </si>
  <si>
    <t>Tạ duy thanh</t>
  </si>
  <si>
    <t>NBTS01291</t>
  </si>
  <si>
    <t>Trần Thị Cúc</t>
  </si>
  <si>
    <t>NBTS01292</t>
  </si>
  <si>
    <t>Lê Hồng Lộc</t>
  </si>
  <si>
    <t>NBTS01293</t>
  </si>
  <si>
    <t>01/03/2018</t>
  </si>
  <si>
    <t>NBTS01294</t>
  </si>
  <si>
    <t>Võ Thúy Trân</t>
  </si>
  <si>
    <t>NBTS01295</t>
  </si>
  <si>
    <t>lương ngọc hoài</t>
  </si>
  <si>
    <t>NBTS01296</t>
  </si>
  <si>
    <t>Nguyễn Hoàng Sơn</t>
  </si>
  <si>
    <t>NBTS01297</t>
  </si>
  <si>
    <t>Huỳnh Thị Hoa Phượng</t>
  </si>
  <si>
    <t>NBTS01298</t>
  </si>
  <si>
    <t>Hoàng thị Thương</t>
  </si>
  <si>
    <t>NBTS01299</t>
  </si>
  <si>
    <t>Bùi Cao Sơn</t>
  </si>
  <si>
    <t>NBTS01300</t>
  </si>
  <si>
    <t>Hoàng Thị Bảy</t>
  </si>
  <si>
    <t>17/03/2018</t>
  </si>
  <si>
    <t>NBTS01301</t>
  </si>
  <si>
    <t>Trần Sĩ Đức</t>
  </si>
  <si>
    <t>NBTS01302</t>
  </si>
  <si>
    <t>Nguyễn Thanh Trung</t>
  </si>
  <si>
    <t>NBTS01303</t>
  </si>
  <si>
    <t>Trần Thị Ngọc Liễu</t>
  </si>
  <si>
    <t>NBTS01304</t>
  </si>
  <si>
    <t>Nguyễn Thị Thanh Hương</t>
  </si>
  <si>
    <t>NBTS01305</t>
  </si>
  <si>
    <t>Ngô Văn Chương</t>
  </si>
  <si>
    <t>NBTS01306</t>
  </si>
  <si>
    <t>Thái Minh Thành</t>
  </si>
  <si>
    <t>NBTS01307</t>
  </si>
  <si>
    <t>Trần Văn Đen</t>
  </si>
  <si>
    <t>NBTS01308</t>
  </si>
  <si>
    <t>Hà Thị Minh Phương</t>
  </si>
  <si>
    <t>NBTS01309</t>
  </si>
  <si>
    <t>Nguyễn Đức Cảnh</t>
  </si>
  <si>
    <t>NBTS01310</t>
  </si>
  <si>
    <t>Nguyễn Thị Ngân Hà</t>
  </si>
  <si>
    <t>NBTS01311</t>
  </si>
  <si>
    <t>NBTS01312</t>
  </si>
  <si>
    <t>Đoàn Huỳnh Sơn</t>
  </si>
  <si>
    <t>NBTS01313</t>
  </si>
  <si>
    <t>Nguyễn Văn Cường</t>
  </si>
  <si>
    <t>NBTS01314</t>
  </si>
  <si>
    <t>Nguyễn Thanh Toàn</t>
  </si>
  <si>
    <t>NBTS01315</t>
  </si>
  <si>
    <t>Trần Văn Cường</t>
  </si>
  <si>
    <t>NBTS01316</t>
  </si>
  <si>
    <t>Võ Minh Luân</t>
  </si>
  <si>
    <t>NBTS01317</t>
  </si>
  <si>
    <t>Dương Văn Giám</t>
  </si>
  <si>
    <t>NBTS01318</t>
  </si>
  <si>
    <t>Nguyễn Văn Dương</t>
  </si>
  <si>
    <t>NBTS01319</t>
  </si>
  <si>
    <t>Đặng Văn Tâm</t>
  </si>
  <si>
    <t>NBTS01320</t>
  </si>
  <si>
    <t>Hoàng Ngọc Hà</t>
  </si>
  <si>
    <t>NBTS01321</t>
  </si>
  <si>
    <t>Nguyễn Thành Toàn</t>
  </si>
  <si>
    <t>NBTS01322</t>
  </si>
  <si>
    <t>Trần Hoàng Anh</t>
  </si>
  <si>
    <t>NBTS01323</t>
  </si>
  <si>
    <t>Phạm Việt Đức</t>
  </si>
  <si>
    <t>NBTS01324</t>
  </si>
  <si>
    <t>Huỳnh Công Khanh</t>
  </si>
  <si>
    <t>NBTS01325</t>
  </si>
  <si>
    <t>Đào Bá Hảo</t>
  </si>
  <si>
    <t>NBTS01326</t>
  </si>
  <si>
    <t>Trịnh Văn Luật</t>
  </si>
  <si>
    <t>NBTS01327</t>
  </si>
  <si>
    <t>Trần Bửu Sến</t>
  </si>
  <si>
    <t>NBTS01328</t>
  </si>
  <si>
    <t>Nguyễn Quốc Thành</t>
  </si>
  <si>
    <t>NBTS01329</t>
  </si>
  <si>
    <t>Tạ Thanh Tuấn</t>
  </si>
  <si>
    <t>NBTS01330</t>
  </si>
  <si>
    <t>Bùi Văn Hùng</t>
  </si>
  <si>
    <t>NBTS01331</t>
  </si>
  <si>
    <t>Phạm Văn Nam</t>
  </si>
  <si>
    <t>NBTS01332</t>
  </si>
  <si>
    <t>Nguyễn Văn Liên</t>
  </si>
  <si>
    <t>NBTS01333</t>
  </si>
  <si>
    <t>Ngô Thị Thắm</t>
  </si>
  <si>
    <t>NBTS01334</t>
  </si>
  <si>
    <t>Nguyễn Thị Hiền</t>
  </si>
  <si>
    <t>NBTS01335</t>
  </si>
  <si>
    <t>Bùi Thị Nguyệt</t>
  </si>
  <si>
    <t>NBTS01336</t>
  </si>
  <si>
    <t>Phan Thị Linh Kha</t>
  </si>
  <si>
    <t>NBTS01337</t>
  </si>
  <si>
    <t>Phùng Thị Hương</t>
  </si>
  <si>
    <t>NBTS01338</t>
  </si>
  <si>
    <t>Nguyễn Thị Lan</t>
  </si>
  <si>
    <t>NBTS01339</t>
  </si>
  <si>
    <t>Hoàng Thị Hoa</t>
  </si>
  <si>
    <t>NBTS01340</t>
  </si>
  <si>
    <t>Trần Văn Biên</t>
  </si>
  <si>
    <t>NBTS01341</t>
  </si>
  <si>
    <t>NBTS01342</t>
  </si>
  <si>
    <t>Đào Thị Hương</t>
  </si>
  <si>
    <t>NBTS01343</t>
  </si>
  <si>
    <t>Nguyễn Tấn Thanh</t>
  </si>
  <si>
    <t>NBTS01344</t>
  </si>
  <si>
    <t>Khổng Minh Hoàng</t>
  </si>
  <si>
    <t>NBTS01345</t>
  </si>
  <si>
    <t>Đặng Tuấn Anh</t>
  </si>
  <si>
    <t>NBTS01346</t>
  </si>
  <si>
    <t>Võ Duy Nam</t>
  </si>
  <si>
    <t>NBTS01347</t>
  </si>
  <si>
    <t>Trương Tiến An</t>
  </si>
  <si>
    <t>NBTS01348</t>
  </si>
  <si>
    <t>Nguyễn Quốc Việt</t>
  </si>
  <si>
    <t>NBTS01349</t>
  </si>
  <si>
    <t>BÙI THANH HiỀN</t>
  </si>
  <si>
    <t>NBTS01350</t>
  </si>
  <si>
    <t>Bùi Hoài Nhân</t>
  </si>
  <si>
    <t>NBTS01351</t>
  </si>
  <si>
    <t>Trịnh Thư Sinh</t>
  </si>
  <si>
    <t>NBTS01352</t>
  </si>
  <si>
    <t>Phan Thị Ngọc Giàu</t>
  </si>
  <si>
    <t>NBTS01354</t>
  </si>
  <si>
    <t>Nguyễn Huy Hoàng</t>
  </si>
  <si>
    <t>NBTS01355</t>
  </si>
  <si>
    <t>Lê Quốc Tiến</t>
  </si>
  <si>
    <t>NBTS01356</t>
  </si>
  <si>
    <t>Trương Đức Trí</t>
  </si>
  <si>
    <t>NBTS01357</t>
  </si>
  <si>
    <t>Trần Văn Nhiều</t>
  </si>
  <si>
    <t>NBTS01358</t>
  </si>
  <si>
    <t>Nguyễn Thị Hồng Nhung</t>
  </si>
  <si>
    <t>NBTS01359</t>
  </si>
  <si>
    <t>Nguyễn Văn Tánh</t>
  </si>
  <si>
    <t>NBTS01360</t>
  </si>
  <si>
    <t>Huỳnh Nguyễn Tuấn</t>
  </si>
  <si>
    <t>NBTS01361</t>
  </si>
  <si>
    <t>Huỳnh Thế Minh</t>
  </si>
  <si>
    <t>NBTS01362</t>
  </si>
  <si>
    <t>Nguyễn Quốc Lâm</t>
  </si>
  <si>
    <t>NBTS01363</t>
  </si>
  <si>
    <t>Phạm Thị Phượng</t>
  </si>
  <si>
    <t>NBTS01364</t>
  </si>
  <si>
    <t>Võ Thị Thanh Thủy</t>
  </si>
  <si>
    <t>NBTS01365</t>
  </si>
  <si>
    <t>Trần Minh Thuận</t>
  </si>
  <si>
    <t>NBTS01367</t>
  </si>
  <si>
    <t>Trần Thị Linh Na</t>
  </si>
  <si>
    <t>NBTS01366</t>
  </si>
  <si>
    <t>NBTS01368</t>
  </si>
  <si>
    <t>NGUYễN THANH XUÂN</t>
  </si>
  <si>
    <t>NBTS01369</t>
  </si>
  <si>
    <t>LÊ PHẠM NHẬT THÀNH</t>
  </si>
  <si>
    <t>NBTS01370</t>
  </si>
  <si>
    <t>NGUYỄN BẢO THẾ</t>
  </si>
  <si>
    <t>NBTS01371</t>
  </si>
  <si>
    <t>Nguyễn Thị Ngọc Lợi</t>
  </si>
  <si>
    <t>NBTS01372</t>
  </si>
  <si>
    <t>Phạm Thị Chung</t>
  </si>
  <si>
    <t>NBTS01373</t>
  </si>
  <si>
    <t>NBTS01374</t>
  </si>
  <si>
    <t>NBTS01375</t>
  </si>
  <si>
    <t>Lê Thị Kim Cần</t>
  </si>
  <si>
    <t>NBTS01376</t>
  </si>
  <si>
    <t>Nguyễn Huỳnh Nga</t>
  </si>
  <si>
    <t>NBTS01377</t>
  </si>
  <si>
    <t>Trần Hoàng Khánh Duy</t>
  </si>
  <si>
    <t>NBTS01378</t>
  </si>
  <si>
    <t>Lý Chí Thành</t>
  </si>
  <si>
    <t>NBTS01379</t>
  </si>
  <si>
    <t>Đoàn Văn Lợi</t>
  </si>
  <si>
    <t>NBTS01380</t>
  </si>
  <si>
    <t>Nguyễn Văn Dũng</t>
  </si>
  <si>
    <t>NBTS01381</t>
  </si>
  <si>
    <t>Nguyễn Hữu Vũ</t>
  </si>
  <si>
    <t>NBTS01382</t>
  </si>
  <si>
    <t>Phạm Trương Minh Tân</t>
  </si>
  <si>
    <t>NBTS01383</t>
  </si>
  <si>
    <t>Bùi Trung Thụy</t>
  </si>
  <si>
    <t>NBTS01384</t>
  </si>
  <si>
    <t>Nguyễn Lưu Hoàng Quân</t>
  </si>
  <si>
    <t>NBTS01385</t>
  </si>
  <si>
    <t>Nguyễn Thị Thanh Hằng</t>
  </si>
  <si>
    <t>NBTS01386</t>
  </si>
  <si>
    <t>NBTS01387</t>
  </si>
  <si>
    <t>Nguyễn Văn Tấn</t>
  </si>
  <si>
    <t>NBTS01388</t>
  </si>
  <si>
    <t>Tô Hoài Sang</t>
  </si>
  <si>
    <t>NBTS01389</t>
  </si>
  <si>
    <t>Nguyễn Văn Nhân</t>
  </si>
  <si>
    <t>NBTS01390</t>
  </si>
  <si>
    <t>Hồ Hữu Phước</t>
  </si>
  <si>
    <t>NBTS01391</t>
  </si>
  <si>
    <t>NBTS01392</t>
  </si>
  <si>
    <t>NBTS01393</t>
  </si>
  <si>
    <t>Nguyễn Ngân Giang</t>
  </si>
  <si>
    <t>NBTS01394</t>
  </si>
  <si>
    <t>Trương Văn Thường</t>
  </si>
  <si>
    <t>NBTS01395</t>
  </si>
  <si>
    <t>PHẠM VĂN TÁM</t>
  </si>
  <si>
    <t>NBTS01396</t>
  </si>
  <si>
    <t>Lê Thị Ngọc Nữ</t>
  </si>
  <si>
    <t>NBTS01397</t>
  </si>
  <si>
    <t>Hồ Thế Phương</t>
  </si>
  <si>
    <t>RE-ws</t>
  </si>
  <si>
    <t>NBTS01398</t>
  </si>
  <si>
    <t>Lê Hoàng Sơn</t>
  </si>
  <si>
    <t>NBTS01399</t>
  </si>
  <si>
    <t>Nguyễn Thị Liễu</t>
  </si>
  <si>
    <t>NBTS01400</t>
  </si>
  <si>
    <t>Nguyễn Đăng Trãi</t>
  </si>
  <si>
    <t>NBTS01401</t>
  </si>
  <si>
    <t>Nguyễn Thị Hợi</t>
  </si>
  <si>
    <t>NBTS01402</t>
  </si>
  <si>
    <t>Thái Bình Dũng</t>
  </si>
  <si>
    <t>NBTS01403</t>
  </si>
  <si>
    <t xml:space="preserve">Lương Thị Mỹ Lệ </t>
  </si>
  <si>
    <t>NBTS01404</t>
  </si>
  <si>
    <t>Huỳnh Thị Mạnh</t>
  </si>
  <si>
    <t>NBTS01405</t>
  </si>
  <si>
    <t>Lê Văn Cường</t>
  </si>
  <si>
    <t>14/4/2018</t>
  </si>
  <si>
    <t>NBTS01406</t>
  </si>
  <si>
    <t>NBTS01407</t>
  </si>
  <si>
    <t>Trần Thị Thu Phương</t>
  </si>
  <si>
    <t>NBTS01408</t>
  </si>
  <si>
    <t>Ngô Thị Hoàng</t>
  </si>
  <si>
    <t>NBTS01409</t>
  </si>
  <si>
    <t>Vương Gia Cường</t>
  </si>
  <si>
    <t>NBTS01410</t>
  </si>
  <si>
    <t>Ngô Thanh Phước</t>
  </si>
  <si>
    <t>NBTS01411</t>
  </si>
  <si>
    <t>Nguyễn Thị Thúy Hiền</t>
  </si>
  <si>
    <t>NBTS01412</t>
  </si>
  <si>
    <t>Lê Đình Đức</t>
  </si>
  <si>
    <t>NBTS01413</t>
  </si>
  <si>
    <t>Nguyễn Hưng</t>
  </si>
  <si>
    <t>NBTS01414</t>
  </si>
  <si>
    <t>HOÀNG NHƯ Ý</t>
  </si>
  <si>
    <t>NBTS01415</t>
  </si>
  <si>
    <t>PHẠM CÔNG LÝ</t>
  </si>
  <si>
    <t>NBTS01416</t>
  </si>
  <si>
    <t>Nguyễn Thị Minh Thơ</t>
  </si>
  <si>
    <t>NBTS01417</t>
  </si>
  <si>
    <t>Lê Văn Chí</t>
  </si>
  <si>
    <t>NBTS01418</t>
  </si>
  <si>
    <t>Nguyễn Thanh Đày</t>
  </si>
  <si>
    <t>NBTS01419</t>
  </si>
  <si>
    <t>NBTS01420</t>
  </si>
  <si>
    <t>Lê Ngọc Thu</t>
  </si>
  <si>
    <t>NBTS01421</t>
  </si>
  <si>
    <t>Lữ Chí Tâm</t>
  </si>
  <si>
    <t>NBTS01422</t>
  </si>
  <si>
    <t>Đinh Công Tâm</t>
  </si>
  <si>
    <t>NBTS01423</t>
  </si>
  <si>
    <t>Lai Thị Hồng Hà</t>
  </si>
  <si>
    <t>NBTS01424</t>
  </si>
  <si>
    <t>Nguyễn Trang Dũng</t>
  </si>
  <si>
    <t>NBTS01426</t>
  </si>
  <si>
    <t>Trần Văng Tài</t>
  </si>
  <si>
    <t>NBTS01427</t>
  </si>
  <si>
    <t>Phạm Thị Lài</t>
  </si>
  <si>
    <t>NBTS01428</t>
  </si>
  <si>
    <t>Hoàng Thị Đào</t>
  </si>
  <si>
    <t>NBTS01429</t>
  </si>
  <si>
    <t>Trần Ngọc Trung</t>
  </si>
  <si>
    <t>NBTS01430</t>
  </si>
  <si>
    <t>Trần Minh Thế</t>
  </si>
  <si>
    <t>NBTS01431</t>
  </si>
  <si>
    <t>Ngô Anh Triết</t>
  </si>
  <si>
    <t>NBTS01432</t>
  </si>
  <si>
    <t>Đào Thị Phú</t>
  </si>
  <si>
    <t>NBTS01433</t>
  </si>
  <si>
    <t>Nguyễn Ngô Ái Mỹ</t>
  </si>
  <si>
    <t>NBTS01434</t>
  </si>
  <si>
    <t>Võ Khánh Trường</t>
  </si>
  <si>
    <t>NBTS01435</t>
  </si>
  <si>
    <t>Đặng Việt Ninh Thuận</t>
  </si>
  <si>
    <t>NBTS01436</t>
  </si>
  <si>
    <t>Nguyễn Ngọc Hòa</t>
  </si>
  <si>
    <t>02/05/2018</t>
  </si>
  <si>
    <t>NBTS01437</t>
  </si>
  <si>
    <t>Vũ Thị Quỳnh Phương</t>
  </si>
  <si>
    <t>NBTS01438</t>
  </si>
  <si>
    <t>Nguyễn Đăng Khoa</t>
  </si>
  <si>
    <t>NBTS01439</t>
  </si>
  <si>
    <t>Lê Phước Tài</t>
  </si>
  <si>
    <t>NBTS01440</t>
  </si>
  <si>
    <t>Bùi Thị Bích Hạnh</t>
  </si>
  <si>
    <t>03/05/2018</t>
  </si>
  <si>
    <t>NBTS01441</t>
  </si>
  <si>
    <t>Lê Trọng Dũng</t>
  </si>
  <si>
    <t>NBTS01442</t>
  </si>
  <si>
    <t>Nguyễn Xuân Hà</t>
  </si>
  <si>
    <t>NBTS01443</t>
  </si>
  <si>
    <t>Nguyển Văn Hòa</t>
  </si>
  <si>
    <t>NBTS01444</t>
  </si>
  <si>
    <t>Nguyễn Hoàng Đan Thảo</t>
  </si>
  <si>
    <t>NBTS01445</t>
  </si>
  <si>
    <t>NBTS01446</t>
  </si>
  <si>
    <t>Huỳnh Kiện Khang</t>
  </si>
  <si>
    <t>NBTS01447</t>
  </si>
  <si>
    <t>Nguyễn Tấn Châu</t>
  </si>
  <si>
    <t>NBTS01448</t>
  </si>
  <si>
    <t>Nguyễn Thị Ngọc Giàu</t>
  </si>
  <si>
    <t>NBTS01449</t>
  </si>
  <si>
    <t>Nguyễn Khang Huy</t>
  </si>
  <si>
    <t>NBTS01450</t>
  </si>
  <si>
    <t>Nguyễn Thị Minh Trang</t>
  </si>
  <si>
    <t>NBTS01451</t>
  </si>
  <si>
    <t>Lê Đình Thuật</t>
  </si>
  <si>
    <t>NBTS01452</t>
  </si>
  <si>
    <t>Trần Minh Phúc</t>
  </si>
  <si>
    <t>NBTS01453</t>
  </si>
  <si>
    <t>Phan Thị Thanh Trúc</t>
  </si>
  <si>
    <t>NBTS01454</t>
  </si>
  <si>
    <t>Kiều Tân Phú</t>
  </si>
  <si>
    <t>NBTS01455</t>
  </si>
  <si>
    <t>Trần Anh Quỳnh</t>
  </si>
  <si>
    <t>NBTS01456</t>
  </si>
  <si>
    <t>Trần Thanh Hưng</t>
  </si>
  <si>
    <t>NBTS01457</t>
  </si>
  <si>
    <t>Nguyễn Hồng Phi Yến</t>
  </si>
  <si>
    <t>04/05/2018</t>
  </si>
  <si>
    <t>NBTS01458</t>
  </si>
  <si>
    <t>Tạ Thanh Sanh</t>
  </si>
  <si>
    <t>NBTS01459</t>
  </si>
  <si>
    <t>Mai Chí Kiên</t>
  </si>
  <si>
    <t>05/05/2018</t>
  </si>
  <si>
    <t>NBTS01460</t>
  </si>
  <si>
    <t>NGÔ THỊ SOA</t>
  </si>
  <si>
    <t>NBTS01461</t>
  </si>
  <si>
    <t>TRẦN THỊ MỸ HẠNH</t>
  </si>
  <si>
    <t>NBTS01462</t>
  </si>
  <si>
    <t>Nguyễn Quốc Thàng</t>
  </si>
  <si>
    <t>NBTS01463</t>
  </si>
  <si>
    <t>Lê Thành Sơn</t>
  </si>
  <si>
    <t>NBTS01464</t>
  </si>
  <si>
    <t>Trần Quốc Hải</t>
  </si>
  <si>
    <t>07/05/2018</t>
  </si>
  <si>
    <t>NBTS01465</t>
  </si>
  <si>
    <t>Võ Thành Phi</t>
  </si>
  <si>
    <t>NBTS01466</t>
  </si>
  <si>
    <t>Văn Quốc Thanh</t>
  </si>
  <si>
    <t>NBTS01467</t>
  </si>
  <si>
    <t>Võ Trí Cường</t>
  </si>
  <si>
    <t>NBTS01468</t>
  </si>
  <si>
    <t>Lương Thị Mỹ Lệ</t>
  </si>
  <si>
    <t>NBTS01469</t>
  </si>
  <si>
    <t>Nguyễn Hữu Hùng</t>
  </si>
  <si>
    <t>09/05/2018</t>
  </si>
  <si>
    <t>NBTS01470</t>
  </si>
  <si>
    <t>08/05/2018</t>
  </si>
  <si>
    <t>NBTS01471</t>
  </si>
  <si>
    <t>Nguyễn Xuân Trung</t>
  </si>
  <si>
    <t>NBTS01472</t>
  </si>
  <si>
    <t>NBTS01473</t>
  </si>
  <si>
    <t>Cao Văn Điệp</t>
  </si>
  <si>
    <t>NBTS01474</t>
  </si>
  <si>
    <t>Nguyễn Văn Phương</t>
  </si>
  <si>
    <t>NBTS01475</t>
  </si>
  <si>
    <t>Mai Thanh Liêm</t>
  </si>
  <si>
    <t>NBTS01476</t>
  </si>
  <si>
    <t>Trương Thị Thu Hiền</t>
  </si>
  <si>
    <t>NBTS01477</t>
  </si>
  <si>
    <t>Trần Sỹ Đức</t>
  </si>
  <si>
    <t>NBTS01478</t>
  </si>
  <si>
    <t>Lê Trần Huy Dũng</t>
  </si>
  <si>
    <t>NBTS01479</t>
  </si>
  <si>
    <t>NBTS01480</t>
  </si>
  <si>
    <t>Võ Thanh Hiền</t>
  </si>
  <si>
    <t>NBTS01481</t>
  </si>
  <si>
    <t>Nguyễn Minh Tự</t>
  </si>
  <si>
    <t>ss</t>
  </si>
  <si>
    <t>NBTS01482</t>
  </si>
  <si>
    <t>NBTS01483</t>
  </si>
  <si>
    <t>Nguyễn Quốc Thắng</t>
  </si>
  <si>
    <t>NBTS01484</t>
  </si>
  <si>
    <t>Hoàng Nhật Thành</t>
  </si>
  <si>
    <t>NBTS01485</t>
  </si>
  <si>
    <t>Ngô Anh Huy</t>
  </si>
  <si>
    <t>NBTS01486</t>
  </si>
  <si>
    <t>Phan Hồng Tín</t>
  </si>
  <si>
    <t>NBTS01487</t>
  </si>
  <si>
    <t>Hồ Ngọc Kim</t>
  </si>
  <si>
    <t>NBTS01488</t>
  </si>
  <si>
    <t>Bùi Nguyên Lực</t>
  </si>
  <si>
    <t>NBTS01489</t>
  </si>
  <si>
    <t>Hoàng Thanh Hoạt</t>
  </si>
  <si>
    <t>NBTS01490</t>
  </si>
  <si>
    <t>Nguyễn Đình chí</t>
  </si>
  <si>
    <t>NBTS01491</t>
  </si>
  <si>
    <t>Hoàng Thị Sơn</t>
  </si>
  <si>
    <t>NBTS01492</t>
  </si>
  <si>
    <t>Nguyễn Văn Quân</t>
  </si>
  <si>
    <t>NBTS01493</t>
  </si>
  <si>
    <t>Phạm Văn Mười</t>
  </si>
  <si>
    <t>NBTS01494</t>
  </si>
  <si>
    <t>Nguyễn Thị Trường</t>
  </si>
  <si>
    <t>NBTS01495</t>
  </si>
  <si>
    <t>Thái Hồng Quang</t>
  </si>
  <si>
    <t>NBTS01496</t>
  </si>
  <si>
    <t>Đỗ Hoàng Huệ</t>
  </si>
  <si>
    <t>NBTS01497</t>
  </si>
  <si>
    <t>Đặng Công Trí</t>
  </si>
  <si>
    <t>NBTS01498</t>
  </si>
  <si>
    <t>Huỳnh Y Khoa</t>
  </si>
  <si>
    <t>NBTS01499</t>
  </si>
  <si>
    <t>Ngô Thị Huyền</t>
  </si>
  <si>
    <t>NBTS01500</t>
  </si>
  <si>
    <t>Trần Minh Dũng</t>
  </si>
  <si>
    <t>NBTS01501</t>
  </si>
  <si>
    <t>Phạm Quốc Việt</t>
  </si>
  <si>
    <t>NBTS01502</t>
  </si>
  <si>
    <t>Võ Thành Phong</t>
  </si>
  <si>
    <t>NBTS01503</t>
  </si>
  <si>
    <t>Phạm Thanh Dinh</t>
  </si>
  <si>
    <t>NBTS01504</t>
  </si>
  <si>
    <t>Nguyễn Ngọc Xuân</t>
  </si>
  <si>
    <t>NBTS01505</t>
  </si>
  <si>
    <t>Huỳnh Sô Ri Da</t>
  </si>
  <si>
    <t>NBTS01506</t>
  </si>
  <si>
    <t>Mai Quang Phong</t>
  </si>
  <si>
    <t>NBTS01507</t>
  </si>
  <si>
    <t>Trương Kim Long</t>
  </si>
  <si>
    <t>NBTS01508</t>
  </si>
  <si>
    <t>NBTS01509</t>
  </si>
  <si>
    <t>Trần Đình Khải</t>
  </si>
  <si>
    <t>NBTS01510</t>
  </si>
  <si>
    <t>Nguyễn Thị Hà</t>
  </si>
  <si>
    <t>21/05/2018</t>
  </si>
  <si>
    <t>NBTS01511</t>
  </si>
  <si>
    <t>Trần Thị Kim Ngân</t>
  </si>
  <si>
    <t>NBTS01512</t>
  </si>
  <si>
    <t>Đinh Quốc Nhựt</t>
  </si>
  <si>
    <t>NBTS01513</t>
  </si>
  <si>
    <t>Lê Hồng Sơn</t>
  </si>
  <si>
    <t>NBTS01514</t>
  </si>
  <si>
    <t>Trần Thị Loan</t>
  </si>
  <si>
    <t>NBTS01515</t>
  </si>
  <si>
    <t>Nguyễn Thành Uy</t>
  </si>
  <si>
    <t>NBTS01516</t>
  </si>
  <si>
    <t>Huỳnh Hòa Vủ</t>
  </si>
  <si>
    <t>NBTS01517</t>
  </si>
  <si>
    <t>Trần Đăng Khoa</t>
  </si>
  <si>
    <t>NBTS01518</t>
  </si>
  <si>
    <t>01/06/2018</t>
  </si>
  <si>
    <t>NBTS01519</t>
  </si>
  <si>
    <t>Đặng Văn Tây</t>
  </si>
  <si>
    <t>NBTS01520</t>
  </si>
  <si>
    <t>Phan Quang Hà</t>
  </si>
  <si>
    <t>NBTS01521</t>
  </si>
  <si>
    <t>Nguyễn Quang Hùng</t>
  </si>
  <si>
    <t>NBTS01522</t>
  </si>
  <si>
    <t>Trần Thụy Bảo Trân</t>
  </si>
  <si>
    <t>NBTS01523</t>
  </si>
  <si>
    <t>Nguyễn Trung Trực</t>
  </si>
  <si>
    <t>NBTS01524</t>
  </si>
  <si>
    <t>Lê Minh Hiếu</t>
  </si>
  <si>
    <t>NBTS01525</t>
  </si>
  <si>
    <t>Lê Huyền Diệu</t>
  </si>
  <si>
    <t>NBTS01526</t>
  </si>
  <si>
    <t>Đặng Thanh Tùng</t>
  </si>
  <si>
    <t>NBTS01527</t>
  </si>
  <si>
    <t>Trần Việt An</t>
  </si>
  <si>
    <t>NBTS01528</t>
  </si>
  <si>
    <t>Đỗ Thị Bé Lan</t>
  </si>
  <si>
    <t>NBTS01530</t>
  </si>
  <si>
    <t>Phan Ngọc Thanh Hương</t>
  </si>
  <si>
    <t>NBTS01531</t>
  </si>
  <si>
    <t>Lê Công Hoàng</t>
  </si>
  <si>
    <t>Re-Retail</t>
  </si>
  <si>
    <t>NBTS01532</t>
  </si>
  <si>
    <t>Nguyễn Hoàng Minh Tuấn</t>
  </si>
  <si>
    <t>NBTS01533</t>
  </si>
  <si>
    <t>Võ Nhật Bình</t>
  </si>
  <si>
    <t>NBTS01534</t>
  </si>
  <si>
    <t>Bá Thị Bich Hoàng</t>
  </si>
  <si>
    <t>NBTS01535</t>
  </si>
  <si>
    <t>Lê Thanh Ngọc</t>
  </si>
  <si>
    <t>NBTS01536</t>
  </si>
  <si>
    <t>Huỳnh Hoàng Vũ</t>
  </si>
  <si>
    <t>NBTS01537</t>
  </si>
  <si>
    <t>NGUYỄN VĂN TÂM</t>
  </si>
  <si>
    <t>NBTS01538</t>
  </si>
  <si>
    <t>Nguyễn Duy Trường</t>
  </si>
  <si>
    <t>NBTS01539</t>
  </si>
  <si>
    <t>Vũ Thanh Phú</t>
  </si>
  <si>
    <t>04/06/2018</t>
  </si>
  <si>
    <t>NBTS01540</t>
  </si>
  <si>
    <t>Nguyễn Tiến Dũng</t>
  </si>
  <si>
    <t>NBTS01541</t>
  </si>
  <si>
    <t>Ngô Thị Liễu</t>
  </si>
  <si>
    <t>NBTS01542</t>
  </si>
  <si>
    <t>Trần Nhật Quang</t>
  </si>
  <si>
    <t>NBTS01543</t>
  </si>
  <si>
    <t>05/06/2018</t>
  </si>
  <si>
    <t>NBTS01544</t>
  </si>
  <si>
    <t>Nguyễn Minh Hồ Trung Hậu</t>
  </si>
  <si>
    <t>Re-WS</t>
  </si>
  <si>
    <t>NBTS01546</t>
  </si>
  <si>
    <t>Nguyễn Thị Nhả</t>
  </si>
  <si>
    <t>NBTS01547</t>
  </si>
  <si>
    <t>Tống Phước Trưởng</t>
  </si>
  <si>
    <t>NBTS01548</t>
  </si>
  <si>
    <t>NBTS01549</t>
  </si>
  <si>
    <t>Phạm Thị Thu Phương</t>
  </si>
  <si>
    <t>NBTS01550</t>
  </si>
  <si>
    <t>Nguyễn Thị Thùy Dung</t>
  </si>
  <si>
    <t>NBTS01551</t>
  </si>
  <si>
    <t>PHAN HUY BÌNH</t>
  </si>
  <si>
    <t>NBTS01552</t>
  </si>
  <si>
    <t>Nguyễn Khắc Quy</t>
  </si>
  <si>
    <t>NBTS01553</t>
  </si>
  <si>
    <t>NBTS01554</t>
  </si>
  <si>
    <t>Hoàng Trọng Minh</t>
  </si>
  <si>
    <t>NBTS01555</t>
  </si>
  <si>
    <t>Hồ Hữu Trí</t>
  </si>
  <si>
    <t>NBTS01556</t>
  </si>
  <si>
    <t>Trần Lâm Sơn</t>
  </si>
  <si>
    <t>NBTS01557</t>
  </si>
  <si>
    <t>Bạch Văn Tú</t>
  </si>
  <si>
    <t>NBTS01558</t>
  </si>
  <si>
    <t>Lê Minh Long</t>
  </si>
  <si>
    <t>BM</t>
  </si>
  <si>
    <t>NBTS01559</t>
  </si>
  <si>
    <t>Nguyễn Minh Triết</t>
  </si>
  <si>
    <t>NBTS01560</t>
  </si>
  <si>
    <t>Bùi Thị Lan Hương</t>
  </si>
  <si>
    <t>08/06/2018</t>
  </si>
  <si>
    <t>NBTS01561</t>
  </si>
  <si>
    <t>Phạm Minh Hiếu</t>
  </si>
  <si>
    <t>NBTS01562</t>
  </si>
  <si>
    <t>Trịnh Thị Thái</t>
  </si>
  <si>
    <t>NBTS01563</t>
  </si>
  <si>
    <t> Hoàng Thị Tuyết</t>
  </si>
  <si>
    <t>NBTS01564</t>
  </si>
  <si>
    <t>Hoàng Ngọc Ren</t>
  </si>
  <si>
    <t>11/06/2018</t>
  </si>
  <si>
    <t>NBTS01565</t>
  </si>
  <si>
    <t>Nguyễn Minh</t>
  </si>
  <si>
    <t>NBTS01566</t>
  </si>
  <si>
    <t>Phan Văn Trung</t>
  </si>
  <si>
    <t>NBTS01567</t>
  </si>
  <si>
    <t>Phạm Thị Thúy An</t>
  </si>
  <si>
    <t>NBTS01568</t>
  </si>
  <si>
    <t>Trần Thị Lương</t>
  </si>
  <si>
    <t>NBTS01570</t>
  </si>
  <si>
    <t xml:space="preserve">Trần Văn Tuấn </t>
  </si>
  <si>
    <t>20/05/2018</t>
  </si>
  <si>
    <t>NBTS01571</t>
  </si>
  <si>
    <t xml:space="preserve">Trịnh Ngọc Quí </t>
  </si>
  <si>
    <t>NBTS01572</t>
  </si>
  <si>
    <t>NBTS01573</t>
  </si>
  <si>
    <t xml:space="preserve">Nguyễn Thị Cẩm Giang </t>
  </si>
  <si>
    <t>NBTS01574</t>
  </si>
  <si>
    <t>Đỗ Phúc Khang An</t>
  </si>
  <si>
    <t>NBTS01575</t>
  </si>
  <si>
    <t>Phạm Hoàng Thành</t>
  </si>
  <si>
    <t>NBTS01576</t>
  </si>
  <si>
    <t>Nguyễn Trường Phú</t>
  </si>
  <si>
    <t>NBTS01577</t>
  </si>
  <si>
    <t>NBTS01578</t>
  </si>
  <si>
    <t>NBTS01579</t>
  </si>
  <si>
    <t>Nguyện Thị Phương Linh</t>
  </si>
  <si>
    <t>NBTS01580</t>
  </si>
  <si>
    <t>Dương Thành Nhạn</t>
  </si>
  <si>
    <t>NBTS01581</t>
  </si>
  <si>
    <t>Huỳnh Văn Trường Hận</t>
  </si>
  <si>
    <t>NBTS01582</t>
  </si>
  <si>
    <t>Tăng Văn Khương</t>
  </si>
  <si>
    <t>NBTS01583</t>
  </si>
  <si>
    <t>Nguyễn Thị Kim Ngọc</t>
  </si>
  <si>
    <t>NBTS01584</t>
  </si>
  <si>
    <t>Võ Thị Cẩm Tú</t>
  </si>
  <si>
    <t>NBTS01585</t>
  </si>
  <si>
    <t>NBTS01586</t>
  </si>
  <si>
    <t>Lê Phúc</t>
  </si>
  <si>
    <t>NBTS01587</t>
  </si>
  <si>
    <t>Trần Hoàng Hải</t>
  </si>
  <si>
    <t>NBTS01588</t>
  </si>
  <si>
    <t>NBTS01590</t>
  </si>
  <si>
    <t>Phạm Anh Đào</t>
  </si>
  <si>
    <t>NBTS01591</t>
  </si>
  <si>
    <t>Lâm Nguyễn Hồng Phúc</t>
  </si>
  <si>
    <t>NBTS01592</t>
  </si>
  <si>
    <t>Võ Châu Đoan</t>
  </si>
  <si>
    <t>NBTS01593</t>
  </si>
  <si>
    <t>Bùi Thị Ngọc Thúy</t>
  </si>
  <si>
    <t>18/06/2018</t>
  </si>
  <si>
    <t>NBTS01594</t>
  </si>
  <si>
    <t>Nguyễn Công Toàn</t>
  </si>
  <si>
    <t>10/06/2018</t>
  </si>
  <si>
    <t>NBTS01595</t>
  </si>
  <si>
    <t>Nguyễn Hoàng Khải</t>
  </si>
  <si>
    <t>NBTS01596</t>
  </si>
  <si>
    <t>Lê Hoàng Huy</t>
  </si>
  <si>
    <t>NBTS01597</t>
  </si>
  <si>
    <t>Lê Hoàng Dũng</t>
  </si>
  <si>
    <t>NBTS01598</t>
  </si>
  <si>
    <t>Nguyễn Lê Minh Quân</t>
  </si>
  <si>
    <t>NBTS01599</t>
  </si>
  <si>
    <t>Phạm Thị Thanh Huyền</t>
  </si>
  <si>
    <t>NBTS01600</t>
  </si>
  <si>
    <t>Nguyễn Minh Khôi</t>
  </si>
  <si>
    <t>NBTS01601</t>
  </si>
  <si>
    <t>Nguyễn Thái Vinh</t>
  </si>
  <si>
    <t>NBTS01602</t>
  </si>
  <si>
    <t>Trần Công Huân</t>
  </si>
  <si>
    <t>NBTS01604</t>
  </si>
  <si>
    <t>Trương Quang Cảnh</t>
  </si>
  <si>
    <t>NBTS01605</t>
  </si>
  <si>
    <t>NBTS01606</t>
  </si>
  <si>
    <t>NBTS01607</t>
  </si>
  <si>
    <t>NBTS01608</t>
  </si>
  <si>
    <t>Ngô Trung Tâm</t>
  </si>
  <si>
    <t>NBTS01609</t>
  </si>
  <si>
    <t>Trịnh Văn Hoàng</t>
  </si>
  <si>
    <t>21/06/2018</t>
  </si>
  <si>
    <t>NBTS01610</t>
  </si>
  <si>
    <t>NBTS01611</t>
  </si>
  <si>
    <t>Đoàn Hữu Thắng</t>
  </si>
  <si>
    <t>NBTS01612</t>
  </si>
  <si>
    <t>Lư Thị Thúy Hằng</t>
  </si>
  <si>
    <t>NBTS01613</t>
  </si>
  <si>
    <t>Nguyễn Thế Duy</t>
  </si>
  <si>
    <t>NBTS01614</t>
  </si>
  <si>
    <t>Phạm Quốc Lập</t>
  </si>
  <si>
    <t>28/06/2018</t>
  </si>
  <si>
    <t>NBTS01615</t>
  </si>
  <si>
    <t>NBTS01616</t>
  </si>
  <si>
    <t>NBTS01617</t>
  </si>
  <si>
    <t>Nguyễn Trường Soái</t>
  </si>
  <si>
    <t>02/07/2018</t>
  </si>
  <si>
    <t>NBTS01618</t>
  </si>
  <si>
    <t>Cao Thị Quỳnh Khanh</t>
  </si>
  <si>
    <t>NBTS01619</t>
  </si>
  <si>
    <t>Võ Hoàng Tuấn</t>
  </si>
  <si>
    <t>NBTS01620</t>
  </si>
  <si>
    <t>Phạm Đình Chương</t>
  </si>
  <si>
    <t>NBTS01621</t>
  </si>
  <si>
    <t>Trần Ngọc Tuyền</t>
  </si>
  <si>
    <t>NBTS01622</t>
  </si>
  <si>
    <t>NBTS01623</t>
  </si>
  <si>
    <t>Dương Thị Ngọc Oanh</t>
  </si>
  <si>
    <t>01/07/2018</t>
  </si>
  <si>
    <t>NBTS01624</t>
  </si>
  <si>
    <t>Đào Thị Chinh</t>
  </si>
  <si>
    <t>NBTS01625</t>
  </si>
  <si>
    <t>Nguyễn Ngọc Chân</t>
  </si>
  <si>
    <t>NBTS01626</t>
  </si>
  <si>
    <t>Triệu Quang Minh</t>
  </si>
  <si>
    <t>NBTS01627</t>
  </si>
  <si>
    <t>Đỗ Kim Thoa</t>
  </si>
  <si>
    <t>NBTS01628</t>
  </si>
  <si>
    <t>Nguyễn Thị Vân Chi</t>
  </si>
  <si>
    <t>NBTS01629</t>
  </si>
  <si>
    <t>Phan Văn Anh</t>
  </si>
  <si>
    <t>03/07/2018</t>
  </si>
  <si>
    <t>NBTS01630</t>
  </si>
  <si>
    <t>LÊ PHÁT CANG</t>
  </si>
  <si>
    <t>Re-retail</t>
  </si>
  <si>
    <t>NBTS01631</t>
  </si>
  <si>
    <t>NGUYỄN VĂN BÌNH</t>
  </si>
  <si>
    <t>NBTS01632</t>
  </si>
  <si>
    <t>Võ Thị Mai Phương Thanh</t>
  </si>
  <si>
    <t>NBTS01633</t>
  </si>
  <si>
    <t>Phạm Hữu Trong</t>
  </si>
  <si>
    <t>NBTS01634</t>
  </si>
  <si>
    <t>Nguyễn Phương Thùy</t>
  </si>
  <si>
    <t>NBTS01635</t>
  </si>
  <si>
    <t>Cao Ngọc Thư</t>
  </si>
  <si>
    <t>NBTS01636</t>
  </si>
  <si>
    <t>Nguyễn Thu Thảo</t>
  </si>
  <si>
    <t>NBTS01637</t>
  </si>
  <si>
    <t>Tran Van Linh</t>
  </si>
  <si>
    <t>NBTS01638</t>
  </si>
  <si>
    <t>Nguyễn Thị Hoài Thương</t>
  </si>
  <si>
    <t>NBTS01639</t>
  </si>
  <si>
    <t>Phạm Quốc Thiên</t>
  </si>
  <si>
    <t>NBTS01640</t>
  </si>
  <si>
    <t>NBTS01641</t>
  </si>
  <si>
    <t>NBTS01642</t>
  </si>
  <si>
    <t>Trần Thị Kim Dung</t>
  </si>
  <si>
    <t>NBTS01644</t>
  </si>
  <si>
    <t>Trần Huy Lộc</t>
  </si>
  <si>
    <t>NBTS01645</t>
  </si>
  <si>
    <t>Nguyễn Trí Hùng</t>
  </si>
  <si>
    <t>NBTS01646</t>
  </si>
  <si>
    <t>Cao Bảo Anh</t>
  </si>
  <si>
    <t>NBTS01647</t>
  </si>
  <si>
    <t>Bùi Văn Nam</t>
  </si>
  <si>
    <t>NBTS01648</t>
  </si>
  <si>
    <t>NBTS01649</t>
  </si>
  <si>
    <t>Nguyễn Minh Đầy</t>
  </si>
  <si>
    <t>NBTS01650</t>
  </si>
  <si>
    <t>Nguyễn Phúc Hoà</t>
  </si>
  <si>
    <t>NBTS01651</t>
  </si>
  <si>
    <t>Nguyễn Thị Thanh Ngân</t>
  </si>
  <si>
    <t>NBTS01652</t>
  </si>
  <si>
    <t>Nguyễn Thị Mai 1</t>
  </si>
  <si>
    <t>NBTS01653</t>
  </si>
  <si>
    <t>Ngô Văn Công</t>
  </si>
  <si>
    <t>NBTS01654</t>
  </si>
  <si>
    <t>Nguyễn Hữu Nhật</t>
  </si>
  <si>
    <t>NBTS01655</t>
  </si>
  <si>
    <t>Phạm Văn Sỹ</t>
  </si>
  <si>
    <t>NBTS01656</t>
  </si>
  <si>
    <t>Trương Văn Nhơn</t>
  </si>
  <si>
    <t>NBTS01657</t>
  </si>
  <si>
    <t>Mã Ái Vân</t>
  </si>
  <si>
    <t>NBTS01658</t>
  </si>
  <si>
    <t>Trần Thành Thật</t>
  </si>
  <si>
    <t>NBTS01659</t>
  </si>
  <si>
    <t>SMDB ( MO)</t>
  </si>
  <si>
    <t>NBTS01660</t>
  </si>
  <si>
    <t>NBTS01661</t>
  </si>
  <si>
    <t>Nguyễn Thị Huệ</t>
  </si>
  <si>
    <t>NBTS01662</t>
  </si>
  <si>
    <t>Nguyễn Thị Phượng</t>
  </si>
  <si>
    <t>NBTS01663</t>
  </si>
  <si>
    <t>NBTS01664</t>
  </si>
  <si>
    <t>NBTS01665</t>
  </si>
  <si>
    <t>Võ Duy Huy Bảo</t>
  </si>
  <si>
    <t>NBTS01666</t>
  </si>
  <si>
    <t>Vũ Vinh Sang</t>
  </si>
  <si>
    <t>NBTS01667</t>
  </si>
  <si>
    <t>Trần Đức Nhân</t>
  </si>
  <si>
    <t>NBTS01668</t>
  </si>
  <si>
    <t>Trần Phước Đức</t>
  </si>
  <si>
    <t>NBTS01669</t>
  </si>
  <si>
    <t>Phạm Thị Ánh Nguyệt</t>
  </si>
  <si>
    <t>NBTS01670</t>
  </si>
  <si>
    <t>Nguyễn Thị Thu Hồng</t>
  </si>
  <si>
    <t>NBTS01671</t>
  </si>
  <si>
    <t>Nguyễn Anh Phi</t>
  </si>
  <si>
    <t>NBTS01672</t>
  </si>
  <si>
    <t>Hồ Duy Cường</t>
  </si>
  <si>
    <t>NBTS01673</t>
  </si>
  <si>
    <t xml:space="preserve">Nguyễn Hữu Phước Trung </t>
  </si>
  <si>
    <t>NBTS01674</t>
  </si>
  <si>
    <t>Đỗ Thu Ngân</t>
  </si>
  <si>
    <t>NBTS01675</t>
  </si>
  <si>
    <t>NBTS01676</t>
  </si>
  <si>
    <t>NBTS01677</t>
  </si>
  <si>
    <t>Nguyễn Thị Quỳnh Giao</t>
  </si>
  <si>
    <t>NBTS01678</t>
  </si>
  <si>
    <t>Lê Văn Trường</t>
  </si>
  <si>
    <t>NBTS01679</t>
  </si>
  <si>
    <t>Nguyễn Duy Có</t>
  </si>
  <si>
    <t>09/07/2018</t>
  </si>
  <si>
    <t>NBTS01680</t>
  </si>
  <si>
    <t>NGUYỄN THỊ THU NGÂN</t>
  </si>
  <si>
    <t>NBTS01681</t>
  </si>
  <si>
    <t>NBTS01682</t>
  </si>
  <si>
    <t>Ngô Ý</t>
  </si>
  <si>
    <t>NBTS01683</t>
  </si>
  <si>
    <t>Lê Thị Phương Thanh</t>
  </si>
  <si>
    <t>NBTS01684</t>
  </si>
  <si>
    <t xml:space="preserve">Trần Thanh Phi Hùng </t>
  </si>
  <si>
    <t>NBTS01685</t>
  </si>
  <si>
    <t>Trần Hữu Nguyện</t>
  </si>
  <si>
    <t>NBTS01686</t>
  </si>
  <si>
    <t>Hồ Thuận</t>
  </si>
  <si>
    <t>10/07/2018</t>
  </si>
  <si>
    <t>NBTS01687</t>
  </si>
  <si>
    <t>Hồ Văn Đạt</t>
  </si>
  <si>
    <t>13/07/2018</t>
  </si>
  <si>
    <t>NBTS01688</t>
  </si>
  <si>
    <t>Huỳnh Minh Tâm</t>
  </si>
  <si>
    <t>NBTS01689</t>
  </si>
  <si>
    <t>NBTS01690</t>
  </si>
  <si>
    <t>Nguyễn Thị Thu Hiền</t>
  </si>
  <si>
    <t>16/07/2018</t>
  </si>
  <si>
    <t>NBTS01691</t>
  </si>
  <si>
    <t>Trần Phú Quý</t>
  </si>
  <si>
    <t>NBTS01692</t>
  </si>
  <si>
    <t>Nguyễn Hoàng Phúc</t>
  </si>
  <si>
    <t>NBTS01693</t>
  </si>
  <si>
    <t>Trịnh văn luật</t>
  </si>
  <si>
    <t>NBTS01694</t>
  </si>
  <si>
    <t>Nguyễn Văn Hiệp</t>
  </si>
  <si>
    <t>NBTS01695</t>
  </si>
  <si>
    <t>Đoàn Thanh Bình</t>
  </si>
  <si>
    <t>NBTS01696</t>
  </si>
  <si>
    <t>Phạm Ngọc Hiên</t>
  </si>
  <si>
    <t>NBTS01697</t>
  </si>
  <si>
    <t>Vũ Mạnh Tuyền</t>
  </si>
  <si>
    <t>19/07/2018</t>
  </si>
  <si>
    <t>NBTS01698</t>
  </si>
  <si>
    <t>Lê Hoàng An</t>
  </si>
  <si>
    <t>NBTS01699</t>
  </si>
  <si>
    <t>NBTS01700</t>
  </si>
  <si>
    <t>Trần Anh Tuấn</t>
  </si>
  <si>
    <t>NBTS01701</t>
  </si>
  <si>
    <t>Hồ Vũ Trường Giang</t>
  </si>
  <si>
    <t>NBTS01702</t>
  </si>
  <si>
    <t>Hồ Minh Thắng</t>
  </si>
  <si>
    <t>NBTS01703</t>
  </si>
  <si>
    <t>Chề Triệu Linh</t>
  </si>
  <si>
    <t>NBTS01704</t>
  </si>
  <si>
    <t>NBTS01705</t>
  </si>
  <si>
    <t>Đặng Công Phác</t>
  </si>
  <si>
    <t>NBTS01706</t>
  </si>
  <si>
    <t>NBTS01707</t>
  </si>
  <si>
    <t>Đỗ Văn Công</t>
  </si>
  <si>
    <t>NBTS01708</t>
  </si>
  <si>
    <t>Trần Văn Hồng</t>
  </si>
  <si>
    <t>NBTS01709</t>
  </si>
  <si>
    <t>NBTS01710</t>
  </si>
  <si>
    <t>Ma Thị Thấm</t>
  </si>
  <si>
    <t>21/07/2018</t>
  </si>
  <si>
    <t>NBTS01711</t>
  </si>
  <si>
    <t>Nguyễn Thị Diện</t>
  </si>
  <si>
    <t>NBTS01712</t>
  </si>
  <si>
    <t>Lò Thị Anh</t>
  </si>
  <si>
    <t>NBTS01713</t>
  </si>
  <si>
    <t>Nguyễn Phước Hiền</t>
  </si>
  <si>
    <t>NBTS01714</t>
  </si>
  <si>
    <t>RE-RETAIL</t>
  </si>
  <si>
    <t>NBTS01715</t>
  </si>
  <si>
    <t>NBTS01716</t>
  </si>
  <si>
    <t>Lê Thị Xuân Hằng</t>
  </si>
  <si>
    <t>23/07/2018</t>
  </si>
  <si>
    <t>NBTS01717</t>
  </si>
  <si>
    <t>NBTS01718</t>
  </si>
  <si>
    <t>Nguyễn Ngọc Điệp</t>
  </si>
  <si>
    <t>NBTS01719</t>
  </si>
  <si>
    <t>Nguyễn Thị Bích Ngân</t>
  </si>
  <si>
    <t>NBTS01720</t>
  </si>
  <si>
    <t>Nguyễn Bình Sơn</t>
  </si>
  <si>
    <t>NBTS01721</t>
  </si>
  <si>
    <t>Lê Văn Lĩnh</t>
  </si>
  <si>
    <t>NBTS01722</t>
  </si>
  <si>
    <t>Ngô Văn Thanh</t>
  </si>
  <si>
    <t>NBTS01723</t>
  </si>
  <si>
    <t>Nguyễn Đức Thuận</t>
  </si>
  <si>
    <t>NBTS01724</t>
  </si>
  <si>
    <t>Nguyễn Thị Ngọc Phương</t>
  </si>
  <si>
    <t>NBTS01725</t>
  </si>
  <si>
    <t>Nguyễn Ngọc Toàn</t>
  </si>
  <si>
    <t>NBTS01726</t>
  </si>
  <si>
    <t>Nguyễn Ngọc Hậu</t>
  </si>
  <si>
    <t>NBTS01727</t>
  </si>
  <si>
    <t>Đinh Bá Lương</t>
  </si>
  <si>
    <t>NBTS01728</t>
  </si>
  <si>
    <t>Trần Công Quốc Khanh</t>
  </si>
  <si>
    <t>30/07/2018</t>
  </si>
  <si>
    <t>NBTS01729</t>
  </si>
  <si>
    <t>Hồ Thị Hoài Trân</t>
  </si>
  <si>
    <t>NBTS01730</t>
  </si>
  <si>
    <t xml:space="preserve">Võ Nguyên Chơn </t>
  </si>
  <si>
    <t>01/08/2018</t>
  </si>
  <si>
    <t>NBTS01731</t>
  </si>
  <si>
    <t xml:space="preserve">Đỗ Chí Cường </t>
  </si>
  <si>
    <t>NBTS01732</t>
  </si>
  <si>
    <t xml:space="preserve">Bùi Kiến Tín </t>
  </si>
  <si>
    <t>NBTS01733</t>
  </si>
  <si>
    <t xml:space="preserve">Phan Trung Việt </t>
  </si>
  <si>
    <t>NBTS01734</t>
  </si>
  <si>
    <t>TRẦN ĐỨC THƠ</t>
  </si>
  <si>
    <t>NBTS01735</t>
  </si>
  <si>
    <t>THÂN HOÀNG PHÚC</t>
  </si>
  <si>
    <t>NBTS01736</t>
  </si>
  <si>
    <t>Lê Anh Việt</t>
  </si>
  <si>
    <t>NBTS01737</t>
  </si>
  <si>
    <t>Lê Văn Giang</t>
  </si>
  <si>
    <t>NBTS01738</t>
  </si>
  <si>
    <t>Lê Văn Phúc</t>
  </si>
  <si>
    <t>NBTS01739</t>
  </si>
  <si>
    <t>Lê Văn Nam</t>
  </si>
  <si>
    <t>NBTS01740</t>
  </si>
  <si>
    <t>Nguyễn Hồng Long</t>
  </si>
  <si>
    <t>NBTS01741</t>
  </si>
  <si>
    <t>Võ Văn Thức</t>
  </si>
  <si>
    <t>NBTS01742</t>
  </si>
  <si>
    <t>Nguyễn Thanh Nhựt</t>
  </si>
  <si>
    <t>NBTS01743</t>
  </si>
  <si>
    <t>Sơn Ngọc Anh</t>
  </si>
  <si>
    <t>NBTS01744</t>
  </si>
  <si>
    <t>Nguyễn Thị Viết Thủy</t>
  </si>
  <si>
    <t>NBTS01745</t>
  </si>
  <si>
    <t>Đoàn Quốc Thắng</t>
  </si>
  <si>
    <t>NBTS01746</t>
  </si>
  <si>
    <t>Lê Thảo Nguyên</t>
  </si>
  <si>
    <t>NBTS01747</t>
  </si>
  <si>
    <t>Nguyễn Đình Chinh</t>
  </si>
  <si>
    <t>NBTS01748</t>
  </si>
  <si>
    <t>Nguyễn Hữu Quốc</t>
  </si>
  <si>
    <t>NBTS01749</t>
  </si>
  <si>
    <t>Nguyễn Quốc Khanh</t>
  </si>
  <si>
    <t>NBTS01750</t>
  </si>
  <si>
    <t>Phạm thị Tố Hảo</t>
  </si>
  <si>
    <t>NBTS01751</t>
  </si>
  <si>
    <t>Trương Hiếu Nghĩa</t>
  </si>
  <si>
    <t>NBTS01752</t>
  </si>
  <si>
    <t>Hồ Huyền Trân</t>
  </si>
  <si>
    <t>NBTS01753</t>
  </si>
  <si>
    <t>NGUYỄN NGỌC HOÀNG</t>
  </si>
  <si>
    <t>NBTS01754</t>
  </si>
  <si>
    <t>Nguyễn Tiến Hòa</t>
  </si>
  <si>
    <t>NBTS01755</t>
  </si>
  <si>
    <t>Võ Thị Phương Ly</t>
  </si>
  <si>
    <t>NBTS01756</t>
  </si>
  <si>
    <t>Nguyễn Hoàng Thắng</t>
  </si>
  <si>
    <t>NBTS01757</t>
  </si>
  <si>
    <t>Từ Văn Hiếu</t>
  </si>
  <si>
    <t>NBTS01758</t>
  </si>
  <si>
    <t>Nguyễn Văn Thanh</t>
  </si>
  <si>
    <t>NBTS01759</t>
  </si>
  <si>
    <t>NBTS01760</t>
  </si>
  <si>
    <t>NGUYỄN THỊ THU THỦY</t>
  </si>
  <si>
    <t>NBTS01761</t>
  </si>
  <si>
    <t>NGUYỄN THỊ THANH TÂM</t>
  </si>
  <si>
    <t>NBTS01762</t>
  </si>
  <si>
    <t>Nguyễn Đức Công</t>
  </si>
  <si>
    <t>NBTS01763</t>
  </si>
  <si>
    <t>Nguyễn Chí Ninh</t>
  </si>
  <si>
    <t>06/08/2018</t>
  </si>
  <si>
    <t>NBTS01764</t>
  </si>
  <si>
    <t>NGUYỄN VĂN THUẬN</t>
  </si>
  <si>
    <t>NBTS01765</t>
  </si>
  <si>
    <t>Hồ Minh Tuấn</t>
  </si>
  <si>
    <t>NBTS01766</t>
  </si>
  <si>
    <t>Nguyễn Đăng Phước</t>
  </si>
  <si>
    <t>NBTS01767</t>
  </si>
  <si>
    <t>Nguyễn Duy Khải</t>
  </si>
  <si>
    <t>NBTS01768</t>
  </si>
  <si>
    <t>Nguyễn Khắc Huy</t>
  </si>
  <si>
    <t>NBTS01769</t>
  </si>
  <si>
    <t>NBTS01770</t>
  </si>
  <si>
    <t>Lê Thị Mỹ Trinh</t>
  </si>
  <si>
    <t>NBTS01771</t>
  </si>
  <si>
    <t>Lê Huyền Trang</t>
  </si>
  <si>
    <t>NBTS01772</t>
  </si>
  <si>
    <t>Nguyễn Văn Huy</t>
  </si>
  <si>
    <t>NBTS01773</t>
  </si>
  <si>
    <t>Lê Vũ Hoàng Hưng</t>
  </si>
  <si>
    <t>NBTS01774</t>
  </si>
  <si>
    <t>Lý Minh Phụng</t>
  </si>
  <si>
    <t>NBTS01775</t>
  </si>
  <si>
    <t>Nguyễn Vũ Khang</t>
  </si>
  <si>
    <t>NBTS01776</t>
  </si>
  <si>
    <t>Hoàng Văn Hào</t>
  </si>
  <si>
    <t>NBTS01777</t>
  </si>
  <si>
    <t>NBTS01778</t>
  </si>
  <si>
    <t>Nguyễn Huy Tiến</t>
  </si>
  <si>
    <t>NBTS01779</t>
  </si>
  <si>
    <t>Trần Thì Diễm</t>
  </si>
  <si>
    <t>NBTS01780</t>
  </si>
  <si>
    <t>Nguyễn Cường</t>
  </si>
  <si>
    <t>NBTS01781</t>
  </si>
  <si>
    <t>NBTS01782</t>
  </si>
  <si>
    <t>Nguyễn Đặng Hoài Phong</t>
  </si>
  <si>
    <t>NBTS01783</t>
  </si>
  <si>
    <t>Trần Khắc Minh Tấn</t>
  </si>
  <si>
    <t>Direct</t>
  </si>
  <si>
    <t>NBTS01784</t>
  </si>
  <si>
    <t>Đỗ Thị Lan</t>
  </si>
  <si>
    <t>09/08/2018</t>
  </si>
  <si>
    <t>NBTS01785</t>
  </si>
  <si>
    <t>Nguyễn Đăng Tý</t>
  </si>
  <si>
    <t>NBTS01786</t>
  </si>
  <si>
    <t>Nguyễn Thanh Đầy</t>
  </si>
  <si>
    <t>NBTS01787</t>
  </si>
  <si>
    <t>Đặng Trung Hiếu</t>
  </si>
  <si>
    <t>10/08/2018</t>
  </si>
  <si>
    <t>NBTS01788</t>
  </si>
  <si>
    <t>Vũ Xuân Điền</t>
  </si>
  <si>
    <t>NBTS01789</t>
  </si>
  <si>
    <t>Vũ Văn Thắng</t>
  </si>
  <si>
    <t>inDirect</t>
  </si>
  <si>
    <t>NBTS01790</t>
  </si>
  <si>
    <t>Lê Vĩnh Tường</t>
  </si>
  <si>
    <t>NBTS01791</t>
  </si>
  <si>
    <t>NBTS01792</t>
  </si>
  <si>
    <t>Đặng Phước Hùng</t>
  </si>
  <si>
    <t>NBTS01793</t>
  </si>
  <si>
    <t>Đoàn Văn Phước</t>
  </si>
  <si>
    <t>NBTS01794</t>
  </si>
  <si>
    <t>Trần Nguyễn Hoàng</t>
  </si>
  <si>
    <t>11/08/2018</t>
  </si>
  <si>
    <t>NBTS01795</t>
  </si>
  <si>
    <t>Nguyễn Thị Ngọc Loan</t>
  </si>
  <si>
    <t>NBTS01796</t>
  </si>
  <si>
    <t>Phan Ngọc Quốc</t>
  </si>
  <si>
    <t>NBTS01797</t>
  </si>
  <si>
    <t>HUỲNH ANH TUẤN</t>
  </si>
  <si>
    <t>NBTS01798</t>
  </si>
  <si>
    <t>TRẦN NHẬT PHƯƠNG</t>
  </si>
  <si>
    <t>NBTS01799</t>
  </si>
  <si>
    <t>NGUYỄN TRUNG THÀNH</t>
  </si>
  <si>
    <t>NBTS01800</t>
  </si>
  <si>
    <t>NGUYỄN THỊ DIỆU HIỀN</t>
  </si>
  <si>
    <t>NBTS01801</t>
  </si>
  <si>
    <t>LÊ VI THANH</t>
  </si>
  <si>
    <t>NBTS01802</t>
  </si>
  <si>
    <t>Nguyễn Văn Sơn 1</t>
  </si>
  <si>
    <t>NBTS01803</t>
  </si>
  <si>
    <t>Trần Văn Sóc</t>
  </si>
  <si>
    <t>NBTS01804</t>
  </si>
  <si>
    <t>NBTS01805</t>
  </si>
  <si>
    <t>Trần Thị Hoan</t>
  </si>
  <si>
    <t>15/08/2018</t>
  </si>
  <si>
    <t>NBTS01806</t>
  </si>
  <si>
    <t>Lê Ngọc Đức</t>
  </si>
  <si>
    <t>NBTS01807</t>
  </si>
  <si>
    <t>Nguyễn Văn Thiện</t>
  </si>
  <si>
    <t>NBTS01808</t>
  </si>
  <si>
    <t>Phan Bảo Quốc</t>
  </si>
  <si>
    <t>NBTS01809</t>
  </si>
  <si>
    <t xml:space="preserve">Nguyễn Văn Giỏi </t>
  </si>
  <si>
    <t>NBTS01810</t>
  </si>
  <si>
    <t>Nguyễn Thị Thanh Nhàn</t>
  </si>
  <si>
    <t>NBTS01811</t>
  </si>
  <si>
    <t>Nguyễn Quang Minh</t>
  </si>
  <si>
    <t>NBTS01812</t>
  </si>
  <si>
    <t>Nguyễn Thị Thương</t>
  </si>
  <si>
    <t>NBTS01813</t>
  </si>
  <si>
    <t>NGUYỄN HỒNG PHƯƠNG</t>
  </si>
  <si>
    <t>NBTS01814</t>
  </si>
  <si>
    <t>Nguyễn Văn Thành</t>
  </si>
  <si>
    <t>17/08/2018</t>
  </si>
  <si>
    <t>NBTS01815</t>
  </si>
  <si>
    <t>Phạm Đức Vượng</t>
  </si>
  <si>
    <t>NBTS01816</t>
  </si>
  <si>
    <t>Trần Hạnh Nguyên</t>
  </si>
  <si>
    <t>NBTS01817</t>
  </si>
  <si>
    <t>Trần Thị Huỳnh Tuyền</t>
  </si>
  <si>
    <t>NBTS01818</t>
  </si>
  <si>
    <t xml:space="preserve">Lê Huy Cường </t>
  </si>
  <si>
    <t>NBTS01819</t>
  </si>
  <si>
    <t>Nguyễn Thanh Sơn</t>
  </si>
  <si>
    <t>17/08/2019</t>
  </si>
  <si>
    <t>NBTS01820</t>
  </si>
  <si>
    <t>17/08/2020</t>
  </si>
  <si>
    <t>NBTS01821</t>
  </si>
  <si>
    <t>Lê Thanh Niên</t>
  </si>
  <si>
    <t>17/08/2021</t>
  </si>
  <si>
    <t>NBTS01822</t>
  </si>
  <si>
    <t>Nguyễn Thúy Hồng</t>
  </si>
  <si>
    <t>18/08/2018</t>
  </si>
  <si>
    <t>NBTS01823</t>
  </si>
  <si>
    <t>Trần Thị Mỹ Trang</t>
  </si>
  <si>
    <t>NBTS01824</t>
  </si>
  <si>
    <t>Trần Quốc Bảo</t>
  </si>
  <si>
    <t>NBTS01825</t>
  </si>
  <si>
    <t>Trần Thị Lan Phương</t>
  </si>
  <si>
    <t>NBTS01826</t>
  </si>
  <si>
    <t>Bùi Văn Hải</t>
  </si>
  <si>
    <t>NBTS01827</t>
  </si>
  <si>
    <t>Nguyễn Trần Nhật Hạ</t>
  </si>
  <si>
    <t>NBTS01828</t>
  </si>
  <si>
    <t>Lê Thị Phương Thanh 1</t>
  </si>
  <si>
    <t>NBTS01829</t>
  </si>
  <si>
    <t>03/08/2018</t>
  </si>
  <si>
    <t>NBTS01830</t>
  </si>
  <si>
    <t>Nguyễn Thị Tuyết Trinh</t>
  </si>
  <si>
    <t>NBTS01831</t>
  </si>
  <si>
    <t>Trần Thị Yến</t>
  </si>
  <si>
    <t>NBTS01832</t>
  </si>
  <si>
    <t>Lâm Văn Thuận</t>
  </si>
  <si>
    <t>NBTS01833</t>
  </si>
  <si>
    <t xml:space="preserve">Lê Hữu Hoàng Sơn </t>
  </si>
  <si>
    <t>NBTS01834</t>
  </si>
  <si>
    <t>Nguyễn Thị Thúy</t>
  </si>
  <si>
    <t>NBTS01835</t>
  </si>
  <si>
    <t>Phan Anh Khoa</t>
  </si>
  <si>
    <t>NBTS01836</t>
  </si>
  <si>
    <t>Trần Đại Toàn</t>
  </si>
  <si>
    <t>NBTS01837</t>
  </si>
  <si>
    <t>Nguyễn Văn Linh</t>
  </si>
  <si>
    <t>NBTS01838</t>
  </si>
  <si>
    <t>Lâm  Ngọc  Diễm</t>
  </si>
  <si>
    <t>NBTS01839</t>
  </si>
  <si>
    <t>NBTS01840</t>
  </si>
  <si>
    <t>NBTS01841</t>
  </si>
  <si>
    <t>NBTS01842</t>
  </si>
  <si>
    <t>Nguyễn Thị Cẩm Phượng</t>
  </si>
  <si>
    <t>NBTS01843</t>
  </si>
  <si>
    <t>Ngô Kim Tuyến</t>
  </si>
  <si>
    <t>23/08/2018</t>
  </si>
  <si>
    <t>NBTS01844</t>
  </si>
  <si>
    <t>Huỳnh Văn Bé Bảy</t>
  </si>
  <si>
    <t>NBTS01845</t>
  </si>
  <si>
    <t>Phạm Nhật Nam</t>
  </si>
  <si>
    <t>NBTS01846</t>
  </si>
  <si>
    <t>Phạm Thị Ngọc Trang</t>
  </si>
  <si>
    <t>24/08/2018</t>
  </si>
  <si>
    <t>NBTS01847</t>
  </si>
  <si>
    <t>Hoàng Thị Hương Ngọc</t>
  </si>
  <si>
    <t>NBTS01848</t>
  </si>
  <si>
    <t>Nguyễn Hồng Lệ</t>
  </si>
  <si>
    <t>28/08/2018</t>
  </si>
  <si>
    <t>NBTS01849</t>
  </si>
  <si>
    <t>Phạm Nhật Quy</t>
  </si>
  <si>
    <t>NBTS01850</t>
  </si>
  <si>
    <t>Trần Đăng Quốc</t>
  </si>
  <si>
    <t>30/08/2018</t>
  </si>
  <si>
    <t>NBTS01851</t>
  </si>
  <si>
    <t>NBTS01852</t>
  </si>
  <si>
    <t>Phan Thanh Phương</t>
  </si>
  <si>
    <t>MIX</t>
  </si>
  <si>
    <t>NBTS01853</t>
  </si>
  <si>
    <t>Đinh Văn Lâm</t>
  </si>
  <si>
    <t>01/09/2018</t>
  </si>
  <si>
    <t>NBTS01854</t>
  </si>
  <si>
    <t xml:space="preserve">Phan Minh Toại </t>
  </si>
  <si>
    <t>NBTS01855</t>
  </si>
  <si>
    <t>NBTS01856</t>
  </si>
  <si>
    <t>Lê Đức Hoàng Minh</t>
  </si>
  <si>
    <t>NBTS01857</t>
  </si>
  <si>
    <t>Hoàng Văn Khởi</t>
  </si>
  <si>
    <t>NBTS01858</t>
  </si>
  <si>
    <t>Tạ Thị Vinh</t>
  </si>
  <si>
    <t>NBTS01859</t>
  </si>
  <si>
    <t>Nguyễn Văn Tuyên</t>
  </si>
  <si>
    <t>NBTS01860</t>
  </si>
  <si>
    <t>Ngô Anh Thư</t>
  </si>
  <si>
    <t>NBTS01861</t>
  </si>
  <si>
    <t>Nguyễn Thị Thu Trang</t>
  </si>
  <si>
    <t>NBTS01862</t>
  </si>
  <si>
    <t>Dương Triều Bảo Uyên</t>
  </si>
  <si>
    <t>NBTS01863</t>
  </si>
  <si>
    <t>CAO HÀ KIM DUYÊN</t>
  </si>
  <si>
    <t>NBTS01864</t>
  </si>
  <si>
    <t>NBTS01865</t>
  </si>
  <si>
    <t>Trương Bĩnh</t>
  </si>
  <si>
    <t>NBTS01866</t>
  </si>
  <si>
    <t>Lê Ngọc Mẩn</t>
  </si>
  <si>
    <t>NBTS01867</t>
  </si>
  <si>
    <t>Ngô Xuân Tùng</t>
  </si>
  <si>
    <t>NBTS01868</t>
  </si>
  <si>
    <t>Lê Thị Cẩm Ly</t>
  </si>
  <si>
    <t>NBTS01869</t>
  </si>
  <si>
    <t>Bá Thị Bích Hoàng</t>
  </si>
  <si>
    <t>NBTS01870</t>
  </si>
  <si>
    <t>NBTS01871</t>
  </si>
  <si>
    <t>Hồ Ngọc Hải</t>
  </si>
  <si>
    <t>NBTS01872</t>
  </si>
  <si>
    <t>Huỳnh Văn Thiệt</t>
  </si>
  <si>
    <t>NBTS01873</t>
  </si>
  <si>
    <t>Nguyễn Ngọc Duy</t>
  </si>
  <si>
    <t>NBTS01874</t>
  </si>
  <si>
    <t>Lê Nguyễn Phúc Nhân</t>
  </si>
  <si>
    <t>NBTS01875</t>
  </si>
  <si>
    <t>Nguyễn Nhật Nam</t>
  </si>
  <si>
    <t>NBTS01876</t>
  </si>
  <si>
    <t>ĐOÀN ĐẠI PHÚC</t>
  </si>
  <si>
    <t>NBTS01877</t>
  </si>
  <si>
    <t>NGUYỄN TIẾN Hiệp</t>
  </si>
  <si>
    <t>NBTS01878</t>
  </si>
  <si>
    <t>VÕ MINH THIệN</t>
  </si>
  <si>
    <t>NBTS01879</t>
  </si>
  <si>
    <t>LÊ ĐĂNG KHOA</t>
  </si>
  <si>
    <t>NBTS01880</t>
  </si>
  <si>
    <t>TRẦN VĂN ĐÔNG</t>
  </si>
  <si>
    <t>NBTS01881</t>
  </si>
  <si>
    <t>LÊ VŨ HOÀI DUY</t>
  </si>
  <si>
    <t>NBTS01882</t>
  </si>
  <si>
    <t>Hà Thị Nhạc</t>
  </si>
  <si>
    <t>NBTS01883</t>
  </si>
  <si>
    <t>Lưu Thị Hồng Phúc</t>
  </si>
  <si>
    <t>04/09/2018</t>
  </si>
  <si>
    <t>NBTS01884</t>
  </si>
  <si>
    <t>Ngô Bảo Thịnh</t>
  </si>
  <si>
    <t>NBTS01885</t>
  </si>
  <si>
    <t>Nguyễn Minh Huy</t>
  </si>
  <si>
    <t>NBTS01886</t>
  </si>
  <si>
    <t>Lê Quang Tuấn</t>
  </si>
  <si>
    <t>NBTS01887</t>
  </si>
  <si>
    <t>Huỳnh Thị Yến</t>
  </si>
  <si>
    <t>NBTS01888</t>
  </si>
  <si>
    <t>NBTS01889</t>
  </si>
  <si>
    <t>NBTS01890</t>
  </si>
  <si>
    <t>Nguyễn Đức Thắng</t>
  </si>
  <si>
    <t>NBTS01891</t>
  </si>
  <si>
    <t>Nguyễn Thị lại</t>
  </si>
  <si>
    <t>NBTS01892</t>
  </si>
  <si>
    <t>Nguyễn Thanh Nhàn</t>
  </si>
  <si>
    <t>NBTS01893</t>
  </si>
  <si>
    <t>NBTS01894</t>
  </si>
  <si>
    <t>NBTS01895</t>
  </si>
  <si>
    <t>NBTS01896</t>
  </si>
  <si>
    <t>NBTS01897</t>
  </si>
  <si>
    <t>Lê Thị Xuân Anh</t>
  </si>
  <si>
    <t>21/08/2018</t>
  </si>
  <si>
    <t>NBTS01898</t>
  </si>
  <si>
    <t>Hồ Nguyễn Thùy Vy</t>
  </si>
  <si>
    <t>NBTS01899</t>
  </si>
  <si>
    <t>Huỳnh Đình Long</t>
  </si>
  <si>
    <t>NBTS01900</t>
  </si>
  <si>
    <t>Nguyễn Thanh Uyên</t>
  </si>
  <si>
    <t>NBTS01901</t>
  </si>
  <si>
    <t>Chiêm Trí Thuần</t>
  </si>
  <si>
    <t>NBTS01902</t>
  </si>
  <si>
    <t>Nguyễn Thiện Hữu</t>
  </si>
  <si>
    <t>NBTS01903</t>
  </si>
  <si>
    <t>Huỳnh Ngoc Phúc</t>
  </si>
  <si>
    <t>NBTS01904</t>
  </si>
  <si>
    <t>Đỗ Văn Việt</t>
  </si>
  <si>
    <t>NBTS01905</t>
  </si>
  <si>
    <t>Võ Văn Minh</t>
  </si>
  <si>
    <t>NBTS01906</t>
  </si>
  <si>
    <t xml:space="preserve">Dương Ngọc Hân </t>
  </si>
  <si>
    <t>NBTS01907</t>
  </si>
  <si>
    <t>NBTS01908</t>
  </si>
  <si>
    <t>Nguyễn Thị Phương Dung</t>
  </si>
  <si>
    <t>NBTS01909</t>
  </si>
  <si>
    <t>Huỳnh Ngọc Vũ</t>
  </si>
  <si>
    <t>NBTS01910</t>
  </si>
  <si>
    <t>Lê Quốc Phong</t>
  </si>
  <si>
    <t>NBTS01911</t>
  </si>
  <si>
    <t>Trần  Minh Tâm</t>
  </si>
  <si>
    <t>NBTS01912</t>
  </si>
  <si>
    <t>Đặng Ngọc Tú</t>
  </si>
  <si>
    <t>NBTS01913</t>
  </si>
  <si>
    <t>Trần Thị Hằng</t>
  </si>
  <si>
    <t>NBTS01914</t>
  </si>
  <si>
    <t>Nguyễn Phúc Thọ</t>
  </si>
  <si>
    <t>NBTS01915</t>
  </si>
  <si>
    <t>Dương Đức Anh</t>
  </si>
  <si>
    <t>NBTS01916</t>
  </si>
  <si>
    <t>Nguyễn Thị Ngọc Thảo</t>
  </si>
  <si>
    <t>NBTS01917</t>
  </si>
  <si>
    <t>Huỳnh Công Thành</t>
  </si>
  <si>
    <t>10/09/2018</t>
  </si>
  <si>
    <t>NBTS01918</t>
  </si>
  <si>
    <t>NBTS01920</t>
  </si>
  <si>
    <t>Phan Ngọc Huy</t>
  </si>
  <si>
    <t>MIIX</t>
  </si>
  <si>
    <t>NBTS01921</t>
  </si>
  <si>
    <t>Lê Văn Thắng</t>
  </si>
  <si>
    <t>NBTS01922</t>
  </si>
  <si>
    <t>Cù Sỹ Minh</t>
  </si>
  <si>
    <t>NBTS01923</t>
  </si>
  <si>
    <t>Lê Thị Thuỷ</t>
  </si>
  <si>
    <t>mix</t>
  </si>
  <si>
    <t>NBTS01924</t>
  </si>
  <si>
    <t>Nguyễn Thị Kim Phượng</t>
  </si>
  <si>
    <t>NBTS01925</t>
  </si>
  <si>
    <t>Trần Thị Bích Trâm</t>
  </si>
  <si>
    <t>mo</t>
  </si>
  <si>
    <t>NBTS01926</t>
  </si>
  <si>
    <t>Ngô Quốc Cường</t>
  </si>
  <si>
    <t>NBTS01927</t>
  </si>
  <si>
    <t>Nguyễn Thị Thanh Thúy</t>
  </si>
  <si>
    <t>NBTS01928</t>
  </si>
  <si>
    <t>Nguyễn Thị Kim Hằng</t>
  </si>
  <si>
    <t>NBTS01929</t>
  </si>
  <si>
    <t>Huỳnh Thị Hạnh</t>
  </si>
  <si>
    <t>NBTS01930</t>
  </si>
  <si>
    <t>Đoàn Trúc Hân</t>
  </si>
  <si>
    <t>NBTS01931</t>
  </si>
  <si>
    <t>NBTS01932</t>
  </si>
  <si>
    <t>Trần Thị Mai Trinh</t>
  </si>
  <si>
    <t>NBTS01933</t>
  </si>
  <si>
    <t>Nguyễn Thị Như Ý</t>
  </si>
  <si>
    <t>NBTS01934</t>
  </si>
  <si>
    <t>Thái Hoàng Vũ</t>
  </si>
  <si>
    <t>NBTS01935</t>
  </si>
  <si>
    <t>Vũ Thị Hồng Thu</t>
  </si>
  <si>
    <t>NBTS01936</t>
  </si>
  <si>
    <t>Nguyễn Thị Mỹ Duyên</t>
  </si>
  <si>
    <t>NBTS01937</t>
  </si>
  <si>
    <t xml:space="preserve">Lê Thị Ánh Nguyệt </t>
  </si>
  <si>
    <t>NBTS01938</t>
  </si>
  <si>
    <t>Nguyễn Phương Thảo</t>
  </si>
  <si>
    <t>NBTS01939</t>
  </si>
  <si>
    <t>NBTS01940</t>
  </si>
  <si>
    <t>NBTS01941</t>
  </si>
  <si>
    <t>Võ Hữu Thọ</t>
  </si>
  <si>
    <t>NBTS01942</t>
  </si>
  <si>
    <t>Võ Thị Thủy Tiên</t>
  </si>
  <si>
    <t>NBTS01943</t>
  </si>
  <si>
    <t>Nguyễn Quốc Hải</t>
  </si>
  <si>
    <t>NBTS01944</t>
  </si>
  <si>
    <t>Lê Khánh Viên</t>
  </si>
  <si>
    <t>NBTS01945</t>
  </si>
  <si>
    <t>Dương Văn Bọ</t>
  </si>
  <si>
    <t>19/09/2018</t>
  </si>
  <si>
    <t>NBTS01946</t>
  </si>
  <si>
    <t>Ngô Thị Nhung</t>
  </si>
  <si>
    <t>21/09/2018</t>
  </si>
  <si>
    <t>NBTS01947</t>
  </si>
  <si>
    <t xml:space="preserve">NGUYỄN THỊ NGA </t>
  </si>
  <si>
    <t>24/09/2018</t>
  </si>
  <si>
    <t>NBTS01948</t>
  </si>
  <si>
    <t>Lường Tú Hiểu</t>
  </si>
  <si>
    <t>NBTS01949</t>
  </si>
  <si>
    <t>Nguyễn Khắc Phương</t>
  </si>
  <si>
    <t>25/09/2018</t>
  </si>
  <si>
    <t>NBTS01950</t>
  </si>
  <si>
    <t>Nguyễn Thành Chi</t>
  </si>
  <si>
    <t>Mix</t>
  </si>
  <si>
    <t>NBTS01951</t>
  </si>
  <si>
    <t>Đỗ Thị Hà Thanh</t>
  </si>
  <si>
    <t>NBTS01952</t>
  </si>
  <si>
    <t>Hồ Văn Tiến</t>
  </si>
  <si>
    <t>NBTS01953</t>
  </si>
  <si>
    <t>BÙI VĂN MINH</t>
  </si>
  <si>
    <t>NBTS01954</t>
  </si>
  <si>
    <t>NBTS01955</t>
  </si>
  <si>
    <t>Hoàng Thị Nga</t>
  </si>
  <si>
    <t>01/10/2018</t>
  </si>
  <si>
    <t>NBTS01956</t>
  </si>
  <si>
    <t>Trần Văn Đợi</t>
  </si>
  <si>
    <t>NBTS01957</t>
  </si>
  <si>
    <t>Nguyễn Thị Lượng</t>
  </si>
  <si>
    <t>NBTS01958</t>
  </si>
  <si>
    <t>Đỗ Thành Đạt</t>
  </si>
  <si>
    <t>NBTS01959</t>
  </si>
  <si>
    <t xml:space="preserve">Lê Mạnh Cường </t>
  </si>
  <si>
    <t>NBTS01960</t>
  </si>
  <si>
    <t>Đoàn Thị Thái Phương</t>
  </si>
  <si>
    <t>NBTS01961</t>
  </si>
  <si>
    <t>Đặng Thanh Tuấn</t>
  </si>
  <si>
    <t>NBTS01962</t>
  </si>
  <si>
    <t>Lê Quốc Cường</t>
  </si>
  <si>
    <t>NBTS01963</t>
  </si>
  <si>
    <t>Phạm Quyết Tiến</t>
  </si>
  <si>
    <t>NBTS01964</t>
  </si>
  <si>
    <t>Trần Thị Hồng Thảo</t>
  </si>
  <si>
    <t>NBTS01965</t>
  </si>
  <si>
    <t>Hoàng Văn Thắng</t>
  </si>
  <si>
    <t>NBTS01966</t>
  </si>
  <si>
    <t>Trần Quốc Việt</t>
  </si>
  <si>
    <t>NBTS01967</t>
  </si>
  <si>
    <t>NBTS01968</t>
  </si>
  <si>
    <t>Lê Minh Tân</t>
  </si>
  <si>
    <t>NBTS01969</t>
  </si>
  <si>
    <t>Vũ Văn Đức</t>
  </si>
  <si>
    <t>03/10/2018</t>
  </si>
  <si>
    <t>NBTS01970</t>
  </si>
  <si>
    <t>Huỳnh Văn Nhàn</t>
  </si>
  <si>
    <t>NBTS01971</t>
  </si>
  <si>
    <t>Lê Tiến Hưng</t>
  </si>
  <si>
    <t>NBTS01972</t>
  </si>
  <si>
    <t>Trần Văn Vũ</t>
  </si>
  <si>
    <t>NBTS01973</t>
  </si>
  <si>
    <t>Trần Thị Thùy Trang</t>
  </si>
  <si>
    <t>NBTS01974</t>
  </si>
  <si>
    <t>Trần Tiến Hưng</t>
  </si>
  <si>
    <t>NBTS01975</t>
  </si>
  <si>
    <t>NBTS01976</t>
  </si>
  <si>
    <t>NBTS01977</t>
  </si>
  <si>
    <t>NBTS01978</t>
  </si>
  <si>
    <t>Phùng Thanh Sơn</t>
  </si>
  <si>
    <t>NBTS01979</t>
  </si>
  <si>
    <t>Nguyễn Thanh Tân</t>
  </si>
  <si>
    <t>NBTS01980</t>
  </si>
  <si>
    <t>Hinh I1ch Hòa</t>
  </si>
  <si>
    <t>NBTS01981</t>
  </si>
  <si>
    <t>Lê Văn Thái</t>
  </si>
  <si>
    <t>NBTS01982</t>
  </si>
  <si>
    <t>Mai Văn Ngọc</t>
  </si>
  <si>
    <t>08/10/2018</t>
  </si>
  <si>
    <t>NBTS01983</t>
  </si>
  <si>
    <t>NBTS01984</t>
  </si>
  <si>
    <t>NBTS01985</t>
  </si>
  <si>
    <t>Đỗ Quân Công</t>
  </si>
  <si>
    <t>06/10/2018</t>
  </si>
  <si>
    <t>NBTS01986</t>
  </si>
  <si>
    <t>Trần Minh Học</t>
  </si>
  <si>
    <t>NBTS01987</t>
  </si>
  <si>
    <t>Nguyễn Thanh Bình</t>
  </si>
  <si>
    <t>NBTS01988</t>
  </si>
  <si>
    <t>Nguyễn Minh Hân</t>
  </si>
  <si>
    <t>NBTS01989</t>
  </si>
  <si>
    <t>Đoàn Hướng Nhật</t>
  </si>
  <si>
    <t>NBTS01990</t>
  </si>
  <si>
    <t>Đinh Công Khanh</t>
  </si>
  <si>
    <t>NBTS01991</t>
  </si>
  <si>
    <t>NBTS01992</t>
  </si>
  <si>
    <t>Nguyễn Quang Vũ</t>
  </si>
  <si>
    <t>NBTS01993</t>
  </si>
  <si>
    <t>NBTS01994</t>
  </si>
  <si>
    <t>Nguyễn Đức Hoài</t>
  </si>
  <si>
    <t>111/10/2018</t>
  </si>
  <si>
    <t>NBTS01995</t>
  </si>
  <si>
    <t>NBTS01996</t>
  </si>
  <si>
    <t>NBTS01997</t>
  </si>
  <si>
    <t>NBTS01998</t>
  </si>
  <si>
    <t>Nguyễn Thị Hương</t>
  </si>
  <si>
    <t>12/10/2018</t>
  </si>
  <si>
    <t>NBTS01999</t>
  </si>
  <si>
    <t>Phạm Văn Đức Hoàn</t>
  </si>
  <si>
    <t>NBTS02000</t>
  </si>
  <si>
    <t>Đặng Thị Vân Anh</t>
  </si>
  <si>
    <t>NBTS02001</t>
  </si>
  <si>
    <t>16/10/2018</t>
  </si>
  <si>
    <t>NBTS02002</t>
  </si>
  <si>
    <t>Nguyễn Hoàng Quỳnh</t>
  </si>
  <si>
    <t>NBTS02003</t>
  </si>
  <si>
    <t>Nguyễn Bảo Anh</t>
  </si>
  <si>
    <t>NBTS02004</t>
  </si>
  <si>
    <t>Lê Quốc Nhã</t>
  </si>
  <si>
    <t>NBTS02005</t>
  </si>
  <si>
    <t>NBTS02006</t>
  </si>
  <si>
    <t>Nguyễn Văn Ngọc</t>
  </si>
  <si>
    <t>17/10/2018</t>
  </si>
  <si>
    <t>NBTS02007</t>
  </si>
  <si>
    <t>Vương Thị Hồng Thái</t>
  </si>
  <si>
    <t>NBTS02008</t>
  </si>
  <si>
    <t>Hồ Văn Lưu</t>
  </si>
  <si>
    <t>NBTS02009</t>
  </si>
  <si>
    <t>Nguyễn Quốc Cường</t>
  </si>
  <si>
    <t>NBTS02010</t>
  </si>
  <si>
    <t>Võ Thị Tuyết Vân</t>
  </si>
  <si>
    <t>NBTS02011</t>
  </si>
  <si>
    <t xml:space="preserve">Nguyễn Hoàng Quỳnh </t>
  </si>
  <si>
    <t>NBTS02012</t>
  </si>
  <si>
    <t>Hồ Thị Xuân Trâm</t>
  </si>
  <si>
    <t>11/10/2018</t>
  </si>
  <si>
    <t>NBTS02013</t>
  </si>
  <si>
    <t>Đặng Thị Kim Thúy</t>
  </si>
  <si>
    <t>19/10/2018</t>
  </si>
  <si>
    <t>NBTS02014</t>
  </si>
  <si>
    <t>Bùi Đức Tâm</t>
  </si>
  <si>
    <t>NBTS02015</t>
  </si>
  <si>
    <t>Đặng Minh Hiếu</t>
  </si>
  <si>
    <t>23/10/2018</t>
  </si>
  <si>
    <t>NBTS02016</t>
  </si>
  <si>
    <t>Đường Đăng Tuấn</t>
  </si>
  <si>
    <t>NBTS02017</t>
  </si>
  <si>
    <t>Lưu Tuấn Kiệt</t>
  </si>
  <si>
    <t>NBTS02018</t>
  </si>
  <si>
    <t>NBTS02019</t>
  </si>
  <si>
    <t>Trần Thị Quyên</t>
  </si>
  <si>
    <t>NBTS02020</t>
  </si>
  <si>
    <t>Đặng Thị Trâm</t>
  </si>
  <si>
    <t>NBTS02021</t>
  </si>
  <si>
    <t>Nguyễn Phú Cường</t>
  </si>
  <si>
    <t>NBTS02022</t>
  </si>
  <si>
    <t>Nguyễn Thị Vân</t>
  </si>
  <si>
    <t>NBTS02023</t>
  </si>
  <si>
    <t>NBTS02024</t>
  </si>
  <si>
    <t>NBTS02025</t>
  </si>
  <si>
    <t>NBTS02026</t>
  </si>
  <si>
    <t>NBTS02027</t>
  </si>
  <si>
    <t>Nguyễn Minh Quang</t>
  </si>
  <si>
    <t>NBTS02028</t>
  </si>
  <si>
    <t>Dương Văn Ni</t>
  </si>
  <si>
    <t>NBTS02029</t>
  </si>
  <si>
    <t>Huỳnh Văn Phú</t>
  </si>
  <si>
    <t>NBTS02030</t>
  </si>
  <si>
    <t>Trần Văn Động</t>
  </si>
  <si>
    <t>NBTS02031</t>
  </si>
  <si>
    <t>Vũ Hải Hà</t>
  </si>
  <si>
    <t>NBTS02032</t>
  </si>
  <si>
    <t>Nguyễn Lê Thùy Trang</t>
  </si>
  <si>
    <t>NBTS02033</t>
  </si>
  <si>
    <t>Nguyễn Hữu Vỏ</t>
  </si>
  <si>
    <t>NBTS02034</t>
  </si>
  <si>
    <t>Nguyễn Tấn Đạt</t>
  </si>
  <si>
    <t>NBTS02035</t>
  </si>
  <si>
    <t>Vũ Tuấn Anh</t>
  </si>
  <si>
    <t>NBTS02036</t>
  </si>
  <si>
    <t>Đỗ Thị Xuân Trang</t>
  </si>
  <si>
    <t>NBTS02037</t>
  </si>
  <si>
    <t>NBTS02039</t>
  </si>
  <si>
    <t>NBTS02041</t>
  </si>
  <si>
    <t>NBTS02042</t>
  </si>
  <si>
    <t>NBTS02043</t>
  </si>
  <si>
    <t>Đào Thúy Quyên</t>
  </si>
  <si>
    <t>29/11/2018</t>
  </si>
  <si>
    <t>NBTS02044</t>
  </si>
  <si>
    <t>Phạm Nhật Minh</t>
  </si>
  <si>
    <t>NBTS02045</t>
  </si>
  <si>
    <t xml:space="preserve">Phạm Thị Thắng </t>
  </si>
  <si>
    <t>NBTS02046</t>
  </si>
  <si>
    <t xml:space="preserve">Trần Vũ Kiệt </t>
  </si>
  <si>
    <t>NBTS02047</t>
  </si>
  <si>
    <t xml:space="preserve">Trương Văn Nhơn </t>
  </si>
  <si>
    <t>NBTS02048</t>
  </si>
  <si>
    <t>Quách Thị Thu Hằng</t>
  </si>
  <si>
    <t>NBTS02049</t>
  </si>
  <si>
    <t>Dương Phương Anh</t>
  </si>
  <si>
    <t>NBTS02050</t>
  </si>
  <si>
    <t>Nguyễn Thành Công</t>
  </si>
  <si>
    <t>NBTS02051</t>
  </si>
  <si>
    <t>Trần Anh Phương</t>
  </si>
  <si>
    <t>NBTS02052</t>
  </si>
  <si>
    <t>Võ Văn Hên</t>
  </si>
  <si>
    <t>NBTS02053</t>
  </si>
  <si>
    <t>Huỳnh Văn Siêng</t>
  </si>
  <si>
    <t>NBTS02054</t>
  </si>
  <si>
    <t xml:space="preserve">Huỳnh Hoàng Long </t>
  </si>
  <si>
    <t>NBTS02055</t>
  </si>
  <si>
    <t>Nguyễn Ngọc Diễm</t>
  </si>
  <si>
    <t>NBTS02056</t>
  </si>
  <si>
    <t>NBTS02057</t>
  </si>
  <si>
    <t>Ngô Minh Hải</t>
  </si>
  <si>
    <t>NBTS02058</t>
  </si>
  <si>
    <t>Lê Thái Sơn</t>
  </si>
  <si>
    <t>NBTS02059</t>
  </si>
  <si>
    <t>NGUYỄN ĐÌNH NGỌC</t>
  </si>
  <si>
    <t>NBTS02060</t>
  </si>
  <si>
    <t>Bùi Đức Biên</t>
  </si>
  <si>
    <t>NBTS02061</t>
  </si>
  <si>
    <t>Hà Thị Xuyến</t>
  </si>
  <si>
    <t>NBTS02062</t>
  </si>
  <si>
    <t>Võ Thị Nga</t>
  </si>
  <si>
    <t>NBTS02063</t>
  </si>
  <si>
    <t>Nguyễn Tiến Hải</t>
  </si>
  <si>
    <t>NBTS02064</t>
  </si>
  <si>
    <t>Tạ Quang Hiếu</t>
  </si>
  <si>
    <t>05/11/2018</t>
  </si>
  <si>
    <t>NBTS02066</t>
  </si>
  <si>
    <t>Nguyễn Hữu Bảy Tú</t>
  </si>
  <si>
    <t>NBTS02067</t>
  </si>
  <si>
    <t>Phạm Thanh Hòa</t>
  </si>
  <si>
    <t>NBTS02068</t>
  </si>
  <si>
    <t>Phạm Công Hậu</t>
  </si>
  <si>
    <t>NBTS02069</t>
  </si>
  <si>
    <t>NGUYỄN XUÂN HẢI</t>
  </si>
  <si>
    <t>NBTS02070</t>
  </si>
  <si>
    <t>LÊ THỊ THANH MAI</t>
  </si>
  <si>
    <t>NBTS02071</t>
  </si>
  <si>
    <t>BÙI VĂN HƯNG</t>
  </si>
  <si>
    <t>NBTS02072</t>
  </si>
  <si>
    <t>NGUYỄN THỊ LOAN</t>
  </si>
  <si>
    <t>NBTS02073</t>
  </si>
  <si>
    <t>Trịnh Minh thái</t>
  </si>
  <si>
    <t>NBTS02074</t>
  </si>
  <si>
    <t>Trần Trung Nghĩa</t>
  </si>
  <si>
    <t>NBTS02075</t>
  </si>
  <si>
    <t>Phan Bình Nguyên</t>
  </si>
  <si>
    <t>NBTS02076</t>
  </si>
  <si>
    <t>Phu Vạn Đông</t>
  </si>
  <si>
    <t>NBTS02077</t>
  </si>
  <si>
    <t>Phan Thị Huyền Trang</t>
  </si>
  <si>
    <t>NBTS02078</t>
  </si>
  <si>
    <t>Võ Tấn Hảo</t>
  </si>
  <si>
    <t>NBTS02079</t>
  </si>
  <si>
    <t>Bùi Anh Tuấn</t>
  </si>
  <si>
    <t>07/11/2018</t>
  </si>
  <si>
    <t>NBTS02080</t>
  </si>
  <si>
    <t>Huỳnh Thị Phương thảo</t>
  </si>
  <si>
    <t>NBTS02081</t>
  </si>
  <si>
    <t>LÂM HÙNG CƯỜNG</t>
  </si>
  <si>
    <t>NBTS02082</t>
  </si>
  <si>
    <t>Cao Thị Mỹ Kim</t>
  </si>
  <si>
    <t>NBTS02083</t>
  </si>
  <si>
    <t>Nguyễn Thị Cẩm Tú</t>
  </si>
  <si>
    <t>NBTS02084</t>
  </si>
  <si>
    <t>Phan Nguyễn Trung Nhân</t>
  </si>
  <si>
    <t>09/11/2018</t>
  </si>
  <si>
    <t>NBTS02085</t>
  </si>
  <si>
    <t>Đặng Nhật Tân</t>
  </si>
  <si>
    <t>10/11/2018</t>
  </si>
  <si>
    <t>NBTS02086</t>
  </si>
  <si>
    <t>Trần Tấn Huân</t>
  </si>
  <si>
    <t>NBTS02087</t>
  </si>
  <si>
    <t>Trần Thị Phương Dung</t>
  </si>
  <si>
    <t>NBTS02088</t>
  </si>
  <si>
    <t>Đỗ Thị Lãi</t>
  </si>
  <si>
    <t>14/11/2018</t>
  </si>
  <si>
    <t>NBTS02089</t>
  </si>
  <si>
    <t>Trương Ngọc Quỳnh</t>
  </si>
  <si>
    <t>NBTS02090</t>
  </si>
  <si>
    <t>NBTS02091</t>
  </si>
  <si>
    <t>Phan Kim Ngân</t>
  </si>
  <si>
    <t>NBTS02092</t>
  </si>
  <si>
    <t>Trần Thanh Nghĩa</t>
  </si>
  <si>
    <t>NBTS02093</t>
  </si>
  <si>
    <t>13/11/2018</t>
  </si>
  <si>
    <t>NBTS02094</t>
  </si>
  <si>
    <t>NBTS02095</t>
  </si>
  <si>
    <t>TRẦN HỮU SĨ</t>
  </si>
  <si>
    <t>NBTS02096</t>
  </si>
  <si>
    <t>Nguyễn Văn Tam</t>
  </si>
  <si>
    <t>NBTS02097</t>
  </si>
  <si>
    <t>Nguyễn Đăng Khương</t>
  </si>
  <si>
    <t>NBTS02098</t>
  </si>
  <si>
    <t>Trần Trung Hiếu</t>
  </si>
  <si>
    <t>NBTS02099</t>
  </si>
  <si>
    <t>NBTS02100</t>
  </si>
  <si>
    <t>NBTS02101</t>
  </si>
  <si>
    <t>Nguyễn Văn Tính</t>
  </si>
  <si>
    <t>NBTS02102</t>
  </si>
  <si>
    <t>Nguyển Đăng Phước</t>
  </si>
  <si>
    <t>NBTS02103</t>
  </si>
  <si>
    <t>Trần Đình Quốc Anh</t>
  </si>
  <si>
    <t>15/11/2018</t>
  </si>
  <si>
    <t>NBTS02104</t>
  </si>
  <si>
    <t>Nguyễn Thị Diệu Thiện</t>
  </si>
  <si>
    <t>22/11/2018</t>
  </si>
  <si>
    <t>NBTS02105</t>
  </si>
  <si>
    <t xml:space="preserve">Trần Xuân Cường </t>
  </si>
  <si>
    <t>21/11/2018</t>
  </si>
  <si>
    <t>NBTS02106</t>
  </si>
  <si>
    <t xml:space="preserve">Đào Ngọc Hải </t>
  </si>
  <si>
    <t>NBTS02107</t>
  </si>
  <si>
    <t>Châu Văn Hòa</t>
  </si>
  <si>
    <t>NBTS02108</t>
  </si>
  <si>
    <t>Nguyễn Anh Quốc</t>
  </si>
  <si>
    <t>NBTS02109</t>
  </si>
  <si>
    <t>Nguyễn Thanh Trâm</t>
  </si>
  <si>
    <t>NBTS02110</t>
  </si>
  <si>
    <t>NBTS02111</t>
  </si>
  <si>
    <t>Trần Văn Sển</t>
  </si>
  <si>
    <t>NBTS02112</t>
  </si>
  <si>
    <t>CHU VĂN NAM</t>
  </si>
  <si>
    <t>03/01/2019</t>
  </si>
  <si>
    <t>NBTS02113</t>
  </si>
  <si>
    <t>Phạm Thị Loan</t>
  </si>
  <si>
    <t>01/12/2019</t>
  </si>
  <si>
    <t>NBTS02114</t>
  </si>
  <si>
    <t>Phạm Thị Huyền</t>
  </si>
  <si>
    <t>01/12/2020</t>
  </si>
  <si>
    <t>NBTS02115</t>
  </si>
  <si>
    <t>LÒ VĂN QUÝ</t>
  </si>
  <si>
    <t>NBTS02116</t>
  </si>
  <si>
    <t>NGUYỄN THỊ DUYÊN SL</t>
  </si>
  <si>
    <t>NBTS02117</t>
  </si>
  <si>
    <t>NGUYỄN THỊ HẰNG</t>
  </si>
  <si>
    <t>NBTS02118</t>
  </si>
  <si>
    <t>Nguyễn Thành Phước</t>
  </si>
  <si>
    <t>NBTS02119</t>
  </si>
  <si>
    <t>Tạ Văn Nghinh</t>
  </si>
  <si>
    <t>NBTS02120</t>
  </si>
  <si>
    <t>NBTS02121</t>
  </si>
  <si>
    <t>Nguyễn Quang Duy</t>
  </si>
  <si>
    <t>NBTS02122</t>
  </si>
  <si>
    <t>NBTS02123</t>
  </si>
  <si>
    <t>NBTS02124</t>
  </si>
  <si>
    <t>NBTS02125</t>
  </si>
  <si>
    <t>NBTS02126</t>
  </si>
  <si>
    <t>NBTS02127</t>
  </si>
  <si>
    <t>Nguyễn Ngọc Xuân Thi </t>
  </si>
  <si>
    <t>NBTS02128</t>
  </si>
  <si>
    <t>Trương Công Tính</t>
  </si>
  <si>
    <t>01/12/2018</t>
  </si>
  <si>
    <t>NBTS02129</t>
  </si>
  <si>
    <t>NGUYỄN VĂN PHONG</t>
  </si>
  <si>
    <t>NBTS02130</t>
  </si>
  <si>
    <t>Nguyễn Trọng Duy</t>
  </si>
  <si>
    <t>NBTS02131</t>
  </si>
  <si>
    <t>PHẠM THỊ THÙY LINH</t>
  </si>
  <si>
    <t>NBTS02132</t>
  </si>
  <si>
    <t>Nguyễn Thị Thúy TN</t>
  </si>
  <si>
    <t>NBTS02133</t>
  </si>
  <si>
    <t>Trần Minh Tài</t>
  </si>
  <si>
    <t>08/12/2018</t>
  </si>
  <si>
    <t>NBTS02134</t>
  </si>
  <si>
    <t>NBTS02135</t>
  </si>
  <si>
    <t>Hoàng Vũ Nguyên</t>
  </si>
  <si>
    <t>NBTS02136</t>
  </si>
  <si>
    <t>Trần Tiến Lâm</t>
  </si>
  <si>
    <t>NBTS02137</t>
  </si>
  <si>
    <t>Huỳnh Văn Toàn</t>
  </si>
  <si>
    <t>NBTS02138</t>
  </si>
  <si>
    <t>Phạm Khánh Duy</t>
  </si>
  <si>
    <t>NBTS02139</t>
  </si>
  <si>
    <t>Nguyễn Văn Quyết</t>
  </si>
  <si>
    <t>NBTS02140</t>
  </si>
  <si>
    <t>Trịnh Hoàng Sang</t>
  </si>
  <si>
    <t>NBTS02141</t>
  </si>
  <si>
    <t>Lê Xuân Hạnh</t>
  </si>
  <si>
    <t>NBTS02142</t>
  </si>
  <si>
    <t>Nguyễn Ngọc Anh Vũ</t>
  </si>
  <si>
    <t>NBTS02143</t>
  </si>
  <si>
    <t>Trịnh Xuân Hòa</t>
  </si>
  <si>
    <t>NBTS02144</t>
  </si>
  <si>
    <t>NBTS02145</t>
  </si>
  <si>
    <t>NBTS02146</t>
  </si>
  <si>
    <t>NGÔ HỒNG THANH</t>
  </si>
  <si>
    <t>NBTS02147</t>
  </si>
  <si>
    <t>LÊ THỊ MỸ TRANG</t>
  </si>
  <si>
    <t>NBTS02148</t>
  </si>
  <si>
    <t>NGUYỄN QUỐC KHÁNH</t>
  </si>
  <si>
    <t>NBTS02149</t>
  </si>
  <si>
    <t>NBTS02150</t>
  </si>
  <si>
    <t>NBTS02151</t>
  </si>
  <si>
    <t>05/12/2018</t>
  </si>
  <si>
    <t>NBTS02152</t>
  </si>
  <si>
    <t>Châu Thị tuyết Nhi</t>
  </si>
  <si>
    <t>11/12/2018</t>
  </si>
  <si>
    <t>NBTS02153</t>
  </si>
  <si>
    <t>Trương Ngọc sơn</t>
  </si>
  <si>
    <t>NBTS02154</t>
  </si>
  <si>
    <t>Nguyễn Thị Hồng Sinh</t>
  </si>
  <si>
    <t>17/12/2018</t>
  </si>
  <si>
    <t>NBTS02155</t>
  </si>
  <si>
    <t>Nguyễn Thị Thu Thủy</t>
  </si>
  <si>
    <t>NBTS02156</t>
  </si>
  <si>
    <t>Nguyễn Tùng</t>
  </si>
  <si>
    <t>18/12/2018</t>
  </si>
  <si>
    <t>NBTS02157</t>
  </si>
  <si>
    <t>Lương Thị Nghĩa</t>
  </si>
  <si>
    <t>NBTS02158</t>
  </si>
  <si>
    <t>NGUYỄN QUỐC KHÁNH 1</t>
  </si>
  <si>
    <t>NBTS02159</t>
  </si>
  <si>
    <t>NBTS02160</t>
  </si>
  <si>
    <t>NBTS02161</t>
  </si>
  <si>
    <t>NBTS02162</t>
  </si>
  <si>
    <t>Trần Đức Vinh</t>
  </si>
  <si>
    <t>NBTS02163</t>
  </si>
  <si>
    <t>Lữ Thị Ngọc Huệ</t>
  </si>
  <si>
    <t>NBTS02164</t>
  </si>
  <si>
    <t>Nguyễn Bửu Sang</t>
  </si>
  <si>
    <t>NBTS02165</t>
  </si>
  <si>
    <t>NBTS02166</t>
  </si>
  <si>
    <t>Nguyễn Thị Kim Oanh</t>
  </si>
  <si>
    <t>NBTS02167</t>
  </si>
  <si>
    <t>Khuất Thị Nhung</t>
  </si>
  <si>
    <t>NBTS02168</t>
  </si>
  <si>
    <t>Lê Ngọc Duy</t>
  </si>
  <si>
    <t>NBTS02169</t>
  </si>
  <si>
    <t>Trịnh Thị Tho</t>
  </si>
  <si>
    <t>NBTS02170</t>
  </si>
  <si>
    <t>NBTS02171</t>
  </si>
  <si>
    <t>Đào Thanh Quang</t>
  </si>
  <si>
    <t>NBTS02172</t>
  </si>
  <si>
    <t>Nguyễn Dĩnh Trung</t>
  </si>
  <si>
    <t>NBTS02173</t>
  </si>
  <si>
    <t>Lê Thị Châu Đoan</t>
  </si>
  <si>
    <t>NBTS02174</t>
  </si>
  <si>
    <t>Đinh Thị Xuân Diệu</t>
  </si>
  <si>
    <t>NBTS02175</t>
  </si>
  <si>
    <t>NGUYỄN HOÀNG NAM</t>
  </si>
  <si>
    <t>NBTS02176</t>
  </si>
  <si>
    <t>NGÔ TẤN VŨ</t>
  </si>
  <si>
    <t>NBTS02177</t>
  </si>
  <si>
    <t>NBTS02178</t>
  </si>
  <si>
    <t>Nguyễn Thị Luyến</t>
  </si>
  <si>
    <t>NBTS02179</t>
  </si>
  <si>
    <t>Nguyễn Thị Mỹ Dung</t>
  </si>
  <si>
    <t>NBTS02180</t>
  </si>
  <si>
    <t>Trần Huỳnh Mai</t>
  </si>
  <si>
    <t>NBTS02181</t>
  </si>
  <si>
    <t>Phương Hoàng Phong</t>
  </si>
  <si>
    <t>NBTS02182</t>
  </si>
  <si>
    <t>Trần Thị Tuyết</t>
  </si>
  <si>
    <t>NBTS02183</t>
  </si>
  <si>
    <t>Lê Hoàng Phúc</t>
  </si>
  <si>
    <t>NBTS02184</t>
  </si>
  <si>
    <t>Húa Đông Hồ</t>
  </si>
  <si>
    <t>NBTS02185</t>
  </si>
  <si>
    <t xml:space="preserve">Lưu Mỹ Kim </t>
  </si>
  <si>
    <t>NBTS02186</t>
  </si>
  <si>
    <t>Lưu Thị Non</t>
  </si>
  <si>
    <t>NBTS02187</t>
  </si>
  <si>
    <t>Võ Đức Quý</t>
  </si>
  <si>
    <t>SRM</t>
  </si>
  <si>
    <t>NBTS02188</t>
  </si>
  <si>
    <t>NBTS02189</t>
  </si>
  <si>
    <t>Châu Phú Thanh Nhàn</t>
  </si>
  <si>
    <t>NBTS02190</t>
  </si>
  <si>
    <t>NBTS02191</t>
  </si>
  <si>
    <t>Trần Bá Quyền</t>
  </si>
  <si>
    <t>NBTS02192</t>
  </si>
  <si>
    <t>Lương Việt Hùng</t>
  </si>
  <si>
    <t>NBTS02193</t>
  </si>
  <si>
    <t>Hồ Trung Quyền</t>
  </si>
  <si>
    <t>NBTS02194</t>
  </si>
  <si>
    <t>NBTS02195</t>
  </si>
  <si>
    <t>Huỳnh Thị Cẩm Vân</t>
  </si>
  <si>
    <t>NBTS02196</t>
  </si>
  <si>
    <t>Bùi Thị Mỹ Ny</t>
  </si>
  <si>
    <t>NBTS02197</t>
  </si>
  <si>
    <t>Mai Thanh Hùng</t>
  </si>
  <si>
    <t>NBTS02198</t>
  </si>
  <si>
    <t>Trần Thị Mộng Tuyền</t>
  </si>
  <si>
    <t>NBTS02199</t>
  </si>
  <si>
    <t>Trịnh Xuân Thái</t>
  </si>
  <si>
    <t>NBTS02200</t>
  </si>
  <si>
    <t>NBTS02201</t>
  </si>
  <si>
    <t>Thái Văn Hậu</t>
  </si>
  <si>
    <t>NBTS02202</t>
  </si>
  <si>
    <t xml:space="preserve">Lê Quốc Cường </t>
  </si>
  <si>
    <t>NBTS02203</t>
  </si>
  <si>
    <t>NBTS02204</t>
  </si>
  <si>
    <t>NBTS02205</t>
  </si>
  <si>
    <t>NBTS02206</t>
  </si>
  <si>
    <t>NBTS02207</t>
  </si>
  <si>
    <t>Lê Phi Phụng</t>
  </si>
  <si>
    <t>NBTS02208</t>
  </si>
  <si>
    <t>NBTS02210</t>
  </si>
  <si>
    <t>NBTS02211</t>
  </si>
  <si>
    <t>NBTS02212</t>
  </si>
  <si>
    <t>NBTS02213</t>
  </si>
  <si>
    <t>NBTS02214</t>
  </si>
  <si>
    <t>NBTS02215</t>
  </si>
  <si>
    <t>Đỗ Tấn Hải</t>
  </si>
  <si>
    <t>NBTS02216</t>
  </si>
  <si>
    <t>Hồ Văn Hiếu</t>
  </si>
  <si>
    <t>NBTS02217</t>
  </si>
  <si>
    <t>Huỳnh Thanh Phong</t>
  </si>
  <si>
    <t>NBTS02218</t>
  </si>
  <si>
    <t>Lê Thị Hoàng Giao</t>
  </si>
  <si>
    <t>NBTS02219</t>
  </si>
  <si>
    <t>NBTS02220</t>
  </si>
  <si>
    <t>14/01/2019</t>
  </si>
  <si>
    <t>NBTS02221</t>
  </si>
  <si>
    <t>NBTS02222</t>
  </si>
  <si>
    <t>Trần Thị Thu Thuỷ</t>
  </si>
  <si>
    <t>NBTS02223</t>
  </si>
  <si>
    <t>NBTS02224</t>
  </si>
  <si>
    <t>Nguyễn Hoáng Phú</t>
  </si>
  <si>
    <t>NBTS02225</t>
  </si>
  <si>
    <t>Châu Tuấn Cường</t>
  </si>
  <si>
    <t>NBTS02226</t>
  </si>
  <si>
    <t>Trần Quang Minh Thái</t>
  </si>
  <si>
    <t>NBTS02227</t>
  </si>
  <si>
    <t>SMDB(MIX)</t>
  </si>
  <si>
    <t>NBTS02228</t>
  </si>
  <si>
    <t>NBTS02229</t>
  </si>
  <si>
    <t>NBTS02230</t>
  </si>
  <si>
    <t>NBTS02231</t>
  </si>
  <si>
    <t>HỒ Thị Bé Hận</t>
  </si>
  <si>
    <t>NBTS02232</t>
  </si>
  <si>
    <t>Trương Cảnh Long</t>
  </si>
  <si>
    <t>NBTS02233</t>
  </si>
  <si>
    <t>Huỳnh Nhơn Hưng</t>
  </si>
  <si>
    <t>NBTS02234</t>
  </si>
  <si>
    <t>NBTS02235</t>
  </si>
  <si>
    <t>NBTS02236</t>
  </si>
  <si>
    <t>Trần Mạnh Dương</t>
  </si>
  <si>
    <t>01/02/2019</t>
  </si>
  <si>
    <t>NBTS02237</t>
  </si>
  <si>
    <t>NBTS02238</t>
  </si>
  <si>
    <t>Bùi Thị Dinh</t>
  </si>
  <si>
    <t>NBTS02239</t>
  </si>
  <si>
    <t>NBTS02240</t>
  </si>
  <si>
    <t>NBTS02241</t>
  </si>
  <si>
    <t xml:space="preserve">Nguyễn Văn Lữ </t>
  </si>
  <si>
    <t>NBTS02242</t>
  </si>
  <si>
    <t>NBTS02243</t>
  </si>
  <si>
    <t>NBTS02244</t>
  </si>
  <si>
    <t>NBTS02245</t>
  </si>
  <si>
    <t>Lê Văn Lợi</t>
  </si>
  <si>
    <t>NBTS02246</t>
  </si>
  <si>
    <t>Trương Trọng Hiếu</t>
  </si>
  <si>
    <t>NBTS02247</t>
  </si>
  <si>
    <t>Đặng Thị Hồng Nhung</t>
  </si>
  <si>
    <t>NBTS02248</t>
  </si>
  <si>
    <t>Võ Văn Lãm</t>
  </si>
  <si>
    <t>NBTS02249</t>
  </si>
  <si>
    <t>NBTS02250</t>
  </si>
  <si>
    <t>Nguyễn Thị Tình</t>
  </si>
  <si>
    <t>11/02/2019</t>
  </si>
  <si>
    <t>NBTS02251</t>
  </si>
  <si>
    <t xml:space="preserve">Bùi Thị Thắm </t>
  </si>
  <si>
    <t>NBTS02252</t>
  </si>
  <si>
    <t>Nguyễn Văn Thưởng</t>
  </si>
  <si>
    <t>NBTS02253</t>
  </si>
  <si>
    <t>Cao Văn Minh</t>
  </si>
  <si>
    <t>NBTS02254</t>
  </si>
  <si>
    <t>Nguyễn Trần Đăng Khoa</t>
  </si>
  <si>
    <t>14/02/2019</t>
  </si>
  <si>
    <t>NBTS02255</t>
  </si>
  <si>
    <t>NBTS02256</t>
  </si>
  <si>
    <t>Nguyễn Thị Kim Chi</t>
  </si>
  <si>
    <t>NBTS02257</t>
  </si>
  <si>
    <t>Trần Văn Bền</t>
  </si>
  <si>
    <t>NBTS02258</t>
  </si>
  <si>
    <t>Nguyễn Thị Hoài Trang</t>
  </si>
  <si>
    <t>NBTS02259</t>
  </si>
  <si>
    <t>Nguyễn Thị Kim Phương</t>
  </si>
  <si>
    <t>NBTS02260</t>
  </si>
  <si>
    <t>18/02/2019</t>
  </si>
  <si>
    <t>NBTS02261</t>
  </si>
  <si>
    <t>Trần Đình Vũ</t>
  </si>
  <si>
    <t>NBTS02262</t>
  </si>
  <si>
    <t>NBTS02263</t>
  </si>
  <si>
    <t>Nguyễn Tấn Phát</t>
  </si>
  <si>
    <t>NBTS02264</t>
  </si>
  <si>
    <t>Trần Đình Quang</t>
  </si>
  <si>
    <t>NBTS02265</t>
  </si>
  <si>
    <t>NBTS02266</t>
  </si>
  <si>
    <t>Trần Kim Quý</t>
  </si>
  <si>
    <t>NBTS02267</t>
  </si>
  <si>
    <t>Nguyễn Minh Nhựt</t>
  </si>
  <si>
    <t>NBTS02269</t>
  </si>
  <si>
    <t>Phạm Văn Khoa</t>
  </si>
  <si>
    <t>NBTS02270</t>
  </si>
  <si>
    <t>Trà Minh Quận</t>
  </si>
  <si>
    <t>NBTS02271</t>
  </si>
  <si>
    <t>NBTS02272</t>
  </si>
  <si>
    <t>Lê Thị Thanh Xuân</t>
  </si>
  <si>
    <t>NBTS02273</t>
  </si>
  <si>
    <t>Lê Hải Duy</t>
  </si>
  <si>
    <t>21/02/2019</t>
  </si>
  <si>
    <t>NBTS02274</t>
  </si>
  <si>
    <t>NBTS02275</t>
  </si>
  <si>
    <t>Phạm Thị Thắm</t>
  </si>
  <si>
    <t>NBTS02276</t>
  </si>
  <si>
    <t>NBTS02277</t>
  </si>
  <si>
    <t>Đỗ Nhật Quang</t>
  </si>
  <si>
    <t>NBTS02278</t>
  </si>
  <si>
    <t>NBTS02279</t>
  </si>
  <si>
    <t>Đinh Tuấn hải</t>
  </si>
  <si>
    <t>NBTS02280</t>
  </si>
  <si>
    <t>Đặng Thế Minh</t>
  </si>
  <si>
    <t>NBTS02281</t>
  </si>
  <si>
    <t>Nguyễn  Như Thùy </t>
  </si>
  <si>
    <t>NBTS02282</t>
  </si>
  <si>
    <t>Võ Thị Ái Vy</t>
  </si>
  <si>
    <t>NBTS02283</t>
  </si>
  <si>
    <t>NBTS02284</t>
  </si>
  <si>
    <t>NBTS02285</t>
  </si>
  <si>
    <t>Trần Hà Vi</t>
  </si>
  <si>
    <t>NBTS02286</t>
  </si>
  <si>
    <t>Võ Phước</t>
  </si>
  <si>
    <t>01/03/2019</t>
  </si>
  <si>
    <t>NBTS02287</t>
  </si>
  <si>
    <t>Đào Văn Rương</t>
  </si>
  <si>
    <t>26/02/2019</t>
  </si>
  <si>
    <t>NBTS02288</t>
  </si>
  <si>
    <t>Nguyễn Hoàng Anh</t>
  </si>
  <si>
    <t>25/02/2019</t>
  </si>
  <si>
    <t>NBTS02289</t>
  </si>
  <si>
    <t>Nguyễn Thị Trúc Linh</t>
  </si>
  <si>
    <t>NBTS02290</t>
  </si>
  <si>
    <t>Lê Thị Thanh Nga</t>
  </si>
  <si>
    <t>NBTS02291</t>
  </si>
  <si>
    <t>Ngô Thị Châu Phi</t>
  </si>
  <si>
    <t>NBTS02292</t>
  </si>
  <si>
    <t>Trần Văn Hóa</t>
  </si>
  <si>
    <t>NBTS02293</t>
  </si>
  <si>
    <t>Nguyễn Minh Khương</t>
  </si>
  <si>
    <t>NBTS02294</t>
  </si>
  <si>
    <t>Lê Hiệp Thành</t>
  </si>
  <si>
    <t>NBTS02295</t>
  </si>
  <si>
    <t>01/03/2020</t>
  </si>
  <si>
    <t>NBTS02296</t>
  </si>
  <si>
    <t>Tạ Thị Hồng Vân</t>
  </si>
  <si>
    <t>NBTS02297</t>
  </si>
  <si>
    <t>NBTS02298</t>
  </si>
  <si>
    <t xml:space="preserve">Trần Kim Tuấn </t>
  </si>
  <si>
    <t>NBTS02299</t>
  </si>
  <si>
    <t>Hoàng Anh Tuấn</t>
  </si>
  <si>
    <t>NBTS02300</t>
  </si>
  <si>
    <t>Nguyễn Văn Ngàn</t>
  </si>
  <si>
    <t>NBTS02301</t>
  </si>
  <si>
    <t>Lê Đình Chinh</t>
  </si>
  <si>
    <t>NBTS02302</t>
  </si>
  <si>
    <t xml:space="preserve">Lê Thị Hòa </t>
  </si>
  <si>
    <t>NBTS02303</t>
  </si>
  <si>
    <t xml:space="preserve">Phạm Văn Chính </t>
  </si>
  <si>
    <t>NBTS02304</t>
  </si>
  <si>
    <t>TRƯƠNG THỊ BẢO YẾN</t>
  </si>
  <si>
    <t>NBTS02305</t>
  </si>
  <si>
    <t xml:space="preserve">Phan Nguyễn Đình Thuận </t>
  </si>
  <si>
    <t>NBTS02306</t>
  </si>
  <si>
    <t>Dương Nguyên Tính</t>
  </si>
  <si>
    <t>NBTS02307</t>
  </si>
  <si>
    <t>Huỳnh Công Thắng</t>
  </si>
  <si>
    <t>NBTS02308</t>
  </si>
  <si>
    <t>Huỳnh Minh Thống</t>
  </si>
  <si>
    <t>NBTS02309</t>
  </si>
  <si>
    <t>NGUYỄN THÀNH ĐÔNG</t>
  </si>
  <si>
    <t>NBTS02310</t>
  </si>
  <si>
    <t>Nguyễn Phương Linh</t>
  </si>
  <si>
    <t>NBTS02311</t>
  </si>
  <si>
    <t>Trương Thị Ngọc Trâm</t>
  </si>
  <si>
    <t>NBTS02312</t>
  </si>
  <si>
    <t>Võ Nhật Hoàng</t>
  </si>
  <si>
    <t>NBTS02313</t>
  </si>
  <si>
    <t>Phạm Thanh Dân</t>
  </si>
  <si>
    <t>NBTS02314</t>
  </si>
  <si>
    <t>PHẠM THANH PHƯỚC</t>
  </si>
  <si>
    <t>NBTS02315</t>
  </si>
  <si>
    <t>NGUYỄN TRỌNG CƯỜNG</t>
  </si>
  <si>
    <t>NBTS02316</t>
  </si>
  <si>
    <t>TRẦN THỊ NGỌC LÀI</t>
  </si>
  <si>
    <t>NBTS02317</t>
  </si>
  <si>
    <t>Hoàng Thị Liên</t>
  </si>
  <si>
    <t>NBTS02318</t>
  </si>
  <si>
    <t>NBTS02319</t>
  </si>
  <si>
    <t>Phạm Duy Tuyển</t>
  </si>
  <si>
    <t>NBTS02320</t>
  </si>
  <si>
    <t>Nguyễn Hồng Hoàng</t>
  </si>
  <si>
    <t>NBTS02321</t>
  </si>
  <si>
    <t>Dương Minh Thành</t>
  </si>
  <si>
    <t>NBTS02322</t>
  </si>
  <si>
    <t>Nguyễn Thị Ái Công</t>
  </si>
  <si>
    <t>NBTS02323</t>
  </si>
  <si>
    <t>VÕ THÀNH VƯƠNG 1</t>
  </si>
  <si>
    <t>NBTS02324</t>
  </si>
  <si>
    <t>Phạm Thế Cường</t>
  </si>
  <si>
    <t>23/2/2019</t>
  </si>
  <si>
    <t>NBTS02325</t>
  </si>
  <si>
    <t>Phùng Nhựt Thanh</t>
  </si>
  <si>
    <t>02/03/2019</t>
  </si>
  <si>
    <t>NBTS02326</t>
  </si>
  <si>
    <t>Nguyễn Thị Huỳnh Mai</t>
  </si>
  <si>
    <t>27/2/2019</t>
  </si>
  <si>
    <t>NBTS02328</t>
  </si>
  <si>
    <t>Lê Như Tiên</t>
  </si>
  <si>
    <t>NBTS02329</t>
  </si>
  <si>
    <t>Nguyễn Thụy Khanh</t>
  </si>
  <si>
    <t>NBTS02330</t>
  </si>
  <si>
    <t>Phan Văn Việt</t>
  </si>
  <si>
    <t>NBTS02331</t>
  </si>
  <si>
    <t>Đoàn Quốc Dũng</t>
  </si>
  <si>
    <t>NBTS02332</t>
  </si>
  <si>
    <t xml:space="preserve">Nguyễn Thị Ánh Nguyệt </t>
  </si>
  <si>
    <t>04/03/2019</t>
  </si>
  <si>
    <t>NBTS02333</t>
  </si>
  <si>
    <t>Nguyễn Hữu Huy</t>
  </si>
  <si>
    <t>NBTS02334</t>
  </si>
  <si>
    <t xml:space="preserve">Huỳnh Bá Vương </t>
  </si>
  <si>
    <t>05/03/2019</t>
  </si>
  <si>
    <t>NBTS02335</t>
  </si>
  <si>
    <t xml:space="preserve">Nguyễn Trường Anh </t>
  </si>
  <si>
    <t>NBTS02336</t>
  </si>
  <si>
    <t>Lê Phước Thọ</t>
  </si>
  <si>
    <t>NBTS02337</t>
  </si>
  <si>
    <t xml:space="preserve">Nguyễn Văn Dũng </t>
  </si>
  <si>
    <t>NBTS02338</t>
  </si>
  <si>
    <t>Nguyễn Thị Ngọc Quyên</t>
  </si>
  <si>
    <t>NBTS02339</t>
  </si>
  <si>
    <t>Lê Đăng Khoa</t>
  </si>
  <si>
    <t>NBTS02340</t>
  </si>
  <si>
    <t>NBTS02341</t>
  </si>
  <si>
    <t>Nguyễn Duy Phương</t>
  </si>
  <si>
    <t>NBTS02342</t>
  </si>
  <si>
    <t xml:space="preserve">Đặng Thông Đức </t>
  </si>
  <si>
    <t>NBTS02343</t>
  </si>
  <si>
    <t>Nguyễn Tâm Phú</t>
  </si>
  <si>
    <t>NBTS02344</t>
  </si>
  <si>
    <t>Nguyễn Thị Hồng Liên</t>
  </si>
  <si>
    <t>MT Indirect</t>
  </si>
  <si>
    <t>NBTS02346</t>
  </si>
  <si>
    <t>NBTS02347</t>
  </si>
  <si>
    <t>NBTS02348</t>
  </si>
  <si>
    <t>Trần Trọng Nhân</t>
  </si>
  <si>
    <t>NBTS02349</t>
  </si>
  <si>
    <t>Nguyễn Đặng Linh Nhật</t>
  </si>
  <si>
    <t>NBTS02350</t>
  </si>
  <si>
    <t>Thi Kim Huy</t>
  </si>
  <si>
    <t>NBTS02351</t>
  </si>
  <si>
    <t>Trần Ngọc Kim Ngân</t>
  </si>
  <si>
    <t>NBTS02352</t>
  </si>
  <si>
    <t>NBTS02353</t>
  </si>
  <si>
    <t>Lưu Mỹ Kim</t>
  </si>
  <si>
    <t>NBTS02354</t>
  </si>
  <si>
    <t>NGUYỄN VĂN ÁNH</t>
  </si>
  <si>
    <t>NBTS02355</t>
  </si>
  <si>
    <t>NBTS02356</t>
  </si>
  <si>
    <t>NBTS02357</t>
  </si>
  <si>
    <t>NBTS02358</t>
  </si>
  <si>
    <t>Trương Thành Vũ</t>
  </si>
  <si>
    <t>28/02/2019</t>
  </si>
  <si>
    <t>NBTS02359</t>
  </si>
  <si>
    <t>Nguyễn Thị Việt Phụng</t>
  </si>
  <si>
    <t>NBTS02360</t>
  </si>
  <si>
    <t>Nguyễn Tấn Đời</t>
  </si>
  <si>
    <t>NBTS02361</t>
  </si>
  <si>
    <t>Đỗ Tuấn Hoài</t>
  </si>
  <si>
    <t>NBTS02362</t>
  </si>
  <si>
    <t>Nguyễn Thiện Long</t>
  </si>
  <si>
    <t>NBTS02363</t>
  </si>
  <si>
    <t>Nguyễn Thanh Tiến</t>
  </si>
  <si>
    <t>NBTS02364</t>
  </si>
  <si>
    <t>Phạm Thị Mỹ Hạnh</t>
  </si>
  <si>
    <t>NBTS02365</t>
  </si>
  <si>
    <t>Vũ Quang Thức</t>
  </si>
  <si>
    <t>NBTS02366</t>
  </si>
  <si>
    <t>NBTS02367</t>
  </si>
  <si>
    <t>Huỳnh Đức An</t>
  </si>
  <si>
    <t>NBTS02368</t>
  </si>
  <si>
    <t>NBTS02369</t>
  </si>
  <si>
    <t>Đặng Quốc Bảo</t>
  </si>
  <si>
    <t>NBTS02370</t>
  </si>
  <si>
    <t>NBTS02371</t>
  </si>
  <si>
    <t xml:space="preserve">Cầm Bá Hoàng </t>
  </si>
  <si>
    <t>NBTS02372</t>
  </si>
  <si>
    <t>Dương Đức Qúy</t>
  </si>
  <si>
    <t>NBTS02373</t>
  </si>
  <si>
    <t>NBTS02374</t>
  </si>
  <si>
    <t>Lê Thị Huyền Trang</t>
  </si>
  <si>
    <t>NBTS02375</t>
  </si>
  <si>
    <t>Trần Hữu Phước Đức</t>
  </si>
  <si>
    <t>NBTS02376</t>
  </si>
  <si>
    <t>Ngô Ngọc Phú</t>
  </si>
  <si>
    <t>NBTS02377</t>
  </si>
  <si>
    <t>Nguyễn Võ Giao Hữu</t>
  </si>
  <si>
    <t>NBTS02378</t>
  </si>
  <si>
    <t>Đoàn Thanh Sang</t>
  </si>
  <si>
    <t>NBTS02379</t>
  </si>
  <si>
    <t>Phạm Thanh Tân</t>
  </si>
  <si>
    <t>NBTS02380</t>
  </si>
  <si>
    <t>Trần Văn Dũng</t>
  </si>
  <si>
    <t>NBTS02381</t>
  </si>
  <si>
    <t>Trần Đình Thắng</t>
  </si>
  <si>
    <t>NBTS02382</t>
  </si>
  <si>
    <t>NBTS02383</t>
  </si>
  <si>
    <t>NBTS02384</t>
  </si>
  <si>
    <t>Nguyễn Hoàng Chung</t>
  </si>
  <si>
    <t>NBTS02385</t>
  </si>
  <si>
    <t>Huỳnh Phước Sang</t>
  </si>
  <si>
    <t>NBTS02386</t>
  </si>
  <si>
    <t>NBTS02387</t>
  </si>
  <si>
    <t>Nguyễn Bùi Học</t>
  </si>
  <si>
    <t>NBTS02388</t>
  </si>
  <si>
    <t>Đoàn Hải Quan</t>
  </si>
  <si>
    <t>NBTS02389</t>
  </si>
  <si>
    <t>Phan Trần Vũ</t>
  </si>
  <si>
    <t>NBTS02390</t>
  </si>
  <si>
    <t>NBTS02391</t>
  </si>
  <si>
    <t>Lưu Đình Huy</t>
  </si>
  <si>
    <t>NBTS02392</t>
  </si>
  <si>
    <t xml:space="preserve">Lý Văn Lộc </t>
  </si>
  <si>
    <t>NBTS02393</t>
  </si>
  <si>
    <t xml:space="preserve">Nguyễn Thu Hằng </t>
  </si>
  <si>
    <t>NBTS02394</t>
  </si>
  <si>
    <t>NBTS02395</t>
  </si>
  <si>
    <t>Tô Thị Thu Hiền</t>
  </si>
  <si>
    <t>NBTS02396</t>
  </si>
  <si>
    <t>Tạ Thị Ninh</t>
  </si>
  <si>
    <t>NBTS02397</t>
  </si>
  <si>
    <t>Nguyễn Hồng Thái</t>
  </si>
  <si>
    <t>NBTS02398</t>
  </si>
  <si>
    <t>NBTS02399</t>
  </si>
  <si>
    <t>Nguyễn Văn Vui</t>
  </si>
  <si>
    <t>NBTS02400</t>
  </si>
  <si>
    <t>Nguyễn Phước Thừa</t>
  </si>
  <si>
    <t>NBTS02401</t>
  </si>
  <si>
    <t>NBTS02402</t>
  </si>
  <si>
    <t>NBTS02403</t>
  </si>
  <si>
    <t>Nguyễn Minh Tâm</t>
  </si>
  <si>
    <t>NBTS02404</t>
  </si>
  <si>
    <t>Trần Hoàng</t>
  </si>
  <si>
    <t>NBTS02405</t>
  </si>
  <si>
    <t>Nguyễn Đức Toàn</t>
  </si>
  <si>
    <t>NBTS02406</t>
  </si>
  <si>
    <t>Nguyễn Tuấn Huân</t>
  </si>
  <si>
    <t>NBTS02407</t>
  </si>
  <si>
    <t>NBTS02408</t>
  </si>
  <si>
    <t xml:space="preserve">Lê Thị Vân Oanh </t>
  </si>
  <si>
    <t>NBTS02410</t>
  </si>
  <si>
    <t>Nghiêm Thị Bích Chi</t>
  </si>
  <si>
    <t>NBTS02412</t>
  </si>
  <si>
    <t xml:space="preserve">Huỳnh Bá Mẫn </t>
  </si>
  <si>
    <t>NBTS02413</t>
  </si>
  <si>
    <t>Nguyễn Thị Thanh Bình</t>
  </si>
  <si>
    <t>NBTS02414</t>
  </si>
  <si>
    <t>Nguyễn Thị Thu</t>
  </si>
  <si>
    <t>NBTS02415</t>
  </si>
  <si>
    <t>Đỗ Thị Thu Phương</t>
  </si>
  <si>
    <t>NBTS02416</t>
  </si>
  <si>
    <t>NBTS02417</t>
  </si>
  <si>
    <t>NBTS02418</t>
  </si>
  <si>
    <t>Lê Thanh Liêm</t>
  </si>
  <si>
    <t>NBTS02419</t>
  </si>
  <si>
    <t>Trần Quang Thuận</t>
  </si>
  <si>
    <t>NBTS02420</t>
  </si>
  <si>
    <t>BÙI TRUNG TRỰC</t>
  </si>
  <si>
    <t>NBTS02421</t>
  </si>
  <si>
    <t>Nguyễn Thị Ngọc</t>
  </si>
  <si>
    <t>NBTS02422</t>
  </si>
  <si>
    <t>Lương Nhựt Minh</t>
  </si>
  <si>
    <t>NBTS02423</t>
  </si>
  <si>
    <t>NBTS02424</t>
  </si>
  <si>
    <t>NBTS02425</t>
  </si>
  <si>
    <t>Nguyễn Thị Nụ</t>
  </si>
  <si>
    <t>NBTS02426</t>
  </si>
  <si>
    <t>NBTS02427</t>
  </si>
  <si>
    <t xml:space="preserve">Huỳnh Thế Mạnh </t>
  </si>
  <si>
    <t>NBTS02428</t>
  </si>
  <si>
    <t>Nguyễn Hữu Hảo</t>
  </si>
  <si>
    <t>NBTS02429</t>
  </si>
  <si>
    <t>Phạm Thị Nhất</t>
  </si>
  <si>
    <t>NBTS02430</t>
  </si>
  <si>
    <t>Nguyễn Thị Quỳnh Kim</t>
  </si>
  <si>
    <t>NBTS02431</t>
  </si>
  <si>
    <t>NBTS02432</t>
  </si>
  <si>
    <t>Trần Thị Ánh Tuyết</t>
  </si>
  <si>
    <t>NBTS02433</t>
  </si>
  <si>
    <t>NBTS02434</t>
  </si>
  <si>
    <t>Nguyễn Văn Nhi</t>
  </si>
  <si>
    <t>NBTS02435</t>
  </si>
  <si>
    <t>Ngô Văn Thành</t>
  </si>
  <si>
    <t>NBTS02436</t>
  </si>
  <si>
    <t>Huỳnh Thanh Bình</t>
  </si>
  <si>
    <t>NBTS02437</t>
  </si>
  <si>
    <t>NBTS02438</t>
  </si>
  <si>
    <t>NBTS02439</t>
  </si>
  <si>
    <t>Nguyễn Quốc Toàn</t>
  </si>
  <si>
    <t>NBTS02441</t>
  </si>
  <si>
    <t>Lê Thị Nhinh</t>
  </si>
  <si>
    <t>NBTS02442</t>
  </si>
  <si>
    <t>NBTS02443</t>
  </si>
  <si>
    <t>Kiều Văn Tới</t>
  </si>
  <si>
    <t>NBTS02444</t>
  </si>
  <si>
    <t>Đặng Thị Chiên</t>
  </si>
  <si>
    <t>NBTS02445</t>
  </si>
  <si>
    <t>NTS</t>
  </si>
  <si>
    <t>NBTS02446</t>
  </si>
  <si>
    <t>Phan Ngọc Thúy</t>
  </si>
  <si>
    <t>NBTS02447</t>
  </si>
  <si>
    <t>Lê Thành Nhân</t>
  </si>
  <si>
    <t>NBTS02448</t>
  </si>
  <si>
    <t>Đinh Thị Huyền</t>
  </si>
  <si>
    <t>NBTS02449</t>
  </si>
  <si>
    <t>Lê Huy Dũng</t>
  </si>
  <si>
    <t>NBTS02450</t>
  </si>
  <si>
    <t xml:space="preserve">Võ Ngọc Thắng </t>
  </si>
  <si>
    <t>NBTS02451</t>
  </si>
  <si>
    <t xml:space="preserve">Nguyễn Văn Tiến </t>
  </si>
  <si>
    <t>NBTS02452</t>
  </si>
  <si>
    <t>Bùi Khánh Thành</t>
  </si>
  <si>
    <t>NBTS02453</t>
  </si>
  <si>
    <t>Nguyễn Văn Kiềm</t>
  </si>
  <si>
    <t>NBTS02454</t>
  </si>
  <si>
    <t>Đỗ Thị Nhớ</t>
  </si>
  <si>
    <t>NBTS02455</t>
  </si>
  <si>
    <t>Trần Quang Minh</t>
  </si>
  <si>
    <t>NBTS02456</t>
  </si>
  <si>
    <t>Nguyễn Ngọc Phượng</t>
  </si>
  <si>
    <t>NBTS02457</t>
  </si>
  <si>
    <t>NBTS02458</t>
  </si>
  <si>
    <t>NBTS02459</t>
  </si>
  <si>
    <t>Đỗ Anh Duy</t>
  </si>
  <si>
    <t>NBTS02460</t>
  </si>
  <si>
    <t>Nguyễn Đức Tài</t>
  </si>
  <si>
    <t>NBTS02461</t>
  </si>
  <si>
    <t>NBTS02462</t>
  </si>
  <si>
    <t>NBTS02463</t>
  </si>
  <si>
    <t>Trần Danh Thịnh</t>
  </si>
  <si>
    <t>NBTS02464</t>
  </si>
  <si>
    <t>Nguyễn Cao Huy</t>
  </si>
  <si>
    <t>NBTS02465</t>
  </si>
  <si>
    <t>Trương Việt Hoàng</t>
  </si>
  <si>
    <t>NBTS02466</t>
  </si>
  <si>
    <t>Bùi Hồng Quân</t>
  </si>
  <si>
    <t>NBTS02472</t>
  </si>
  <si>
    <t>Nguyễn Thượng Trí</t>
  </si>
  <si>
    <t>NBTS02473</t>
  </si>
  <si>
    <t>Đặng Thị Loan</t>
  </si>
  <si>
    <t>NBTS02474</t>
  </si>
  <si>
    <t>Nguyễn Trần Ngọc Nhi</t>
  </si>
  <si>
    <t>NBTS02475</t>
  </si>
  <si>
    <t>PHẠM THỊ THU HUYỀN</t>
  </si>
  <si>
    <t>NBTS02476</t>
  </si>
  <si>
    <t>Nguyễn Thị Nguyệt</t>
  </si>
  <si>
    <t>NBTS02477</t>
  </si>
  <si>
    <t>Nguyễn Khương Duy</t>
  </si>
  <si>
    <t>NBTS02478</t>
  </si>
  <si>
    <t>Lê Đắc Hoàng</t>
  </si>
  <si>
    <t>NBTS02479</t>
  </si>
  <si>
    <t>Nguyễn Tấn Sơn</t>
  </si>
  <si>
    <t>NBTS02480</t>
  </si>
  <si>
    <t>Hồ Sỹ Long</t>
  </si>
  <si>
    <t>NBTS02481</t>
  </si>
  <si>
    <t>Huỳnh Ngọc Linh</t>
  </si>
  <si>
    <t>NBTS02482</t>
  </si>
  <si>
    <t>Trần Thanh Hiền</t>
  </si>
  <si>
    <t>NBTS02483</t>
  </si>
  <si>
    <t>NBTS02484</t>
  </si>
  <si>
    <t>Lưu Quốc Cường</t>
  </si>
  <si>
    <t>NBTS02485</t>
  </si>
  <si>
    <t>NBTS02486</t>
  </si>
  <si>
    <t>Hoàng Thị Hằng</t>
  </si>
  <si>
    <t>NBTS02487</t>
  </si>
  <si>
    <t>Hoàng Mỹ Linh</t>
  </si>
  <si>
    <t>NBTS02488</t>
  </si>
  <si>
    <t>Trần Như Trường Hải</t>
  </si>
  <si>
    <t>NBTS02489</t>
  </si>
  <si>
    <t>Trần Minh Chánh</t>
  </si>
  <si>
    <t>NBTS02490</t>
  </si>
  <si>
    <t>Trịnh Thành Luân</t>
  </si>
  <si>
    <t>NBTS02491</t>
  </si>
  <si>
    <t>NBTS02492</t>
  </si>
  <si>
    <t>Mai Tuấn Kiệt</t>
  </si>
  <si>
    <t>Retail</t>
  </si>
  <si>
    <t>NBTS02493</t>
  </si>
  <si>
    <t>Trần Hoàng Tuấn</t>
  </si>
  <si>
    <t>NBTS02494</t>
  </si>
  <si>
    <t>Nguyễn Đức Ninh</t>
  </si>
  <si>
    <t>NBTS02495</t>
  </si>
  <si>
    <t>NBTS02496</t>
  </si>
  <si>
    <t>Nguyễn Tấn Tôn</t>
  </si>
  <si>
    <t>NBTS02497</t>
  </si>
  <si>
    <t>Lê Minh Triết</t>
  </si>
  <si>
    <t>NBTS02498</t>
  </si>
  <si>
    <t>Trần Minh Thiện</t>
  </si>
  <si>
    <t>NBTS02499</t>
  </si>
  <si>
    <t>Hồ Văn Minh</t>
  </si>
  <si>
    <t>NBTS02500</t>
  </si>
  <si>
    <t>Lê Thị Xuân Thanh</t>
  </si>
  <si>
    <t>NBTS02501</t>
  </si>
  <si>
    <t>Trần Phước Vạn</t>
  </si>
  <si>
    <t>NBTS02502</t>
  </si>
  <si>
    <t>Lê Kim Mỹ Thúy</t>
  </si>
  <si>
    <t>NBTS02503</t>
  </si>
  <si>
    <t>Huỳnh Thiên Phú</t>
  </si>
  <si>
    <t>NBTS02504</t>
  </si>
  <si>
    <t>NBTS02505</t>
  </si>
  <si>
    <t>Nguyễn Lê Thái Công</t>
  </si>
  <si>
    <t>NBTS02506</t>
  </si>
  <si>
    <t>NBTS02507</t>
  </si>
  <si>
    <t>Phạm Hồng Hải Vy</t>
  </si>
  <si>
    <t>NBTS02508</t>
  </si>
  <si>
    <t>NBTS02509</t>
  </si>
  <si>
    <t>Phạm Đình Nguyên</t>
  </si>
  <si>
    <t>NBTS02510</t>
  </si>
  <si>
    <t>Huỳnh Quang Nhật Huy</t>
  </si>
  <si>
    <t>NBTS02511</t>
  </si>
  <si>
    <t>Nguyễn Thị Y Phụng</t>
  </si>
  <si>
    <t>NBTS02512</t>
  </si>
  <si>
    <t>Trần Thị Khánh Tâm</t>
  </si>
  <si>
    <t>NBTS02513</t>
  </si>
  <si>
    <t>Trần Thị Đào</t>
  </si>
  <si>
    <t>NBTS02514</t>
  </si>
  <si>
    <t>Bạc Cầm Khánh</t>
  </si>
  <si>
    <t>NBTS02515</t>
  </si>
  <si>
    <t>Phạm Thị Diệu</t>
  </si>
  <si>
    <t>NBTS02516</t>
  </si>
  <si>
    <t>Hồ Đức Lộc</t>
  </si>
  <si>
    <t>NBTS02517</t>
  </si>
  <si>
    <t>Ngô Thành Trung</t>
  </si>
  <si>
    <t>NBTS02518</t>
  </si>
  <si>
    <t>Trịnh Trần Anh Tú</t>
  </si>
  <si>
    <t>NBTS02519</t>
  </si>
  <si>
    <t>Lê Thị Hồng Thảo</t>
  </si>
  <si>
    <t>NBTS02520</t>
  </si>
  <si>
    <t>Đoàn Thị Cẩm Nhung</t>
  </si>
  <si>
    <t>NBTS02521</t>
  </si>
  <si>
    <t>NBTS02524</t>
  </si>
  <si>
    <t>Nguyễn Thị Thanh Trúc</t>
  </si>
  <si>
    <t>NBTS02525</t>
  </si>
  <si>
    <t>Võ Kiều Trang</t>
  </si>
  <si>
    <t>NBTS02526</t>
  </si>
  <si>
    <t>Nguyễn Ngọc Thạch</t>
  </si>
  <si>
    <t>NBTS02527</t>
  </si>
  <si>
    <t>NBTS02528</t>
  </si>
  <si>
    <t>Nguyễn Công Lý</t>
  </si>
  <si>
    <t>NBTS02529</t>
  </si>
  <si>
    <t>Lê Hoàng Anh Vũ</t>
  </si>
  <si>
    <t>NBTS02530</t>
  </si>
  <si>
    <t>NBTS02531</t>
  </si>
  <si>
    <t>NBTS02532</t>
  </si>
  <si>
    <t>Hô Math Carim</t>
  </si>
  <si>
    <t>NBTS02533</t>
  </si>
  <si>
    <t>Lê Ngọc Hiệp</t>
  </si>
  <si>
    <t>NBTS02534</t>
  </si>
  <si>
    <t>NBTS02535</t>
  </si>
  <si>
    <t>Phạm Lê Kim Phụng</t>
  </si>
  <si>
    <t>NBTS02536</t>
  </si>
  <si>
    <t>NBTS02537</t>
  </si>
  <si>
    <t>Tô Thị Ngọc Thảo</t>
  </si>
  <si>
    <t>NBTS02538</t>
  </si>
  <si>
    <t>Võ Thị Kim Mỹ</t>
  </si>
  <si>
    <t>NBTS02539</t>
  </si>
  <si>
    <t>NBTS02540</t>
  </si>
  <si>
    <t>Trần Bình Minh</t>
  </si>
  <si>
    <t>NBTS02541</t>
  </si>
  <si>
    <t>Hà Thanh Tùng</t>
  </si>
  <si>
    <t>NBTS02542</t>
  </si>
  <si>
    <t>Đỗ Hồng Cảnh</t>
  </si>
  <si>
    <t>NBTS02543</t>
  </si>
  <si>
    <t>NBTS02544</t>
  </si>
  <si>
    <t>NBTS02545</t>
  </si>
  <si>
    <t>NBTS02546</t>
  </si>
  <si>
    <t>Võ Thanh Tâm</t>
  </si>
  <si>
    <t>NBTS02548</t>
  </si>
  <si>
    <t>Nguyễn Thị Hiền 1</t>
  </si>
  <si>
    <t>NBTS02549</t>
  </si>
  <si>
    <t>Bùi Thị Thu Hoa</t>
  </si>
  <si>
    <t>NBTS02550</t>
  </si>
  <si>
    <t>Phạm Nguyễn Lam Triều</t>
  </si>
  <si>
    <t>NBTS02551</t>
  </si>
  <si>
    <t>NBTS02552</t>
  </si>
  <si>
    <t>Lê Phi Bảo</t>
  </si>
  <si>
    <t>NBTS02553</t>
  </si>
  <si>
    <t>NGUYỄN THỊ THU THẢO</t>
  </si>
  <si>
    <t>NBTS02554</t>
  </si>
  <si>
    <t>Nguyễn Thành Thiện</t>
  </si>
  <si>
    <t>NBTS02555</t>
  </si>
  <si>
    <t>Lâm Thị Ngọc Bích</t>
  </si>
  <si>
    <t>NBTS02556</t>
  </si>
  <si>
    <t>Nguyễn Minh Ngưu</t>
  </si>
  <si>
    <t>NBTS02557</t>
  </si>
  <si>
    <t>Dương Văn Tấn</t>
  </si>
  <si>
    <t>NBTS02558</t>
  </si>
  <si>
    <t>Nguyễn Thị Thu Trâm</t>
  </si>
  <si>
    <t>NBTS02559</t>
  </si>
  <si>
    <t>NBTS02560</t>
  </si>
  <si>
    <t>Nguyễn Thành Trọng Nghĩa</t>
  </si>
  <si>
    <t>NBTS02561</t>
  </si>
  <si>
    <t xml:space="preserve">Trương Anh Sơn </t>
  </si>
  <si>
    <t>NBTS02562</t>
  </si>
  <si>
    <t>Lê Thị Hoa</t>
  </si>
  <si>
    <t>NBTS02563</t>
  </si>
  <si>
    <t>Nguyễn Thị Thanh Tưởng</t>
  </si>
  <si>
    <t>NBTS02564</t>
  </si>
  <si>
    <t>Võ Thành Lân</t>
  </si>
  <si>
    <t>NBTS02565</t>
  </si>
  <si>
    <t>NBTS02566</t>
  </si>
  <si>
    <t>NBTS02567</t>
  </si>
  <si>
    <t>Đào Quốc Quảng</t>
  </si>
  <si>
    <t>NBTS02568</t>
  </si>
  <si>
    <t>Lâm Ngọc Nam</t>
  </si>
  <si>
    <t>NBTS02569</t>
  </si>
  <si>
    <t>LÊ VĂN HÒA</t>
  </si>
  <si>
    <t>NBTS02570</t>
  </si>
  <si>
    <t>NGUYỄN TIẾN DUY</t>
  </si>
  <si>
    <t>NBTS02571</t>
  </si>
  <si>
    <t>LÊ TÙNG NAM</t>
  </si>
  <si>
    <t>NBTS02572</t>
  </si>
  <si>
    <t>NGUYỄN VĂN GIÀU</t>
  </si>
  <si>
    <t>NBTS02573</t>
  </si>
  <si>
    <t>VŨ MẠNH HƯNG</t>
  </si>
  <si>
    <t>NBTS02574</t>
  </si>
  <si>
    <t>Lương Hải Đăng</t>
  </si>
  <si>
    <t>NBTS02575</t>
  </si>
  <si>
    <t>Nguyễn khánh Nam</t>
  </si>
  <si>
    <t>NBTS02576</t>
  </si>
  <si>
    <t>Nguyễn Văn Trương</t>
  </si>
  <si>
    <t>NBTS02577</t>
  </si>
  <si>
    <t>NBTS02578</t>
  </si>
  <si>
    <t>Hoàng Anh Dũng</t>
  </si>
  <si>
    <t>NBTS02579</t>
  </si>
  <si>
    <t>Trần Hữu Vàng</t>
  </si>
  <si>
    <t>NBTS02580</t>
  </si>
  <si>
    <t>NBTS02581</t>
  </si>
  <si>
    <t>Quách Dịch Thuận</t>
  </si>
  <si>
    <t>NBTS02582</t>
  </si>
  <si>
    <t>Đặng Ngọc Hòa</t>
  </si>
  <si>
    <t>NBTS02583</t>
  </si>
  <si>
    <t>NBTS02584</t>
  </si>
  <si>
    <t>Võ Thành Phước</t>
  </si>
  <si>
    <t>NBTS02585</t>
  </si>
  <si>
    <t>Trần Phi Hùng</t>
  </si>
  <si>
    <t>NBTS02586</t>
  </si>
  <si>
    <t>Trương Công Vinh</t>
  </si>
  <si>
    <t>NBTS02587</t>
  </si>
  <si>
    <t>Nguyễn Thùy Thảo Nguyên</t>
  </si>
  <si>
    <t>NBTS02588</t>
  </si>
  <si>
    <t>Nguyễn Đăng Đại</t>
  </si>
  <si>
    <t>NBTS02590</t>
  </si>
  <si>
    <t>Nguyễn Hữu Trung</t>
  </si>
  <si>
    <t>NBTS02591</t>
  </si>
  <si>
    <t>NBTS02592</t>
  </si>
  <si>
    <t>Đỗ Đức Hưng</t>
  </si>
  <si>
    <t>NBTS02593</t>
  </si>
  <si>
    <t>Ngô Hoàng Sơn</t>
  </si>
  <si>
    <t>NBTS02594</t>
  </si>
  <si>
    <t>Phạm Tiến Dũng</t>
  </si>
  <si>
    <t>NBTS02595</t>
  </si>
  <si>
    <t>Hồ Khương Duy</t>
  </si>
  <si>
    <t>NBTS02596</t>
  </si>
  <si>
    <t>Trịnh Xuân Hiệp</t>
  </si>
  <si>
    <t>NBTS02597</t>
  </si>
  <si>
    <t>NBTS02598</t>
  </si>
  <si>
    <t>NBTS02599</t>
  </si>
  <si>
    <t>NBTS02600</t>
  </si>
  <si>
    <t>Hoàng Quốc Thắng</t>
  </si>
  <si>
    <t>NBTS02601</t>
  </si>
  <si>
    <t>NBTS02602</t>
  </si>
  <si>
    <t>Nguyễn Ngọc Khánh</t>
  </si>
  <si>
    <t>NBTS02603</t>
  </si>
  <si>
    <t>Đào Duy Hưng</t>
  </si>
  <si>
    <t>NBTS02604</t>
  </si>
  <si>
    <t>Nguyễn Văn Kha</t>
  </si>
  <si>
    <t>NBTS02605</t>
  </si>
  <si>
    <t>Nguyễn Thị Anh</t>
  </si>
  <si>
    <t>NBTS02606</t>
  </si>
  <si>
    <t>Lê Thị Tú Xuân</t>
  </si>
  <si>
    <t>NBTS02607</t>
  </si>
  <si>
    <t>Hồ Thị Cẩm Thu</t>
  </si>
  <si>
    <t>NBTS02608</t>
  </si>
  <si>
    <t>Trần Thị Thu Thảo</t>
  </si>
  <si>
    <t>NBTS02609</t>
  </si>
  <si>
    <t>Nguyễn Văn Tư</t>
  </si>
  <si>
    <t>NBTS02610</t>
  </si>
  <si>
    <t>Trần Thị Thơm</t>
  </si>
  <si>
    <t>NBTS02611</t>
  </si>
  <si>
    <t>Lê Bằng Kim Hân</t>
  </si>
  <si>
    <t>NBTS02612</t>
  </si>
  <si>
    <t>NBTS02613</t>
  </si>
  <si>
    <t>NBTS02614</t>
  </si>
  <si>
    <t>Trương Tuấn Bình</t>
  </si>
  <si>
    <t>NBTS02615</t>
  </si>
  <si>
    <t>NBTS02616</t>
  </si>
  <si>
    <t>Nông Văn Hồng</t>
  </si>
  <si>
    <t>NBTS02617</t>
  </si>
  <si>
    <t>NBTS02618</t>
  </si>
  <si>
    <t>Lê Minh Vương</t>
  </si>
  <si>
    <t>NBTS02619</t>
  </si>
  <si>
    <t>Trần Hữu Chiến</t>
  </si>
  <si>
    <t>NBTS02620</t>
  </si>
  <si>
    <t>NGUYỄN VĂN HUY</t>
  </si>
  <si>
    <t>NBTS02621</t>
  </si>
  <si>
    <t>NBTS02622</t>
  </si>
  <si>
    <t>Trần Thị Mỹ Lệ</t>
  </si>
  <si>
    <t>NBTS02623</t>
  </si>
  <si>
    <t>Võ Thị Thư Trúc</t>
  </si>
  <si>
    <t>NBTS02624</t>
  </si>
  <si>
    <t>Nguyễn Văn Tỵ</t>
  </si>
  <si>
    <t>NBTS02625</t>
  </si>
  <si>
    <t>NBTS02626</t>
  </si>
  <si>
    <t>Lưu Thị Mỹ Trúc</t>
  </si>
  <si>
    <t>NBTS02627</t>
  </si>
  <si>
    <t>Nguyễn Thị Trúc Ly</t>
  </si>
  <si>
    <t>NBTS02628</t>
  </si>
  <si>
    <t>Nguyễn Võ Nhật Hào</t>
  </si>
  <si>
    <t>NBTS02629</t>
  </si>
  <si>
    <t>Lê Việt Trung</t>
  </si>
  <si>
    <t>NBTS02630</t>
  </si>
  <si>
    <t>Lê Trí Thức</t>
  </si>
  <si>
    <t>NBTS02631</t>
  </si>
  <si>
    <t>Nguyễn Thanh Quân</t>
  </si>
  <si>
    <t>NBTS02632</t>
  </si>
  <si>
    <t>Nguyễn Thị Suốt</t>
  </si>
  <si>
    <t>NBTS02633</t>
  </si>
  <si>
    <t>NBTS02634</t>
  </si>
  <si>
    <t>Lâm Văn Sĩ</t>
  </si>
  <si>
    <t>NBTS02635</t>
  </si>
  <si>
    <t>Nguyễn Thị Thanh Thủy</t>
  </si>
  <si>
    <t>NBTS02636</t>
  </si>
  <si>
    <t>Đường Thị Phượng</t>
  </si>
  <si>
    <t>NBTS02637</t>
  </si>
  <si>
    <t>Nguyễn Thị Cẩm Nhung</t>
  </si>
  <si>
    <t>NBTS02638</t>
  </si>
  <si>
    <t>Trần Bá Phúc</t>
  </si>
  <si>
    <t>NBTS02639</t>
  </si>
  <si>
    <t xml:space="preserve">Trần Thị Hương Thắm
</t>
  </si>
  <si>
    <t>NBTS02640</t>
  </si>
  <si>
    <t>Bùi Thị Hải Yến</t>
  </si>
  <si>
    <t>NBTS02641</t>
  </si>
  <si>
    <t>NBTS02642</t>
  </si>
  <si>
    <t>Trần Thị Hiệp</t>
  </si>
  <si>
    <t>NBTS02643</t>
  </si>
  <si>
    <t>Lê Thị Hồng Đào</t>
  </si>
  <si>
    <t>NBTS02644</t>
  </si>
  <si>
    <t>NBTS02645</t>
  </si>
  <si>
    <t xml:space="preserve">Trịnh Văn Hiệp </t>
  </si>
  <si>
    <t>NBTS02646</t>
  </si>
  <si>
    <t>La Văn Thắng</t>
  </si>
  <si>
    <t>NBTS02647</t>
  </si>
  <si>
    <t>Nguyễn Tuấn Cảnh</t>
  </si>
  <si>
    <t>NBTS02648</t>
  </si>
  <si>
    <t>NBTS02649</t>
  </si>
  <si>
    <t>Lê Thị Ánh Tuyết</t>
  </si>
  <si>
    <t>NBTS02650</t>
  </si>
  <si>
    <t>NBTS02651</t>
  </si>
  <si>
    <t>NBTS02652</t>
  </si>
  <si>
    <t>Nguyễn Hữu Khanh</t>
  </si>
  <si>
    <t>NBTS02653</t>
  </si>
  <si>
    <t>Nguyễn Văn Phúc</t>
  </si>
  <si>
    <t>NBTS02654</t>
  </si>
  <si>
    <t>NBTS02655</t>
  </si>
  <si>
    <t>NBTS02656</t>
  </si>
  <si>
    <t>Lý Văn Dũng</t>
  </si>
  <si>
    <t>NBTS02657</t>
  </si>
  <si>
    <t>Phạm Nhất Vĩ</t>
  </si>
  <si>
    <t>NBTS02658</t>
  </si>
  <si>
    <t>Vi Thị Thuyền</t>
  </si>
  <si>
    <t>NBTS02659</t>
  </si>
  <si>
    <t>Trần Chí Kiệt</t>
  </si>
  <si>
    <t>NBTS02660</t>
  </si>
  <si>
    <t>Võ Thị Huế</t>
  </si>
  <si>
    <t>NBTS02661</t>
  </si>
  <si>
    <t>Võ Văn Việt</t>
  </si>
  <si>
    <t>NBTS02662</t>
  </si>
  <si>
    <t>Đặng Thanh Hi</t>
  </si>
  <si>
    <t>NBTS02663</t>
  </si>
  <si>
    <t>NBTS02664</t>
  </si>
  <si>
    <t>NBTS02665</t>
  </si>
  <si>
    <t>Trịnh Thị Thu Lê</t>
  </si>
  <si>
    <t>NBTS02666</t>
  </si>
  <si>
    <t>NBTS02667</t>
  </si>
  <si>
    <t>Cao Hoài Duy</t>
  </si>
  <si>
    <t>NBTS02668</t>
  </si>
  <si>
    <t>NBTS02669</t>
  </si>
  <si>
    <t>Nguyễn Ngọc Lượng</t>
  </si>
  <si>
    <t>NBTS02670</t>
  </si>
  <si>
    <t>Đào Đăng Khoa</t>
  </si>
  <si>
    <t>NBTS02671</t>
  </si>
  <si>
    <t>Lò Văn Phát</t>
  </si>
  <si>
    <t>NBTS02672</t>
  </si>
  <si>
    <t>Trần Văn Lương</t>
  </si>
  <si>
    <t>NBTS02673</t>
  </si>
  <si>
    <t>Nguyễn Ngọc Hiếu</t>
  </si>
  <si>
    <t>NBTS02674</t>
  </si>
  <si>
    <t>Bùi thị Mỹ Huỳnh</t>
  </si>
  <si>
    <t>NBTS02675</t>
  </si>
  <si>
    <t>Nguyễn Thị Bích Thủy</t>
  </si>
  <si>
    <t>ok</t>
  </si>
  <si>
    <t>2. Sell in (Val)</t>
  </si>
  <si>
    <t>2. Sell out (Val)</t>
  </si>
  <si>
    <t>3. Sell In  (Val)</t>
  </si>
  <si>
    <t>06/2019</t>
  </si>
  <si>
    <t>Billing Doc</t>
  </si>
  <si>
    <t>Billing Date</t>
  </si>
  <si>
    <t>Billing Type</t>
  </si>
  <si>
    <t>Desc</t>
  </si>
  <si>
    <t>TS24 Number</t>
  </si>
  <si>
    <t>Invoice Form</t>
  </si>
  <si>
    <t>Customer</t>
  </si>
  <si>
    <t>Name</t>
  </si>
  <si>
    <t>NAME</t>
  </si>
  <si>
    <t>Region</t>
  </si>
  <si>
    <t>Sales Group</t>
  </si>
  <si>
    <t>Sales Org</t>
  </si>
  <si>
    <t>Sloc</t>
  </si>
  <si>
    <t>Area</t>
  </si>
  <si>
    <t>Description</t>
  </si>
  <si>
    <t>Material</t>
  </si>
  <si>
    <t>Billed Qty</t>
  </si>
  <si>
    <t>Conv Qty</t>
  </si>
  <si>
    <t>Sales unit</t>
  </si>
  <si>
    <t>Net/Qty</t>
  </si>
  <si>
    <t>Conv Net Price</t>
  </si>
  <si>
    <t>Assignment</t>
  </si>
  <si>
    <t>Amount</t>
  </si>
  <si>
    <t>Discount</t>
  </si>
  <si>
    <t>VAT</t>
  </si>
  <si>
    <t>Total</t>
  </si>
  <si>
    <t>Currency</t>
  </si>
  <si>
    <t>SO Doc</t>
  </si>
  <si>
    <t>Remark</t>
  </si>
  <si>
    <t>SO Number</t>
  </si>
  <si>
    <t>Header Note</t>
  </si>
  <si>
    <t>Industry</t>
  </si>
  <si>
    <t>Plant</t>
  </si>
  <si>
    <t>Status</t>
  </si>
  <si>
    <t>MT CHECK</t>
  </si>
  <si>
    <t>Cus Reference</t>
  </si>
  <si>
    <t>BIG C</t>
  </si>
  <si>
    <t>BIG C CHECK</t>
  </si>
  <si>
    <t>Selling Qty</t>
  </si>
  <si>
    <t>6750000895</t>
  </si>
  <si>
    <t>ZBE1</t>
  </si>
  <si>
    <t>ENL - Inv. Take Order</t>
  </si>
  <si>
    <t>0013454</t>
  </si>
  <si>
    <t>NV/18E</t>
  </si>
  <si>
    <t>C6703159</t>
  </si>
  <si>
    <t>Saigon Coop</t>
  </si>
  <si>
    <t>SAIGON COOP</t>
  </si>
  <si>
    <t>NBTI - VIETNAM MT</t>
  </si>
  <si>
    <t>F51</t>
  </si>
  <si>
    <t>MT SOUTH</t>
  </si>
  <si>
    <t>EVN2</t>
  </si>
  <si>
    <t>MW00</t>
  </si>
  <si>
    <t>VNMTDS</t>
  </si>
  <si>
    <t>MT-DIR-S</t>
  </si>
  <si>
    <t>320463</t>
  </si>
  <si>
    <t>Na 8,5g</t>
  </si>
  <si>
    <t>CTN</t>
  </si>
  <si>
    <t/>
  </si>
  <si>
    <t>VND</t>
  </si>
  <si>
    <t>2900000946</t>
  </si>
  <si>
    <t>V01H010001</t>
  </si>
  <si>
    <t>2101</t>
  </si>
  <si>
    <t>Complete</t>
  </si>
  <si>
    <t>C6703347</t>
  </si>
  <si>
    <t>323620</t>
  </si>
  <si>
    <t>Ahh 16g</t>
  </si>
  <si>
    <t>321238</t>
  </si>
  <si>
    <t>Richoco Wfr 17g</t>
  </si>
  <si>
    <t>320445</t>
  </si>
  <si>
    <t>Na 58g</t>
  </si>
  <si>
    <t>331017</t>
  </si>
  <si>
    <t>Richoco Wfr 58g</t>
  </si>
  <si>
    <t>323709</t>
  </si>
  <si>
    <t>Nextar Brownies 112g</t>
  </si>
  <si>
    <t>6750000896</t>
  </si>
  <si>
    <t>0013455</t>
  </si>
  <si>
    <t>2900000945</t>
  </si>
  <si>
    <t>6750000897</t>
  </si>
  <si>
    <t>0013456</t>
  </si>
  <si>
    <t>C6703162</t>
  </si>
  <si>
    <t>Lotte - Ba Đình</t>
  </si>
  <si>
    <t>LOTTE - BA DINH</t>
  </si>
  <si>
    <t>VNMTDN</t>
  </si>
  <si>
    <t>MT-DIR-N</t>
  </si>
  <si>
    <t>2900000947</t>
  </si>
  <si>
    <t>MTN</t>
  </si>
  <si>
    <t>C6703369</t>
  </si>
  <si>
    <t>323555</t>
  </si>
  <si>
    <t>Na 17g - MT</t>
  </si>
  <si>
    <t>6750000898</t>
  </si>
  <si>
    <t>0013457</t>
  </si>
  <si>
    <t>2900000948</t>
  </si>
  <si>
    <t>6750000899</t>
  </si>
  <si>
    <t>0013458</t>
  </si>
  <si>
    <t>C6703156</t>
  </si>
  <si>
    <t>Lotte - Nha Trang</t>
  </si>
  <si>
    <t>LOTTE - NHA TRANG</t>
  </si>
  <si>
    <t>2900000949</t>
  </si>
  <si>
    <t>320429</t>
  </si>
  <si>
    <t>Tin Can 350g</t>
  </si>
  <si>
    <t>6750000900</t>
  </si>
  <si>
    <t>0013459</t>
  </si>
  <si>
    <t>C6703149</t>
  </si>
  <si>
    <t>Lotte - Bình Dương</t>
  </si>
  <si>
    <t>LOTTE - BINH DUONG</t>
  </si>
  <si>
    <t>2900000950</t>
  </si>
  <si>
    <t>6750000901</t>
  </si>
  <si>
    <t>0013460</t>
  </si>
  <si>
    <t>2900000954</t>
  </si>
  <si>
    <t>6750000902</t>
  </si>
  <si>
    <t>0013461</t>
  </si>
  <si>
    <t>C6703153</t>
  </si>
  <si>
    <t>Lotte - Đồng Nai</t>
  </si>
  <si>
    <t>LOTTE - DONG NAI</t>
  </si>
  <si>
    <t>2900000951</t>
  </si>
  <si>
    <t>6750000903</t>
  </si>
  <si>
    <t>0013462</t>
  </si>
  <si>
    <t>C6703148</t>
  </si>
  <si>
    <t>Hương Thủy</t>
  </si>
  <si>
    <t>HUONG THUY</t>
  </si>
  <si>
    <t>VNMTIS</t>
  </si>
  <si>
    <t>MT-IND-S</t>
  </si>
  <si>
    <t>2900000952</t>
  </si>
  <si>
    <t>6750000904</t>
  </si>
  <si>
    <t>0013463</t>
  </si>
  <si>
    <t>2900000953</t>
  </si>
  <si>
    <t>6750000905</t>
  </si>
  <si>
    <t>0013464</t>
  </si>
  <si>
    <t>C6703165</t>
  </si>
  <si>
    <t>Big C</t>
  </si>
  <si>
    <t>BIG C - DONG NAI</t>
  </si>
  <si>
    <t>2900000963</t>
  </si>
  <si>
    <t>C6703319</t>
  </si>
  <si>
    <t>6750000906</t>
  </si>
  <si>
    <t>0013465</t>
  </si>
  <si>
    <t>BIG C - AU CO</t>
  </si>
  <si>
    <t>2900000962</t>
  </si>
  <si>
    <t>C6703332</t>
  </si>
  <si>
    <t>6750000908</t>
  </si>
  <si>
    <t>0013467</t>
  </si>
  <si>
    <t>BIG C - AN LAC</t>
  </si>
  <si>
    <t>2900000964</t>
  </si>
  <si>
    <t>C6703320</t>
  </si>
  <si>
    <t>6750000910</t>
  </si>
  <si>
    <t>0013469</t>
  </si>
  <si>
    <t>BIG C - MIEN DONG</t>
  </si>
  <si>
    <t>2900000965</t>
  </si>
  <si>
    <t>C6703321</t>
  </si>
  <si>
    <t>323708</t>
  </si>
  <si>
    <t>Nextar Brownies 42g</t>
  </si>
  <si>
    <t>6750000913</t>
  </si>
  <si>
    <t>0013472</t>
  </si>
  <si>
    <t>BIG C - NGUYEN THI THAP</t>
  </si>
  <si>
    <t>2900000966</t>
  </si>
  <si>
    <t>C6703330</t>
  </si>
  <si>
    <t>6750000914</t>
  </si>
  <si>
    <t>0013473</t>
  </si>
  <si>
    <t>BIG C - BAC GIANG</t>
  </si>
  <si>
    <t>2900000972</t>
  </si>
  <si>
    <t>C6703357</t>
  </si>
  <si>
    <t>6750000915</t>
  </si>
  <si>
    <t>0013474</t>
  </si>
  <si>
    <t>BIG C - QUY NHON</t>
  </si>
  <si>
    <t>2900000971</t>
  </si>
  <si>
    <t>C6703349</t>
  </si>
  <si>
    <t>6750000916</t>
  </si>
  <si>
    <t>0013475</t>
  </si>
  <si>
    <t>2900000970</t>
  </si>
  <si>
    <t>6750000917</t>
  </si>
  <si>
    <t>0013476</t>
  </si>
  <si>
    <t>BIG C - HA LONG</t>
  </si>
  <si>
    <t>2900000969</t>
  </si>
  <si>
    <t>C6703359</t>
  </si>
  <si>
    <t>6750000918</t>
  </si>
  <si>
    <t>0013477</t>
  </si>
  <si>
    <t>BIG C - NAM DINH</t>
  </si>
  <si>
    <t>2900000968</t>
  </si>
  <si>
    <t>C6703352</t>
  </si>
  <si>
    <t>6750000919</t>
  </si>
  <si>
    <t>0013478</t>
  </si>
  <si>
    <t>BIG C - THANG LONG</t>
  </si>
  <si>
    <t>2900000967</t>
  </si>
  <si>
    <t>C6703366</t>
  </si>
  <si>
    <t>6750000920</t>
  </si>
  <si>
    <t>0013479</t>
  </si>
  <si>
    <t>2900000974</t>
  </si>
  <si>
    <t>6750000921</t>
  </si>
  <si>
    <t>0013480</t>
  </si>
  <si>
    <t>2900000975</t>
  </si>
  <si>
    <t>6750000923</t>
  </si>
  <si>
    <t>0013482</t>
  </si>
  <si>
    <t>BIG C - LE TRONG TAN</t>
  </si>
  <si>
    <t>2900000978</t>
  </si>
  <si>
    <t>C6703362</t>
  </si>
  <si>
    <t>6750000925</t>
  </si>
  <si>
    <t>0013483</t>
  </si>
  <si>
    <t>C6703150</t>
  </si>
  <si>
    <t>Lotte - Gò Vấp</t>
  </si>
  <si>
    <t>LOTTE - GO VAP</t>
  </si>
  <si>
    <t>2900000977</t>
  </si>
  <si>
    <t>6750000934</t>
  </si>
  <si>
    <t>0013493</t>
  </si>
  <si>
    <t>2900001005</t>
  </si>
  <si>
    <t>6750000935</t>
  </si>
  <si>
    <t>0013494</t>
  </si>
  <si>
    <t>2900001006</t>
  </si>
  <si>
    <t>6750000936</t>
  </si>
  <si>
    <t>0013495</t>
  </si>
  <si>
    <t>BIG C - GO VAP</t>
  </si>
  <si>
    <t>2900001007</t>
  </si>
  <si>
    <t>Canceled</t>
  </si>
  <si>
    <t>C6703323</t>
  </si>
  <si>
    <t>6750000937</t>
  </si>
  <si>
    <t>0013496</t>
  </si>
  <si>
    <t>BIG C - TAN HIEP</t>
  </si>
  <si>
    <t>2900001008</t>
  </si>
  <si>
    <t>C6703324</t>
  </si>
  <si>
    <t>6750000938</t>
  </si>
  <si>
    <t>0013497</t>
  </si>
  <si>
    <t>BIG C - TRUONG CHINH</t>
  </si>
  <si>
    <t>2900001009</t>
  </si>
  <si>
    <t>C6703327</t>
  </si>
  <si>
    <t>6750000939</t>
  </si>
  <si>
    <t>0013498</t>
  </si>
  <si>
    <t>BIG C - DI AN</t>
  </si>
  <si>
    <t>2900001010</t>
  </si>
  <si>
    <t>C6703328</t>
  </si>
  <si>
    <t>6750000940</t>
  </si>
  <si>
    <t>0013499</t>
  </si>
  <si>
    <t>2900001011</t>
  </si>
  <si>
    <t>6750000941</t>
  </si>
  <si>
    <t>0013500</t>
  </si>
  <si>
    <t>C6703151</t>
  </si>
  <si>
    <t>Lotte - Nam SG</t>
  </si>
  <si>
    <t>LOTTE - NAM SG</t>
  </si>
  <si>
    <t>2900000988</t>
  </si>
  <si>
    <t>6750000942</t>
  </si>
  <si>
    <t>0013501</t>
  </si>
  <si>
    <t>C6703152</t>
  </si>
  <si>
    <t>Lotte - Tân Bình</t>
  </si>
  <si>
    <t>LOTTE - TAN BINH</t>
  </si>
  <si>
    <t>2900000986</t>
  </si>
  <si>
    <t>6750000943</t>
  </si>
  <si>
    <t>0013502</t>
  </si>
  <si>
    <t>C6703154</t>
  </si>
  <si>
    <t>Lotte - Phú Thọ</t>
  </si>
  <si>
    <t>LOTTE - PHU THO</t>
  </si>
  <si>
    <t>2900000987</t>
  </si>
  <si>
    <t>6750000944</t>
  </si>
  <si>
    <t>0013503</t>
  </si>
  <si>
    <t>6750000965</t>
  </si>
  <si>
    <t>0013533</t>
  </si>
  <si>
    <t>C6703157</t>
  </si>
  <si>
    <t>Lotte - Phan Thiết</t>
  </si>
  <si>
    <t>LOTTE - PHAN THIET</t>
  </si>
  <si>
    <t>2900001032</t>
  </si>
  <si>
    <t>6750000966</t>
  </si>
  <si>
    <t>0013534</t>
  </si>
  <si>
    <t>C6703160</t>
  </si>
  <si>
    <t>Lotte - Đà Nẵng</t>
  </si>
  <si>
    <t>LOTTE - DA NANG</t>
  </si>
  <si>
    <t>VNMTDC</t>
  </si>
  <si>
    <t>MT-DIR-C</t>
  </si>
  <si>
    <t>2900001033</t>
  </si>
  <si>
    <t>6750000972</t>
  </si>
  <si>
    <t>0013535</t>
  </si>
  <si>
    <t>BIG C - HAI DUONG</t>
  </si>
  <si>
    <t>2900001075</t>
  </si>
  <si>
    <t>C6703360</t>
  </si>
  <si>
    <t>6750001002</t>
  </si>
  <si>
    <t>0013562</t>
  </si>
  <si>
    <t>6750001008</t>
  </si>
  <si>
    <t>0013568</t>
  </si>
  <si>
    <t>6750001009</t>
  </si>
  <si>
    <t>0013569</t>
  </si>
  <si>
    <t>2900001092</t>
  </si>
  <si>
    <t>6750001010</t>
  </si>
  <si>
    <t>0013570</t>
  </si>
  <si>
    <t>2900001093</t>
  </si>
  <si>
    <t>6750001011</t>
  </si>
  <si>
    <t>0013571</t>
  </si>
  <si>
    <t>2900001090</t>
  </si>
  <si>
    <t>6750001012</t>
  </si>
  <si>
    <t>0013572</t>
  </si>
  <si>
    <t>2900001091</t>
  </si>
  <si>
    <t>6750001040</t>
  </si>
  <si>
    <t>0013600</t>
  </si>
  <si>
    <t>C6703161</t>
  </si>
  <si>
    <t>Lotte - Cầu Giấy</t>
  </si>
  <si>
    <t>LOTTE - CAU GIAY</t>
  </si>
  <si>
    <t>2900001097</t>
  </si>
  <si>
    <t>V01H030001</t>
  </si>
  <si>
    <t>2103</t>
  </si>
  <si>
    <t>6750001048</t>
  </si>
  <si>
    <t>0013606</t>
  </si>
  <si>
    <t>2900001125</t>
  </si>
  <si>
    <t>6750001049</t>
  </si>
  <si>
    <t>0013607</t>
  </si>
  <si>
    <t>2900001126</t>
  </si>
  <si>
    <t>6750001055</t>
  </si>
  <si>
    <t>0013608</t>
  </si>
  <si>
    <t>2900001127</t>
  </si>
  <si>
    <t>6750001057</t>
  </si>
  <si>
    <t>0013609</t>
  </si>
  <si>
    <t>2900001128</t>
  </si>
  <si>
    <t>6750001066</t>
  </si>
  <si>
    <t>0013625</t>
  </si>
  <si>
    <t>2900001147</t>
  </si>
  <si>
    <t>6750001081</t>
  </si>
  <si>
    <t>0013641</t>
  </si>
  <si>
    <t>BIG C - DA LAT</t>
  </si>
  <si>
    <t>2900001149</t>
  </si>
  <si>
    <t>C6703335</t>
  </si>
  <si>
    <t>6750001082</t>
  </si>
  <si>
    <t>0013642</t>
  </si>
  <si>
    <t>2900001150</t>
  </si>
  <si>
    <t>6750001083</t>
  </si>
  <si>
    <t>0013643</t>
  </si>
  <si>
    <t>2900001151</t>
  </si>
  <si>
    <t>6750001084</t>
  </si>
  <si>
    <t>0013644</t>
  </si>
  <si>
    <t>BIG C - HAI PHONG</t>
  </si>
  <si>
    <t>2900001152</t>
  </si>
  <si>
    <t>C6703361</t>
  </si>
  <si>
    <t>6750001085</t>
  </si>
  <si>
    <t>0013645</t>
  </si>
  <si>
    <t>BIG C - DA NANG</t>
  </si>
  <si>
    <t>2900001153</t>
  </si>
  <si>
    <t>C6703350</t>
  </si>
  <si>
    <t>6750001086</t>
  </si>
  <si>
    <t>0013646</t>
  </si>
  <si>
    <t>BIG C - ME LINH</t>
  </si>
  <si>
    <t>2900001154</t>
  </si>
  <si>
    <t>C6703364</t>
  </si>
  <si>
    <t>6750001087</t>
  </si>
  <si>
    <t>0013640</t>
  </si>
  <si>
    <t>2900001155</t>
  </si>
  <si>
    <t>6750001124</t>
  </si>
  <si>
    <t>0013682</t>
  </si>
  <si>
    <t>2900001214</t>
  </si>
  <si>
    <t>6750001125</t>
  </si>
  <si>
    <t>0013683</t>
  </si>
  <si>
    <t>BIG C - PHU THANH</t>
  </si>
  <si>
    <t>2900001217</t>
  </si>
  <si>
    <t>C6703325</t>
  </si>
  <si>
    <t>6750001126</t>
  </si>
  <si>
    <t>0013684</t>
  </si>
  <si>
    <t>BIG C - THAO DIEN</t>
  </si>
  <si>
    <t>2900001216</t>
  </si>
  <si>
    <t>C6703331</t>
  </si>
  <si>
    <t>6750001140</t>
  </si>
  <si>
    <t>0013699</t>
  </si>
  <si>
    <t>C6703155</t>
  </si>
  <si>
    <t>Lotte - Cần Thơ</t>
  </si>
  <si>
    <t>LOTTE - CAN THO</t>
  </si>
  <si>
    <t>2900001242</t>
  </si>
  <si>
    <t>6750001141</t>
  </si>
  <si>
    <t>0013700</t>
  </si>
  <si>
    <t>2900001240</t>
  </si>
  <si>
    <t>6750001142</t>
  </si>
  <si>
    <t>0013701</t>
  </si>
  <si>
    <t>2900001243</t>
  </si>
  <si>
    <t>6750001173</t>
  </si>
  <si>
    <t>0013732</t>
  </si>
  <si>
    <t>2900001228</t>
  </si>
  <si>
    <t>6750001174</t>
  </si>
  <si>
    <t>0013733</t>
  </si>
  <si>
    <t>2900001246</t>
  </si>
  <si>
    <t>6750001175</t>
  </si>
  <si>
    <t>0013734</t>
  </si>
  <si>
    <t>2900001247</t>
  </si>
  <si>
    <t>6750001191</t>
  </si>
  <si>
    <t>0013748</t>
  </si>
  <si>
    <t>2900001264</t>
  </si>
  <si>
    <t>6750001192</t>
  </si>
  <si>
    <t>0013749</t>
  </si>
  <si>
    <t>C6703163</t>
  </si>
  <si>
    <t>Lotte - Đống Đa</t>
  </si>
  <si>
    <t>LOTTE - DONG DA</t>
  </si>
  <si>
    <t>2900001263</t>
  </si>
  <si>
    <t>6750001218</t>
  </si>
  <si>
    <t>0013777</t>
  </si>
  <si>
    <t>2900001293</t>
  </si>
  <si>
    <t>6750001220</t>
  </si>
  <si>
    <t>0013779</t>
  </si>
  <si>
    <t>2900001294</t>
  </si>
  <si>
    <t>6750001221</t>
  </si>
  <si>
    <t>0013780</t>
  </si>
  <si>
    <t>2900001295</t>
  </si>
  <si>
    <t>6750001228</t>
  </si>
  <si>
    <t>0013787</t>
  </si>
  <si>
    <t>2900001299</t>
  </si>
  <si>
    <t>6750001229</t>
  </si>
  <si>
    <t>0013788</t>
  </si>
  <si>
    <t>BIG C - AN PHU</t>
  </si>
  <si>
    <t>2900001300</t>
  </si>
  <si>
    <t>C6703329</t>
  </si>
  <si>
    <t>6750001230</t>
  </si>
  <si>
    <t>0013789</t>
  </si>
  <si>
    <t>2900001301</t>
  </si>
  <si>
    <t>6750001231</t>
  </si>
  <si>
    <t>0013790</t>
  </si>
  <si>
    <t>2900001302</t>
  </si>
  <si>
    <t>6750001232</t>
  </si>
  <si>
    <t>0013791</t>
  </si>
  <si>
    <t>2900001303</t>
  </si>
  <si>
    <t>6750001250</t>
  </si>
  <si>
    <t>0013809</t>
  </si>
  <si>
    <t>2900001328</t>
  </si>
  <si>
    <t>6750001251</t>
  </si>
  <si>
    <t>0013810</t>
  </si>
  <si>
    <t>2900001329</t>
  </si>
  <si>
    <t>6750001255</t>
  </si>
  <si>
    <t>0013814</t>
  </si>
  <si>
    <t>C6709149</t>
  </si>
  <si>
    <t>Nguyễn Dung</t>
  </si>
  <si>
    <t>NGUYEN DUNG</t>
  </si>
  <si>
    <t>F56</t>
  </si>
  <si>
    <t>MT NORTH</t>
  </si>
  <si>
    <t>VNMTIN</t>
  </si>
  <si>
    <t>MT-IND-N</t>
  </si>
  <si>
    <t>2900001330</t>
  </si>
  <si>
    <t>6750001258</t>
  </si>
  <si>
    <t>0013817</t>
  </si>
  <si>
    <t>2900001341</t>
  </si>
  <si>
    <t>6750001265</t>
  </si>
  <si>
    <t>0013821</t>
  </si>
  <si>
    <t>2900001357</t>
  </si>
  <si>
    <t>6750001267</t>
  </si>
  <si>
    <t>0013823</t>
  </si>
  <si>
    <t>2900001359</t>
  </si>
  <si>
    <t>6750001268</t>
  </si>
  <si>
    <t>0013824</t>
  </si>
  <si>
    <t>2900001360</t>
  </si>
  <si>
    <t>6750001275</t>
  </si>
  <si>
    <t>0013834</t>
  </si>
  <si>
    <t>2900001365</t>
  </si>
  <si>
    <t>6750001276</t>
  </si>
  <si>
    <t>0013835</t>
  </si>
  <si>
    <t>2900001366</t>
  </si>
  <si>
    <t>6750001277</t>
  </si>
  <si>
    <t>0013836</t>
  </si>
  <si>
    <t>2900001367</t>
  </si>
  <si>
    <t>6750001278</t>
  </si>
  <si>
    <t>0013837</t>
  </si>
  <si>
    <t>BIG C - GARDEN MALL</t>
  </si>
  <si>
    <t>2900001368</t>
  </si>
  <si>
    <t>C6703428</t>
  </si>
  <si>
    <t>6750001279</t>
  </si>
  <si>
    <t>0013838</t>
  </si>
  <si>
    <t>BIG C - VINH</t>
  </si>
  <si>
    <t>2900001369</t>
  </si>
  <si>
    <t>C6703355</t>
  </si>
  <si>
    <t>6750001280</t>
  </si>
  <si>
    <t>0013839</t>
  </si>
  <si>
    <t>BIG C - LONG BIEN</t>
  </si>
  <si>
    <t>2900001370</t>
  </si>
  <si>
    <t>C6703363</t>
  </si>
  <si>
    <t>6750001281</t>
  </si>
  <si>
    <t>0013840</t>
  </si>
  <si>
    <t>BIG C - CAN THO</t>
  </si>
  <si>
    <t>2900001371</t>
  </si>
  <si>
    <t>C6703333</t>
  </si>
  <si>
    <t>6750001282</t>
  </si>
  <si>
    <t>0013841</t>
  </si>
  <si>
    <t>2900001372</t>
  </si>
  <si>
    <t>6750001283</t>
  </si>
  <si>
    <t>0013842</t>
  </si>
  <si>
    <t>2900001373</t>
  </si>
  <si>
    <t>6750001284</t>
  </si>
  <si>
    <t>0013843</t>
  </si>
  <si>
    <t>2900001374</t>
  </si>
  <si>
    <t>6750001285</t>
  </si>
  <si>
    <t>0013844</t>
  </si>
  <si>
    <t>2900001375</t>
  </si>
  <si>
    <t>6750001286</t>
  </si>
  <si>
    <t>0013845</t>
  </si>
  <si>
    <t>2900001376</t>
  </si>
  <si>
    <t>6750001287</t>
  </si>
  <si>
    <t>0013846</t>
  </si>
  <si>
    <t>2900001377</t>
  </si>
  <si>
    <t>6750001301</t>
  </si>
  <si>
    <t>0013860</t>
  </si>
  <si>
    <t>2900001381</t>
  </si>
  <si>
    <t>6750001302</t>
  </si>
  <si>
    <t>0013861</t>
  </si>
  <si>
    <t>2900001382</t>
  </si>
  <si>
    <t>6750001303</t>
  </si>
  <si>
    <t>0013862</t>
  </si>
  <si>
    <t>2900001383</t>
  </si>
  <si>
    <t>6750001313</t>
  </si>
  <si>
    <t>0013872</t>
  </si>
  <si>
    <t>2900001395</t>
  </si>
  <si>
    <t>6750001328</t>
  </si>
  <si>
    <t>0013887</t>
  </si>
  <si>
    <t>2900001412</t>
  </si>
  <si>
    <t>6750001329</t>
  </si>
  <si>
    <t>0013888</t>
  </si>
  <si>
    <t>2900001413</t>
  </si>
  <si>
    <t>6750001330</t>
  </si>
  <si>
    <t>0013889</t>
  </si>
  <si>
    <t>2900001443</t>
  </si>
  <si>
    <t>6750001331</t>
  </si>
  <si>
    <t>0013890</t>
  </si>
  <si>
    <t>2900001447</t>
  </si>
  <si>
    <t>6750001332</t>
  </si>
  <si>
    <t>0013891</t>
  </si>
  <si>
    <t>2900001446</t>
  </si>
  <si>
    <t>6750001334</t>
  </si>
  <si>
    <t>0013892</t>
  </si>
  <si>
    <t>2900001445</t>
  </si>
  <si>
    <t>6750001335</t>
  </si>
  <si>
    <t>0013893</t>
  </si>
  <si>
    <t>2900001460</t>
  </si>
  <si>
    <t>6750001336</t>
  </si>
  <si>
    <t>0013894</t>
  </si>
  <si>
    <t>2900001448</t>
  </si>
  <si>
    <t>6750001386</t>
  </si>
  <si>
    <t>0013966</t>
  </si>
  <si>
    <t>2900001415</t>
  </si>
  <si>
    <t>6750001387</t>
  </si>
  <si>
    <t>0013967</t>
  </si>
  <si>
    <t>2900001414</t>
  </si>
  <si>
    <t>6750001388</t>
  </si>
  <si>
    <t>0013968</t>
  </si>
  <si>
    <t>2900001434</t>
  </si>
  <si>
    <t>6750001389</t>
  </si>
  <si>
    <t>0013969</t>
  </si>
  <si>
    <t>2900001470</t>
  </si>
  <si>
    <t>6750001394</t>
  </si>
  <si>
    <t>0013974</t>
  </si>
  <si>
    <t>2900001484</t>
  </si>
  <si>
    <t>6750001395</t>
  </si>
  <si>
    <t>0013975</t>
  </si>
  <si>
    <t>2900001485</t>
  </si>
  <si>
    <t>6750001396</t>
  </si>
  <si>
    <t>0013976</t>
  </si>
  <si>
    <t>2900001487</t>
  </si>
  <si>
    <t>6750001397</t>
  </si>
  <si>
    <t>0013977</t>
  </si>
  <si>
    <t>2900001488</t>
  </si>
  <si>
    <t>6750001398</t>
  </si>
  <si>
    <t>0013978</t>
  </si>
  <si>
    <t>2900001489</t>
  </si>
  <si>
    <t>6750001403</t>
  </si>
  <si>
    <t>0013983</t>
  </si>
  <si>
    <t>324136</t>
  </si>
  <si>
    <t>Na 145g</t>
  </si>
  <si>
    <t>2900001490</t>
  </si>
  <si>
    <t>6750001434</t>
  </si>
  <si>
    <t>0014014</t>
  </si>
  <si>
    <t>2900001525</t>
  </si>
  <si>
    <t>6750001435</t>
  </si>
  <si>
    <t>0014015</t>
  </si>
  <si>
    <t>2900001527</t>
  </si>
  <si>
    <t>6750001438</t>
  </si>
  <si>
    <t>0014019</t>
  </si>
  <si>
    <t>2900001524</t>
  </si>
  <si>
    <t>6750001445</t>
  </si>
  <si>
    <t>0014026</t>
  </si>
  <si>
    <t>2900001534</t>
  </si>
  <si>
    <t>6750001447</t>
  </si>
  <si>
    <t>0014028</t>
  </si>
  <si>
    <t>2900001535</t>
  </si>
  <si>
    <t>6750001449</t>
  </si>
  <si>
    <t>0014030</t>
  </si>
  <si>
    <t>2900001533</t>
  </si>
  <si>
    <t>6750001451</t>
  </si>
  <si>
    <t>0014032</t>
  </si>
  <si>
    <t>2900001532</t>
  </si>
  <si>
    <t>6750001469</t>
  </si>
  <si>
    <t>0014040</t>
  </si>
  <si>
    <t>2900001595</t>
  </si>
  <si>
    <t>6750001483</t>
  </si>
  <si>
    <t>0014061</t>
  </si>
  <si>
    <t>2900001596</t>
  </si>
  <si>
    <t>6750001559</t>
  </si>
  <si>
    <t>0014106</t>
  </si>
  <si>
    <t>2900001646</t>
  </si>
  <si>
    <t>6750001560</t>
  </si>
  <si>
    <t>0014107</t>
  </si>
  <si>
    <t>2900001647</t>
  </si>
  <si>
    <t>6750001561</t>
  </si>
  <si>
    <t>0014109</t>
  </si>
  <si>
    <t>BIG C - BINH DUONG</t>
  </si>
  <si>
    <t>2900001664</t>
  </si>
  <si>
    <t>C6703326</t>
  </si>
  <si>
    <t>6750001562</t>
  </si>
  <si>
    <t>0014108</t>
  </si>
  <si>
    <t>2900001697</t>
  </si>
  <si>
    <t>6750001624</t>
  </si>
  <si>
    <t>0014175</t>
  </si>
  <si>
    <t>2900001715</t>
  </si>
  <si>
    <t>6750001625</t>
  </si>
  <si>
    <t>0014176</t>
  </si>
  <si>
    <t>2900001716</t>
  </si>
  <si>
    <t>6750001626</t>
  </si>
  <si>
    <t>0014177</t>
  </si>
  <si>
    <t>2900001717</t>
  </si>
  <si>
    <t>6750001627</t>
  </si>
  <si>
    <t>0014178</t>
  </si>
  <si>
    <t>2900001718</t>
  </si>
  <si>
    <t>6750001628</t>
  </si>
  <si>
    <t>0014179</t>
  </si>
  <si>
    <t>2900001719</t>
  </si>
  <si>
    <t>6750001629</t>
  </si>
  <si>
    <t>0014180</t>
  </si>
  <si>
    <t>2900001720</t>
  </si>
  <si>
    <t>6750001630</t>
  </si>
  <si>
    <t>0014181</t>
  </si>
  <si>
    <t>2900001721</t>
  </si>
  <si>
    <t>6750001631</t>
  </si>
  <si>
    <t>0014182</t>
  </si>
  <si>
    <t>BIG C - HO GUOM</t>
  </si>
  <si>
    <t>2900001722</t>
  </si>
  <si>
    <t>C6703358</t>
  </si>
  <si>
    <t>6750001632</t>
  </si>
  <si>
    <t>0014183</t>
  </si>
  <si>
    <t>2900001724</t>
  </si>
  <si>
    <t>6750001633</t>
  </si>
  <si>
    <t>0014184</t>
  </si>
  <si>
    <t>2900001726</t>
  </si>
  <si>
    <t>6750001634</t>
  </si>
  <si>
    <t>0014185</t>
  </si>
  <si>
    <t>2900001725</t>
  </si>
  <si>
    <t>6750001635</t>
  </si>
  <si>
    <t>0014186</t>
  </si>
  <si>
    <t>2900001740</t>
  </si>
  <si>
    <t>6750001638</t>
  </si>
  <si>
    <t>0014208</t>
  </si>
  <si>
    <t>2900001727</t>
  </si>
  <si>
    <t>6750001641</t>
  </si>
  <si>
    <t>0014209</t>
  </si>
  <si>
    <t>2900001728</t>
  </si>
  <si>
    <t>6750001642</t>
  </si>
  <si>
    <t>0014210</t>
  </si>
  <si>
    <t>2900001729</t>
  </si>
  <si>
    <t>6750001691</t>
  </si>
  <si>
    <t>0014368</t>
  </si>
  <si>
    <t>2900001791</t>
  </si>
  <si>
    <t>6750001695</t>
  </si>
  <si>
    <t>0014364</t>
  </si>
  <si>
    <t>2900001805</t>
  </si>
  <si>
    <t>6750001698</t>
  </si>
  <si>
    <t>0014365</t>
  </si>
  <si>
    <t>2900001804</t>
  </si>
  <si>
    <t>6750001700</t>
  </si>
  <si>
    <t>0014369</t>
  </si>
  <si>
    <t>2900001806</t>
  </si>
  <si>
    <t>6750001702</t>
  </si>
  <si>
    <t>0014366</t>
  </si>
  <si>
    <t>C6703158</t>
  </si>
  <si>
    <t>Lotte - Vũng Tàu</t>
  </si>
  <si>
    <t>LOTTE - VUNG TAU</t>
  </si>
  <si>
    <t>2900001782</t>
  </si>
  <si>
    <t>6750001704</t>
  </si>
  <si>
    <t>0014367</t>
  </si>
  <si>
    <t>2900001785</t>
  </si>
  <si>
    <t>6750001706</t>
  </si>
  <si>
    <t>0014370</t>
  </si>
  <si>
    <t>2900001832</t>
  </si>
  <si>
    <t>6750001709</t>
  </si>
  <si>
    <t>0014385</t>
  </si>
  <si>
    <t>2900001770</t>
  </si>
  <si>
    <t>6750001710</t>
  </si>
  <si>
    <t>0014386</t>
  </si>
  <si>
    <t>2900001771</t>
  </si>
  <si>
    <t>6750001711</t>
  </si>
  <si>
    <t>0014387</t>
  </si>
  <si>
    <t>2900001772</t>
  </si>
  <si>
    <t>6750001712</t>
  </si>
  <si>
    <t>0014388</t>
  </si>
  <si>
    <t>2900001773</t>
  </si>
  <si>
    <t>6750001713</t>
  </si>
  <si>
    <t>0014389</t>
  </si>
  <si>
    <t>2900001774</t>
  </si>
  <si>
    <t>6750001715</t>
  </si>
  <si>
    <t>0014390</t>
  </si>
  <si>
    <t>2900001775</t>
  </si>
  <si>
    <t>6750001716</t>
  </si>
  <si>
    <t>0014391</t>
  </si>
  <si>
    <t>2900001776</t>
  </si>
  <si>
    <t>6750001718</t>
  </si>
  <si>
    <t>0014392</t>
  </si>
  <si>
    <t>2900001777</t>
  </si>
  <si>
    <t>6750001719</t>
  </si>
  <si>
    <t>0014393</t>
  </si>
  <si>
    <t>2900001779</t>
  </si>
  <si>
    <t>6750001720</t>
  </si>
  <si>
    <t>0014394</t>
  </si>
  <si>
    <t>2900001780</t>
  </si>
  <si>
    <t>6750001721</t>
  </si>
  <si>
    <t>0014395</t>
  </si>
  <si>
    <t>2900001786</t>
  </si>
  <si>
    <t>6750001724</t>
  </si>
  <si>
    <t>0014396</t>
  </si>
  <si>
    <t>2900001787</t>
  </si>
  <si>
    <t>6750001727</t>
  </si>
  <si>
    <t>0014397</t>
  </si>
  <si>
    <t>2900001788</t>
  </si>
  <si>
    <t>6750001729</t>
  </si>
  <si>
    <t>0014398</t>
  </si>
  <si>
    <t>2900001809</t>
  </si>
  <si>
    <t>6750001808</t>
  </si>
  <si>
    <t>0014494</t>
  </si>
  <si>
    <t>2900001874</t>
  </si>
  <si>
    <t>9075000041</t>
  </si>
  <si>
    <t>ZLE1</t>
  </si>
  <si>
    <t>Cancel Invoice</t>
  </si>
  <si>
    <t>9075000042</t>
  </si>
  <si>
    <t>2900000211</t>
  </si>
  <si>
    <t>9075000043</t>
  </si>
  <si>
    <t>9075000044</t>
  </si>
  <si>
    <t>9075000046</t>
  </si>
  <si>
    <t>2900000055</t>
  </si>
  <si>
    <t>8825000011</t>
  </si>
  <si>
    <t>ZBE4</t>
  </si>
  <si>
    <t>ENL - Inv Cr Return</t>
  </si>
  <si>
    <t>7885000026</t>
  </si>
  <si>
    <t>(All)</t>
  </si>
  <si>
    <t>Sum of Total</t>
  </si>
  <si>
    <t>Column Labels</t>
  </si>
  <si>
    <t>Row Labels</t>
  </si>
  <si>
    <t>Grand Total</t>
  </si>
  <si>
    <t>KHU VỰC</t>
  </si>
  <si>
    <t>SIÊU THỊ</t>
  </si>
  <si>
    <t>DOANH SỐ T4</t>
  </si>
  <si>
    <t>CK DOANH SO T 4 (-VAT)</t>
  </si>
  <si>
    <t>CK DOANH SO T 4 (+VAT)</t>
  </si>
  <si>
    <t>CK DOANH SO T 4 (+VAT) (+000Vnđ)</t>
  </si>
  <si>
    <t>SOUTH</t>
  </si>
  <si>
    <t>DONG NAI</t>
  </si>
  <si>
    <t>AN LAC</t>
  </si>
  <si>
    <t>MIEN DONG</t>
  </si>
  <si>
    <t>GO VAP</t>
  </si>
  <si>
    <t>PHU THANH</t>
  </si>
  <si>
    <t>CAN THO</t>
  </si>
  <si>
    <t>BINH DUONG</t>
  </si>
  <si>
    <t>TRUONG CHINH</t>
  </si>
  <si>
    <t>DI AN</t>
  </si>
  <si>
    <t>AN PHU</t>
  </si>
  <si>
    <t>NGUYEN THI THAP</t>
  </si>
  <si>
    <t>TAN HIEP</t>
  </si>
  <si>
    <t>THAO DIEN</t>
  </si>
  <si>
    <t>AU CO</t>
  </si>
  <si>
    <t>CEN + NOR</t>
  </si>
  <si>
    <t>THANG LONG</t>
  </si>
  <si>
    <t>HAI PHONG</t>
  </si>
  <si>
    <t>DA NANG</t>
  </si>
  <si>
    <t>HUE</t>
  </si>
  <si>
    <t>GARDEN MALL</t>
  </si>
  <si>
    <t xml:space="preserve">VINH </t>
  </si>
  <si>
    <t>VINH PHUC</t>
  </si>
  <si>
    <t>NAM DINH</t>
  </si>
  <si>
    <t>LONG BIEN</t>
  </si>
  <si>
    <t>HAI DUONG</t>
  </si>
  <si>
    <t>ME LINH</t>
  </si>
  <si>
    <t>VIET TRI</t>
  </si>
  <si>
    <t>NINH BINH</t>
  </si>
  <si>
    <t>HA LONG</t>
  </si>
  <si>
    <t>QUY NHON</t>
  </si>
  <si>
    <t>HO GUOM</t>
  </si>
  <si>
    <t>LE TRONG TAN</t>
  </si>
  <si>
    <t>TOTAL</t>
  </si>
  <si>
    <t>4000001127</t>
  </si>
  <si>
    <t>DG</t>
  </si>
  <si>
    <t>Customer Credit Memo</t>
  </si>
  <si>
    <t>Chiết khấu thương mại Quý 4.2018</t>
  </si>
  <si>
    <t>4000001128</t>
  </si>
  <si>
    <t>Chiết khấu thương mại Quý 1.2019</t>
  </si>
  <si>
    <t>Coop</t>
  </si>
  <si>
    <t>chiết khấu</t>
  </si>
  <si>
    <t>Tổng Big C+Lotte</t>
  </si>
  <si>
    <t>Tổng Big C+Lotte+Coop</t>
  </si>
  <si>
    <t>Full Name</t>
  </si>
  <si>
    <t>Ma NV</t>
  </si>
  <si>
    <t>Begin
 Working day</t>
  </si>
  <si>
    <t>Position</t>
  </si>
  <si>
    <t>NPP</t>
  </si>
  <si>
    <t>HCM</t>
  </si>
  <si>
    <t>HCMNguyễn Đức Việt</t>
  </si>
  <si>
    <t>Phúc An Bình  &amp; Hoàng Phúc</t>
  </si>
  <si>
    <t>HCMNguyễn Thị Phương Thảo</t>
  </si>
  <si>
    <t>Phúc An Bình</t>
  </si>
  <si>
    <t>HCMNguyễn Minh Hiền</t>
  </si>
  <si>
    <t>Hoàng Phúc</t>
  </si>
  <si>
    <t>HCMMai Công Định</t>
  </si>
  <si>
    <t>HCMNguyễn Thị Lệ Hằng</t>
  </si>
  <si>
    <t>HCMDương Thị Diễm Thanh</t>
  </si>
  <si>
    <t>Châu Gia Khương</t>
  </si>
  <si>
    <t>HCMTrần Ngọc Ninh</t>
  </si>
  <si>
    <t>HCMPhạm Nhựt Nam</t>
  </si>
  <si>
    <t>Vạn Sự Lợi</t>
  </si>
  <si>
    <t>HCMChăn Sĩ Sơn Lâm</t>
  </si>
  <si>
    <t>HCMPhan Thế Trung</t>
  </si>
  <si>
    <t>HCMTrần Thị Sương</t>
  </si>
  <si>
    <t>Mai Gia An</t>
  </si>
  <si>
    <t>HCMNguyễn Xuân Phong</t>
  </si>
  <si>
    <t>HCMĐòan Trọng Nam</t>
  </si>
  <si>
    <t>HCMNguyễn Hoàng Bảo Châu</t>
  </si>
  <si>
    <t>HCMTrần Xuân Đầy</t>
  </si>
  <si>
    <t>HCMNguyễn Ngọc Thật</t>
  </si>
  <si>
    <t>Phương Trâm, Vuơng Dũng</t>
  </si>
  <si>
    <t>HCMNguyễn Ngọc Lực</t>
  </si>
  <si>
    <t>Phương Trâm</t>
  </si>
  <si>
    <t>HCMNguyễn Huy Trung</t>
  </si>
  <si>
    <t>HCMLê Văn Hạnh</t>
  </si>
  <si>
    <t>Vuơng Dũng</t>
  </si>
  <si>
    <t>HCMNguyễn Văn Hoàng</t>
  </si>
  <si>
    <t>HCMNguyễn Công Phấn</t>
  </si>
  <si>
    <t>Siêu Tính &amp; Trần Phạm Minh</t>
  </si>
  <si>
    <t>HCMLê Bích Nhi</t>
  </si>
  <si>
    <t>Siêu Tính</t>
  </si>
  <si>
    <t>HCMPhạm Nhật Qui</t>
  </si>
  <si>
    <t>HCMLai Thanh Sang</t>
  </si>
  <si>
    <t>Trần Gia</t>
  </si>
  <si>
    <t xml:space="preserve">HCMChâu Duy Cường </t>
  </si>
  <si>
    <t>Diễm Phúc, LQK</t>
  </si>
  <si>
    <t>HCMTrịnh Công Phúc</t>
  </si>
  <si>
    <t>Diễm Phúc</t>
  </si>
  <si>
    <t>HCMLê Trần Thanh Phương</t>
  </si>
  <si>
    <t>HCMHuỳnh Thanh Nam</t>
  </si>
  <si>
    <t xml:space="preserve">HCMVõ Thị Thanh Thủy </t>
  </si>
  <si>
    <t>HCMTrần Thị Trúc Ly</t>
  </si>
  <si>
    <t>Long Quốc Kim</t>
  </si>
  <si>
    <t>HCMLê Vũ Hoài Duy</t>
  </si>
  <si>
    <t>HCMVũ Hải</t>
  </si>
  <si>
    <t>HCMNguyễn Huy</t>
  </si>
  <si>
    <t>WS 1</t>
  </si>
  <si>
    <t>HCMChâu Hữu Tính</t>
  </si>
  <si>
    <t>WS1</t>
  </si>
  <si>
    <t>HCMNguyễn Thị Hằng</t>
  </si>
  <si>
    <t xml:space="preserve">HCMNguyễn Hồng Phi Yến </t>
  </si>
  <si>
    <t>HCMHuỳnh Ngọc Tân</t>
  </si>
  <si>
    <t>HCMPhan Thanh Quý</t>
  </si>
  <si>
    <t>HCMCao Văn Quát</t>
  </si>
  <si>
    <t xml:space="preserve">HCMHuỳnh Ngọc Nhu </t>
  </si>
  <si>
    <t>HCMNguyễn Thái Thụy</t>
  </si>
  <si>
    <t>Urban Agent 1</t>
  </si>
  <si>
    <t>HCMNguyễn Hoài Thanh</t>
  </si>
  <si>
    <t>KA 1</t>
  </si>
  <si>
    <t>HCMNguyễn Thị Phương Linh</t>
  </si>
  <si>
    <t>HCMNguyễn Văn Hiếu</t>
  </si>
  <si>
    <t xml:space="preserve">HCMNguyễn Hưng </t>
  </si>
  <si>
    <t>HCMNguyễn Trường Thành</t>
  </si>
  <si>
    <t>HCMPhạm Lâm Sơn</t>
  </si>
  <si>
    <t>Tân Phú</t>
  </si>
  <si>
    <t>HCMNguyễn Phúc Tài</t>
  </si>
  <si>
    <t>Quận 7A</t>
  </si>
  <si>
    <t>HCMTrần Bá Cường</t>
  </si>
  <si>
    <t>Q4</t>
  </si>
  <si>
    <t>HCMĐặng Trần Tín</t>
  </si>
  <si>
    <t>HCMTăng Tuấn Thi</t>
  </si>
  <si>
    <t>HCMNguyễn Thị Mộng Tuyền</t>
  </si>
  <si>
    <t>Quận 2+9</t>
  </si>
  <si>
    <t>HCMĐào Đức Cường</t>
  </si>
  <si>
    <t>HCMLê Thanh Bình</t>
  </si>
  <si>
    <t>HCMNguyễn Quang Minh Trung</t>
  </si>
  <si>
    <t>HCMNguyễn Thị Hà An</t>
  </si>
  <si>
    <t>HCMBùi Hữu Nghĩa</t>
  </si>
  <si>
    <t>Nhà Bè</t>
  </si>
  <si>
    <t>HCMNguyễn Vũ Đông</t>
  </si>
  <si>
    <t>HCMĐỗ Tài Thiện</t>
  </si>
  <si>
    <t>HCMNguyễn Quốc Vương</t>
  </si>
  <si>
    <t>HCMNguyễn Thành Danh</t>
  </si>
  <si>
    <t>Bình Thạnh</t>
  </si>
  <si>
    <t>HCMThái Minh Hoàng</t>
  </si>
  <si>
    <t>HCMHà Anh Tuấn</t>
  </si>
  <si>
    <t>Hóc Môn, Q 12</t>
  </si>
  <si>
    <t xml:space="preserve">HCMLê Đình Đức </t>
  </si>
  <si>
    <t>Thủ Đức</t>
  </si>
  <si>
    <t>HCMLê Thị Kim Yến</t>
  </si>
  <si>
    <t>HCMNguyễn Văn Hùng</t>
  </si>
  <si>
    <t>HCMTrần Đăng Chinh</t>
  </si>
  <si>
    <t>HCMNguyễn Văn Tú</t>
  </si>
  <si>
    <t>HCMLê Cao Nhân</t>
  </si>
  <si>
    <t>HCMNguyễn Văn Vũ</t>
  </si>
  <si>
    <t>Gò Vấp</t>
  </si>
  <si>
    <t>HCMPhạm Bá Quang</t>
  </si>
  <si>
    <t>HCMNguyễn Thị Bích Hạnh</t>
  </si>
  <si>
    <t>HCMPhan Tuấn Mỹ</t>
  </si>
  <si>
    <t xml:space="preserve">HCMDương Văn Khem </t>
  </si>
  <si>
    <t>HCMLê Xuân Hiển</t>
  </si>
  <si>
    <t>HCMTrương Thị Loan Thanh</t>
  </si>
  <si>
    <t>HCMNguyễn Thu Huyến</t>
  </si>
  <si>
    <t>HCMLưu Thành Thà</t>
  </si>
  <si>
    <t>Q4+7+NB</t>
  </si>
  <si>
    <t>HCMLê Anh Tuấn</t>
  </si>
  <si>
    <t>HCMNguyễn Văn Phát</t>
  </si>
  <si>
    <t>HCMĐặng Thái Thành</t>
  </si>
  <si>
    <t xml:space="preserve">HCMTrịnh Nguyên Vỹ </t>
  </si>
  <si>
    <t xml:space="preserve">HCMĐỗ Văn Vũ </t>
  </si>
  <si>
    <t>HCMVũ Xuân Khang</t>
  </si>
  <si>
    <t>Củ Chi</t>
  </si>
  <si>
    <t>HCMTrần Biên Thùy</t>
  </si>
  <si>
    <t>Củ Chi 1</t>
  </si>
  <si>
    <t>HCMVũ Xuân Khải</t>
  </si>
  <si>
    <t>Củ Chi 3</t>
  </si>
  <si>
    <t>HCMLâm Minh Được</t>
  </si>
  <si>
    <t>HCMLê Minh Tuấn</t>
  </si>
  <si>
    <t>WS+KA</t>
  </si>
  <si>
    <t>HCMTrần Đình Duy</t>
  </si>
  <si>
    <t>HCMVõ Thành Như</t>
  </si>
  <si>
    <t>HCMNguyễn Hoàng Phú</t>
  </si>
  <si>
    <t>HCMLê Thị Ngọc Ánh</t>
  </si>
  <si>
    <t>HCMPhạm Vũ Mỹ Chi</t>
  </si>
  <si>
    <t>HCMNguyễn Minh Trí</t>
  </si>
  <si>
    <t>HCMChâu Kiều Tâm</t>
  </si>
  <si>
    <t>HCMNguyễn Hoàng Lang</t>
  </si>
  <si>
    <t>HCMTrần Văn Phòng</t>
  </si>
  <si>
    <t xml:space="preserve">HCMLê Hoàng Khoa </t>
  </si>
  <si>
    <t>HCMTrần Văn Ba</t>
  </si>
  <si>
    <t>HCMLưu Khánh Dương</t>
  </si>
  <si>
    <t>HCMHồ Thị Bé Ba</t>
  </si>
  <si>
    <t>SE</t>
  </si>
  <si>
    <t>SELê Minh Thơ</t>
  </si>
  <si>
    <t>Minh Lê, Quốc Hùng, Phạm Thị Thêu</t>
  </si>
  <si>
    <t>SEĐào Văn Nam</t>
  </si>
  <si>
    <t>Quốc Hùng</t>
  </si>
  <si>
    <t>SETrịnh Quốc Sỹ</t>
  </si>
  <si>
    <t>SETrần Thanh Sơn</t>
  </si>
  <si>
    <t>SEPhan Văn Chế</t>
  </si>
  <si>
    <t>Huệ An</t>
  </si>
  <si>
    <t>SENguyễn Thị Duế</t>
  </si>
  <si>
    <t>SENguyễn Văn Hiếu</t>
  </si>
  <si>
    <t>AG Nguyễn Thị Lý</t>
  </si>
  <si>
    <t>SEHàn Quang Chung</t>
  </si>
  <si>
    <t>Lê Thiên Hương</t>
  </si>
  <si>
    <t>SENguyễn Văn Tèo</t>
  </si>
  <si>
    <t>SEPhạm Đức Hợi</t>
  </si>
  <si>
    <t>Đỗ Minh Thành</t>
  </si>
  <si>
    <t>SELê Quốc Tuấn</t>
  </si>
  <si>
    <t>SENgô Ngọc Thiên</t>
  </si>
  <si>
    <t>SEHoàng Quốc Tuấn</t>
  </si>
  <si>
    <t>Minh Lệ</t>
  </si>
  <si>
    <t>SELâm Xuân Nga</t>
  </si>
  <si>
    <t>SEPhạm Đình Thứ</t>
  </si>
  <si>
    <t>SENguyễn Thanh Hoàng</t>
  </si>
  <si>
    <t>AG_Phạm Thị Thêu</t>
  </si>
  <si>
    <t>SETrịnh Nguyễn Huỳnh</t>
  </si>
  <si>
    <t>Duy Ngân, Bạch Mai, Trúc Đào</t>
  </si>
  <si>
    <t>SETrần Phong Tú</t>
  </si>
  <si>
    <t>Duy Ngân</t>
  </si>
  <si>
    <t>SELý Minh Trí</t>
  </si>
  <si>
    <t>SEVõ Hoàng Gia</t>
  </si>
  <si>
    <t>SETrần Thị Trung Hiếu</t>
  </si>
  <si>
    <t>SEPhạm Phú Thịnh</t>
  </si>
  <si>
    <t>Bạch Mai</t>
  </si>
  <si>
    <t>SENguyễn Trần Gia Khang</t>
  </si>
  <si>
    <t>SEHoàng Thị Hiên</t>
  </si>
  <si>
    <t>SELương Lê Minh Thông</t>
  </si>
  <si>
    <t xml:space="preserve">Nguyễn Huy </t>
  </si>
  <si>
    <t>SETrần Văn Thường</t>
  </si>
  <si>
    <t>SEHoàng Thị Sửu</t>
  </si>
  <si>
    <t>AG Lê Minh Như</t>
  </si>
  <si>
    <t>SENguyễn Phước Hiền.</t>
  </si>
  <si>
    <t>Nguyễn Thị Thắm</t>
  </si>
  <si>
    <t>SEBùi Xuân Lộc</t>
  </si>
  <si>
    <t>Quốc Cường</t>
  </si>
  <si>
    <t>SEPhạm Hoàng Khánh</t>
  </si>
  <si>
    <t>SEVõ Phi Phong</t>
  </si>
  <si>
    <t>SELưu Thị Phương Trang</t>
  </si>
  <si>
    <t>SEHà Kim Nương</t>
  </si>
  <si>
    <t>AG Nguyên Bình</t>
  </si>
  <si>
    <t>SENguyễn Văn Nguyên Bình</t>
  </si>
  <si>
    <t>SENguyễn Tấn Định</t>
  </si>
  <si>
    <t>Khang Phú, Nguyễn Khoa Đăng</t>
  </si>
  <si>
    <t>Khang Phú</t>
  </si>
  <si>
    <t>SENguyễn Minh Tuấn</t>
  </si>
  <si>
    <t>SEPhạm Cao Cường</t>
  </si>
  <si>
    <t>SELê Thanh Bình</t>
  </si>
  <si>
    <t>SEHuỳnh Văn Phương</t>
  </si>
  <si>
    <t>SECao Tuấn Thanh</t>
  </si>
  <si>
    <t>SEPhan Thiện Chí</t>
  </si>
  <si>
    <t>SEThái Hữu Phúc</t>
  </si>
  <si>
    <t>Nguyễn Khoa Đăng, Dương Sang</t>
  </si>
  <si>
    <t>SETrần Ngọc Thạch</t>
  </si>
  <si>
    <t>Nguyễn Khoa Đăng</t>
  </si>
  <si>
    <t>SENguyễn Hoàng Long</t>
  </si>
  <si>
    <t>SEDương Ngọc Duy</t>
  </si>
  <si>
    <t>SENguyễn Hiếu Ngọc</t>
  </si>
  <si>
    <t>SEDương Văn Sang</t>
  </si>
  <si>
    <t>Trâm Huỳnh Phát</t>
  </si>
  <si>
    <t>SENguyễn Minh Tiến</t>
  </si>
  <si>
    <t>SENguyễn Đức Hạnh</t>
  </si>
  <si>
    <t>SENguyễn Văn Tám</t>
  </si>
  <si>
    <t>Phúc Hậu</t>
  </si>
  <si>
    <t>SEĐoàn Văn Hiên</t>
  </si>
  <si>
    <t>AG Nguyễn Văn Hòa</t>
  </si>
  <si>
    <t>SEHoàng Tiến Dũng</t>
  </si>
  <si>
    <t>SEBùi Hữu Thành</t>
  </si>
  <si>
    <t>EAST 1</t>
  </si>
  <si>
    <t>SETrịnh Nhất Phương</t>
  </si>
  <si>
    <t>EAST 2</t>
  </si>
  <si>
    <t>SEĐinh Tấn Thọ</t>
  </si>
  <si>
    <t>Tâm Trang</t>
  </si>
  <si>
    <t>SEHồ Triệu Phú</t>
  </si>
  <si>
    <t>SELê Thị Xuân Phương</t>
  </si>
  <si>
    <t>SENguyễn Nhật Duy</t>
  </si>
  <si>
    <t>SEPhùng Thị Hồng Yến</t>
  </si>
  <si>
    <t>SENguyễn Cẩm Thạch</t>
  </si>
  <si>
    <t>Trường  Vân</t>
  </si>
  <si>
    <t>SENguyễn Thị Ngọc Oanh</t>
  </si>
  <si>
    <t>SEPhạm Đình Trường</t>
  </si>
  <si>
    <t>SELê Thị Thanh Trang</t>
  </si>
  <si>
    <t>Dương Thi Hông Nhi</t>
  </si>
  <si>
    <t xml:space="preserve">SECáp Văn Lai </t>
  </si>
  <si>
    <t>Minh Nga, Bé Tân, Mai Phương</t>
  </si>
  <si>
    <t>SEĐặng Thị Mỹ Lệ</t>
  </si>
  <si>
    <t>Minh Nga</t>
  </si>
  <si>
    <t>SELê Đức  Tấn</t>
  </si>
  <si>
    <t>SENguyễn Ngọc Minh</t>
  </si>
  <si>
    <t>SENguyễn Thị Thanh Thảo</t>
  </si>
  <si>
    <t>Bé Tân</t>
  </si>
  <si>
    <t>SETrần Đức Tâm</t>
  </si>
  <si>
    <t>SETrương Hoàng Trọng Ngôn</t>
  </si>
  <si>
    <t>SELê Duy Hòa</t>
  </si>
  <si>
    <t>E_Agent Mai Phương</t>
  </si>
  <si>
    <t>SEVõ Văn Ngọc</t>
  </si>
  <si>
    <t>Nguyên Hương,Hoàng Long</t>
  </si>
  <si>
    <t>SENgô Văn Sang</t>
  </si>
  <si>
    <t>Nguyên Hương</t>
  </si>
  <si>
    <t>SENguyễn Thành An</t>
  </si>
  <si>
    <t>SETrần Phú Vinh</t>
  </si>
  <si>
    <t>SEĐỗ Hoài Phi</t>
  </si>
  <si>
    <t>SEBùi Ngọc Nguy</t>
  </si>
  <si>
    <t>SENguyễn Ngọc Hải</t>
  </si>
  <si>
    <t>SEPhan Thị Kim Phượng</t>
  </si>
  <si>
    <t xml:space="preserve">SEPhạm Thị Hậu </t>
  </si>
  <si>
    <t>Hoàng Long</t>
  </si>
  <si>
    <t>SETrần Xuân Trường</t>
  </si>
  <si>
    <t>SETrần Quang Hiển</t>
  </si>
  <si>
    <t>AG Bình Luynh</t>
  </si>
  <si>
    <t>SETrần Ngọc Loan</t>
  </si>
  <si>
    <t>SENguyễn Thiện Dũng</t>
  </si>
  <si>
    <t>Hoàng Đại Dương, Dũng Hải Hà</t>
  </si>
  <si>
    <t>SENguyễn Văn Toàn</t>
  </si>
  <si>
    <t>Hoàng Đại Dương</t>
  </si>
  <si>
    <t>SENguyễn Thi Hồng My</t>
  </si>
  <si>
    <t>SENguyễn Thị Phú</t>
  </si>
  <si>
    <t>SENguyễn Thị Hồng Thương</t>
  </si>
  <si>
    <t>SEVõ Thị Tuyết</t>
  </si>
  <si>
    <t>SENguyễn Văn Tuấn</t>
  </si>
  <si>
    <t>Nguyễn Minh Đức, Nguyễn Thị Liêm</t>
  </si>
  <si>
    <t>SENguyễn Văn Việt</t>
  </si>
  <si>
    <t>SELê Thị Lệ Thu</t>
  </si>
  <si>
    <t>SELê Thị Nguyệt</t>
  </si>
  <si>
    <t>Nguyễn Thị Liêm</t>
  </si>
  <si>
    <t>SEHoàng Thị Kim Yến</t>
  </si>
  <si>
    <t>SECao Văn Nghị</t>
  </si>
  <si>
    <t>AG_Thanh Hương</t>
  </si>
  <si>
    <t>SETrần Đình Quý</t>
  </si>
  <si>
    <t>Vĩnh Phước, AG Nguyễn Hữu Nhật</t>
  </si>
  <si>
    <t>SEPhan Thị Linh</t>
  </si>
  <si>
    <t>Vĩnh Phước</t>
  </si>
  <si>
    <t>SENguyễn Hữu Hoành</t>
  </si>
  <si>
    <t>SELương Văn Luân</t>
  </si>
  <si>
    <t>SETrương Thị Ngọc Duyên</t>
  </si>
  <si>
    <t>AG  Nguyễn Hữu Nhật</t>
  </si>
  <si>
    <t>SELê Tuấn Anh</t>
  </si>
  <si>
    <t>SEĐinh Ngọc Sơn</t>
  </si>
  <si>
    <t>Trí Nguyên,Bảo Long, Hai Mơi</t>
  </si>
  <si>
    <t>SETrần Văn Hải</t>
  </si>
  <si>
    <t>Trí Nguyên</t>
  </si>
  <si>
    <t>SENguyễn Quốc Huy</t>
  </si>
  <si>
    <t>SENguyễn Hoàn Cương</t>
  </si>
  <si>
    <t>SEThái Thị Ngọc Vân</t>
  </si>
  <si>
    <t>Hai Mơi</t>
  </si>
  <si>
    <t>SEĐèo Nàng Xuân Hồng</t>
  </si>
  <si>
    <t>SENguyễn Bình Dương</t>
  </si>
  <si>
    <t>Đức Trung</t>
  </si>
  <si>
    <t>SETrần Kim Yến</t>
  </si>
  <si>
    <t>SEBùi Thị Như Hà</t>
  </si>
  <si>
    <t>MK</t>
  </si>
  <si>
    <t>MKHồ Quốc Việt</t>
  </si>
  <si>
    <t>Ha Tiên, Châu Kim Loan</t>
  </si>
  <si>
    <t>MKNguyễn Hoàng Lâm</t>
  </si>
  <si>
    <t>Tuấn Huy</t>
  </si>
  <si>
    <t>MKVăn Gia Tuấn</t>
  </si>
  <si>
    <t>Ha Tiên</t>
  </si>
  <si>
    <t xml:space="preserve">MKĐặng Đình Quốc Vũ </t>
  </si>
  <si>
    <t>MKLương Văn Thoai</t>
  </si>
  <si>
    <t>MKNguyễn Phạm Quốc Thái</t>
  </si>
  <si>
    <t>AG Minh Phước</t>
  </si>
  <si>
    <t>MKNguyễn Thị Tuyết Thu</t>
  </si>
  <si>
    <t>AG Châu Kim Loan</t>
  </si>
  <si>
    <t>MKMã Khai Bình</t>
  </si>
  <si>
    <t>MKPhạm Đức Vinh</t>
  </si>
  <si>
    <t>MKLê Thị Trúc Linh</t>
  </si>
  <si>
    <t>HTX P1</t>
  </si>
  <si>
    <t>MKNguyễn Thanh Phú</t>
  </si>
  <si>
    <t>MKVõ Trần Bình</t>
  </si>
  <si>
    <t>MKDương Nhật Tiến</t>
  </si>
  <si>
    <t>MKNguyễn Văn Phú</t>
  </si>
  <si>
    <t>Tú Anh</t>
  </si>
  <si>
    <t>MKVũ Quốc Hiền</t>
  </si>
  <si>
    <t>MKHồ Tấn Tước</t>
  </si>
  <si>
    <t>Kim Sang, Thu Hồng</t>
  </si>
  <si>
    <t>MKNguyễn Hữu Đức</t>
  </si>
  <si>
    <t>Kim Sang</t>
  </si>
  <si>
    <t>MKNgô Lê Mạnh Phi</t>
  </si>
  <si>
    <t>MKNguyễn Văn Tâm</t>
  </si>
  <si>
    <t>MKNguyễn Lý Ngọc Duyên</t>
  </si>
  <si>
    <t>MKNguyễn Văn Thương</t>
  </si>
  <si>
    <t>Thu Hong</t>
  </si>
  <si>
    <t>MKPhan Thị Hạnh</t>
  </si>
  <si>
    <t>MKHuỳnh Thanh Sang</t>
  </si>
  <si>
    <t>Tăng Kiên Quyết</t>
  </si>
  <si>
    <t>MKNguyễn Quốc Hưng</t>
  </si>
  <si>
    <t>MKĐinh Văn Đoàn</t>
  </si>
  <si>
    <t>MKLê Trường An</t>
  </si>
  <si>
    <t>MKTrần Trung Hòa</t>
  </si>
  <si>
    <t>MKNguyễn Trung Hiếu</t>
  </si>
  <si>
    <t>MKNgô Kim Khôi</t>
  </si>
  <si>
    <t>AG_Ngô Mai Phương</t>
  </si>
  <si>
    <t>MKTrần Quốc Trung</t>
  </si>
  <si>
    <t>Tâm Tâm MK, Như Thành</t>
  </si>
  <si>
    <t>MKPhạm Hồng Nhu</t>
  </si>
  <si>
    <t>Trúc Giang Bến Tre</t>
  </si>
  <si>
    <t>MKHUỲNH VĂN NHÂN</t>
  </si>
  <si>
    <t>MKHuỳnh Văn Trác</t>
  </si>
  <si>
    <t>MKHuỳnh Thị Thanh Nhanh</t>
  </si>
  <si>
    <t>MKPhạm Thanh Bình</t>
  </si>
  <si>
    <t>Nguyệt Thu</t>
  </si>
  <si>
    <t>MKNguyễn Văn Chung</t>
  </si>
  <si>
    <t>AG Mai Bé Thơ</t>
  </si>
  <si>
    <t>MKTrần Thị Thúy Hằng</t>
  </si>
  <si>
    <t>MKNguyễn Thành Tâm</t>
  </si>
  <si>
    <t>Phạm Văn Mừng, Nguyễn Văn Chồn</t>
  </si>
  <si>
    <t>MKTrần Hồng Hạnh</t>
  </si>
  <si>
    <t>Phạm Văn Mừng</t>
  </si>
  <si>
    <t>MKDiệp Quốc Đống</t>
  </si>
  <si>
    <t>MKLê Minh Trí</t>
  </si>
  <si>
    <t>MKChung Nguyên Thành</t>
  </si>
  <si>
    <t>MKLê Quang Minh</t>
  </si>
  <si>
    <t>AG Nguyễn Văn Chồn</t>
  </si>
  <si>
    <t>MKBùi Trường Giang</t>
  </si>
  <si>
    <t>MKNguyễn Vũ Hòa</t>
  </si>
  <si>
    <t>HTXP1,Tú Anh, Mai Bé Thơ</t>
  </si>
  <si>
    <t>MKNguyễn Thành Duyệt</t>
  </si>
  <si>
    <t>Thanh Nhanh</t>
  </si>
  <si>
    <t>MKLê Thanh Nhựt</t>
  </si>
  <si>
    <t>Hải Đăng</t>
  </si>
  <si>
    <t xml:space="preserve">MKLê Long Hiệp </t>
  </si>
  <si>
    <t>MKMai Chí Trung</t>
  </si>
  <si>
    <t>MKTrần Văn Thừa</t>
  </si>
  <si>
    <t>AG Như Thành</t>
  </si>
  <si>
    <t>MKNguyễn Văn Khôn</t>
  </si>
  <si>
    <t>MKNguyễn Hoàng Vũ</t>
  </si>
  <si>
    <t>MKDương Quốc Thuần</t>
  </si>
  <si>
    <t>MEKONG 1</t>
  </si>
  <si>
    <t>MKHà Phước Thanh</t>
  </si>
  <si>
    <t>MEKONG 2</t>
  </si>
  <si>
    <t>MKQuách Thư Liêm</t>
  </si>
  <si>
    <t>MKĐặng Thành Đồng</t>
  </si>
  <si>
    <t>Anh Kim, Phan Thị Lý</t>
  </si>
  <si>
    <t>Gia Khánh</t>
  </si>
  <si>
    <t>MKNguyễn Thanh Hiếu</t>
  </si>
  <si>
    <t>MKNguyễn Văn Luông</t>
  </si>
  <si>
    <t>AG Tấn Phát</t>
  </si>
  <si>
    <t xml:space="preserve">MKNguyễn Văn Trãi </t>
  </si>
  <si>
    <t>Ng Thanh Nhàn, Huỳnh Hoài Phượng, Ngọc Mai</t>
  </si>
  <si>
    <t>MKVõ Phước Tính</t>
  </si>
  <si>
    <t>MKTrần Thanh Phong </t>
  </si>
  <si>
    <t xml:space="preserve">MKPhan Hoài Phương </t>
  </si>
  <si>
    <t>AG Huỳnh Hoài Phương</t>
  </si>
  <si>
    <t>MKLý Thanh Hải</t>
  </si>
  <si>
    <t>AG Huỳnh Hữu Châu</t>
  </si>
  <si>
    <t>MKChâu Văn Tiến</t>
  </si>
  <si>
    <t>Bách Việt, Camex</t>
  </si>
  <si>
    <t>MKThái Trung Kiên</t>
  </si>
  <si>
    <t>Bách Việt</t>
  </si>
  <si>
    <t>MKLữ Văn Lai</t>
  </si>
  <si>
    <t>MKVõ Văn Đoàn</t>
  </si>
  <si>
    <t>MKNguyễn Việt Anh</t>
  </si>
  <si>
    <t>MKĐoàn Đăng Khoa</t>
  </si>
  <si>
    <t>AG Camex</t>
  </si>
  <si>
    <t>MKChâu Minh Hiếu</t>
  </si>
  <si>
    <t>Châu Thuân,Tư Muỗi</t>
  </si>
  <si>
    <t xml:space="preserve">MKBùi Thị Mỹ Quý </t>
  </si>
  <si>
    <t>Tư Muỗi</t>
  </si>
  <si>
    <t xml:space="preserve">MKBùi Thanh Thảo </t>
  </si>
  <si>
    <t xml:space="preserve">MKNguyễn Văn Hoàng </t>
  </si>
  <si>
    <t>MKCao Văn Nghe</t>
  </si>
  <si>
    <t>Trung Thảo</t>
  </si>
  <si>
    <t xml:space="preserve">MKNguyễn Thanh Quân </t>
  </si>
  <si>
    <t xml:space="preserve">MKNguyễn Văn Khang </t>
  </si>
  <si>
    <t>MKTrần Vũ Linh</t>
  </si>
  <si>
    <t>MKNguyễn Bá Trọng Quân</t>
  </si>
  <si>
    <t>Sơn Hùng Dũng, Thúy Hiệp</t>
  </si>
  <si>
    <t>MKHuỳnh Võ Trung Kiên</t>
  </si>
  <si>
    <t>Phước Thành</t>
  </si>
  <si>
    <t>MKLâm Vũ Duy</t>
  </si>
  <si>
    <t>MKNguyễn Ngọc Tạo</t>
  </si>
  <si>
    <t>MKNguyễn Thị Cẩm Linh</t>
  </si>
  <si>
    <t>MKThi Tấn Qúy</t>
  </si>
  <si>
    <t>MKNguyễn Trung Hậu</t>
  </si>
  <si>
    <t>Lê Chí Tâm</t>
  </si>
  <si>
    <t>MKLữ Thanh Tiền</t>
  </si>
  <si>
    <t>MKTrần Văn Chiến</t>
  </si>
  <si>
    <t>MKGiang Vũ Trường</t>
  </si>
  <si>
    <t>MKTống Văn Tâm</t>
  </si>
  <si>
    <t>AG Lê Nga</t>
  </si>
  <si>
    <t>MKLê Thanh Hoàng</t>
  </si>
  <si>
    <t>AG_Trần Hên</t>
  </si>
  <si>
    <t>MKGiang Ngọc Như</t>
  </si>
  <si>
    <t>MKSơn Hòa Minh</t>
  </si>
  <si>
    <t>Bách Việt, Dương Bình Tén</t>
  </si>
  <si>
    <t>MKĐinh Thị Tố Nhi</t>
  </si>
  <si>
    <t>Anh Kim</t>
  </si>
  <si>
    <t>MKTrần Y Bal</t>
  </si>
  <si>
    <t>MKNguyễn Trường An</t>
  </si>
  <si>
    <t>MKNguyễn Huỳnh Vũ Kiệt</t>
  </si>
  <si>
    <t>MKTrần Anh Khoa</t>
  </si>
  <si>
    <t>MKNguyễn Thanh Liêm</t>
  </si>
  <si>
    <t>Hoàng Lợi</t>
  </si>
  <si>
    <t>MKLê Trọng Bằng</t>
  </si>
  <si>
    <t>MKPhan Thanh Tuấn</t>
  </si>
  <si>
    <t>MKNguyễn Vũ Linh</t>
  </si>
  <si>
    <t>Hứa Thị Chính</t>
  </si>
  <si>
    <t>MKBành Phước Lợi</t>
  </si>
  <si>
    <t>MKHuỳnh Thi Hồng Vân</t>
  </si>
  <si>
    <t>MKNguyễn Văn Mãnh</t>
  </si>
  <si>
    <t>MKLưu Khánh Ngọc</t>
  </si>
  <si>
    <t>MKSơn Hòan Nam</t>
  </si>
  <si>
    <t>Võ Thanh Danh</t>
  </si>
  <si>
    <t>MKTrương Hoàng Đương</t>
  </si>
  <si>
    <t>MKVõ Minh Thành</t>
  </si>
  <si>
    <t>MKThạch Mel</t>
  </si>
  <si>
    <t>MKCao Văn Tha</t>
  </si>
  <si>
    <t>MKCao Hoài Hận</t>
  </si>
  <si>
    <t>AG Sơn Thanh Dân</t>
  </si>
  <si>
    <t>CEN</t>
  </si>
  <si>
    <t>CENBùi Quốc Tuấn</t>
  </si>
  <si>
    <t xml:space="preserve">CENLê Đặng Thanh Tài </t>
  </si>
  <si>
    <t>Kỳ Tiên</t>
  </si>
  <si>
    <t>CENTrần Hữu Mẫn</t>
  </si>
  <si>
    <t>CENThái Duy Bảo</t>
  </si>
  <si>
    <t>CENNguyễn Hữu Nhật Trường</t>
  </si>
  <si>
    <t>CENLương Xuân Hoài</t>
  </si>
  <si>
    <t>CENĐặng Công Thắng</t>
  </si>
  <si>
    <t>CENNguyễn Đăng Đạt</t>
  </si>
  <si>
    <t>CENTrần Hữu Dũng</t>
  </si>
  <si>
    <t>CENTrần Anh Vũ</t>
  </si>
  <si>
    <t>CENVăn Phú Anh Khoa</t>
  </si>
  <si>
    <t xml:space="preserve">CENNguyễn Đăng Hoàng </t>
  </si>
  <si>
    <t>CENHuỳnh Văn Lập</t>
  </si>
  <si>
    <t>CENĐặng Trương Nhật Huy</t>
  </si>
  <si>
    <t>CENMai Văn Nam</t>
  </si>
  <si>
    <t>CENPhạm Bá Phú</t>
  </si>
  <si>
    <t>CENĐỗ Duy Thiện</t>
  </si>
  <si>
    <t>Linh Nhân</t>
  </si>
  <si>
    <t>CENHồ Duy Thảnh</t>
  </si>
  <si>
    <t>CENLưu Văn Tân</t>
  </si>
  <si>
    <t>Dương Thị Quyên</t>
  </si>
  <si>
    <t>CENHồ Thị Thanh Thủy</t>
  </si>
  <si>
    <t>CENCao Thị Thùy Dương</t>
  </si>
  <si>
    <t>CENNguyễn Thái Ngọc Trịnh</t>
  </si>
  <si>
    <t>CENLê Quang Nhân</t>
  </si>
  <si>
    <t>CENVõ Quang May</t>
  </si>
  <si>
    <t xml:space="preserve">CENTrần Công Danh </t>
  </si>
  <si>
    <t>C_Agent Thân Nguyên Hữu</t>
  </si>
  <si>
    <t>CENHồ Hoàng Sang</t>
  </si>
  <si>
    <t>CENLê Vương Quốc Việt</t>
  </si>
  <si>
    <t xml:space="preserve">CENPhạm Cường </t>
  </si>
  <si>
    <t>C_Agent Huỳnh Thị Hạnh</t>
  </si>
  <si>
    <t>CENNguyễn Hóa</t>
  </si>
  <si>
    <t>C_Agent Thu Hà</t>
  </si>
  <si>
    <t>CENĐặng Cương</t>
  </si>
  <si>
    <t>CENHuỳnh Văn Sang</t>
  </si>
  <si>
    <t>Trà Hoàng Gia</t>
  </si>
  <si>
    <t>CENĐoàn Quốc Thịnh</t>
  </si>
  <si>
    <t>CENNguyễn Đăng Nhiên</t>
  </si>
  <si>
    <t>CENNguyễn Văn Minh</t>
  </si>
  <si>
    <t>CENNguyễn Thị Ánh Nguyệt</t>
  </si>
  <si>
    <t>C_Agent Ông Thị Thái Hà</t>
  </si>
  <si>
    <t>CENLê Phước Sinh</t>
  </si>
  <si>
    <t>C_Agent Phúc Minh Đức</t>
  </si>
  <si>
    <t>CENVũ Trần Duy Tân</t>
  </si>
  <si>
    <t>CENVũ Trần Quốc Tân</t>
  </si>
  <si>
    <t>Trần Thị Nhâm</t>
  </si>
  <si>
    <t>CENHoàng Văn Bình</t>
  </si>
  <si>
    <t>CENTrần Văn Thiện</t>
  </si>
  <si>
    <t>Hoàng Cường</t>
  </si>
  <si>
    <t>CENHoàng Văn Dường</t>
  </si>
  <si>
    <t>CENNguyễn Thị Thu Loàn</t>
  </si>
  <si>
    <t>CENPhạm Đại Hải</t>
  </si>
  <si>
    <t>CENNguyễn Văn Tình</t>
  </si>
  <si>
    <t>C_Agent Nguyễn Thị Lý Tuyết</t>
  </si>
  <si>
    <t>CENLê Đình Lực</t>
  </si>
  <si>
    <t>CENHoàng Thị Hiệp</t>
  </si>
  <si>
    <t>CENNGUYỄN THỊ HIỀN</t>
  </si>
  <si>
    <t>CENNGUYỄN THỊ HẢO</t>
  </si>
  <si>
    <t>CENHoàng Chánh Tín</t>
  </si>
  <si>
    <t>C_Agent Trương Thị Hiền</t>
  </si>
  <si>
    <t>CENĐặng Tuấn Bình</t>
  </si>
  <si>
    <t>Central 2</t>
  </si>
  <si>
    <t>CENVũ Duy Bảo</t>
  </si>
  <si>
    <t xml:space="preserve">CENPhan Đình Long </t>
  </si>
  <si>
    <t>C_Agent Anh Kiệt</t>
  </si>
  <si>
    <t xml:space="preserve">CENNguyễn Bá Ngọc </t>
  </si>
  <si>
    <t>CENHuỳnh Xuân Ngọc</t>
  </si>
  <si>
    <t>Đặng Thị Hà</t>
  </si>
  <si>
    <t xml:space="preserve">CENLê Đông Sang </t>
  </si>
  <si>
    <t>CENTrình Khánh Tâm</t>
  </si>
  <si>
    <t>CENTrần Việt Cường</t>
  </si>
  <si>
    <t>Đại Kim Phát</t>
  </si>
  <si>
    <t>CENNguyễn Hữu Thanh</t>
  </si>
  <si>
    <t>CENĐào Ngọc Hải</t>
  </si>
  <si>
    <t>CENTrần Xuân Cường</t>
  </si>
  <si>
    <t>CENTrần Hồng Nam</t>
  </si>
  <si>
    <t>CENLê Đặng Bá Nhật</t>
  </si>
  <si>
    <t>CENVõ Thị Huệ</t>
  </si>
  <si>
    <t>C_Agent Lê Minh Phát</t>
  </si>
  <si>
    <t>CENHồ Minh Thiện</t>
  </si>
  <si>
    <t>CENNguyễn Thịnh Phúc</t>
  </si>
  <si>
    <t>CENLê Thanh Phương</t>
  </si>
  <si>
    <t>CENHà Thị Lánh</t>
  </si>
  <si>
    <t xml:space="preserve">Tuấn Thành </t>
  </si>
  <si>
    <t>CENNGUYỄN TUẤN VIỆT</t>
  </si>
  <si>
    <t>CENLê Thị Thu Phương</t>
  </si>
  <si>
    <t>C_Agent Tâm Thà</t>
  </si>
  <si>
    <t>CENDương Thị Khuyên</t>
  </si>
  <si>
    <t>CENNguyễn Thị Bích Hoa</t>
  </si>
  <si>
    <t>C_Agent Công Đính</t>
  </si>
  <si>
    <t>CENNguyễn Tiền</t>
  </si>
  <si>
    <t>CENĐoàn Thị Thu Thảo</t>
  </si>
  <si>
    <t>Nguyên Định</t>
  </si>
  <si>
    <t>CENĐỗ Hoàng Phố</t>
  </si>
  <si>
    <t>Lê Trung Thiên</t>
  </si>
  <si>
    <t>CENTrần Xuân Hải</t>
  </si>
  <si>
    <t>CENLương Ngọc Lượng</t>
  </si>
  <si>
    <t>CENNguyễn Văn Quang</t>
  </si>
  <si>
    <t>C_Agent Võ Thị Hồng Nga</t>
  </si>
  <si>
    <t>CENNguyễn Thụy Chi Lê</t>
  </si>
  <si>
    <t>CENNgô Văn Thân</t>
  </si>
  <si>
    <t>C_Agent Dương Thị Thanh</t>
  </si>
  <si>
    <t>CENĐoàn Anh Quá</t>
  </si>
  <si>
    <t>CENLê Thị Thanh Vân</t>
  </si>
  <si>
    <t xml:space="preserve">Hoàng Huy Phát </t>
  </si>
  <si>
    <t>CENHuỳnh Thị Cúc</t>
  </si>
  <si>
    <t>CENLê Thị Bé</t>
  </si>
  <si>
    <t>CENNguyễn Minh Duy</t>
  </si>
  <si>
    <t>CENNguyễn Thị Thu Hương</t>
  </si>
  <si>
    <t>CENNguyễn Hưng Quất Thiện</t>
  </si>
  <si>
    <t>C_Agent Ngô Đăng Cường</t>
  </si>
  <si>
    <t>CENĐặng Thị Mộng Ly</t>
  </si>
  <si>
    <t>CENSử Thị Kim Oanh</t>
  </si>
  <si>
    <t>CENBùi Vương Phúc</t>
  </si>
  <si>
    <t>CENĐỗ Quang Tình</t>
  </si>
  <si>
    <t>CENHuỳnh Thị Thủy</t>
  </si>
  <si>
    <t>CENLý Thị Kim Chi</t>
  </si>
  <si>
    <t>CENPhan Quang Lâm</t>
  </si>
  <si>
    <t>CENTrần Thị Mai Ly</t>
  </si>
  <si>
    <t>C_Agent Đăng Minh</t>
  </si>
  <si>
    <t>CENĐặng Thị Thúy Vi</t>
  </si>
  <si>
    <t>CENVõ Thành Vương</t>
  </si>
  <si>
    <t>Bích Khuê</t>
  </si>
  <si>
    <t>CENPhạm Đức Hoàn</t>
  </si>
  <si>
    <t>North 2</t>
  </si>
  <si>
    <t>NORTH</t>
  </si>
  <si>
    <t>NORTHTrần Trung Thông</t>
  </si>
  <si>
    <t>CENDương Thị Kiều Thu (KA)</t>
  </si>
  <si>
    <t>Trung Hậu</t>
  </si>
  <si>
    <t>NORTHNguyễn Quang Thông</t>
  </si>
  <si>
    <t>DEPO 1</t>
  </si>
  <si>
    <t>CENNguyễn Thị Anh Đào</t>
  </si>
  <si>
    <t xml:space="preserve">CENPhan Thị Hồng </t>
  </si>
  <si>
    <t>CENCao Thành Trung</t>
  </si>
  <si>
    <t>NORTHĐinh Văn Dũng</t>
  </si>
  <si>
    <t>CENNgô Thị Tình</t>
  </si>
  <si>
    <t>AG Tai Đạt Lộc</t>
  </si>
  <si>
    <t>CENTrần Lưu Bình</t>
  </si>
  <si>
    <t>NORTHTrần Thị Hồng</t>
  </si>
  <si>
    <t>CENPhạm Thị Trà</t>
  </si>
  <si>
    <t>Hương Thảo</t>
  </si>
  <si>
    <t>CENNguyễn Trọng Đài</t>
  </si>
  <si>
    <t>CENTrần Quốc Tuân</t>
  </si>
  <si>
    <t>Đinh Thị Thuý</t>
  </si>
  <si>
    <t>CENTrần Đình Hùng (RR)</t>
  </si>
  <si>
    <t>CENTrần Thị Hà</t>
  </si>
  <si>
    <t>N_Agent Nguyễn Thị Châu</t>
  </si>
  <si>
    <t>CENTHÁI THỊ THƯỜNG</t>
  </si>
  <si>
    <t>CENMai Thị Xuân</t>
  </si>
  <si>
    <t>Nguyễn Đình Anh</t>
  </si>
  <si>
    <t>CENĐÀM THỊ HÀ</t>
  </si>
  <si>
    <t>CENTrần Văn Đông</t>
  </si>
  <si>
    <t>CENLê Thị Kim Thúy</t>
  </si>
  <si>
    <t>Lục Xuân Thành</t>
  </si>
  <si>
    <t>CENHoàng Xuân Đức</t>
  </si>
  <si>
    <t>CENLục Thị Nhung</t>
  </si>
  <si>
    <t>CENNgô Bá Hoàn</t>
  </si>
  <si>
    <t>CENPhạm Văn Chuân</t>
  </si>
  <si>
    <t>CENNguyễn Viết Cường</t>
  </si>
  <si>
    <t>N_Agent Hoa Kiều</t>
  </si>
  <si>
    <t>CENLương Hồng Quang</t>
  </si>
  <si>
    <t>CENHoàng Thị Thanh Vân</t>
  </si>
  <si>
    <t>CENHoàng Văn Công</t>
  </si>
  <si>
    <t>CENTrần Văn Lâm</t>
  </si>
  <si>
    <t>Vũ Hưng</t>
  </si>
  <si>
    <t>CENNguyễn Văn Thiết</t>
  </si>
  <si>
    <t>CENPhạm Văn Toàn</t>
  </si>
  <si>
    <t>CENNguyễn Thị Lan Hương</t>
  </si>
  <si>
    <t xml:space="preserve">CENNguyễn Văn Thạo </t>
  </si>
  <si>
    <t>AG Lại Hợp Văn</t>
  </si>
  <si>
    <t>CENLê Minh Trọng</t>
  </si>
  <si>
    <t>CENNguyễn Thị Kim Anh</t>
  </si>
  <si>
    <t>Bùi Thị Hường</t>
  </si>
  <si>
    <t>CENĐào Thị Trang</t>
  </si>
  <si>
    <t>CENNguyễn Thị Nga</t>
  </si>
  <si>
    <t>CENMai Thị Nguyệt</t>
  </si>
  <si>
    <t>N_Agent Ngô Ngọc Quy</t>
  </si>
  <si>
    <t>CENNguyễn Thị Bích Phương</t>
  </si>
  <si>
    <t>CENVương Hoàng Long</t>
  </si>
  <si>
    <t>CENMạnh Thị Hòe</t>
  </si>
  <si>
    <t>CENMạch Văn Hùng</t>
  </si>
  <si>
    <t>CENTrần Minh Khương</t>
  </si>
  <si>
    <t>CENNguyễn Thị Dịu</t>
  </si>
  <si>
    <t>UA Đoàn Nguyên Nhẫn</t>
  </si>
  <si>
    <t>CENCầm Văn Hùng</t>
  </si>
  <si>
    <t>Tân Hoàng</t>
  </si>
  <si>
    <t>CENPhạm Thị Hương</t>
  </si>
  <si>
    <t>CENNguyễn Văn Thành 1</t>
  </si>
  <si>
    <t>NORTHVũ Tiến Chung</t>
  </si>
  <si>
    <t>North 1</t>
  </si>
  <si>
    <t>NORTHĐinh Văn Cương</t>
  </si>
  <si>
    <t>NORTHNguyễn Kim Tuyến</t>
  </si>
  <si>
    <t>Kiên Hà</t>
  </si>
  <si>
    <t>NORTHNguyễn Văn Đoàn</t>
  </si>
  <si>
    <t>NORTHKim Thị Thu Hương</t>
  </si>
  <si>
    <t>NORTHVũ Thị Vui</t>
  </si>
  <si>
    <t>NORTHNguyễn Huyền My</t>
  </si>
  <si>
    <t>NORTHNguyễn Thị Thương 1</t>
  </si>
  <si>
    <t>NORTHNguyễn Văn Thành 2</t>
  </si>
  <si>
    <t>NORTHNguyễn Bá Khánh</t>
  </si>
  <si>
    <t>Lâm An Đại Phát</t>
  </si>
  <si>
    <t>NORTHNgô Đức Long</t>
  </si>
  <si>
    <t>NORTHTrần Văn Hội</t>
  </si>
  <si>
    <t>Hoàng Lan</t>
  </si>
  <si>
    <t>NORTHĐiều Thị Diễm Hương</t>
  </si>
  <si>
    <t>NORTHNguyễn Văn Sâm</t>
  </si>
  <si>
    <t>NORTHNguyễn Công Thoại</t>
  </si>
  <si>
    <t>NORTHLương Thị Thủy</t>
  </si>
  <si>
    <t>Long Khánh</t>
  </si>
  <si>
    <t>NORTHCát Mạnh Thắng</t>
  </si>
  <si>
    <t>NORTHCao Thị Vân Anh</t>
  </si>
  <si>
    <t>NORTHTạ Khắc Phương</t>
  </si>
  <si>
    <t>NORTHPhạm Đức Thịnh</t>
  </si>
  <si>
    <t>NORTHNguyễn Văn Công</t>
  </si>
  <si>
    <t>Ngân Minh</t>
  </si>
  <si>
    <t>NORTHLưu Văn Thỏa</t>
  </si>
  <si>
    <t>NORTHTrần Quang Khánh</t>
  </si>
  <si>
    <t>NORTHTrần Thị Thu Hồng</t>
  </si>
  <si>
    <t xml:space="preserve">NORTHTrương Văn Hoàng </t>
  </si>
  <si>
    <t>NORTHPhạm Hồng Quyền</t>
  </si>
  <si>
    <t>NORTHPhùng Thị Lệ</t>
  </si>
  <si>
    <t>NORTHPhạm Đăng Đức</t>
  </si>
  <si>
    <t>NORTHNguyễn Văn Quang</t>
  </si>
  <si>
    <t>Hoa Sơn</t>
  </si>
  <si>
    <t>NORTHTrần Hoàng Khánh Duy 1</t>
  </si>
  <si>
    <t>NORTHTrần Thị Hà</t>
  </si>
  <si>
    <t>NORTHLê Thị Thu Huyền</t>
  </si>
  <si>
    <t>NORTHHà Trọng Đức</t>
  </si>
  <si>
    <t>NORTHĐoàn Xuân Long</t>
  </si>
  <si>
    <t xml:space="preserve">NORTHĐặng Xuân Hải </t>
  </si>
  <si>
    <t>Hào Quang Anh</t>
  </si>
  <si>
    <t>NORTHNguyễn Hữu Thái</t>
  </si>
  <si>
    <t>NORTHNguyễn Việt Tiệp</t>
  </si>
  <si>
    <t>NORTHLê Thị Thanh Mai</t>
  </si>
  <si>
    <t>Hoàng Nguyễn</t>
  </si>
  <si>
    <t>NORTHPhùng Đình Chuyên</t>
  </si>
  <si>
    <t>NORTHNguyễn Thị Hoa</t>
  </si>
  <si>
    <t>NORTHPhạm Thị Phương Chi</t>
  </si>
  <si>
    <t>NORTHPhạm Thị Thủy</t>
  </si>
  <si>
    <t>N_Agent Nguyễn Thị Cúc</t>
  </si>
  <si>
    <t>NORTHTô Văn Văn</t>
  </si>
  <si>
    <t>NORTHNguyễn Anh Đạt</t>
  </si>
  <si>
    <t>NORTHNguyễn Văn Yên</t>
  </si>
  <si>
    <t>NORTHLê Văn Định</t>
  </si>
  <si>
    <t>Lê Thị Hồng Nga</t>
  </si>
  <si>
    <t>NORTHNgô Quang Minh</t>
  </si>
  <si>
    <t>NORTHNguyễn Xuân Anh</t>
  </si>
  <si>
    <t>NORTHHoàng Lê Giang</t>
  </si>
  <si>
    <t>NORTHBùi Tiến Cường1</t>
  </si>
  <si>
    <t>NORTHĐàm Khắc Dũng</t>
  </si>
  <si>
    <t>NORTHVũ Thị Thu Huyền</t>
  </si>
  <si>
    <t>NORTHVũ Văn Thủy</t>
  </si>
  <si>
    <t>NORTHNguyễn Thị Yến</t>
  </si>
  <si>
    <t>Nguyễn Văn Chiến</t>
  </si>
  <si>
    <t xml:space="preserve">NORTHNguyễn Mạnh Hùng </t>
  </si>
  <si>
    <t>NORTHVũ Việt Tiệp</t>
  </si>
  <si>
    <t>NORTHNguyễn Thị Tươi</t>
  </si>
  <si>
    <t>Đặng Quang Mạnh</t>
  </si>
  <si>
    <t>NORTHHoàng Văn Hội</t>
  </si>
  <si>
    <t xml:space="preserve">NORTHHoàng Thị Hậu </t>
  </si>
  <si>
    <t>NORTHĐặng Thị Yến</t>
  </si>
  <si>
    <t>NORTHHoàng Văn Lịch</t>
  </si>
  <si>
    <t>AG_Lương Thu Hường</t>
  </si>
  <si>
    <t>NORTHVũ Thị Thu Hường</t>
  </si>
  <si>
    <t>NORTHĐinh Thị Ngân</t>
  </si>
  <si>
    <t>AG_Nguyễn Văn Thiệp</t>
  </si>
  <si>
    <t>NORTHNguyễn Thị Châu Luyện</t>
  </si>
  <si>
    <t>NORTHNguyễn Văn Hướng</t>
  </si>
  <si>
    <t>NORTHPhạm Hải Hưng</t>
  </si>
  <si>
    <t>AG_Vạn Thọ</t>
  </si>
  <si>
    <t>NORTHNguyễn Thị Lan 1</t>
  </si>
  <si>
    <t xml:space="preserve">AG_Đỗ Văn Kiên </t>
  </si>
  <si>
    <t>NORTHĐỗ Thị Tốt</t>
  </si>
  <si>
    <t>NORTHTrần Thanh Tùng</t>
  </si>
  <si>
    <t>NORTHVũ Thị Hiền</t>
  </si>
  <si>
    <t>AG-Hoàng Thế Vinh</t>
  </si>
  <si>
    <t>NORTHNguyễn Thúy Hường</t>
  </si>
  <si>
    <t>AG Hồng Bắc</t>
  </si>
  <si>
    <t>NORTHNgô Văn Bồng</t>
  </si>
  <si>
    <t>NORTHNguyễn Thị Dinh</t>
  </si>
  <si>
    <t>AG_Dương Thị Lợi</t>
  </si>
  <si>
    <t>NORTHĐinh Thị Lương</t>
  </si>
  <si>
    <t>NORTHĐỗ Minh Đức</t>
  </si>
  <si>
    <t>NORTHNguyễn Thị Lan Vi</t>
  </si>
  <si>
    <t>Sơn Diệp</t>
  </si>
  <si>
    <t>NORTHNguyễn Ngọc Hùng</t>
  </si>
  <si>
    <t>NORTHNguyễn Thị Lệ Thủy</t>
  </si>
  <si>
    <t>NORTHTrần Thị Hòa</t>
  </si>
  <si>
    <t>NORTHBùi Hương Giang</t>
  </si>
  <si>
    <t>NORTHVũ Thị Đào</t>
  </si>
  <si>
    <t>NORTHĐặng Thị Giang</t>
  </si>
  <si>
    <t>NORTHHoàng Văn Tiếp</t>
  </si>
  <si>
    <t>AG_Đoàn Vũ Khiêm</t>
  </si>
  <si>
    <t>CENVương Đình An</t>
  </si>
  <si>
    <t>North 3</t>
  </si>
  <si>
    <t>NORTHBùi Văn Sỹ</t>
  </si>
  <si>
    <t>NORTHBùi Thị Kim Liên</t>
  </si>
  <si>
    <t>Thắng Dung</t>
  </si>
  <si>
    <t>NORTHĐiêu Phong Lan</t>
  </si>
  <si>
    <t>NORTHĐoàn Thị Hạnh</t>
  </si>
  <si>
    <t>NORTHNguyễn Ngọc Huy</t>
  </si>
  <si>
    <t>NORTHHoàng Thị Tình</t>
  </si>
  <si>
    <t>AG Nguyễn Thị Nga</t>
  </si>
  <si>
    <t>NORTHLê Thị Thoa</t>
  </si>
  <si>
    <t>NORTHĐào Thị Liễu</t>
  </si>
  <si>
    <t>NORTHNguyễn Văn Tuất</t>
  </si>
  <si>
    <t>NORTHTrần Văn Hải</t>
  </si>
  <si>
    <t>Phùng Thị Nguyệt</t>
  </si>
  <si>
    <t>NORTHTrần Thị Thanh Vân</t>
  </si>
  <si>
    <t>NORTHNguyễn Phùng Kiên</t>
  </si>
  <si>
    <t>NORTHNguyễn Thị Lan 2</t>
  </si>
  <si>
    <t>NORTHTrần Thành Nam</t>
  </si>
  <si>
    <t>NORTHNguyễn Phương Loan</t>
  </si>
  <si>
    <t>Phạm Thị Thu Hằng</t>
  </si>
  <si>
    <t>NORTHPhạm Ngọc Hùng</t>
  </si>
  <si>
    <t>NORTHPhạm Thị Duyên</t>
  </si>
  <si>
    <t>Nguyễn Thị Nhung</t>
  </si>
  <si>
    <t>NORTHNguyễn Thị Hải Yến</t>
  </si>
  <si>
    <t>NORTHNguyễn Đăng Khoa 1</t>
  </si>
  <si>
    <t>NORTHTrần Văn Chính</t>
  </si>
  <si>
    <t>NORTHNguyễn Minh Quyết</t>
  </si>
  <si>
    <t>NORTHNguyễn Thu Thủy</t>
  </si>
  <si>
    <t>AG_Đặng Thị Thúy Hằng</t>
  </si>
  <si>
    <t>NORTHHoàng Thị Hạnh</t>
  </si>
  <si>
    <t>NORTHĐoàn Văn Nam</t>
  </si>
  <si>
    <t>AG Tuấn Hạnh</t>
  </si>
  <si>
    <t>NORTHQuàng Nhật Linh</t>
  </si>
  <si>
    <t>NORTHDương Thị Tâm</t>
  </si>
  <si>
    <t>AG Đào Văn Dựng</t>
  </si>
  <si>
    <t>NORTHNguyễn Thị Lý</t>
  </si>
  <si>
    <t>NORTHDương Thị Ngọc Trâm</t>
  </si>
  <si>
    <t>AG Nguyễn Trường Giang</t>
  </si>
  <si>
    <t>MTPhạm Hữu Lợi</t>
  </si>
  <si>
    <t>MT Direct</t>
  </si>
  <si>
    <t>MTNguyễn Thành Bảo</t>
  </si>
  <si>
    <t>MTNguyễn Thị Kim Dung</t>
  </si>
  <si>
    <t>MTPhan Thị Ngọc Thiêu</t>
  </si>
  <si>
    <t>MTNguyễn Thị Hồng Lam</t>
  </si>
  <si>
    <t>MTNguyễn Thị Bích Liên</t>
  </si>
  <si>
    <t>MTTrương Thị Ánh Sương</t>
  </si>
  <si>
    <t>MTNguyễn Hải Đằng</t>
  </si>
  <si>
    <t>MTNguyễn Thị Ngọc Nga</t>
  </si>
  <si>
    <t>MTNguyễn Thị Mỹ Hạnh</t>
  </si>
  <si>
    <t>MTNguyễn Thị Bích Trâm</t>
  </si>
  <si>
    <t>MTĐoàn Thị Hoài Thu</t>
  </si>
  <si>
    <t>MTTống Thiều Thanh Thế</t>
  </si>
  <si>
    <t>MTPhạm Thị Mỹ Hương</t>
  </si>
  <si>
    <t>MTNguyễn Thị Nga</t>
  </si>
  <si>
    <t>MTPhan Thị Trúc Phương</t>
  </si>
  <si>
    <t>MTNguyễn Thế Vân Anh</t>
  </si>
  <si>
    <t>MTNguyễn Đức Thịnh</t>
  </si>
  <si>
    <t xml:space="preserve">MTNguyễn Tấn Nghĩa </t>
  </si>
  <si>
    <t>MTPhạm Minh Thuộc</t>
  </si>
  <si>
    <t>MTNguyễn Thị Thu Huyền</t>
  </si>
  <si>
    <t>MTNguyễn Thị Thúy Vân</t>
  </si>
  <si>
    <t>MTHoàng Lệ Hương</t>
  </si>
  <si>
    <t>MTMai Thị Thu Trang</t>
  </si>
  <si>
    <t>MTTrương Thị Liên</t>
  </si>
  <si>
    <t>MTHoàng Thị Hiền</t>
  </si>
  <si>
    <t>MTChử Thị Thúy Hằng</t>
  </si>
  <si>
    <t>MTĐinh Trang Thư</t>
  </si>
  <si>
    <t>MTLê Đoàn Hương Giang</t>
  </si>
  <si>
    <t>HCMTrần Văn Tài</t>
  </si>
  <si>
    <t>HCMLê Xuân Hải</t>
  </si>
  <si>
    <t>Vương Dũng</t>
  </si>
  <si>
    <t xml:space="preserve">HCMNguyễn Thanh An </t>
  </si>
  <si>
    <t>SEPhan Nguyên Trung</t>
  </si>
  <si>
    <t>SEHuỳnh Chí Hải</t>
  </si>
  <si>
    <t>SENguyễn Minh Nhân</t>
  </si>
  <si>
    <t>SEHoàng Phương Duy</t>
  </si>
  <si>
    <t>E_Agent Lê Minh Như</t>
  </si>
  <si>
    <t>SENguyễn Văn Long</t>
  </si>
  <si>
    <t>SENguyễn Thị Ngọc Dung</t>
  </si>
  <si>
    <t>MKDu Thanh Toại</t>
  </si>
  <si>
    <t>MKLê Minh Tuấn</t>
  </si>
  <si>
    <t>MKNguyễn Hoàng Quân</t>
  </si>
  <si>
    <t>NORTHPhan Quang Anh</t>
  </si>
  <si>
    <t>NORTHHỏa Văn Viên</t>
  </si>
  <si>
    <t>NORTHHà Thị Hương</t>
  </si>
  <si>
    <t>N_Agent Hoàng Thế Vinh</t>
  </si>
  <si>
    <t>NORTHNguyễn Ngọc Tuyên</t>
  </si>
  <si>
    <t>NORTHHà Văn Hiếu</t>
  </si>
  <si>
    <t>Phạm Thị Thu Hằng_Nguyễn Thị Nhung</t>
  </si>
  <si>
    <t>NORTHChử Văn Toàn</t>
  </si>
  <si>
    <t>NORTHĐỗ Thế Hải</t>
  </si>
  <si>
    <t>NORTHMè Trọng Tiếp</t>
  </si>
  <si>
    <t>NORTHNguyễn Trường Sang</t>
  </si>
  <si>
    <t>N_Agent Đặng Thị Thúy Hằng</t>
  </si>
  <si>
    <t>NORTHNguyễn Thị Hương 1</t>
  </si>
  <si>
    <t>NORTHTrần Văn Hoàng</t>
  </si>
  <si>
    <t>CENNGUYỄN THỊ MINH ÁNH</t>
  </si>
  <si>
    <t xml:space="preserve">Nguyễn Thị Phương Thảo </t>
  </si>
  <si>
    <t>CENNguyễn Thị Mai</t>
  </si>
  <si>
    <t xml:space="preserve">C_Agent Đăng Minh </t>
  </si>
  <si>
    <t>CENTrương Quang Khải</t>
  </si>
  <si>
    <t>CENNguyễn Thị Hoài</t>
  </si>
  <si>
    <t>Đoàn Nguyên Nhẫn</t>
  </si>
  <si>
    <t>CENNGUYỄN ĐÌNH HÀ</t>
  </si>
  <si>
    <t>N_Agent Lại Hợp Văn</t>
  </si>
  <si>
    <t>CENLÊ THỊ OANH</t>
  </si>
  <si>
    <t>Đinh Thị Thúy</t>
  </si>
  <si>
    <t>CENPhạm Xuân Nam</t>
  </si>
  <si>
    <t>CENĐặng Trường Thành</t>
  </si>
  <si>
    <t>CENNguyễn Thanh long</t>
  </si>
  <si>
    <t>CENĐoàn Thị Dạ Khá</t>
  </si>
  <si>
    <t>NORTHNguyễn Hoàng Thọ</t>
  </si>
  <si>
    <t>NORTHTrần Đức Lợi</t>
  </si>
  <si>
    <t>North</t>
  </si>
  <si>
    <t>NORTHNguyễn Xuân Hải</t>
  </si>
  <si>
    <t>NORTHNguyễn Tiến Mạnh</t>
  </si>
  <si>
    <t>NORTHNgô Đình Văn</t>
  </si>
  <si>
    <t>Phương Duy Bắc Ninh</t>
  </si>
  <si>
    <t>NORTHNguyễn Văn Biển</t>
  </si>
  <si>
    <t>NORTHĐỗ Thành Đạt 1</t>
  </si>
  <si>
    <t>NORTHNgô Thị Thắm1</t>
  </si>
  <si>
    <t>NORTHNguyễn Thuý An</t>
  </si>
  <si>
    <t>NORTHMai Thị Lan</t>
  </si>
  <si>
    <t>NORTHTrần Thị Bích Phượng</t>
  </si>
  <si>
    <t>NORTHNguyễn Thị Mai</t>
  </si>
  <si>
    <t>NORTHNguyễn Văn Dũng 1</t>
  </si>
  <si>
    <t>NORTHNguyễn Văn Trung</t>
  </si>
  <si>
    <t>NORTHNguyễn Thị Minh Thu</t>
  </si>
  <si>
    <t>NORTHTrần Thị Thoa</t>
  </si>
  <si>
    <t>HCMTrần Văn Bình</t>
  </si>
  <si>
    <t>HCM 1</t>
  </si>
  <si>
    <t>HCMVõ Văn Lung</t>
  </si>
  <si>
    <t>HCMNguyễn Phú Thương</t>
  </si>
  <si>
    <t>Châu Gia Khương &amp; Vạn Sự Lợi</t>
  </si>
  <si>
    <t>HCMLê Văn Định</t>
  </si>
  <si>
    <t>HCMTrần Phước Lợi</t>
  </si>
  <si>
    <t>HCMLâm Khoan Dũng</t>
  </si>
  <si>
    <t>HCMTrương Thị Lê Hồng</t>
  </si>
  <si>
    <t>Trần Phạm Minh</t>
  </si>
  <si>
    <t>HCMĐinh Thị Thanh Tuyền</t>
  </si>
  <si>
    <t>Xuân Thy</t>
  </si>
  <si>
    <t>HCMHồ Quốc Dũng</t>
  </si>
  <si>
    <t>KA 2</t>
  </si>
  <si>
    <t>HCMVõ Trung Trực</t>
  </si>
  <si>
    <t xml:space="preserve">HCMThái Bình Dũng </t>
  </si>
  <si>
    <t>MTVương Vân Nhi</t>
  </si>
  <si>
    <t>MTPhan Phú Cường</t>
  </si>
  <si>
    <t>MTĐỗ Thị Nguyên</t>
  </si>
  <si>
    <t>HCMNguyễn Lê Thanh Vy</t>
  </si>
  <si>
    <t xml:space="preserve">NORTHNguyễn Thị Diện </t>
  </si>
  <si>
    <t>N_Agent Nông Thị Thảo</t>
  </si>
  <si>
    <t xml:space="preserve">NORTHPhan Trung Nghĩa </t>
  </si>
  <si>
    <t xml:space="preserve">NORTHMai Đình Thiện </t>
  </si>
  <si>
    <t>N_Agent Vũ Thị Chiêm</t>
  </si>
  <si>
    <t xml:space="preserve">NORTHThèn Đức Khoa </t>
  </si>
  <si>
    <t>SENguyễn Thanh Phong</t>
  </si>
  <si>
    <t>SENguyễn Vũ Thạnh</t>
  </si>
  <si>
    <t>SECao Bình An</t>
  </si>
  <si>
    <t>SEBiện Tấn Hoàng</t>
  </si>
  <si>
    <t xml:space="preserve">SELê Thanh </t>
  </si>
  <si>
    <t>SENguyễn Hữu Tuấn</t>
  </si>
  <si>
    <t>SECao Vũ Thái Ngân</t>
  </si>
  <si>
    <t>SEĐinh Mạnh Hùng</t>
  </si>
  <si>
    <t>SETrần Song Vĩnh Tuấn</t>
  </si>
  <si>
    <t>SENguyễn Thị Tuyết Thạch</t>
  </si>
  <si>
    <t>SENguyễn Thùy Mỹ Yến</t>
  </si>
  <si>
    <t>SEMai Vương Thanh Tùng</t>
  </si>
  <si>
    <t>SEThái Thị Ngọc Thùy</t>
  </si>
  <si>
    <t>MKNguyễn Trung Hiệp</t>
  </si>
  <si>
    <t>MKHuỳnh Quốc Ân</t>
  </si>
  <si>
    <t>MKNguyễn Thị Huyền Trân</t>
  </si>
  <si>
    <t>MKNguyễn Minh Trị</t>
  </si>
  <si>
    <t>MKLâm Hoàng Đua</t>
  </si>
  <si>
    <t>MKVăn Trọng Vũ</t>
  </si>
  <si>
    <t>MKNguyễn Văn Vũ</t>
  </si>
  <si>
    <t>MKVăng Thị Kim Ngân</t>
  </si>
  <si>
    <t>MKSƠN LÊ</t>
  </si>
  <si>
    <t>Sơn Hùng Dũng</t>
  </si>
  <si>
    <t>MKPHAN VĂN NGHĨA</t>
  </si>
  <si>
    <t>MKLÝ BỬU NÉN</t>
  </si>
  <si>
    <t>MKHUỲNH VĂN ĐẠT</t>
  </si>
  <si>
    <t>MKCao Thị Bích Trang</t>
  </si>
  <si>
    <t>MKToàn Lệ Đăng Khoa</t>
  </si>
  <si>
    <t>MKChâu Hồng Tuấn</t>
  </si>
  <si>
    <t>CENPhạm Quốc Thịnh</t>
  </si>
  <si>
    <t>C_Agent Tân Ngọc Huy</t>
  </si>
  <si>
    <t>CENLê Thị Hồng</t>
  </si>
  <si>
    <t>NORTHNguyễn Thị Nga</t>
  </si>
  <si>
    <t>SENguyễn Trương Anh Trang</t>
  </si>
  <si>
    <t>MKTrần Thái Thiện</t>
  </si>
  <si>
    <t>M_Agent Tân Quốc Vinh</t>
  </si>
  <si>
    <t>CENLương Thị xuân</t>
  </si>
  <si>
    <t>CENPHAN VĂN DINH</t>
  </si>
  <si>
    <t>LÊ THỊ THỦY</t>
  </si>
  <si>
    <t>CENLê Thị Hương</t>
  </si>
  <si>
    <t>CENNguyễn Thanh Minh</t>
  </si>
  <si>
    <t>CENĐinh Công Thế Anh</t>
  </si>
  <si>
    <t>CENNguyễn Xuân Được</t>
  </si>
  <si>
    <t>Central 1</t>
  </si>
  <si>
    <t>CENDƯƠNG TRIỆU QUÍ</t>
  </si>
  <si>
    <t>CENNguyễn Phú Hưng</t>
  </si>
  <si>
    <t>CENBùi Mạnh Cường</t>
  </si>
  <si>
    <t>CENLương Khánh Hòa</t>
  </si>
  <si>
    <t>NORTHHồ Văn Hoan</t>
  </si>
  <si>
    <t xml:space="preserve">NORTHMai Trọng Phi  </t>
  </si>
  <si>
    <t>NORTHHoàng Quốc Nhật</t>
  </si>
  <si>
    <t xml:space="preserve">Hoàng Anh </t>
  </si>
  <si>
    <t>NORTHDương Văn Quy</t>
  </si>
  <si>
    <t>NORTHPhạm Thu Thảo</t>
  </si>
  <si>
    <t xml:space="preserve">NORTHNguyễn Thi Duyên </t>
  </si>
  <si>
    <t>Hồng Bắc</t>
  </si>
  <si>
    <t>NORTHNguyễn Văn Phong 1</t>
  </si>
  <si>
    <t>HD Thuận Phát</t>
  </si>
  <si>
    <t>NORTHNguyễn Văn Công 2</t>
  </si>
  <si>
    <t>NORTHCao Văn Tùng</t>
  </si>
  <si>
    <t>NORTHVũ Thị Vân</t>
  </si>
  <si>
    <t>Ngọc Tú</t>
  </si>
  <si>
    <t>NORTHĐỗ Tuấn Vũ</t>
  </si>
  <si>
    <t>NORTHĐặng Quang Minh</t>
  </si>
  <si>
    <t>Nguyễn Thị Hảo</t>
  </si>
  <si>
    <t>NORTHTạ Thị Giang</t>
  </si>
  <si>
    <t>NORTHNguyễn Đình Kiên</t>
  </si>
  <si>
    <t>Thắng Dung, Ngọc Tú</t>
  </si>
  <si>
    <t>NORTHNguyễn Tiến Lực</t>
  </si>
  <si>
    <t>Phạm Thị Thu Hằng, Nguyễn Thị Nhung</t>
  </si>
  <si>
    <t>NORTHHoàng Quốc Việt</t>
  </si>
  <si>
    <t>NORTHLê Thị Kim Oanh</t>
  </si>
  <si>
    <t>Kim Trà</t>
  </si>
  <si>
    <t>NORTHNguyễn Thị Thuý 1</t>
  </si>
  <si>
    <t>NORTHCông Thị Thanh Hằng</t>
  </si>
  <si>
    <t>NORTHTrịnh Văn Dũng</t>
  </si>
  <si>
    <t>N_Agent Công Thu</t>
  </si>
  <si>
    <t>NORTHPhạm Ngọc Hiếu</t>
  </si>
  <si>
    <t>Đặng Quang Mạnh,AG Lương Thu Hường</t>
  </si>
  <si>
    <t>HCMNguyễn Thanh Vân</t>
  </si>
  <si>
    <t>CENNguyễn Thị Hải Lý</t>
  </si>
  <si>
    <t xml:space="preserve">Hoàng Cường </t>
  </si>
  <si>
    <t>CENNGUYỄN THỊ THANH HUYỀN</t>
  </si>
  <si>
    <t>CENHOÀNG THỊ THANH BÌNH</t>
  </si>
  <si>
    <t>C_ Agent Trương Thị Hiền</t>
  </si>
  <si>
    <t>CENVÕ THỊ NGỌC LINH</t>
  </si>
  <si>
    <t>CENNGUYỄN VĂN THÁI</t>
  </si>
  <si>
    <t>CENNguyễn Thị Hồng Thắm</t>
  </si>
  <si>
    <t>MKTrần Thị Hương Giang</t>
  </si>
  <si>
    <t>MKLê Công Đoàn</t>
  </si>
  <si>
    <t>MKCao Hoàng Long</t>
  </si>
  <si>
    <t>MKNguyễn Minh Trí</t>
  </si>
  <si>
    <t>MKNguyễn Hùng Vĩ</t>
  </si>
  <si>
    <t>MKNguyễn Văn Nam</t>
  </si>
  <si>
    <t>MKDANH TÂM</t>
  </si>
  <si>
    <t>MKDANH CƯƠNG</t>
  </si>
  <si>
    <t>MKNguyễn Thị Kim Ten</t>
  </si>
  <si>
    <t>MKTrương Văn Toàn</t>
  </si>
  <si>
    <t>MKLê Hải Phương</t>
  </si>
  <si>
    <t>SENguyễn Minh Khai</t>
  </si>
  <si>
    <t>Phạm Thị Nhân</t>
  </si>
  <si>
    <t>SENguyễn Thị Nhinh</t>
  </si>
  <si>
    <t>SELăng Trần Nguyệt Chi</t>
  </si>
  <si>
    <t>SEHoàng Văn Kiên</t>
  </si>
  <si>
    <t>SEPhùng Nguyễn Phúc Huy</t>
  </si>
  <si>
    <t>Huệ An, Nguyễn Thị Lý</t>
  </si>
  <si>
    <t>SEPhạm Thanh Phước</t>
  </si>
  <si>
    <t>SEVũ Ngọc Quang</t>
  </si>
  <si>
    <t>SENguyễn Minh Nam</t>
  </si>
  <si>
    <t>SEHuỳnh Tấn Phát</t>
  </si>
  <si>
    <t>SENguyễn Hoàng Phong</t>
  </si>
  <si>
    <t>SENguyễn Thị Mỹ Thùy</t>
  </si>
  <si>
    <t>SENguyễn Thị Thu Hằng</t>
  </si>
  <si>
    <t>SELê Thanh Hùng</t>
  </si>
  <si>
    <t>SEMai Thị Ngọc</t>
  </si>
  <si>
    <t>SEĐỗ Thị Tuyết</t>
  </si>
  <si>
    <t>SEPhan Xuân Thoại</t>
  </si>
  <si>
    <t>SENguyễn Hiếu Thiện</t>
  </si>
  <si>
    <t>NORTHTriệu Văn Vinh 1</t>
  </si>
  <si>
    <t>NORTHNguyễn Minh Anh</t>
  </si>
  <si>
    <t>Long Khánh_Kim Trà</t>
  </si>
  <si>
    <t>NORTHBùi Văn Long</t>
  </si>
  <si>
    <t>NORTHNguyễn Quốc Vũ</t>
  </si>
  <si>
    <t>NORTHNguyễn Hữu Trí</t>
  </si>
  <si>
    <t>NORTHNguyễn Thị Ánh</t>
  </si>
  <si>
    <t>NORTHNguyễn Duy Có 1</t>
  </si>
  <si>
    <t>Vũ Thị Chiêm</t>
  </si>
  <si>
    <t>NORTHPhùng Văn Sự</t>
  </si>
  <si>
    <t>NORTHTạ Kiên Trung</t>
  </si>
  <si>
    <t>NORTHĐào Trọng Duy</t>
  </si>
  <si>
    <t>NORTHNguyễn Văn Phong</t>
  </si>
  <si>
    <t>HCMHà Văn Mạnh</t>
  </si>
  <si>
    <t>Phili Toàn Cầu</t>
  </si>
  <si>
    <t>HCMNguyễn Thị Lại</t>
  </si>
  <si>
    <t>HCMVũ Ngọc Ánh</t>
  </si>
  <si>
    <t>Thiên Tuấn</t>
  </si>
  <si>
    <t>HCMHoàng Thị Giáng Thu</t>
  </si>
  <si>
    <t>Kim Hoàng</t>
  </si>
  <si>
    <t>HCMTrần Văn Lâm</t>
  </si>
  <si>
    <t xml:space="preserve">Phúc An Bình </t>
  </si>
  <si>
    <t>HCMNguyễn Thị Lan Anh</t>
  </si>
  <si>
    <t>HCMPhan Quang Khải</t>
  </si>
  <si>
    <t>HCMNguyễn Thị Thanh Loan</t>
  </si>
  <si>
    <t>HCMNguyễn Thành Trung</t>
  </si>
  <si>
    <t>HCMTừ Tứ Thiện</t>
  </si>
  <si>
    <t xml:space="preserve">HCMPhạm Nhật Minh </t>
  </si>
  <si>
    <t>HCMPhạm Minh Công</t>
  </si>
  <si>
    <t>HCMNguyễn Văn Tuấn</t>
  </si>
  <si>
    <t>Minh Ngọc</t>
  </si>
  <si>
    <t>HCMĐinh Thị Loan Trang</t>
  </si>
  <si>
    <t>MTTrần Thị Minh</t>
  </si>
  <si>
    <t>Indirect</t>
  </si>
  <si>
    <t>MKPhan Quang Nhuận</t>
  </si>
  <si>
    <t>SETrần Thị Tuyết Nhung</t>
  </si>
  <si>
    <t>HCMNguyễn Thị Yến Phương</t>
  </si>
  <si>
    <t>CENPhạm Thị Thùy Mỵ</t>
  </si>
  <si>
    <t>HCMĐoàn Thế Vinh</t>
  </si>
  <si>
    <t>NORTHNguyễn Thị Hà N1</t>
  </si>
  <si>
    <t>NORTHNguyễn Thanh Huyền</t>
  </si>
  <si>
    <t>NORTHTrần Xuân Vũ</t>
  </si>
  <si>
    <t>NORTHNguyễn Thị Duyên</t>
  </si>
  <si>
    <t>Trịnh Mỹ Nhung</t>
  </si>
  <si>
    <t>NORTHNguyễn Thúy Quỳnh</t>
  </si>
  <si>
    <t>NORTHNguyễn Tuấn Vũ</t>
  </si>
  <si>
    <t>Nông Thị Thảo</t>
  </si>
  <si>
    <t>NORTHNguyễn Thị Hà Trang</t>
  </si>
  <si>
    <t>NORTHNguyễn Đức Hùng</t>
  </si>
  <si>
    <t>Đặng Quang Mạnh,Lương Thu Hường</t>
  </si>
  <si>
    <t>NORTHPhạm Thị Lan Anh</t>
  </si>
  <si>
    <t>NORTHTrần Văn Huy</t>
  </si>
  <si>
    <t>Đạt Hà</t>
  </si>
  <si>
    <t>NORTHPhạm Thành Trung</t>
  </si>
  <si>
    <t>NORTHNguyễn Đức Nhật</t>
  </si>
  <si>
    <t>NORTHNguyễn Văn Hưng</t>
  </si>
  <si>
    <t>NORTHHà Xuân Dân</t>
  </si>
  <si>
    <t>NORTHLê Duy Hưng</t>
  </si>
  <si>
    <t>NORTHPhạm Văn Hiền</t>
  </si>
  <si>
    <t xml:space="preserve"> Nguyễn Thị Nga</t>
  </si>
  <si>
    <t xml:space="preserve">NORTHHà Minh Thông </t>
  </si>
  <si>
    <t xml:space="preserve">Hà Thị Mỹ Hạnh </t>
  </si>
  <si>
    <t xml:space="preserve">NORTHTrần Ngọc Tuân </t>
  </si>
  <si>
    <t>CENNguyễn Phước Quý</t>
  </si>
  <si>
    <t>CENĐinh Minh Lam</t>
  </si>
  <si>
    <t>CENTrần Viết Minh</t>
  </si>
  <si>
    <t>CENNguyễn Tất Niên</t>
  </si>
  <si>
    <t>CENĐặng Thị Thanh Thảo</t>
  </si>
  <si>
    <t>CENNguyễn Thị Hưởng</t>
  </si>
  <si>
    <t>CENNguyễn Đức Long</t>
  </si>
  <si>
    <t>CENMai Chí Trung</t>
  </si>
  <si>
    <t>CENTrần Thị Vân</t>
  </si>
  <si>
    <t>Nguyễn Thị Hòa</t>
  </si>
  <si>
    <t>SEPhạm Xuân Hùng</t>
  </si>
  <si>
    <t>Ngọc Minh Hà</t>
  </si>
  <si>
    <t>SELê Thị Hà</t>
  </si>
  <si>
    <t>SENguyễn Trọng Hiếu</t>
  </si>
  <si>
    <t>SELại Thế Hiển</t>
  </si>
  <si>
    <t>SEHoàng Văn Nghĩa</t>
  </si>
  <si>
    <t>SEBùi Văn Minh</t>
  </si>
  <si>
    <t>MKTrần Thanh Hùng</t>
  </si>
  <si>
    <t>M_Agent Võ Thanh Thủy</t>
  </si>
  <si>
    <t>SEThái Nhật Xuân</t>
  </si>
  <si>
    <t>SENguyễn Thị Kim Sen</t>
  </si>
  <si>
    <t>SEVũ Phi Long</t>
  </si>
  <si>
    <t>SECao Thành Quý</t>
  </si>
  <si>
    <t>Lộc Sang</t>
  </si>
  <si>
    <t>MKLê Thái Phương</t>
  </si>
  <si>
    <t>MKChâu Tuấn Đạt</t>
  </si>
  <si>
    <t>MKLê Nam Phương</t>
  </si>
  <si>
    <t>Gia Khánh, Tấn Phát</t>
  </si>
  <si>
    <t xml:space="preserve">MKPhạm Văn Đức </t>
  </si>
  <si>
    <t>AG Đoàn Thị Mỹ Hạnh</t>
  </si>
  <si>
    <t>CENVõ Ngọc Hoàng Sanh</t>
  </si>
  <si>
    <t>SENguyễn Tấn Lực</t>
  </si>
  <si>
    <t>MKHuỳnh Thị Ngọc Kim</t>
  </si>
  <si>
    <t>NORTHNguyễn Mạnh Cường 1</t>
  </si>
  <si>
    <t>NORTHNguyễn Khánh Sơn</t>
  </si>
  <si>
    <t>NORTHTrần Thanh Tuấn</t>
  </si>
  <si>
    <t xml:space="preserve">NORTHHoàng Mạnh Trường  </t>
  </si>
  <si>
    <t>HCMTrần Thị Diễm</t>
  </si>
  <si>
    <t>HCMHồ Thiên Đạt</t>
  </si>
  <si>
    <t>HCMTrần Văn Hiệp</t>
  </si>
  <si>
    <t>HCMNguyễn Văn Phụng</t>
  </si>
  <si>
    <t>Minh Nguyệt</t>
  </si>
  <si>
    <t>HCMHồ Kim Long</t>
  </si>
  <si>
    <t>HCMLê Thanh Tùng</t>
  </si>
  <si>
    <t>HCMHuỳnh Ngọc Thịnh</t>
  </si>
  <si>
    <t>MKĐoàn Thanh Vương</t>
  </si>
  <si>
    <t>AG Võ Thanh Thuỷ</t>
  </si>
  <si>
    <t>MKTrần Văn Day</t>
  </si>
  <si>
    <t>NORTHDương Hữu Tuân</t>
  </si>
  <si>
    <t>Lương Thu Hường</t>
  </si>
  <si>
    <t>CENPhạm Văn Duy</t>
  </si>
  <si>
    <t>CENLê Quốc Lộc</t>
  </si>
  <si>
    <t>CENNguyễn Hoàng Ánh</t>
  </si>
  <si>
    <t>HCMLâm Tuấn Thành</t>
  </si>
  <si>
    <t>HCMTrần Bá Dũng</t>
  </si>
  <si>
    <t>Mai Hoàng Long</t>
  </si>
  <si>
    <t>HCMNguyễn Hữu  Phúc</t>
  </si>
  <si>
    <t>Phương Trâm &amp; Vương Dũng</t>
  </si>
  <si>
    <t>HCMNgô Trường Giang</t>
  </si>
  <si>
    <t>Quốc Thái</t>
  </si>
  <si>
    <t>HCMBùi Ngọc Duy</t>
  </si>
  <si>
    <t>HCMNguyễn Minh Tiến</t>
  </si>
  <si>
    <t>HCMHồ Vĩnh Thành</t>
  </si>
  <si>
    <t>HCMLê Thị Kim Lan</t>
  </si>
  <si>
    <t>HCMTrần Hảo</t>
  </si>
  <si>
    <t>HCMQuách Học Hiếu</t>
  </si>
  <si>
    <t>HCMVăn Phước Lạc</t>
  </si>
  <si>
    <t>HCMNguyễn Mạnh Cường</t>
  </si>
  <si>
    <t>HCMĐào Thanh Nhân</t>
  </si>
  <si>
    <t>HCMNguyễn Cao Tiến Đạt</t>
  </si>
  <si>
    <t>phili toàn cầu</t>
  </si>
  <si>
    <t>HCMTrương Võ Kỳ Châu</t>
  </si>
  <si>
    <t>Việt Bảo Hân</t>
  </si>
  <si>
    <t>HCMNguyễn Văn Hà</t>
  </si>
  <si>
    <t>HCMLê Nhân Đức</t>
  </si>
  <si>
    <t>HCMNguyễn Thị Mỹ Khánh</t>
  </si>
  <si>
    <t>HCMPhan Thị Mỹ Duyên</t>
  </si>
  <si>
    <t>HCMTrần Đức Huy</t>
  </si>
  <si>
    <t>HCMTiêu Minh Tường</t>
  </si>
  <si>
    <t>HCMLê Tân Trung Hiếu</t>
  </si>
  <si>
    <t>HCMLưu Công Huân</t>
  </si>
  <si>
    <t>HCMNguyễn Đức thuận</t>
  </si>
  <si>
    <t>HCMLê Hồng Cường</t>
  </si>
  <si>
    <t>SENguyễn Nam Anh</t>
  </si>
  <si>
    <t>SEHồ Văn Tuấn</t>
  </si>
  <si>
    <t>SELương Quốc Long</t>
  </si>
  <si>
    <t>Lê Tiến Lộc</t>
  </si>
  <si>
    <t>MKNguyễn Văn Hòa</t>
  </si>
  <si>
    <t>MK Nguyễn Văn Nam</t>
  </si>
  <si>
    <t>Phan Lâm</t>
  </si>
  <si>
    <t>MKLê Thị Cẩm Nhung</t>
  </si>
  <si>
    <t>NORTHNguyễn Thị Thúy 1</t>
  </si>
  <si>
    <t>NORTHNguyễn Văn Khoa</t>
  </si>
  <si>
    <t>NORTHLý Văn Lộc</t>
  </si>
  <si>
    <t>NORTHNguyễn Thị Linh</t>
  </si>
  <si>
    <t>NORTHPhạm Thị Mai Hương</t>
  </si>
  <si>
    <t>NORTHNguyễn Anh Đức</t>
  </si>
  <si>
    <t>NORTHPhan Ngọc Huy1</t>
  </si>
  <si>
    <t>NORTHBùi Thị Hồng Nhung</t>
  </si>
  <si>
    <t>Tuấn Hạnh</t>
  </si>
  <si>
    <t>NORTHNguyễn Thúy Vinh</t>
  </si>
  <si>
    <t>Đặng Thị Thúy Hằng</t>
  </si>
  <si>
    <t>NORTHLê Quang Vũ</t>
  </si>
  <si>
    <t>Hà Thị Mỹ Hạnh</t>
  </si>
  <si>
    <t>NORTHĐinh Văn Thao</t>
  </si>
  <si>
    <t>NORTHPhạm Văn Hồng</t>
  </si>
  <si>
    <t>CENLê Cầu</t>
  </si>
  <si>
    <t>CENLê Thị Mỹ Hiệp</t>
  </si>
  <si>
    <t>CENLê Công Duy Quang</t>
  </si>
  <si>
    <t>SENguyễn Thành Duy</t>
  </si>
  <si>
    <t>SE 2</t>
  </si>
  <si>
    <t>NORTHPhạm Đình Phương</t>
  </si>
  <si>
    <t>Nguyễn Văn Suyến</t>
  </si>
  <si>
    <t>NORTHĐoàn Hà Kiều Oanh</t>
  </si>
  <si>
    <t>MKNgô Hiệp</t>
  </si>
  <si>
    <t>MKVõ Thị Thúy</t>
  </si>
  <si>
    <t>Tâm Tâm MK</t>
  </si>
  <si>
    <t>MKMã Thanh Minh</t>
  </si>
  <si>
    <t>MKNguyễn Hồng Nhãn</t>
  </si>
  <si>
    <t>MKPhan Văn Tòng</t>
  </si>
  <si>
    <t>SEHồ Hữu Nghĩa</t>
  </si>
  <si>
    <t>SEPhạm Thị Trang</t>
  </si>
  <si>
    <t>SENguyễn Châu Nhất Linh</t>
  </si>
  <si>
    <t>SENguyễn Anh Khoa</t>
  </si>
  <si>
    <t>SELê Phương Loan</t>
  </si>
  <si>
    <t>SEĐặng Tường Bảo</t>
  </si>
  <si>
    <t>SEPhạm Văn Hiền</t>
  </si>
  <si>
    <t>SETrần Mạnh Hùng</t>
  </si>
  <si>
    <t>Đại Thành Tín</t>
  </si>
  <si>
    <t>SETât Thắng</t>
  </si>
  <si>
    <t>SECao Nguyễn Thế</t>
  </si>
  <si>
    <t>SENguyễn Anh Diểm</t>
  </si>
  <si>
    <t>SELại Thế Vinh</t>
  </si>
  <si>
    <t>SEPhạm Minh Tiến</t>
  </si>
  <si>
    <t>SEHồ Hữu Công</t>
  </si>
  <si>
    <t>CENNgô Phú Quốc</t>
  </si>
  <si>
    <t>SENghiêm Xuân Yên</t>
  </si>
  <si>
    <t>HCMNguyễn Hùng Chiến</t>
  </si>
  <si>
    <t>HCMVõ Hoàng Thanh</t>
  </si>
  <si>
    <t>HCMVõ Thanh An</t>
  </si>
  <si>
    <t>HCMTrần Anh Kiệt</t>
  </si>
  <si>
    <t>HCMTrần Minh Toàn</t>
  </si>
  <si>
    <t xml:space="preserve">HCMTrần Minh Thuận </t>
  </si>
  <si>
    <t>HCMNguyễn Phi Vũ</t>
  </si>
  <si>
    <t>HCMLa Phước Trung</t>
  </si>
  <si>
    <t>HCMNguyễn Quốc Vũ</t>
  </si>
  <si>
    <t>HCMLê Vũ Trí Dũng</t>
  </si>
  <si>
    <t>HCMLê Tấn Thạnh</t>
  </si>
  <si>
    <t>HCMVõ Quang Huy</t>
  </si>
  <si>
    <t>HCMHoàng Mỹ Quyên</t>
  </si>
  <si>
    <t>Diễm Phúc &amp; Kim Hoa</t>
  </si>
  <si>
    <t>HCMLê Phạm Tính</t>
  </si>
  <si>
    <t>HCMLê Thị Tình</t>
  </si>
  <si>
    <t>HCMBùi Công Mạnh</t>
  </si>
  <si>
    <t>HCMPhan Nguyễn Quang Thịnh</t>
  </si>
  <si>
    <t xml:space="preserve">HCMVõ Thành Phi </t>
  </si>
  <si>
    <t>Phúc Anh</t>
  </si>
  <si>
    <t>HCMLư Trung Long</t>
  </si>
  <si>
    <t>HCMHồ Vỹ Trường Giang</t>
  </si>
  <si>
    <t>HCMTrần Đình Dương</t>
  </si>
  <si>
    <t>HCMBùi Hữu Đạt</t>
  </si>
  <si>
    <t xml:space="preserve">HCMNguyễn Đức Trọng </t>
  </si>
  <si>
    <t>HCMTrần Đức Duy</t>
  </si>
  <si>
    <t>HCMNguyễn Thị Hồng</t>
  </si>
  <si>
    <t>HCMNguyễn Ngọc Thơm</t>
  </si>
  <si>
    <t>HCMHà Thị Như Ngọc</t>
  </si>
  <si>
    <t>HCMDưng Thị Hoa</t>
  </si>
  <si>
    <t>HCMLê Chí Dũng</t>
  </si>
  <si>
    <t>HCMNguyễn Văn Đình Phú</t>
  </si>
  <si>
    <t>HCMTrần Quốc Cương</t>
  </si>
  <si>
    <t>HCMĐỗ Anh Tuấn</t>
  </si>
  <si>
    <t>HCMNguyễn Tùng Vương</t>
  </si>
  <si>
    <t>HCMLê Long Hồ</t>
  </si>
  <si>
    <t>HCMPhùng Văn Vinh</t>
  </si>
  <si>
    <t>MTHoàng Thị Thu Thủy</t>
  </si>
  <si>
    <t>HCMThái Anh Nguyên</t>
  </si>
  <si>
    <t xml:space="preserve">HCMPhan Tựu </t>
  </si>
  <si>
    <t>HCMNguyễn Toni</t>
  </si>
  <si>
    <t>SENguyễn Thị Kim Ngân</t>
  </si>
  <si>
    <t>Lê Minh Như</t>
  </si>
  <si>
    <t>HCMVõ Thành Nhựt</t>
  </si>
  <si>
    <t>HTX Quận 4</t>
  </si>
  <si>
    <t>HCMHồ Thái Phương</t>
  </si>
  <si>
    <t>HCMNguyễn Phương Uyên</t>
  </si>
  <si>
    <t xml:space="preserve">Phương Trâm </t>
  </si>
  <si>
    <t>HCMHuỳnh Đình Huy</t>
  </si>
  <si>
    <t>HCMHuỳnh văn Nhân</t>
  </si>
  <si>
    <t>HCMNguyễn Hữu Mạnh</t>
  </si>
  <si>
    <t>Duy Hoàng</t>
  </si>
  <si>
    <t>HCMNguyễn Đức Trung</t>
  </si>
  <si>
    <t>SEHoàng Thị Quân</t>
  </si>
  <si>
    <t>SENGÔ THỊ HỒNG LOAN</t>
  </si>
  <si>
    <t>SELÊ DƯƠNG KIM MINH</t>
  </si>
  <si>
    <t>SENguyễn Minh Nguyệt</t>
  </si>
  <si>
    <t>SEHồ Minh Thiện</t>
  </si>
  <si>
    <t>ASM SE 1</t>
  </si>
  <si>
    <t>SEHồ Nguyễn Thùy Trang</t>
  </si>
  <si>
    <t>SEĐặng Văn Anh</t>
  </si>
  <si>
    <t>MKTrương Hoàng Giang</t>
  </si>
  <si>
    <t>AG Tân Quốc Vinh</t>
  </si>
  <si>
    <t>MKPhan Trường Nhựt</t>
  </si>
  <si>
    <t>MKVõ Thị Mỹ Dương</t>
  </si>
  <si>
    <t>MKLê Văn Lê</t>
  </si>
  <si>
    <t>MKĐẶNG HOÀI PHÚC</t>
  </si>
  <si>
    <t>MKTRANG QUỐC PHONG</t>
  </si>
  <si>
    <t>MKVÕ THỊ NGỌC QUYỀN</t>
  </si>
  <si>
    <t>MKTRẦN NGỌC TẤN</t>
  </si>
  <si>
    <t>MKVŨ THANH TÒNG</t>
  </si>
  <si>
    <t>MKNguyễn Đoàn Minh Tân</t>
  </si>
  <si>
    <t>MK Lâm Vũ Bình</t>
  </si>
  <si>
    <t>MKChâu Minh Vương</t>
  </si>
  <si>
    <t>NORTHNguyễn Thị Huyền</t>
  </si>
  <si>
    <t>NORTHTrần Thị Thùy cũ</t>
  </si>
  <si>
    <t>NORTHNguyễn Hoàng Nam</t>
  </si>
  <si>
    <t>NORTHThạch Thái Tân</t>
  </si>
  <si>
    <t>NORTHLê Sỹ Anh</t>
  </si>
  <si>
    <t>NORTHNguyễn Tiến Sáng</t>
  </si>
  <si>
    <t xml:space="preserve">NORTHLê Văn Thắng </t>
  </si>
  <si>
    <t xml:space="preserve">NORTHTrần Văn Mẫn </t>
  </si>
  <si>
    <t xml:space="preserve">Nguyễn Thị Nga </t>
  </si>
  <si>
    <t>NORTHTrần Thị Thanh Thương</t>
  </si>
  <si>
    <t>HCMVõ Minh Hoàng</t>
  </si>
  <si>
    <t>HCMNguyễn Dũng Minh Đức</t>
  </si>
  <si>
    <t>HCMTrần Thanh Nhã</t>
  </si>
  <si>
    <t>HCMĐặng Bảo Thu</t>
  </si>
  <si>
    <t>HCMLê Quốc Liêm</t>
  </si>
  <si>
    <t>HCMHuỳnh Bội Linh</t>
  </si>
  <si>
    <t>HCMNguyễn Phước Lộc</t>
  </si>
  <si>
    <t>HCMLê Ngọc Thịnh</t>
  </si>
  <si>
    <t>Kim Hoa</t>
  </si>
  <si>
    <t>HCMLâm Minh Cường</t>
  </si>
  <si>
    <t>HCMNguyễn Thị Ngọc Trinh</t>
  </si>
  <si>
    <t>HCMBùi Văn Cường</t>
  </si>
  <si>
    <t>MTMTLê Thị Triều</t>
  </si>
  <si>
    <t>NORTHHoàng Thanh Hiền</t>
  </si>
  <si>
    <t>Dương Thị Lợi</t>
  </si>
  <si>
    <t>NORTHTrần Thị Vẽ</t>
  </si>
  <si>
    <t>Nguyễn Thị Chinh</t>
  </si>
  <si>
    <t>NORTHNguyễn Văn Hải</t>
  </si>
  <si>
    <t>CENHoàng Nam Tây</t>
  </si>
  <si>
    <t>CENĐinh Văn Phú</t>
  </si>
  <si>
    <t>Văn Minh</t>
  </si>
  <si>
    <t>CENNguyễn Mạnh Huy</t>
  </si>
  <si>
    <t>CENTrần Văn Nhơn</t>
  </si>
  <si>
    <t>CENTrương Định</t>
  </si>
  <si>
    <t>NORTHDương Thị Mai</t>
  </si>
  <si>
    <t>NORTHNguyễn Đình Quyết</t>
  </si>
  <si>
    <t>NORTHHoàng Thị Dung</t>
  </si>
  <si>
    <t>HCMNguyễn Thị Diễm Trang</t>
  </si>
  <si>
    <t>HCMDương Thị Thanh Thảo</t>
  </si>
  <si>
    <t>MTNguyễn Thị Mỹ Khanh</t>
  </si>
  <si>
    <t>HCMDương Nghĩa Hiệp</t>
  </si>
  <si>
    <t>HCMChâu Phước Quang</t>
  </si>
  <si>
    <t>HCMHà Mỹ Hương</t>
  </si>
  <si>
    <t>HCMNguyễn Ngọc Bảo Trân</t>
  </si>
  <si>
    <t>HCMNguyễn Thị Kim Lan</t>
  </si>
  <si>
    <t>HCMVũ Thị Bích Vân</t>
  </si>
  <si>
    <t>HCMNguyễn Thế Nam</t>
  </si>
  <si>
    <t>HCMLê Minh Hùng</t>
  </si>
  <si>
    <t>HCMNguyễn Thị Huyền Trâm</t>
  </si>
  <si>
    <t>HCMNguyễn Thế Hậu</t>
  </si>
  <si>
    <t>HCMNguyễn Văn Tý</t>
  </si>
  <si>
    <t>MTNgô Đức Hải</t>
  </si>
  <si>
    <t>MTTrần Thị Thúy</t>
  </si>
  <si>
    <t>MKLê Văn Tuấn</t>
  </si>
  <si>
    <t>MKPhan Nhật Duy</t>
  </si>
  <si>
    <t>MKDƯƠNG THỊ CẨM HẰNG</t>
  </si>
  <si>
    <t>MKTrần Bích Niên</t>
  </si>
  <si>
    <t>SEĐỗ Hữu Niềm</t>
  </si>
  <si>
    <t>SETô Thị Thanh Thủy</t>
  </si>
  <si>
    <t>MKNGUYỄN TRỌNG DUY</t>
  </si>
  <si>
    <t>Viĩnh Hiệp</t>
  </si>
  <si>
    <t>SETống Hữu Công</t>
  </si>
  <si>
    <t>NORTHTrần Thị Thanh Hương</t>
  </si>
  <si>
    <t>NORTHLê Xuân Hưng</t>
  </si>
  <si>
    <t>NORTHNguyễn Thị Bích Ngọc</t>
  </si>
  <si>
    <t>NORTHNguyễn Trường Giang</t>
  </si>
  <si>
    <t>NORTHNguyễn Tùng Dương</t>
  </si>
  <si>
    <t>Rượu Num</t>
  </si>
  <si>
    <t>HCMNguyễn Duy Lâm</t>
  </si>
  <si>
    <t>HCMLê Thị Bích Phương</t>
  </si>
  <si>
    <t>HCMVõ Thị Mỹ Dung</t>
  </si>
  <si>
    <t>HCMNguyễn Thị Thùy Trang</t>
  </si>
  <si>
    <t>HCMLê Quang Huy</t>
  </si>
  <si>
    <t>HCMNguyễn Hải Hà</t>
  </si>
  <si>
    <t>HCMVõ Văn Lâm</t>
  </si>
  <si>
    <t>HCMNguyễn Thị Mỹ Hạnh</t>
  </si>
  <si>
    <t>Hoàng Phúc Và Phúc An Bình</t>
  </si>
  <si>
    <t>SENguyễn Thị Mộng Cầm</t>
  </si>
  <si>
    <t>SENguyễn Hoàng Tuấn</t>
  </si>
  <si>
    <t>MKHà Công Chánh</t>
  </si>
  <si>
    <t>Lâm Thu Loan</t>
  </si>
  <si>
    <t>MKNguyễn Minh Phú</t>
  </si>
  <si>
    <t>Hương Anh Phát</t>
  </si>
  <si>
    <t>MKNguyễn Quốc Quý</t>
  </si>
  <si>
    <t>SENguyễn Văn Quý</t>
  </si>
  <si>
    <t>MKLê Hoàng Vũ</t>
  </si>
  <si>
    <t>HCMNguyễn Văn Giang</t>
  </si>
  <si>
    <t>HCMNguyễn Hồng Hòa</t>
  </si>
  <si>
    <t>HCMNguyễn Thị Thu Thảo</t>
  </si>
  <si>
    <t>HCMTrần Văn Thành</t>
  </si>
  <si>
    <t>HCMĐặng Thanh Nhã</t>
  </si>
  <si>
    <t>HCMNguyễn Thị Phượng Hằng</t>
  </si>
  <si>
    <t>HCMNguyễn Hồ Minh Thuận</t>
  </si>
  <si>
    <t>HCMNgô Quốc Tiến</t>
  </si>
  <si>
    <t>MTDư Ngọc Anh</t>
  </si>
  <si>
    <t>HCMLê Đình Minh</t>
  </si>
  <si>
    <t>Gia Bao</t>
  </si>
  <si>
    <t>MKVõ Phương Duy</t>
  </si>
  <si>
    <t>SEHoàng Công Pháp</t>
  </si>
  <si>
    <t>NORTHNguyễn Sỹ Tuân</t>
  </si>
  <si>
    <t>NORTHMai Trọng Phi</t>
  </si>
  <si>
    <t>NORTHTạ Xuân Tuấn</t>
  </si>
  <si>
    <t>NORTHĐoàn Quyết Thắng</t>
  </si>
  <si>
    <t>NORTHKhuất Quang Chung</t>
  </si>
  <si>
    <t>NORTHNguyễn Minh Tú</t>
  </si>
  <si>
    <t>NORTHNguyễn Thị Cẩm Hà</t>
  </si>
  <si>
    <t>NORTHHoàng Mạnh Trường</t>
  </si>
  <si>
    <t>NORTHVũ Thị Bách Diệp</t>
  </si>
  <si>
    <t>N_Agent Đoàn Vũ Khiêm</t>
  </si>
  <si>
    <t>NORTHNguyễn Công Thắng</t>
  </si>
  <si>
    <t>MKHà Hửu Ngân</t>
  </si>
  <si>
    <t>Vĩnh Hiệp</t>
  </si>
  <si>
    <t>MKHÀ NGỌC THỦY</t>
  </si>
  <si>
    <t>SENguyễn Chiến Trường</t>
  </si>
  <si>
    <t>MKChâu Minh Thiện</t>
  </si>
  <si>
    <t>HCMNguyễn Minh Hòa</t>
  </si>
  <si>
    <t>SENgô Nguyễn Thị Thiên Lý</t>
  </si>
  <si>
    <t>SENguyễn Thanh Dũng</t>
  </si>
  <si>
    <t>SEHoàng Minh Tuấn</t>
  </si>
  <si>
    <t>SETrần Hữu Dàn</t>
  </si>
  <si>
    <t>CENHoàng Xuân Rôn</t>
  </si>
  <si>
    <t>CENHuỳnh Văn Tường</t>
  </si>
  <si>
    <t>CENNguyễn Văn Điểm</t>
  </si>
  <si>
    <t>CENLê Thị Bình</t>
  </si>
  <si>
    <t>CENTống Phước Hòa</t>
  </si>
  <si>
    <t>NORTHNgô Thị Thắm2</t>
  </si>
  <si>
    <t>CENNguyễn Hoàng Mân</t>
  </si>
  <si>
    <t>Cen 2</t>
  </si>
  <si>
    <t>CENNguyễn Minh Hào</t>
  </si>
  <si>
    <t>C_Agent Công Đính,Tuấn Thành, C_Agent Tâm Thà</t>
  </si>
  <si>
    <t>HCMNguyễn Viết Bình</t>
  </si>
  <si>
    <t>HCMPhạm Gia Yến</t>
  </si>
  <si>
    <t>HCMHuỳnh Thị Thanh Nhã</t>
  </si>
  <si>
    <t>HCMHuỳnh Thị Bé Giang</t>
  </si>
  <si>
    <t>HCMNgô Hùng Cường</t>
  </si>
  <si>
    <t>HCMQuách Khánh Thuận</t>
  </si>
  <si>
    <t>CENTrần Thị Ngọc Lan</t>
  </si>
  <si>
    <t>Hoàng Huy Phát</t>
  </si>
  <si>
    <t>MKNguyễn Thị Nhẹ</t>
  </si>
  <si>
    <t>Bách Vệt</t>
  </si>
  <si>
    <t>MKNguyễn Tuấn Nam</t>
  </si>
  <si>
    <t>MKVũ Bão Trung</t>
  </si>
  <si>
    <t>Trường Tín</t>
  </si>
  <si>
    <t>SELê Văn Biên</t>
  </si>
  <si>
    <t>Ngô Thị Hạnh</t>
  </si>
  <si>
    <t>SEPham Thị Lê</t>
  </si>
  <si>
    <t>HCMTrương Thành An</t>
  </si>
  <si>
    <t>HCMTrần Thị Huyền Trang</t>
  </si>
  <si>
    <t>MKLê Anh Trường</t>
  </si>
  <si>
    <t>NORTHNguyễn Thị Thảo</t>
  </si>
  <si>
    <t>NORTHLê Vĩnh Phúc</t>
  </si>
  <si>
    <t>CENNguyễn Công Duy</t>
  </si>
  <si>
    <t>CENNguyễn Văn Trọng</t>
  </si>
  <si>
    <t>HCMNguyễn Thanh An</t>
  </si>
  <si>
    <t>Van Sự Lợi</t>
  </si>
  <si>
    <t>MKNguyễn Minh Đức</t>
  </si>
  <si>
    <t>SENguyễn Văn Thắm</t>
  </si>
  <si>
    <t>SENguyễn Văn Chí</t>
  </si>
  <si>
    <t>SEVũ Thị Bích Liểu</t>
  </si>
  <si>
    <t>NORTHTrương Văn Hoàng</t>
  </si>
  <si>
    <t>Nguyễn Thị Chinh , ,Đặng Quang Mạnh</t>
  </si>
  <si>
    <t>HCMTrịnh Nguyên Vỹ</t>
  </si>
  <si>
    <t>HCMNguyễn Thị Hằng 2</t>
  </si>
  <si>
    <t>HCMLê Thị Hoàng Oanh</t>
  </si>
  <si>
    <t>NORTHNguyễn Công Toàn 1</t>
  </si>
  <si>
    <t>MKTrịnh Văn Kiển</t>
  </si>
  <si>
    <t>MKTrần Thị Tuyết Loan</t>
  </si>
  <si>
    <t>MKNgô Hồng Đông</t>
  </si>
  <si>
    <t>HCMLê Hoàng Khoa</t>
  </si>
  <si>
    <t>HCMChu Đình Lý</t>
  </si>
  <si>
    <t>HCMDương Văn Khem</t>
  </si>
  <si>
    <t>NORTHTrần Thị Thùy</t>
  </si>
  <si>
    <t>HCMĐào Duy Kỳ</t>
  </si>
  <si>
    <t>HCMNguyễn Mạnh Quyền</t>
  </si>
  <si>
    <t>HCMLê Minh Sang</t>
  </si>
  <si>
    <t>MKLê Long Triều</t>
  </si>
  <si>
    <t>Bến Tre</t>
  </si>
  <si>
    <t>MKPhùng Nhựt Trung</t>
  </si>
  <si>
    <t>MKNguyễn Thị Cẩm Giang</t>
  </si>
  <si>
    <t>MKLê Thanh Toàn</t>
  </si>
  <si>
    <t>Đồng Tháp</t>
  </si>
  <si>
    <t>SENguyễn Hữu Du</t>
  </si>
  <si>
    <t>NORTHPhạm Thị Kim Cương</t>
  </si>
  <si>
    <t>NORTHVũ Mạnh Tuấn</t>
  </si>
  <si>
    <t>CENVũ Thị Thảo</t>
  </si>
  <si>
    <t>Nguyen Van Cong</t>
  </si>
  <si>
    <t>CENThái Thị Bạch Tuyết</t>
  </si>
  <si>
    <t>CENDương Văn Điền</t>
  </si>
  <si>
    <t>HCMTrần Đăng Dũng</t>
  </si>
  <si>
    <t>HCMDương Thị Bảo Khánh</t>
  </si>
  <si>
    <t>HCMHồ Ngọc Quốc</t>
  </si>
  <si>
    <t>HCMTrịnh Thiên Phát</t>
  </si>
  <si>
    <t>SELƯU BẢO CƯỜNG</t>
  </si>
  <si>
    <t>Lê Oanh</t>
  </si>
  <si>
    <t>SENGUYỄN TUẤN CẢNH</t>
  </si>
  <si>
    <t>SELÊ QUỐC TRƯỜNG</t>
  </si>
  <si>
    <t>SETRẦN MINH KHANG</t>
  </si>
  <si>
    <t>HCMNguyễn Hữu viết Trung</t>
  </si>
  <si>
    <t>HCMPhạm hùng cường</t>
  </si>
  <si>
    <t>HCMTrần Đình Tốn</t>
  </si>
  <si>
    <t>HCMNguyễn Hoàng Hải</t>
  </si>
  <si>
    <t>MKLê Mạnh Hùng</t>
  </si>
  <si>
    <t>M_Agent Mai Bé Thơ</t>
  </si>
  <si>
    <t xml:space="preserve">MKNguyễn Văn Tùng </t>
  </si>
  <si>
    <t>HCMTrần Thiện Du</t>
  </si>
  <si>
    <t>CENLê Quốc Đạt</t>
  </si>
  <si>
    <t>MKĐinh Chiến Hữu</t>
  </si>
  <si>
    <t>SEPhạm Thị Thanh Thảo</t>
  </si>
  <si>
    <t>CENTHÁI THỊ THANH</t>
  </si>
  <si>
    <t>Lê Thị Thủy</t>
  </si>
  <si>
    <t>HCMChâu Duy Cường</t>
  </si>
  <si>
    <t>CENPhạm Thị Thơm</t>
  </si>
  <si>
    <t>Đinh Thị Thúy</t>
  </si>
  <si>
    <t>MKHuỳnh Ngọc Phương</t>
  </si>
  <si>
    <t>HTX Phường 1</t>
  </si>
  <si>
    <t>SEChâu Thị Thu Hương</t>
  </si>
  <si>
    <t>SELÊ PHAN THẾ HIỀN</t>
  </si>
  <si>
    <t>SENGUYỄN HỮU PHƯỚC</t>
  </si>
  <si>
    <t>NORTHLê Đức Trọng</t>
  </si>
  <si>
    <t xml:space="preserve">HCM </t>
  </si>
  <si>
    <t>HCM Nguyễn Hữu Tố</t>
  </si>
  <si>
    <t>HCM Lâm Quang Danh</t>
  </si>
  <si>
    <t>CENTrịnh Văn Minh</t>
  </si>
  <si>
    <t>SENguyễn Văn Sơn</t>
  </si>
  <si>
    <t>SENhâm Công Điệp</t>
  </si>
  <si>
    <t>SELâm Phú  Đức</t>
  </si>
  <si>
    <t>MTPhạm Thị Hường</t>
  </si>
  <si>
    <t>Driect</t>
  </si>
  <si>
    <t>MKVương Thị Mỹ Ngọc</t>
  </si>
  <si>
    <t>Khang An</t>
  </si>
  <si>
    <t>MKTống Trong Nhân</t>
  </si>
  <si>
    <t>SEBùi Thành Tâm</t>
  </si>
  <si>
    <t>MKĐẶNG THỊ MAI</t>
  </si>
  <si>
    <t>MKVĂN GIA TUẤN</t>
  </si>
  <si>
    <t>CENPhan Đình Thành</t>
  </si>
  <si>
    <t>SETrân Hữu Sỹ</t>
  </si>
  <si>
    <t>SETrân Hữu Thiện</t>
  </si>
  <si>
    <t>MKGiang Minh Nhựt</t>
  </si>
  <si>
    <t>Trâần hên</t>
  </si>
  <si>
    <t>MKNguyễn Thị Thoại Mỹ</t>
  </si>
  <si>
    <t>SEHuỳnh Thị Thu Trang</t>
  </si>
  <si>
    <t>NORTHVương Văn Long</t>
  </si>
  <si>
    <t>Thanh Bình</t>
  </si>
  <si>
    <t xml:space="preserve">MKTrần Văng Tài </t>
  </si>
  <si>
    <t>MKHồ Thị Thu Cúc</t>
  </si>
  <si>
    <t>MKNguyễn Thị Bền</t>
  </si>
  <si>
    <t>HCM Nguyễn Thị Thu Huyền A</t>
  </si>
  <si>
    <t>HCM Diệp Văn Nghĩa</t>
  </si>
  <si>
    <t>CENNguyễn Đức Thành</t>
  </si>
  <si>
    <t>CENVũ Văn Chính</t>
  </si>
  <si>
    <t>MKThạch Hoàng Huy</t>
  </si>
  <si>
    <t>SETRẦN THANH ĐẠT</t>
  </si>
  <si>
    <t>HCMLưu Tuấn Tú</t>
  </si>
  <si>
    <t>NORTHTriệu Văn Vinh</t>
  </si>
  <si>
    <t>HCMHoàng Thị Xuân Quỳnh</t>
  </si>
  <si>
    <t>NORTHTrương Thị Đào</t>
  </si>
  <si>
    <t>MKLê Phương Loan</t>
  </si>
  <si>
    <t>HỮU LINH</t>
  </si>
  <si>
    <t>MKhuỳnh bá lan</t>
  </si>
  <si>
    <t>HCMLê Hữu Nam</t>
  </si>
  <si>
    <t>HCMBùi Ngọc Lượng</t>
  </si>
  <si>
    <t>SENgô Duy Kiệt</t>
  </si>
  <si>
    <t>SETrần Ngọc Sơn</t>
  </si>
  <si>
    <t>MKVũ Thanh Tòng</t>
  </si>
  <si>
    <t>HCMHuỳnh Ngọc Nhu</t>
  </si>
  <si>
    <t>MTVõ Thị Kim Thoa</t>
  </si>
  <si>
    <t>NORTHNguyễn Văn Loát</t>
  </si>
  <si>
    <t>MKNguyễn Đức Minh Tâm</t>
  </si>
  <si>
    <t>Trung Thảo, Hoàng Lợi</t>
  </si>
  <si>
    <t>MKTrần Văn Thọ</t>
  </si>
  <si>
    <t>SETrần Tiến Dũng</t>
  </si>
  <si>
    <t>Huữu Linh</t>
  </si>
  <si>
    <t>SEHoàng xuân duy</t>
  </si>
  <si>
    <t>SENguyễn trường phú</t>
  </si>
  <si>
    <t>HCMTrần Bảo Trân</t>
  </si>
  <si>
    <t>CENPhan Đức Vỹ</t>
  </si>
  <si>
    <t>MKNguyễn Hữu Thành</t>
  </si>
  <si>
    <t>MK 2</t>
  </si>
  <si>
    <t>SENguyễn Văn Thêm</t>
  </si>
  <si>
    <t>Minh Tuyết Nha Trang</t>
  </si>
  <si>
    <t>SENguyễn thị bình minh</t>
  </si>
  <si>
    <t>NORTHPhan Tiến Anh</t>
  </si>
  <si>
    <t>MKNguyễn Kim Ngọc</t>
  </si>
  <si>
    <t>SEPhan Duy Hải</t>
  </si>
  <si>
    <t>MKNgô Út Mỹ</t>
  </si>
  <si>
    <t>MKNgô Thái Nguyên</t>
  </si>
  <si>
    <t>MKNguyễn Thị Thúy Loan</t>
  </si>
  <si>
    <t>SEBùi Tố Uyên</t>
  </si>
  <si>
    <t>SEPhạm Xuân Tín</t>
  </si>
  <si>
    <t>SEphạm công danh</t>
  </si>
  <si>
    <t>Quỳnh Phát</t>
  </si>
  <si>
    <t>MKPhạm Thị Bé Trăm</t>
  </si>
  <si>
    <t>CENNguyễn Thị Ngọc Trâm</t>
  </si>
  <si>
    <t>SEBùi Lương Anh</t>
  </si>
  <si>
    <t>lê Thiên Hương</t>
  </si>
  <si>
    <t>HCMVõ Kim Nhung</t>
  </si>
  <si>
    <t>CENNguyễn Văn Dần</t>
  </si>
  <si>
    <t>CEN 2</t>
  </si>
  <si>
    <t>CENNguyễn Thanh Tuấn</t>
  </si>
  <si>
    <t>Công Đính, Tuấn Thành</t>
  </si>
  <si>
    <t>CENTrịnh Mạnh Dũng</t>
  </si>
  <si>
    <t>CEN 3</t>
  </si>
  <si>
    <t>Đinh Thị Thúy, Lê thị Thủy</t>
  </si>
  <si>
    <t>MTLê Thị Vân Anh</t>
  </si>
  <si>
    <t>HCMCao Thanh Liêu</t>
  </si>
  <si>
    <t>MKMã Thanh Liên</t>
  </si>
  <si>
    <t>Gia Khanh</t>
  </si>
  <si>
    <t>CENTrần Hữu Anh</t>
  </si>
  <si>
    <t>SETạ duy thanh</t>
  </si>
  <si>
    <t>MKTrần Thị Cúc</t>
  </si>
  <si>
    <t>MKLê Hồng Lộc</t>
  </si>
  <si>
    <t>MTVõ Thúy Trân</t>
  </si>
  <si>
    <t>SElương ngọc hoài</t>
  </si>
  <si>
    <t>MKNguyễn Hoàng Sơn</t>
  </si>
  <si>
    <t>Tâm Tâm Mk</t>
  </si>
  <si>
    <t>CENHuỳnh Thị Hoa Phượng</t>
  </si>
  <si>
    <t>CENHoàng thị Thương</t>
  </si>
  <si>
    <t>CENBùi Cao Sơn</t>
  </si>
  <si>
    <t>NORTHHoàng Thị Bảy</t>
  </si>
  <si>
    <t>HCMTrần Sĩ Đức</t>
  </si>
  <si>
    <t>EDD</t>
  </si>
  <si>
    <t>HCMNguyễn Thanh Trung</t>
  </si>
  <si>
    <t>MTTrần Thị Ngọc Liễu</t>
  </si>
  <si>
    <t>CENNguyễn Thị Thanh Hương</t>
  </si>
  <si>
    <t>SENgô Văn Chương</t>
  </si>
  <si>
    <t>MKThái Minh Thành</t>
  </si>
  <si>
    <t>MKTrần Văn Đen</t>
  </si>
  <si>
    <t>MK 1</t>
  </si>
  <si>
    <t>NORTHHà Thị Minh Phương</t>
  </si>
  <si>
    <t>Thành Phương</t>
  </si>
  <si>
    <t>SENguyễn Đức Cảnh</t>
  </si>
  <si>
    <t>SENguyễn Thị Ngân Hà</t>
  </si>
  <si>
    <t>SEĐoàn Huỳnh Sơn</t>
  </si>
  <si>
    <t>MKNguyễn Văn Cường</t>
  </si>
  <si>
    <t>MKNguyễn Thanh Toàn</t>
  </si>
  <si>
    <t>MKTrần Văn Cường</t>
  </si>
  <si>
    <t>MKVõ Minh Luân</t>
  </si>
  <si>
    <t>HCMDương Văn Giám</t>
  </si>
  <si>
    <t>CENNguyễn Văn Dương</t>
  </si>
  <si>
    <t>HCMĐặng Văn Tâm</t>
  </si>
  <si>
    <t>CENHoàng Ngọc Hà</t>
  </si>
  <si>
    <t>SENguyễn Thành Toàn</t>
  </si>
  <si>
    <t>SETrần Hoàng Anh</t>
  </si>
  <si>
    <t>SEPhạm Việt Đức</t>
  </si>
  <si>
    <t>SEHuỳnh Công Khanh</t>
  </si>
  <si>
    <t>SEĐào Bá Hảo</t>
  </si>
  <si>
    <t>SETrịnh Văn Luật</t>
  </si>
  <si>
    <t>SETrần Bửu Sến</t>
  </si>
  <si>
    <t>MKNguyễn Quốc Thành</t>
  </si>
  <si>
    <t>MKTạ Thanh Tuấn</t>
  </si>
  <si>
    <t>NORTHBùi Văn Hùng</t>
  </si>
  <si>
    <t>CENPhạm Văn Nam</t>
  </si>
  <si>
    <t>NORTHNguyễn Văn Liên</t>
  </si>
  <si>
    <t>NORTHNgô Thị Thắm</t>
  </si>
  <si>
    <t>NORTHNguyễn Thị Hiền</t>
  </si>
  <si>
    <t>NORTHBùi Thị Nguyệt</t>
  </si>
  <si>
    <t>CENPhan Thị Linh Kha</t>
  </si>
  <si>
    <t>NORTHPhùng Thị Hương</t>
  </si>
  <si>
    <t>CENNguyễn Thị Lan</t>
  </si>
  <si>
    <t>N_Agent Hoa Kiều</t>
  </si>
  <si>
    <t>CENHoàng Thị Hoa</t>
  </si>
  <si>
    <t>CENTrần Văn Biên</t>
  </si>
  <si>
    <t>NORTHNguyễn Thị Nhinh</t>
  </si>
  <si>
    <t>NORTHĐào Thị Hương</t>
  </si>
  <si>
    <t>CENNguyễn Tấn Thanh</t>
  </si>
  <si>
    <t xml:space="preserve"> Tân Ngọc Huy </t>
  </si>
  <si>
    <t>CENKhổng Minh Hoàng</t>
  </si>
  <si>
    <t>CENĐặng Tuấn Anh</t>
  </si>
  <si>
    <t>CENVõ Duy Nam</t>
  </si>
  <si>
    <t>MKTrương Tiến An</t>
  </si>
  <si>
    <t>Trần Phú Quốc</t>
  </si>
  <si>
    <t>MKNguyễn Quốc Việt</t>
  </si>
  <si>
    <t>MKBÙI THANH HiỀN</t>
  </si>
  <si>
    <t>MKBùi Hoài Nhân</t>
  </si>
  <si>
    <t>AMP</t>
  </si>
  <si>
    <t>MKTrịnh Thư Sinh</t>
  </si>
  <si>
    <t>MKPhan Thị Ngọc Giàu</t>
  </si>
  <si>
    <t>SENguyễn Huy Hoàng</t>
  </si>
  <si>
    <t>SELê Quốc Tiến</t>
  </si>
  <si>
    <t>Huệ Ân</t>
  </si>
  <si>
    <t>SETrương Đức Trí</t>
  </si>
  <si>
    <t>SETrần Văn Nhiều</t>
  </si>
  <si>
    <t>SENguyễn Thị Hồng Nhung</t>
  </si>
  <si>
    <t>SENguyễn Văn Tánh</t>
  </si>
  <si>
    <t>SEHuỳnh Nguyễn Tuấn</t>
  </si>
  <si>
    <t>HCMHuỳnh Thế Minh</t>
  </si>
  <si>
    <t>Diem Phuc</t>
  </si>
  <si>
    <t>HCMNguyễn Quốc Lâm</t>
  </si>
  <si>
    <t>HCMPhạm Thị Phượng</t>
  </si>
  <si>
    <t>Phuc An Binh</t>
  </si>
  <si>
    <t>HCMVõ Thị Thanh Thủy</t>
  </si>
  <si>
    <t>HCMTrần Minh Thuận</t>
  </si>
  <si>
    <t>HTX Quan 4</t>
  </si>
  <si>
    <t>CENTrần Thị Linh Na</t>
  </si>
  <si>
    <t>HCMNGUYễN THANH XUÂN</t>
  </si>
  <si>
    <t>HCMLÊ PHẠM NHẬT THÀNH</t>
  </si>
  <si>
    <t>HCMNGUYỄN BẢO THẾ</t>
  </si>
  <si>
    <t>SENguyễn Thị Ngọc Lợi</t>
  </si>
  <si>
    <t>SEPhạm Thị Chung</t>
  </si>
  <si>
    <t>SENguyễn Thị Hoa</t>
  </si>
  <si>
    <t>SEPhạm Thu Thảo</t>
  </si>
  <si>
    <t>SELê Thị Kim Cần</t>
  </si>
  <si>
    <t>SENguyễn Huỳnh Nga</t>
  </si>
  <si>
    <t>NORTHTrần Hoàng Khánh Duy</t>
  </si>
  <si>
    <t>HCMLý Chí Thành</t>
  </si>
  <si>
    <t>HCMĐoàn Văn Lợi</t>
  </si>
  <si>
    <t>HCMNguyễn Văn Dũng</t>
  </si>
  <si>
    <t>HCMNguyễn Hữu Vũ</t>
  </si>
  <si>
    <t>Duy Hoang</t>
  </si>
  <si>
    <t>HCMPhạm Trương Minh Tân</t>
  </si>
  <si>
    <t>HCMBùi Trung Thụy</t>
  </si>
  <si>
    <t>HCMNguyễn Lưu Hoàng Quân</t>
  </si>
  <si>
    <t>HCMNguyễn Thị Thanh Hằng</t>
  </si>
  <si>
    <t>HCMNguyễn Văn Tấn</t>
  </si>
  <si>
    <t>HCMTô Hoài Sang</t>
  </si>
  <si>
    <t>HCMNguyễn Văn Nhân</t>
  </si>
  <si>
    <t>HCMHồ Hữu Phước</t>
  </si>
  <si>
    <t>Hồ Gia</t>
  </si>
  <si>
    <t>MKNguyễn Ngân Giang</t>
  </si>
  <si>
    <t>MKTrương Văn Thường</t>
  </si>
  <si>
    <t xml:space="preserve">SE </t>
  </si>
  <si>
    <t>SE PHẠM VĂN TÁM</t>
  </si>
  <si>
    <t>MKLê Thị Ngọc Nữ</t>
  </si>
  <si>
    <t>HCMHồ Thế Phương</t>
  </si>
  <si>
    <t>MKLê Hoàng Sơn</t>
  </si>
  <si>
    <t>CENNguyễn Thị Liễu</t>
  </si>
  <si>
    <t>CENNguyễn Đăng Trãi</t>
  </si>
  <si>
    <t>CENNguyễn Thị Hợi</t>
  </si>
  <si>
    <t>HCMThái Bình Dũng</t>
  </si>
  <si>
    <t xml:space="preserve">HCMLương Thị Mỹ Lệ </t>
  </si>
  <si>
    <t>HCMHuỳnh Thị Mạnh</t>
  </si>
  <si>
    <t>NORTHLê Văn Cường</t>
  </si>
  <si>
    <t>Hải Dậu</t>
  </si>
  <si>
    <t>NORTHNguyễn Văn Tám</t>
  </si>
  <si>
    <t>NORTHTrần Thị Thu Phương</t>
  </si>
  <si>
    <t>CENNgô Thị Hoàng</t>
  </si>
  <si>
    <t>HCMVương Gia Cường</t>
  </si>
  <si>
    <t>CENNgô Thanh Phước</t>
  </si>
  <si>
    <t>MKNguyễn Thị Thúy Hiền</t>
  </si>
  <si>
    <t>HCMLê Đình Đức</t>
  </si>
  <si>
    <t>Gia Bảo</t>
  </si>
  <si>
    <t>HCMNguyễn Hưng</t>
  </si>
  <si>
    <t>SE HOÀNG NHƯ Ý</t>
  </si>
  <si>
    <t>SEPHẠM CÔNG LÝ</t>
  </si>
  <si>
    <t>MKNguyễn Thị Minh Thơ</t>
  </si>
  <si>
    <t>MKLê Văn Chí</t>
  </si>
  <si>
    <t>HCMNguyễn Thanh Đày</t>
  </si>
  <si>
    <t>Nga Hiền</t>
  </si>
  <si>
    <t>MKLê Ngọc Thu</t>
  </si>
  <si>
    <t>Ngọc Phượng</t>
  </si>
  <si>
    <t>SE Lữ Chí Tâm</t>
  </si>
  <si>
    <t>HCMĐinh Công Tâm</t>
  </si>
  <si>
    <t>HCMLai Thị Hồng Hà</t>
  </si>
  <si>
    <t>HCMNguyễn Trang Dũng</t>
  </si>
  <si>
    <t>MTVõ Thị Bé Sáu</t>
  </si>
  <si>
    <t>MKTrần Văng Tài</t>
  </si>
  <si>
    <t>HCMPhạm Thị Lài</t>
  </si>
  <si>
    <t>Phuúc Anh</t>
  </si>
  <si>
    <t>CENHoàng Thị Đào</t>
  </si>
  <si>
    <t>SETrần Ngọc Trung</t>
  </si>
  <si>
    <t>MKTrần Minh Thế</t>
  </si>
  <si>
    <t>HCMNgô Anh Triết</t>
  </si>
  <si>
    <t>HCMĐào Thị Phú</t>
  </si>
  <si>
    <t>HCMNguyễn Ngô Ái Mỹ</t>
  </si>
  <si>
    <t>HCMVõ Khánh Trường</t>
  </si>
  <si>
    <t>HCMĐặng Việt Ninh Thuận</t>
  </si>
  <si>
    <t>NORTHNguyễn Ngọc Hòa</t>
  </si>
  <si>
    <t>NORTHVũ Thị Quỳnh Phương</t>
  </si>
  <si>
    <t>Minh Vĩnh</t>
  </si>
  <si>
    <t>NORTHNguyễn Đăng Khoa</t>
  </si>
  <si>
    <t>CENLê Phước Tài</t>
  </si>
  <si>
    <t>CENBùi Thị Bích Hạnh</t>
  </si>
  <si>
    <t xml:space="preserve"> Nguyễn Văn Công </t>
  </si>
  <si>
    <t>CENLê Trọng Dũng</t>
  </si>
  <si>
    <t>CENNguyễn Xuân Hà</t>
  </si>
  <si>
    <t>CENNguyển Văn Hòa</t>
  </si>
  <si>
    <t>MKNguyễn Hoàng Đan Thảo</t>
  </si>
  <si>
    <t>MKTrần Minh Toàn</t>
  </si>
  <si>
    <t>MKHuỳnh Kiện Khang</t>
  </si>
  <si>
    <t>M_Agent Trần Hên</t>
  </si>
  <si>
    <t>MKNguyễn Tấn Châu</t>
  </si>
  <si>
    <t>Văn Gia Phát</t>
  </si>
  <si>
    <t>MKNguyễn Thị Ngọc Giàu</t>
  </si>
  <si>
    <t>HCMNguyễn Khang Huy</t>
  </si>
  <si>
    <t>HCMNguyễn Thị Minh Trang</t>
  </si>
  <si>
    <t>SELê Đình Thuật</t>
  </si>
  <si>
    <t>SETrần Minh Phúc</t>
  </si>
  <si>
    <t>HƯƠNG ANH PHÁT</t>
  </si>
  <si>
    <t>SEPhan Thị Thanh Trúc</t>
  </si>
  <si>
    <t>SEKiều Tân Phú</t>
  </si>
  <si>
    <t>SETrần Anh Quỳnh</t>
  </si>
  <si>
    <t>Hiền Hòa</t>
  </si>
  <si>
    <t>SETrần Thanh Hưng</t>
  </si>
  <si>
    <t>HCMNguyễn Hồng Phi Yến</t>
  </si>
  <si>
    <t>MKTạ Thanh Sanh</t>
  </si>
  <si>
    <t>NORTHMai Chí Kiên</t>
  </si>
  <si>
    <t>NORTHNGÔ THỊ SOA</t>
  </si>
  <si>
    <t>NORTHTRẦN THỊ MỸ HẠNH</t>
  </si>
  <si>
    <t>MKNguyễn Quốc Thàng</t>
  </si>
  <si>
    <t>BÁCH VIỆT</t>
  </si>
  <si>
    <t>MKLê Thành Sơn</t>
  </si>
  <si>
    <t>SETrần Quốc Hải</t>
  </si>
  <si>
    <t>HCMVõ Thành Phi</t>
  </si>
  <si>
    <t>HCMVăn Quốc Thanh</t>
  </si>
  <si>
    <t>HCMVõ Trí Cường</t>
  </si>
  <si>
    <t>HCMLương Thị Mỹ Lệ</t>
  </si>
  <si>
    <t>SENguyễn Hữu Hùng</t>
  </si>
  <si>
    <t>Thái Trâm</t>
  </si>
  <si>
    <t>CENNguyễn Thị Huyền</t>
  </si>
  <si>
    <t>NORTHNguyễn Xuân Trung</t>
  </si>
  <si>
    <t>CENCao Văn Điệp</t>
  </si>
  <si>
    <t>MKNguyễn Văn Phương</t>
  </si>
  <si>
    <t>MKMai Thanh Liêm</t>
  </si>
  <si>
    <t>HCMTrương Thị Thu Hiền</t>
  </si>
  <si>
    <t>edd</t>
  </si>
  <si>
    <t>HCMTrần Sỹ Đức</t>
  </si>
  <si>
    <t>HCMLê Trần Huy Dũng</t>
  </si>
  <si>
    <t>WS 2</t>
  </si>
  <si>
    <t>MKVõ Thanh Hiền</t>
  </si>
  <si>
    <t>MKNguyễn Minh Tự</t>
  </si>
  <si>
    <t>MKNguyễn Quốc Thắng</t>
  </si>
  <si>
    <t>HCMHoàng Nhật Thành</t>
  </si>
  <si>
    <t>Kim Hoang</t>
  </si>
  <si>
    <t>HCMNgô Anh Huy</t>
  </si>
  <si>
    <t>HCMPhan Hồng Tín</t>
  </si>
  <si>
    <t>HCMHồ Ngọc Kim</t>
  </si>
  <si>
    <t>SEBùi Nguyên Lực</t>
  </si>
  <si>
    <t>SEHoàng Thanh Hoạt</t>
  </si>
  <si>
    <t>SENguyễn Đình chí</t>
  </si>
  <si>
    <t>SEHoàng Thị Sơn</t>
  </si>
  <si>
    <t>SENguyễn Văn Quân</t>
  </si>
  <si>
    <t>SEPhạm Văn Mười</t>
  </si>
  <si>
    <t>SENguyễn Thị Trường</t>
  </si>
  <si>
    <t>MKThái Hồng Quang</t>
  </si>
  <si>
    <t>MKĐỗ Hoàng Huệ</t>
  </si>
  <si>
    <t>HCMĐặng Công Trí</t>
  </si>
  <si>
    <t>SE Huỳnh Y Khoa</t>
  </si>
  <si>
    <t>MKNgô Thị Huyền</t>
  </si>
  <si>
    <t>SETrần Minh Dũng</t>
  </si>
  <si>
    <t>SEPhạm Quốc Việt</t>
  </si>
  <si>
    <t>CENVõ Thành Phong</t>
  </si>
  <si>
    <t xml:space="preserve"> Lê Trung Thiên </t>
  </si>
  <si>
    <t>HCMPhạm Thanh Dinh</t>
  </si>
  <si>
    <t>HCMNguyễn Ngọc Xuân</t>
  </si>
  <si>
    <t>HCMHuỳnh Sô Ri Da</t>
  </si>
  <si>
    <t>MKMai Quang Phong</t>
  </si>
  <si>
    <t>HCMTrương Kim Long</t>
  </si>
  <si>
    <t>SETrần Đình Khải</t>
  </si>
  <si>
    <t>NORTHNguyễn Thị Hà</t>
  </si>
  <si>
    <t>MKTrần Thị Kim Ngân</t>
  </si>
  <si>
    <t>SEĐinh Quốc Nhựt</t>
  </si>
  <si>
    <t>SELê Hồng Sơn</t>
  </si>
  <si>
    <t>SETrần Thị Loan</t>
  </si>
  <si>
    <t>HCMNguyễn Thành Uy</t>
  </si>
  <si>
    <t>HCMHuỳnh Hòa Vủ</t>
  </si>
  <si>
    <t>MKTrần Đăng Khoa</t>
  </si>
  <si>
    <t>NORTHNguyễn Thị Thùy Trang</t>
  </si>
  <si>
    <t>NORTHĐặng Văn Tây</t>
  </si>
  <si>
    <t>CENPhan Quang Hà</t>
  </si>
  <si>
    <t>CENNguyễn Quang Hùng</t>
  </si>
  <si>
    <t>HCMTrần Thụy Bảo Trân</t>
  </si>
  <si>
    <t>EDD 2</t>
  </si>
  <si>
    <t>HCMNguyễn Trung Trực</t>
  </si>
  <si>
    <t>HCMLê Minh Hiếu</t>
  </si>
  <si>
    <t>MKLê Huyền Diệu</t>
  </si>
  <si>
    <t>MKĐặng Thanh Tùng</t>
  </si>
  <si>
    <t>MKTrần Việt An</t>
  </si>
  <si>
    <t>SEĐỗ Thị Bé Lan</t>
  </si>
  <si>
    <t>SEPhan Ngọc Thanh Hương</t>
  </si>
  <si>
    <t>MKLê Công Hoàng</t>
  </si>
  <si>
    <t>Văn Anh</t>
  </si>
  <si>
    <t>MKNguyễn Hoàng Minh Tuấn</t>
  </si>
  <si>
    <t>MKVõ Nhật Bình</t>
  </si>
  <si>
    <t>HCMBá Thị Bich Hoàng</t>
  </si>
  <si>
    <t>SELê Thanh Ngọc</t>
  </si>
  <si>
    <t>HCMHuỳnh Hoàng Vũ</t>
  </si>
  <si>
    <t>EDD 1</t>
  </si>
  <si>
    <t>SENGUYỄN VĂN TÂM</t>
  </si>
  <si>
    <t>SENguyễn Duy Trường</t>
  </si>
  <si>
    <t>NORTHVũ Thanh Phú</t>
  </si>
  <si>
    <t>NORTHNguyễn Tiến Dũng</t>
  </si>
  <si>
    <t>SENgô Thị Liễu</t>
  </si>
  <si>
    <t>SETrần Nhật Quang</t>
  </si>
  <si>
    <t>NORTHNguyễn Văn Dũng</t>
  </si>
  <si>
    <t>HCMNguyễn Minh Hồ Trung Hậu</t>
  </si>
  <si>
    <t>MKNguyễn Thị Nhả</t>
  </si>
  <si>
    <t>HCMTống Phước Trưởng</t>
  </si>
  <si>
    <t>SEHồ Quốc Việt</t>
  </si>
  <si>
    <t>SEPhạm Thị Thu Phương</t>
  </si>
  <si>
    <t>MKNguyễn Thị Thùy Dung</t>
  </si>
  <si>
    <t>SEPHAN HUY BÌNH</t>
  </si>
  <si>
    <t>HCMNguyễn Khắc Quy</t>
  </si>
  <si>
    <t>HCMNguyễn Minh Tuấn</t>
  </si>
  <si>
    <t>HCMHoàng Trọng Minh</t>
  </si>
  <si>
    <t>HCMHồ Hữu Trí</t>
  </si>
  <si>
    <t>HCMTrần Lâm Sơn</t>
  </si>
  <si>
    <t>HCMBạch Văn Tú</t>
  </si>
  <si>
    <t>HCMLê Minh Long</t>
  </si>
  <si>
    <t>MKNguyễn Minh Triết</t>
  </si>
  <si>
    <t>NORTHBùi Thị Lan Hương</t>
  </si>
  <si>
    <t>SEPhạm Minh Hiếu</t>
  </si>
  <si>
    <t>SETrịnh Thị Thái</t>
  </si>
  <si>
    <t>SE Hoàng Thị Tuyết</t>
  </si>
  <si>
    <t>CENHoàng Ngọc Ren</t>
  </si>
  <si>
    <t>CENNguyễn Minh</t>
  </si>
  <si>
    <t>CENPhan Văn Trung</t>
  </si>
  <si>
    <t>CENPhạm Thị Thúy An</t>
  </si>
  <si>
    <t>SETrần Thị Lương</t>
  </si>
  <si>
    <t xml:space="preserve">CENTrần Văn Tuấn </t>
  </si>
  <si>
    <t xml:space="preserve">MKTrịnh Ngọc Quí </t>
  </si>
  <si>
    <t xml:space="preserve">MKNguyễn Thị Cẩm Giang </t>
  </si>
  <si>
    <t>MKĐỗ Phúc Khang An</t>
  </si>
  <si>
    <t>HCMPhạm Hoàng Thành</t>
  </si>
  <si>
    <t>SENguyễn Trường Phú</t>
  </si>
  <si>
    <t>Hữu Linh</t>
  </si>
  <si>
    <t>SELê Thị Kim Yến</t>
  </si>
  <si>
    <t>SENguyện Thị Phương Linh</t>
  </si>
  <si>
    <t>HCMDương Thành Nhạn</t>
  </si>
  <si>
    <t>Viet bao Han</t>
  </si>
  <si>
    <t>HCMHuỳnh Văn Trường Hận</t>
  </si>
  <si>
    <t>HCMTăng Văn Khương</t>
  </si>
  <si>
    <t>MKNguyễn Thị Kim Ngọc</t>
  </si>
  <si>
    <t>HCMVõ Thị Cẩm Tú</t>
  </si>
  <si>
    <t>HCMLê Phúc</t>
  </si>
  <si>
    <t>HCMTrần Hoàng Hải</t>
  </si>
  <si>
    <t>HCMTrần Văn Đông</t>
  </si>
  <si>
    <t>HCMPhạm Anh Đào</t>
  </si>
  <si>
    <t>HCMLâm Nguyễn Hồng Phúc</t>
  </si>
  <si>
    <t>MKVõ Châu Đoan</t>
  </si>
  <si>
    <t>HCMBùi Thị Ngọc Thúy</t>
  </si>
  <si>
    <t>NORTHNguyễn Công Toàn</t>
  </si>
  <si>
    <t>MKNguyễn Hoàng Khải</t>
  </si>
  <si>
    <t>MKLê Hoàng Huy</t>
  </si>
  <si>
    <t>HCMLê Hoàng Dũng</t>
  </si>
  <si>
    <t>HCMNguyễn Lê Minh Quân</t>
  </si>
  <si>
    <t>HCMPhạm Thị Thanh Huyền</t>
  </si>
  <si>
    <t>HCMNguyễn Minh Khôi</t>
  </si>
  <si>
    <t>HCMNguyễn Thái Vinh</t>
  </si>
  <si>
    <t>HCMTrần Công Huân</t>
  </si>
  <si>
    <t>HCMTrương Quang Cảnh</t>
  </si>
  <si>
    <t>SENguyễn Thị Phương Thảo</t>
  </si>
  <si>
    <t>SENgô Trung Tâm</t>
  </si>
  <si>
    <t>CENTrịnh Văn Hoàng</t>
  </si>
  <si>
    <t>NORTHĐoàn Hữu Thắng</t>
  </si>
  <si>
    <t>MKLư Thị Thúy Hằng</t>
  </si>
  <si>
    <t>SENguyễn Thế Duy</t>
  </si>
  <si>
    <t>HCMPhạm Quốc Lập</t>
  </si>
  <si>
    <t>SE Vũ Phi Long</t>
  </si>
  <si>
    <t>Quoc thai</t>
  </si>
  <si>
    <t>CENNguyễn Trường Soái</t>
  </si>
  <si>
    <t>HCMCao Thị Quỳnh Khanh</t>
  </si>
  <si>
    <t>HCMVõ Hoàng Tuấn</t>
  </si>
  <si>
    <t>HCMPhạm Đình Chương</t>
  </si>
  <si>
    <t>HCMTrần Ngọc Tuyền</t>
  </si>
  <si>
    <t>HCMLê Văn Tuấn</t>
  </si>
  <si>
    <t>NORTHDương Thị Ngọc Oanh</t>
  </si>
  <si>
    <t>NORTHĐào Thị Chinh</t>
  </si>
  <si>
    <t>NORTHNguyễn Ngọc Chân</t>
  </si>
  <si>
    <t>NORTHTriệu Quang Minh</t>
  </si>
  <si>
    <t>NORTHĐỗ Kim Thoa</t>
  </si>
  <si>
    <t>NORTHNguyễn Thị Vân Chi</t>
  </si>
  <si>
    <t>CENPhan Văn Anh</t>
  </si>
  <si>
    <t>MKLÊ PHÁT CANG</t>
  </si>
  <si>
    <t>MKNGUYỄN VĂN BÌNH</t>
  </si>
  <si>
    <t>MKVõ Thị Mai Phương Thanh</t>
  </si>
  <si>
    <t>MKPhạm Hữu Trong</t>
  </si>
  <si>
    <t>MKNguyễn Phương Thùy</t>
  </si>
  <si>
    <t>MKCao Ngọc Thư</t>
  </si>
  <si>
    <t>MKNguyễn Thu Thảo</t>
  </si>
  <si>
    <t>MKTran Van Linh</t>
  </si>
  <si>
    <t>SENguyễn Thị Hoài Thương</t>
  </si>
  <si>
    <t>SEPhạm Quốc Thiên</t>
  </si>
  <si>
    <t>Phúc Thinh Đạt</t>
  </si>
  <si>
    <t>Minh Tuyết</t>
  </si>
  <si>
    <t>HCMTrần Thị Kim Dung</t>
  </si>
  <si>
    <t>HCMLê Tấn Vũ</t>
  </si>
  <si>
    <t>HCMTrần Huy Lộc</t>
  </si>
  <si>
    <t>HCMNguyễn Trí Hùng</t>
  </si>
  <si>
    <t>HCMCao Bảo Anh</t>
  </si>
  <si>
    <t>HCMBùi Văn Nam</t>
  </si>
  <si>
    <t>HCMNguyễn Tiến Dũng</t>
  </si>
  <si>
    <t>HCMNguyễn Minh Đầy</t>
  </si>
  <si>
    <t>HCMNguyễn Phúc Hoà</t>
  </si>
  <si>
    <t>HCMNguyễn Thị Thanh Ngân</t>
  </si>
  <si>
    <t>CENNguyễn Thị Mai 1</t>
  </si>
  <si>
    <t>NORTHNgô Văn Công</t>
  </si>
  <si>
    <t>SENguyễn Hữu Nhật</t>
  </si>
  <si>
    <t>CENPhạm Văn Sỹ</t>
  </si>
  <si>
    <t>HCMTrương Văn Nhơn</t>
  </si>
  <si>
    <t>HCMMã Ái Vân</t>
  </si>
  <si>
    <t>HCMTrần Thành Thật</t>
  </si>
  <si>
    <t>HCMNguyễn Thị Huệ</t>
  </si>
  <si>
    <t>HCMNguyễn Thị Phượng</t>
  </si>
  <si>
    <t>HCMVõ Duy Huy Bảo</t>
  </si>
  <si>
    <t>Diêm Phúc</t>
  </si>
  <si>
    <t>HCMVũ Vinh Sang</t>
  </si>
  <si>
    <t>SETrần Đức Nhân</t>
  </si>
  <si>
    <t>Phúc Thiịnh Đạt</t>
  </si>
  <si>
    <t>SETrần Phước Đức</t>
  </si>
  <si>
    <t>SEPhạm Thị Ánh Nguyệt</t>
  </si>
  <si>
    <t>SENguyễn Thị Thu Hồng</t>
  </si>
  <si>
    <t>SENguyễn Anh Phi</t>
  </si>
  <si>
    <t>HCMHồ Duy Cường</t>
  </si>
  <si>
    <t xml:space="preserve">HCMNguyễn Hữu Phước Trung </t>
  </si>
  <si>
    <t>Quoốc Thái</t>
  </si>
  <si>
    <t>HCMĐỗ Thu Ngân</t>
  </si>
  <si>
    <t>Vieệt Bảo Hân</t>
  </si>
  <si>
    <t>HCMHoàng Thanh Hoạt</t>
  </si>
  <si>
    <t>HCMNguyễn Thị Quỳnh Giao</t>
  </si>
  <si>
    <t>CENLê Văn Trường</t>
  </si>
  <si>
    <t>NORTHNguyễn Duy Có</t>
  </si>
  <si>
    <t>HCMNGUYỄN THỊ THU NGÂN</t>
  </si>
  <si>
    <t>HCMNguyễn Thành Duy</t>
  </si>
  <si>
    <t>SENgô Ý</t>
  </si>
  <si>
    <t>HCMLê Thị Phương Thanh</t>
  </si>
  <si>
    <t xml:space="preserve">HCMTrần Thanh Phi Hùng </t>
  </si>
  <si>
    <t>HCMTrần Hữu Nguyện</t>
  </si>
  <si>
    <t>CENHồ Thuận</t>
  </si>
  <si>
    <t>CENHồ Văn Đạt</t>
  </si>
  <si>
    <t>MKHuỳnh Minh Tâm</t>
  </si>
  <si>
    <t>SEHuỳnh Y Khoa</t>
  </si>
  <si>
    <t>NORTHNguyễn Thị Thu Hiền</t>
  </si>
  <si>
    <t>HCMTrần Phú Quý</t>
  </si>
  <si>
    <t>HCMNguyễn Hoàng Phúc</t>
  </si>
  <si>
    <t>SETrịnh văn luật</t>
  </si>
  <si>
    <t>SENguyễn Văn Hiệp</t>
  </si>
  <si>
    <t>SEĐoàn Thanh Bình</t>
  </si>
  <si>
    <t>SEPhạm Ngọc Hiên</t>
  </si>
  <si>
    <t>NORTHVũ Mạnh Tuyền</t>
  </si>
  <si>
    <t>MKLê Hoàng An</t>
  </si>
  <si>
    <t>Phúc Thịnh Đạt</t>
  </si>
  <si>
    <t>NORTHTrần Anh Tuấn</t>
  </si>
  <si>
    <t>HCMHồ Vũ Trường Giang</t>
  </si>
  <si>
    <t>HCMHồ Minh Thắng</t>
  </si>
  <si>
    <t>HCMChề Triệu Linh</t>
  </si>
  <si>
    <t>HCMĐặng Công Phác</t>
  </si>
  <si>
    <t>HCMĐỗ Văn Công</t>
  </si>
  <si>
    <t>HCMTrần Văn Hồng</t>
  </si>
  <si>
    <t>Viet Bao Han</t>
  </si>
  <si>
    <t>NORTHMa Thị Thấm</t>
  </si>
  <si>
    <t>Đào Trọng Thu</t>
  </si>
  <si>
    <t>NORTHNguyễn Thị Diện</t>
  </si>
  <si>
    <t>NORTHLò Thị Anh</t>
  </si>
  <si>
    <t>SENguyễn Phước Hiền</t>
  </si>
  <si>
    <t>CENLê Thị Xuân Hằng</t>
  </si>
  <si>
    <t>HCMNguyễn Thị Anh Đào</t>
  </si>
  <si>
    <t>SENguyễn Ngọc Điệp</t>
  </si>
  <si>
    <t>SENguyễn Thị Bích Ngân</t>
  </si>
  <si>
    <t>SENguyễn Bình Sơn</t>
  </si>
  <si>
    <t>HCMLê Văn Lĩnh</t>
  </si>
  <si>
    <t>HCMNgô Văn Thanh</t>
  </si>
  <si>
    <t>HCMNguyễn Đức Thuận</t>
  </si>
  <si>
    <t>SENguyễn Thị Ngọc Phương</t>
  </si>
  <si>
    <t>HCMNguyễn Ngọc Toàn</t>
  </si>
  <si>
    <t>MKNguyễn Ngọc Hậu</t>
  </si>
  <si>
    <t>CENĐinh Bá Lương</t>
  </si>
  <si>
    <t>Phúc Anh Trần</t>
  </si>
  <si>
    <t>CENTrần Công Quốc Khanh</t>
  </si>
  <si>
    <t>CENHồ Thị Hoài Trân</t>
  </si>
  <si>
    <t xml:space="preserve">CENVõ Nguyên Chơn </t>
  </si>
  <si>
    <t xml:space="preserve">CENĐỗ Chí Cường </t>
  </si>
  <si>
    <t xml:space="preserve">CENBùi Kiến Tín </t>
  </si>
  <si>
    <t xml:space="preserve">CENPhan Trung Việt </t>
  </si>
  <si>
    <t>NORTHTRẦN ĐỨC THƠ</t>
  </si>
  <si>
    <t>SETHÂN HOÀNG PHÚC</t>
  </si>
  <si>
    <t>SELê Anh Việt</t>
  </si>
  <si>
    <t>HCMLê Văn Giang</t>
  </si>
  <si>
    <t>HCMLê Văn Phúc</t>
  </si>
  <si>
    <t>NORTHLê Văn Nam</t>
  </si>
  <si>
    <t>NORTHNguyễn Hồng Long</t>
  </si>
  <si>
    <t>MKVõ Văn Thức</t>
  </si>
  <si>
    <t>MKNguyễn Thanh Nhựt</t>
  </si>
  <si>
    <t>MKSơn Ngọc Anh</t>
  </si>
  <si>
    <t>NORTHNguyễn Thị Viết Thủy</t>
  </si>
  <si>
    <t>NORTHĐoàn Quốc Thắng</t>
  </si>
  <si>
    <t>EDD 3</t>
  </si>
  <si>
    <t>MKLê Thảo Nguyên</t>
  </si>
  <si>
    <t>Vân Anh</t>
  </si>
  <si>
    <t>CENNguyễn Đình Chinh</t>
  </si>
  <si>
    <t>HCMNguyễn Hữu Quốc</t>
  </si>
  <si>
    <t>HCMNguyễn Quốc Khanh</t>
  </si>
  <si>
    <t>MKPhạm thị Tố Hảo</t>
  </si>
  <si>
    <t>MKTrương Hiếu Nghĩa</t>
  </si>
  <si>
    <t>CENHồ Huyền Trân</t>
  </si>
  <si>
    <t>SENGUYỄN NGỌC HOÀNG</t>
  </si>
  <si>
    <t>Huy Đăng</t>
  </si>
  <si>
    <t>NORTHNguyễn Tiến Hòa</t>
  </si>
  <si>
    <t>MKVõ Thị Phương Ly</t>
  </si>
  <si>
    <t>MKNguyễn Hoàng Thắng</t>
  </si>
  <si>
    <t>Bích Duyên</t>
  </si>
  <si>
    <t>MKTừ Văn Hiếu</t>
  </si>
  <si>
    <t>MKNguyễn Văn Thanh</t>
  </si>
  <si>
    <t>MKNGUYỄN THỊ THU THỦY</t>
  </si>
  <si>
    <t>MKNGUYỄN THỊ THANH TÂM</t>
  </si>
  <si>
    <t>NORTHNguyễn Đức Công</t>
  </si>
  <si>
    <t>NORTHNguyễn Chí Ninh</t>
  </si>
  <si>
    <t>SENGUYỄN VĂN THUẬN</t>
  </si>
  <si>
    <t>SEHồ Minh Tuấn</t>
  </si>
  <si>
    <t>SENguyễn Đăng Phước</t>
  </si>
  <si>
    <t>SENguyễn Duy Khải</t>
  </si>
  <si>
    <t>HCMNguyễn Khắc Huy</t>
  </si>
  <si>
    <t>MKLê Thị Mỹ Trinh</t>
  </si>
  <si>
    <t>NORTHLê Huyền Trang</t>
  </si>
  <si>
    <t>Hà Văn Công</t>
  </si>
  <si>
    <t>NORTHNguyễn Văn Huy</t>
  </si>
  <si>
    <t>SELê Vũ Hoàng Hưng</t>
  </si>
  <si>
    <t>SELý Minh Phụng</t>
  </si>
  <si>
    <t>SENguyễn Vũ Khang</t>
  </si>
  <si>
    <t>SEHoàng Văn Hào</t>
  </si>
  <si>
    <t>HCMNguyễn Huy Tiến</t>
  </si>
  <si>
    <t>HCMTrần Thì Diễm</t>
  </si>
  <si>
    <t>HCMNguyễn Cường</t>
  </si>
  <si>
    <t>HCMNguyễn Đặng Hoài Phong</t>
  </si>
  <si>
    <t>MTTrần Khắc Minh Tấn</t>
  </si>
  <si>
    <t>NORTHĐỗ Thị Lan</t>
  </si>
  <si>
    <t>SENguyễn Đăng Tý</t>
  </si>
  <si>
    <t>HCMNguyễn Thanh Đầy</t>
  </si>
  <si>
    <t>NORTHĐặng Trung Hiếu</t>
  </si>
  <si>
    <t>HCMVũ Xuân Điền</t>
  </si>
  <si>
    <t>MTVũ Văn Thắng</t>
  </si>
  <si>
    <t>HCMLê Vĩnh Tường</t>
  </si>
  <si>
    <t>CENĐặng Phước Hùng</t>
  </si>
  <si>
    <t>CENĐoàn Văn Phước</t>
  </si>
  <si>
    <t>CENTrần Nguyễn Hoàng</t>
  </si>
  <si>
    <t>MKNguyễn Thị Ngọc Loan</t>
  </si>
  <si>
    <t>HCMPhan Ngọc Quốc</t>
  </si>
  <si>
    <t>SEHUỲNH ANH TUẤN</t>
  </si>
  <si>
    <t>SETRẦN NHẬT PHƯƠNG</t>
  </si>
  <si>
    <t>SENGUYỄN TRUNG THÀNH</t>
  </si>
  <si>
    <t>SENGUYỄN THỊ DIỆU HIỀN</t>
  </si>
  <si>
    <t>SELÊ VI THANH</t>
  </si>
  <si>
    <t>SENguyễn Văn Sơn 1</t>
  </si>
  <si>
    <t>HCMTrần Văn Sóc</t>
  </si>
  <si>
    <t>NORTHTrần Thị Hoan</t>
  </si>
  <si>
    <t>HCMLê Ngọc Đức</t>
  </si>
  <si>
    <t>HCMNguyễn Văn Thiện</t>
  </si>
  <si>
    <t>HCMPhan Bảo Quốc</t>
  </si>
  <si>
    <t xml:space="preserve">HCMNguyễn Văn Giỏi </t>
  </si>
  <si>
    <t>HCMNguyễn Thị Thanh Nhàn</t>
  </si>
  <si>
    <t>HCMNguyễn Quang Minh</t>
  </si>
  <si>
    <t>NORTHNguyễn Thị Thương</t>
  </si>
  <si>
    <t>SENGUYỄN HỒNG PHƯƠNG</t>
  </si>
  <si>
    <t>NORTHNguyễn Văn Thành</t>
  </si>
  <si>
    <t>NORTHPhạm Đức Vượng</t>
  </si>
  <si>
    <t>HCMTrần Hạnh Nguyên</t>
  </si>
  <si>
    <t>HCMTrần Thị Huỳnh Tuyền</t>
  </si>
  <si>
    <t xml:space="preserve">HCMLê Huy Cường </t>
  </si>
  <si>
    <t>HCMNguyễn Thanh Sơn</t>
  </si>
  <si>
    <t>HCMLê Văn Trường</t>
  </si>
  <si>
    <t>HCMLê Thanh Niên</t>
  </si>
  <si>
    <t>NORTHNguyễn Thúy Hồng</t>
  </si>
  <si>
    <t>HCMTrần Thị Mỹ Trang</t>
  </si>
  <si>
    <t>HCMTrần Quốc Bảo</t>
  </si>
  <si>
    <t>HCMTrần Thị Lan Phương</t>
  </si>
  <si>
    <t>HCMBùi Văn Hải</t>
  </si>
  <si>
    <t>HCMNguyễn Trần Nhật Hạ</t>
  </si>
  <si>
    <t>HCMLê Thị Phương Thanh 1</t>
  </si>
  <si>
    <t>SENguyễn Thị Tuyết Trinh</t>
  </si>
  <si>
    <t>HCMTrần Thị Yến</t>
  </si>
  <si>
    <t>HCMLâm Văn Thuận</t>
  </si>
  <si>
    <t xml:space="preserve">CENLê Hữu Hoàng Sơn </t>
  </si>
  <si>
    <t>NORTHNguyễn Thị Thúy</t>
  </si>
  <si>
    <t>HCMPhan Anh Khoa</t>
  </si>
  <si>
    <t>HCMTrần Đại Toàn</t>
  </si>
  <si>
    <t>MKNguyễn Văn Linh</t>
  </si>
  <si>
    <t>HCMLâm  Ngọc  Diễm</t>
  </si>
  <si>
    <t>SENguyễn Thị Cẩm Phượng</t>
  </si>
  <si>
    <t>NORTHNgô Kim Tuyến</t>
  </si>
  <si>
    <t>HCMHuỳnh Văn Bé Bảy</t>
  </si>
  <si>
    <t>HCMPhạm Nhật Nam</t>
  </si>
  <si>
    <t>CENPhạm Thị Ngọc Trang</t>
  </si>
  <si>
    <t>HCMHoàng Thị Hương Ngọc</t>
  </si>
  <si>
    <t>NORTHNguyễn Hồng Lệ</t>
  </si>
  <si>
    <t>HCMPhạm Nhật Quy</t>
  </si>
  <si>
    <t>CENTrần Đăng Quốc</t>
  </si>
  <si>
    <t>NORTHPhan Thanh Phương</t>
  </si>
  <si>
    <t>CENĐinh Văn Lâm</t>
  </si>
  <si>
    <t xml:space="preserve">CENPhan Minh Toại </t>
  </si>
  <si>
    <t>Tân Ngọc Huy</t>
  </si>
  <si>
    <t>CENNguyễn Văn Sơn</t>
  </si>
  <si>
    <t>CENLê Đức Hoàng Minh</t>
  </si>
  <si>
    <t>NORTHHoàng Văn Khởi</t>
  </si>
  <si>
    <t>NORTHTạ Thị Vinh</t>
  </si>
  <si>
    <t>NORTHNguyễn Văn Tuyên</t>
  </si>
  <si>
    <t>SENgô Anh Thư</t>
  </si>
  <si>
    <t>SENguyễn Thị Thu Trang</t>
  </si>
  <si>
    <t>SEDương Triều Bảo Uyên</t>
  </si>
  <si>
    <t>MKCAO HÀ KIM DUYÊN</t>
  </si>
  <si>
    <t>Bich duyen</t>
  </si>
  <si>
    <t>MKTrương Bĩnh</t>
  </si>
  <si>
    <t>Hua Thi Chinh</t>
  </si>
  <si>
    <t>MKLê Ngọc Mẩn</t>
  </si>
  <si>
    <t>MKNgô Xuân Tùng</t>
  </si>
  <si>
    <t>MKLê Thị Cẩm Ly</t>
  </si>
  <si>
    <t>Vinh Hiep</t>
  </si>
  <si>
    <t>HCMBá Thị Bích Hoàng</t>
  </si>
  <si>
    <t>HCMHồ Ngọc Hải</t>
  </si>
  <si>
    <t>HCMHuỳnh Văn Thiệt</t>
  </si>
  <si>
    <t>HCMNguyễn Ngọc Duy</t>
  </si>
  <si>
    <t>Phuc anh</t>
  </si>
  <si>
    <t>HCMLê Nguyễn Phúc Nhân</t>
  </si>
  <si>
    <t>HCMNguyễn Nhật Nam</t>
  </si>
  <si>
    <t>Edd 1</t>
  </si>
  <si>
    <t>HCMĐOÀN ĐẠI PHÚC</t>
  </si>
  <si>
    <t>Depo 2</t>
  </si>
  <si>
    <t>HCMNGUYỄN TIẾN Hiệp</t>
  </si>
  <si>
    <t>HCMVÕ MINH THIệN</t>
  </si>
  <si>
    <t>HCMLÊ ĐĂNG KHOA</t>
  </si>
  <si>
    <t>HCMTRẦN VĂN ĐÔNG</t>
  </si>
  <si>
    <t>HCMLÊ VŨ HOÀI DUY</t>
  </si>
  <si>
    <t>HCMHà Thị Nhạc</t>
  </si>
  <si>
    <t>NORTHLưu Thị Hồng Phúc</t>
  </si>
  <si>
    <t>HCMNgô Bảo Thịnh</t>
  </si>
  <si>
    <t>HCMNguyễn Minh Huy</t>
  </si>
  <si>
    <t>HCMLê Quang Tuấn</t>
  </si>
  <si>
    <t>HCMHuỳnh Thị Yến</t>
  </si>
  <si>
    <t>DEPO 2</t>
  </si>
  <si>
    <t>HCMNguyễn Đức Thắng</t>
  </si>
  <si>
    <t>HCMNguyễn Thị lại</t>
  </si>
  <si>
    <t>HCMNguyễn Thanh Nhàn</t>
  </si>
  <si>
    <t>Edd2</t>
  </si>
  <si>
    <t>MTLê Thị Xuân Anh</t>
  </si>
  <si>
    <t>HCMHồ Nguyễn Thùy Vy</t>
  </si>
  <si>
    <t>HCMHuỳnh Đình Long</t>
  </si>
  <si>
    <t>HCMNguyễn Thanh Uyên</t>
  </si>
  <si>
    <t>HCMChiêm Trí Thuần</t>
  </si>
  <si>
    <t>HCMNguyễn Thiện Hữu</t>
  </si>
  <si>
    <t>HCMHuỳnh Ngoc Phúc</t>
  </si>
  <si>
    <t>HCMĐỗ Văn Việt</t>
  </si>
  <si>
    <t>HCMVõ Văn Minh</t>
  </si>
  <si>
    <t xml:space="preserve">HCMDương Ngọc Hân </t>
  </si>
  <si>
    <t>HCMNguyễn Thanh Liêm</t>
  </si>
  <si>
    <t>HCMNguyễn Thị Phương Dung</t>
  </si>
  <si>
    <t>HCMHuỳnh Ngọc Vũ</t>
  </si>
  <si>
    <t>HCMLê Quốc Phong</t>
  </si>
  <si>
    <t>HCMTrần  Minh Tâm</t>
  </si>
  <si>
    <t>HCMĐặng Ngọc Tú</t>
  </si>
  <si>
    <t>HCMTrần Thị Hằng</t>
  </si>
  <si>
    <t>HCMNguyễn Phúc Thọ</t>
  </si>
  <si>
    <t>NORTHDương Đức Anh</t>
  </si>
  <si>
    <t>MTNguyễn Thị Ngọc Thảo</t>
  </si>
  <si>
    <t>MTHuỳnh Công Thành</t>
  </si>
  <si>
    <t>CENTrần Thị Thúy Hằng</t>
  </si>
  <si>
    <t>NORTHPhan Ngọc Huy</t>
  </si>
  <si>
    <t>NORTHLê Văn Thắng</t>
  </si>
  <si>
    <t>NORTHCù Sỹ Minh</t>
  </si>
  <si>
    <t>Nguyễn Lệ Hồng, Vũ Thị Chiêm</t>
  </si>
  <si>
    <t>HCMLê Thị Thuỷ</t>
  </si>
  <si>
    <t>EDD_Kho Gò Vấp</t>
  </si>
  <si>
    <t>HCMNguyễn Thị Kim Phượng</t>
  </si>
  <si>
    <t>DEPO_Kho Quận 9</t>
  </si>
  <si>
    <t>HCMTrần Thị Bích Trâm</t>
  </si>
  <si>
    <t>HCMNgô Quốc Cường</t>
  </si>
  <si>
    <t>HCMNguyễn Thị Thanh Thúy</t>
  </si>
  <si>
    <t>HCMNguyễn Thị Kim Hằng</t>
  </si>
  <si>
    <t>HCMHuỳnh Thị Hạnh</t>
  </si>
  <si>
    <t>HCMĐoàn Trúc Hân</t>
  </si>
  <si>
    <t>HCMNguyễn Hoàng Thắng</t>
  </si>
  <si>
    <t>HCMTrần Thị Mai Trinh</t>
  </si>
  <si>
    <t>HCMNguyễn Thị Như Ý</t>
  </si>
  <si>
    <t>MTThái Hoàng Vũ</t>
  </si>
  <si>
    <t>HCMVũ Thị Hồng Thu</t>
  </si>
  <si>
    <t>HCMNguyễn Thị Mỹ Duyên</t>
  </si>
  <si>
    <t xml:space="preserve">MTLê Thị Ánh Nguyệt </t>
  </si>
  <si>
    <t>NORTHNguyễn Phương Thảo</t>
  </si>
  <si>
    <t>EDD_Kho Bình Chánh</t>
  </si>
  <si>
    <t>HCMVõ Hữu Thọ</t>
  </si>
  <si>
    <t>HCMVõ Thị Thủy Tiên</t>
  </si>
  <si>
    <t>HCMNguyễn Quốc Hải</t>
  </si>
  <si>
    <t>MKLê Khánh Viên</t>
  </si>
  <si>
    <t>CENDương Văn Bọ</t>
  </si>
  <si>
    <t>CENNgô Thị Nhung</t>
  </si>
  <si>
    <t xml:space="preserve">CENNGUYỄN THỊ NGA </t>
  </si>
  <si>
    <t>HCMLường Tú Hiểu</t>
  </si>
  <si>
    <t>CENNguyễn Khắc Phương</t>
  </si>
  <si>
    <t>MKNguyễn Thành Chi</t>
  </si>
  <si>
    <t>SEĐỗ Thị Hà Thanh</t>
  </si>
  <si>
    <t>SEHồ Văn Tiến</t>
  </si>
  <si>
    <t>SEBÙI VĂN MINH</t>
  </si>
  <si>
    <t>CENHoàng Thị Nga</t>
  </si>
  <si>
    <t>Hoa Kiều</t>
  </si>
  <si>
    <t>CENTrần Văn Đợi</t>
  </si>
  <si>
    <t>NORTHNguyễn Thị Lượng</t>
  </si>
  <si>
    <t>NORTHĐỗ Thành Đạt</t>
  </si>
  <si>
    <t xml:space="preserve">NORTHLê Mạnh Cường </t>
  </si>
  <si>
    <t>HCMĐoàn Thị Thái Phương</t>
  </si>
  <si>
    <t>HCMĐặng Thanh Tuấn</t>
  </si>
  <si>
    <t>HCMLê Quốc Cường</t>
  </si>
  <si>
    <t>HCMPhạm Quyết Tiến</t>
  </si>
  <si>
    <t>HCMTrần Thị Hồng Thảo</t>
  </si>
  <si>
    <t>HCMHoàng Văn Thắng</t>
  </si>
  <si>
    <t>NORTHTrần Quốc Việt</t>
  </si>
  <si>
    <t>Nguyễn Lệ Hồng</t>
  </si>
  <si>
    <t>MKLê Minh Tân</t>
  </si>
  <si>
    <t>CENVũ Văn Đức</t>
  </si>
  <si>
    <t>HCMHuỳnh Văn Nhàn</t>
  </si>
  <si>
    <t>EDD_Kho Quận 7</t>
  </si>
  <si>
    <t>NORTHLê Tiến Hưng</t>
  </si>
  <si>
    <t>HCMTrần Văn Vũ</t>
  </si>
  <si>
    <t>HCMTrần Thị Thùy Trang</t>
  </si>
  <si>
    <t>MKTrần Tiến Hưng</t>
  </si>
  <si>
    <t>DEPO_Kho Hoc Mon</t>
  </si>
  <si>
    <t>NORTHPhùng Thanh Sơn</t>
  </si>
  <si>
    <t>EDD Hà Nội</t>
  </si>
  <si>
    <t>HCMNguyễn Thanh Tân</t>
  </si>
  <si>
    <t>DEPO_Kho Quận Bình Tân</t>
  </si>
  <si>
    <t>MTHinh I1ch Hòa</t>
  </si>
  <si>
    <t>CENLê Văn Thái</t>
  </si>
  <si>
    <t>CENMai Văn Ngọc</t>
  </si>
  <si>
    <t>NORTHĐỗ Quân Công</t>
  </si>
  <si>
    <t>HCMTrần Minh Học</t>
  </si>
  <si>
    <t>HCMNguyễn Thanh Bình</t>
  </si>
  <si>
    <t>MKNguyễn Minh Hân</t>
  </si>
  <si>
    <t>SEĐoàn Hướng Nhật</t>
  </si>
  <si>
    <t>HCMĐinh Công Khanh</t>
  </si>
  <si>
    <t>HCMNguyễn Thành Tâm</t>
  </si>
  <si>
    <t>HCMNguyễn Quang Vũ</t>
  </si>
  <si>
    <t>CENNguyễn Đức Hoài</t>
  </si>
  <si>
    <t>NORTHNguyễn Thị Hương</t>
  </si>
  <si>
    <t>NORTHPhạm Văn Đức Hoàn</t>
  </si>
  <si>
    <t>NORTHĐặng Thị Vân Anh</t>
  </si>
  <si>
    <t>EDD3</t>
  </si>
  <si>
    <t>HCMNguyễn Hoàng Quỳnh</t>
  </si>
  <si>
    <t>HCMNguyễn Bảo Anh</t>
  </si>
  <si>
    <t>HCMLê Quốc Nhã</t>
  </si>
  <si>
    <t>NORTHNguyễn Văn Ngọc</t>
  </si>
  <si>
    <t>NORTHVương Thị Hồng Thái</t>
  </si>
  <si>
    <t>HCMHồ Văn Lưu</t>
  </si>
  <si>
    <t>HCMNguyễn Quốc Cường</t>
  </si>
  <si>
    <t>HCMVõ Thị Tuyết Vân</t>
  </si>
  <si>
    <t xml:space="preserve">HCMNguyễn Hoàng Quỳnh </t>
  </si>
  <si>
    <t>MTHồ Thị Xuân Trâm</t>
  </si>
  <si>
    <t>NORTHĐặng Thị Kim Thúy</t>
  </si>
  <si>
    <t>HCMBùi Đức Tâm</t>
  </si>
  <si>
    <t>NORTHĐặng Minh Hiếu</t>
  </si>
  <si>
    <t>AG Đoàn Vũ Khiêm</t>
  </si>
  <si>
    <t>SEĐường Đăng Tuấn</t>
  </si>
  <si>
    <t>HCMLưu Tuấn Kiệt</t>
  </si>
  <si>
    <t>HCMTrần Thị Quyên</t>
  </si>
  <si>
    <t>SEĐặng Thị Trâm</t>
  </si>
  <si>
    <t>Cao Hằng</t>
  </si>
  <si>
    <t>SENguyễn Phú Cường</t>
  </si>
  <si>
    <t>HCMNguyễn Thị Vân</t>
  </si>
  <si>
    <t>EDD_Kho HocMon</t>
  </si>
  <si>
    <t>HCMNguyễn Minh Quang</t>
  </si>
  <si>
    <t>HCMDương Văn Ni</t>
  </si>
  <si>
    <t>HCMHuỳnh Văn Phú</t>
  </si>
  <si>
    <t>HCMTrần Văn Động</t>
  </si>
  <si>
    <t>HCMVũ Hải Hà</t>
  </si>
  <si>
    <t>HCMNguyễn Lê Thùy Trang</t>
  </si>
  <si>
    <t>HCMNguyễn Hữu Vỏ</t>
  </si>
  <si>
    <t>HCMNguyễn Tấn Đạt</t>
  </si>
  <si>
    <t>HCMVũ Tuấn Anh</t>
  </si>
  <si>
    <t>HCMĐỗ Thị Xuân Trang</t>
  </si>
  <si>
    <t>DEPO 3</t>
  </si>
  <si>
    <t>MTĐào Thúy Quyên</t>
  </si>
  <si>
    <t>InDirect South</t>
  </si>
  <si>
    <t>HCMPhạm Nhật Minh</t>
  </si>
  <si>
    <t xml:space="preserve">CENPhạm Thị Thắng </t>
  </si>
  <si>
    <t xml:space="preserve">CENTrần Vũ Kiệt </t>
  </si>
  <si>
    <t xml:space="preserve">CENTrương Văn Nhơn </t>
  </si>
  <si>
    <t>NORTHQuách Thị Thu Hằng</t>
  </si>
  <si>
    <t>NORTHDương Phương Anh</t>
  </si>
  <si>
    <t>Lê Thị hồng Nga</t>
  </si>
  <si>
    <t>HCMNguyễn Thành Công</t>
  </si>
  <si>
    <t>HCMTrần Anh Phương</t>
  </si>
  <si>
    <t>Anh Duy</t>
  </si>
  <si>
    <t>MKVõ Văn Hên</t>
  </si>
  <si>
    <t>MKHuỳnh Văn Siêng</t>
  </si>
  <si>
    <t xml:space="preserve">MKHuỳnh Hoàng Long </t>
  </si>
  <si>
    <t>MKNguyễn Ngọc Diễm</t>
  </si>
  <si>
    <t>MKNgô Minh Hải</t>
  </si>
  <si>
    <t>MKLê Thái Sơn</t>
  </si>
  <si>
    <t>SENGUYỄN ĐÌNH NGỌC</t>
  </si>
  <si>
    <t>NORTHBùi Đức Biên</t>
  </si>
  <si>
    <t>NORTHHà Thị Xuyến</t>
  </si>
  <si>
    <t>HCMVõ Thị Nga</t>
  </si>
  <si>
    <t>HCMNguyễn Tiến Hải</t>
  </si>
  <si>
    <t>NORTHTạ Quang Hiếu</t>
  </si>
  <si>
    <t>Thành Phương, Ngân Minh</t>
  </si>
  <si>
    <t>NORTHNguyễn Hữu Bảy Tú</t>
  </si>
  <si>
    <t>NOR 1B</t>
  </si>
  <si>
    <t>HCMPhạm Thanh Hòa</t>
  </si>
  <si>
    <t>MKPhạm Công Hậu</t>
  </si>
  <si>
    <t>SENGUYỄN XUÂN HẢI</t>
  </si>
  <si>
    <t>SELÊ THỊ THANH MAI</t>
  </si>
  <si>
    <t>SEBÙI VĂN HƯNG</t>
  </si>
  <si>
    <t>SENGUYỄN THỊ LOAN</t>
  </si>
  <si>
    <t>HCMTrịnh Minh thái</t>
  </si>
  <si>
    <t>HCMTrần Trung Nghĩa</t>
  </si>
  <si>
    <t>HCMPhan Bình Nguyên</t>
  </si>
  <si>
    <t>HCMPhu Vạn Đông</t>
  </si>
  <si>
    <t>HCMPhan Thị Huyền Trang</t>
  </si>
  <si>
    <t>HCMVõ Tấn Hảo</t>
  </si>
  <si>
    <t>NORTHBùi Anh Tuấn</t>
  </si>
  <si>
    <t>HCMHuỳnh Thị Phương thảo</t>
  </si>
  <si>
    <t>CENLÂM HÙNG CƯỜNG</t>
  </si>
  <si>
    <t>MKCao Thị Mỹ Kim</t>
  </si>
  <si>
    <t>MKNguyễn Thị Cẩm Tú</t>
  </si>
  <si>
    <t>HCMPhan Nguyễn Trung Nhân</t>
  </si>
  <si>
    <t>HCMĐặng Nhật Tân</t>
  </si>
  <si>
    <t>MKTrần Tấn Huân</t>
  </si>
  <si>
    <t>MKTrần Thị Phương Dung</t>
  </si>
  <si>
    <t>HCMĐỗ Thị Lãi</t>
  </si>
  <si>
    <t>HCMTrương Ngọc Quỳnh</t>
  </si>
  <si>
    <t>HCMPhan Kim Ngân</t>
  </si>
  <si>
    <t>HCMTrần Thanh Nghĩa</t>
  </si>
  <si>
    <t>NORTHTrần Văn Thọ</t>
  </si>
  <si>
    <t>DEPO Vinh</t>
  </si>
  <si>
    <t>SETRẦN HỮU SĨ</t>
  </si>
  <si>
    <t>CENNguyễn Văn Tam</t>
  </si>
  <si>
    <t>HCMNguyễn Đăng Khương</t>
  </si>
  <si>
    <t>HCMTrần Trung Hiếu</t>
  </si>
  <si>
    <t>MKNguyễn Hoàng Nam</t>
  </si>
  <si>
    <t>DEPO3</t>
  </si>
  <si>
    <t>SENguyễn Văn Tính</t>
  </si>
  <si>
    <t>Nguyễn Thị Liêm, Nguyễn Minh Đức</t>
  </si>
  <si>
    <t>SENguyển Đăng Phước</t>
  </si>
  <si>
    <t>MTTrần Đình Quốc Anh</t>
  </si>
  <si>
    <t>MKNguyễn Thị Diệu Thiện</t>
  </si>
  <si>
    <t xml:space="preserve">CENTrần Xuân Cường </t>
  </si>
  <si>
    <t xml:space="preserve">CENĐào Ngọc Hải </t>
  </si>
  <si>
    <t>SEChâu Văn Hòa</t>
  </si>
  <si>
    <t>NORTHNguyễn Anh Quốc</t>
  </si>
  <si>
    <t>HCMNguyễn Thanh Trâm</t>
  </si>
  <si>
    <t>EDD4</t>
  </si>
  <si>
    <t>MKTrần Văn Sển</t>
  </si>
  <si>
    <t>CENCHU VĂN NAM</t>
  </si>
  <si>
    <t>Hưng Thanh Bình</t>
  </si>
  <si>
    <t>NORTHPhạm Thị Loan</t>
  </si>
  <si>
    <t>NORTHPhạm Thị Huyền</t>
  </si>
  <si>
    <t>Mai Thị Duyên</t>
  </si>
  <si>
    <t>NORTHLÒ VĂN QUÝ</t>
  </si>
  <si>
    <t>Tuấn Chúc</t>
  </si>
  <si>
    <t>NORTHNGUYỄN THỊ DUYÊN SL</t>
  </si>
  <si>
    <t>NORTHNGUYỄN THỊ HẰNG</t>
  </si>
  <si>
    <t>HCMNguyễn Thành Phước</t>
  </si>
  <si>
    <t>NORTHTạ Văn Nghinh</t>
  </si>
  <si>
    <t>Depot 4</t>
  </si>
  <si>
    <t>HCMNguyễn Quang Duy</t>
  </si>
  <si>
    <t>EDD Gò Vấp</t>
  </si>
  <si>
    <t>EDD 4</t>
  </si>
  <si>
    <t>MKNguyễn Ngọc Xuân Thi </t>
  </si>
  <si>
    <t>MTTrương Công Tính</t>
  </si>
  <si>
    <t>SENGUYỄN VĂN PHONG</t>
  </si>
  <si>
    <t>Anh Phúc Phát</t>
  </si>
  <si>
    <t>MKNguyễn Trọng Duy</t>
  </si>
  <si>
    <t>NORTHPHẠM THỊ THÙY LINH</t>
  </si>
  <si>
    <t>NORTHNguyễn Thị Thúy TN</t>
  </si>
  <si>
    <t>MTTrần Minh Tài</t>
  </si>
  <si>
    <t>MT direct</t>
  </si>
  <si>
    <t>EDD2</t>
  </si>
  <si>
    <t>HCMHoàng Vũ Nguyên</t>
  </si>
  <si>
    <t>SETrần Tiến Lâm</t>
  </si>
  <si>
    <t>SEHuỳnh Văn Toàn</t>
  </si>
  <si>
    <t>HCMPhạm Khánh Duy</t>
  </si>
  <si>
    <t>DEPOT 3</t>
  </si>
  <si>
    <t>HCMNguyễn Văn Quyết</t>
  </si>
  <si>
    <t>HCMTrịnh Hoàng Sang</t>
  </si>
  <si>
    <t>HCMLê Xuân Hạnh</t>
  </si>
  <si>
    <t>HCMNguyễn Ngọc Anh Vũ</t>
  </si>
  <si>
    <t>HCMTrịnh Xuân Hòa</t>
  </si>
  <si>
    <t>HCMNguyễn Trọng Hiếu</t>
  </si>
  <si>
    <t>DEPO 4</t>
  </si>
  <si>
    <t>CENNguyễn Văn Thành</t>
  </si>
  <si>
    <t>SENGÔ HỒNG THANH</t>
  </si>
  <si>
    <t>SELÊ THỊ MỸ TRANG</t>
  </si>
  <si>
    <t>SENGUYỄN QUỐC KHÁNH</t>
  </si>
  <si>
    <t>NORTHNguyễn Mạnh Cường</t>
  </si>
  <si>
    <t>MTChâu Thị tuyết Nhi</t>
  </si>
  <si>
    <t>MT Direct South</t>
  </si>
  <si>
    <t>MTTrương Ngọc sơn</t>
  </si>
  <si>
    <t>MTNguyễn Thị Hồng Sinh</t>
  </si>
  <si>
    <t>MT South</t>
  </si>
  <si>
    <t>HCMNguyễn Thị Thu Thủy</t>
  </si>
  <si>
    <t>MTNguyễn Tùng</t>
  </si>
  <si>
    <t>MT InDirect South</t>
  </si>
  <si>
    <t>NORTHLương Thị Nghĩa</t>
  </si>
  <si>
    <t>Nguyễn Lệ Hồng+ Nguyễn Thị Nhung</t>
  </si>
  <si>
    <t>SENGUYỄN QUỐC KHÁNH 1</t>
  </si>
  <si>
    <t>HCMTrần Đức Vinh</t>
  </si>
  <si>
    <t>HCMLữ Thị Ngọc Huệ</t>
  </si>
  <si>
    <t>HCMNguyễn Bửu Sang</t>
  </si>
  <si>
    <t>NOR 1</t>
  </si>
  <si>
    <t>NOR 1Nguyễn Thị Kim Oanh</t>
  </si>
  <si>
    <t>Vân Dũng</t>
  </si>
  <si>
    <t>NOR 1Khuất Thị Nhung</t>
  </si>
  <si>
    <t>MK2</t>
  </si>
  <si>
    <t>MK2Lê Ngọc Duy</t>
  </si>
  <si>
    <t>Lễ Nga</t>
  </si>
  <si>
    <t>NOR 2</t>
  </si>
  <si>
    <t>NOR 2Trịnh Thị Tho</t>
  </si>
  <si>
    <t>Hoàng Anh</t>
  </si>
  <si>
    <t>NOR 2Phạm Thị Hương</t>
  </si>
  <si>
    <t>NOR 2Đào Thanh Quang</t>
  </si>
  <si>
    <t>CENNguyễn Dĩnh Trung</t>
  </si>
  <si>
    <t>MK2Lê Thị Châu Đoan</t>
  </si>
  <si>
    <t>SEĐinh Thị Xuân Diệu</t>
  </si>
  <si>
    <t>SENGUYỄN HOÀNG NAM</t>
  </si>
  <si>
    <t>SENGÔ TẤN VŨ</t>
  </si>
  <si>
    <t>MK2Thái Minh Thành</t>
  </si>
  <si>
    <t>HCMNguyễn Thị Luyến</t>
  </si>
  <si>
    <t>HCMNguyễn Thị Mỹ Dung</t>
  </si>
  <si>
    <t>HCMTrần Huỳnh Mai</t>
  </si>
  <si>
    <t>HCMPhương Hoàng Phong</t>
  </si>
  <si>
    <t>HCMTrần Thị Tuyết</t>
  </si>
  <si>
    <t>HCMLê Hoàng Phúc</t>
  </si>
  <si>
    <t>MK2Húa Đông Hồ</t>
  </si>
  <si>
    <t>Tam Châu</t>
  </si>
  <si>
    <t xml:space="preserve">MK2Lưu Mỹ Kim </t>
  </si>
  <si>
    <t>NOR 2Lưu Thị Non</t>
  </si>
  <si>
    <t>HCMVõ Đức Quý</t>
  </si>
  <si>
    <t>Toàn Quốc</t>
  </si>
  <si>
    <t>EDD2 + DEPOT 3</t>
  </si>
  <si>
    <t>HCMChâu Phú Thanh Nhàn</t>
  </si>
  <si>
    <t>EDD 1 + DEPOT 4</t>
  </si>
  <si>
    <t>DEPOT 1</t>
  </si>
  <si>
    <t>DEPOT 1Trần Bá Quyền</t>
  </si>
  <si>
    <t>HCMLương Việt Hùng</t>
  </si>
  <si>
    <t>HCMHồ Trung Quyền</t>
  </si>
  <si>
    <t>Đô Thành</t>
  </si>
  <si>
    <t>HCMHuỳnh Thị Cẩm Vân</t>
  </si>
  <si>
    <t>HCMBùi Thị Mỹ Ny</t>
  </si>
  <si>
    <t>HCMMai Thanh Hùng</t>
  </si>
  <si>
    <t>HCMTrần Thị Mộng Tuyền</t>
  </si>
  <si>
    <t>HCMTrịnh Xuân Thái</t>
  </si>
  <si>
    <t>DEPOT 2</t>
  </si>
  <si>
    <t>HCMThái Văn Hậu</t>
  </si>
  <si>
    <t xml:space="preserve">HCMLê Quốc Cường </t>
  </si>
  <si>
    <t>EDD1</t>
  </si>
  <si>
    <t>Văn Quyết</t>
  </si>
  <si>
    <t>NOR 2Quách Thị Thu Hằng</t>
  </si>
  <si>
    <t>HCMNguyễn Văn Trung</t>
  </si>
  <si>
    <t>HCMLê Minh Trọng</t>
  </si>
  <si>
    <t>HCMLê Phi Phụng</t>
  </si>
  <si>
    <t>DEPOT 4</t>
  </si>
  <si>
    <t>HCMĐỗ Tấn Hải</t>
  </si>
  <si>
    <t>HCMHồ Văn Hiếu</t>
  </si>
  <si>
    <t>HCMHuỳnh Thanh Phong</t>
  </si>
  <si>
    <t>HCMLê Thị Hoàng Giao</t>
  </si>
  <si>
    <t>HCMTrần Quốc Việt</t>
  </si>
  <si>
    <t>HCMTrần Thị Thu Thuỷ</t>
  </si>
  <si>
    <t>HCMNguyễn Hoáng Phú</t>
  </si>
  <si>
    <t>HCMChâu Tuấn Cường</t>
  </si>
  <si>
    <t>HCMTrần Quang Minh Thái</t>
  </si>
  <si>
    <t>HCMTrần Phú Vinh</t>
  </si>
  <si>
    <t>HCMHỒ Thị Bé Hận</t>
  </si>
  <si>
    <t>HCMTrương Cảnh Long</t>
  </si>
  <si>
    <t>NPP Anh Duy</t>
  </si>
  <si>
    <t>HCMHuỳnh Nhơn Hưng</t>
  </si>
  <si>
    <t>CENTrần Mạnh Dương</t>
  </si>
  <si>
    <t>CENBùi Thị Dinh</t>
  </si>
  <si>
    <t>NOR</t>
  </si>
  <si>
    <t>NORLê Tiến Hưng</t>
  </si>
  <si>
    <t xml:space="preserve">NORNguyễn Văn Lữ </t>
  </si>
  <si>
    <t>SELê Đình Đức</t>
  </si>
  <si>
    <t>SELê Đình Minh</t>
  </si>
  <si>
    <t>SEHuỳnh Ngọc Nhu</t>
  </si>
  <si>
    <t>SELê Văn Lợi</t>
  </si>
  <si>
    <t>MK 1Trương Trọng Hiếu</t>
  </si>
  <si>
    <t>MK 2Đặng Thị Hồng Nhung</t>
  </si>
  <si>
    <t>SEVõ Văn Lãm</t>
  </si>
  <si>
    <t>Đức Thắng</t>
  </si>
  <si>
    <t>SENguyễn Thị Thúy Hiền</t>
  </si>
  <si>
    <t>CENNguyễn Thị Tình</t>
  </si>
  <si>
    <t xml:space="preserve">NORBùi Thị Thắm </t>
  </si>
  <si>
    <t>MK2Nguyễn Văn Thưởng</t>
  </si>
  <si>
    <t>Đặng Hoàng Khang</t>
  </si>
  <si>
    <t>MK2Cao Văn Minh</t>
  </si>
  <si>
    <t>MTNguyễn Trần Đăng Khoa</t>
  </si>
  <si>
    <t>HCMNguyễn Thị Kim Chi</t>
  </si>
  <si>
    <t>HCMTrần Văn Bền</t>
  </si>
  <si>
    <t>HCMNguyễn Thị Hoài Trang</t>
  </si>
  <si>
    <t>HCMNguyễn Thị Kim Phương</t>
  </si>
  <si>
    <t>HCMTrần Đình Vũ</t>
  </si>
  <si>
    <t>HCMNguyễn Thị Thúy</t>
  </si>
  <si>
    <t>HCMNguyễn Tấn Phát</t>
  </si>
  <si>
    <t>HCMTrần Đình Quang</t>
  </si>
  <si>
    <t>HCMNguyễn Văn Phong</t>
  </si>
  <si>
    <t>HCMTrần Kim Quý</t>
  </si>
  <si>
    <t>HCMNguyễn Minh Nhựt</t>
  </si>
  <si>
    <t>HCMPhạm Văn Khoa</t>
  </si>
  <si>
    <t>HCMTrà Minh Quận</t>
  </si>
  <si>
    <t>HCMLê Thị Thanh Xuân</t>
  </si>
  <si>
    <t>DEPO_Kho Hóc Môn</t>
  </si>
  <si>
    <t>MK2Lê Hải Duy</t>
  </si>
  <si>
    <t>SE 2Nguyễn Thị Kim Chi</t>
  </si>
  <si>
    <t>Thủy Khương</t>
  </si>
  <si>
    <t>HCMPhạm Thị Thắm</t>
  </si>
  <si>
    <t>HCMĐỗ Nhật Quang</t>
  </si>
  <si>
    <t>HCMĐinh Tuấn hải</t>
  </si>
  <si>
    <t>HCMĐặng Thế Minh</t>
  </si>
  <si>
    <t>HCMNguyễn  Như Thùy </t>
  </si>
  <si>
    <t>SE 2Võ Thị Ái Vy</t>
  </si>
  <si>
    <t>SE 2Nguyễn Văn Hải</t>
  </si>
  <si>
    <t>NORTrần Hà Vi</t>
  </si>
  <si>
    <t>SE 2Võ Phước</t>
  </si>
  <si>
    <t>MK 2Đào Văn Rương</t>
  </si>
  <si>
    <t>MK 2Nguyễn Hoàng Anh</t>
  </si>
  <si>
    <t>MK 2Nguyễn Thị Trúc Linh</t>
  </si>
  <si>
    <t>CENLê Thị Thanh Nga</t>
  </si>
  <si>
    <t>HCMNgô Thị Châu Phi</t>
  </si>
  <si>
    <t>HCMTrần Văn Hóa</t>
  </si>
  <si>
    <t>MK 2Nguyễn Minh Khương</t>
  </si>
  <si>
    <t>MK 2Lê Hiệp Thành</t>
  </si>
  <si>
    <t>EDDNguyễn Văn Thành</t>
  </si>
  <si>
    <t>NORTạ Thị Hồng Vân</t>
  </si>
  <si>
    <t>NORTrần Thị Yến</t>
  </si>
  <si>
    <t xml:space="preserve">NORTrần Kim Tuấn </t>
  </si>
  <si>
    <t>NORHoàng Anh Tuấn</t>
  </si>
  <si>
    <t>CENNguyễn Văn Ngàn</t>
  </si>
  <si>
    <t>CENLê Đình Chinh</t>
  </si>
  <si>
    <t xml:space="preserve">CENLê Thị Hòa </t>
  </si>
  <si>
    <t xml:space="preserve">CENPhạm Văn Chính </t>
  </si>
  <si>
    <t>CENTRƯƠNG THỊ BẢO YẾN</t>
  </si>
  <si>
    <t xml:space="preserve">CENPhan Nguyễn Đình Thuận </t>
  </si>
  <si>
    <t>MK 1Dương Nguyên Tính</t>
  </si>
  <si>
    <t>Đức Hưng</t>
  </si>
  <si>
    <t>MK 1Huỳnh Công Thắng</t>
  </si>
  <si>
    <t>MK 1Huỳnh Minh Thống</t>
  </si>
  <si>
    <t>MK 1NGUYỄN THÀNH ĐÔNG</t>
  </si>
  <si>
    <t>KHANG AN</t>
  </si>
  <si>
    <t>MK 1Nguyễn Phương Linh</t>
  </si>
  <si>
    <t>MK 1Trương Thị Ngọc Trâm</t>
  </si>
  <si>
    <t>MK 1Võ Nhật Hoàng</t>
  </si>
  <si>
    <t>MK 1Phạm Thanh Dân</t>
  </si>
  <si>
    <t>SE 1</t>
  </si>
  <si>
    <t>SE 1PHẠM THANH PHƯỚC</t>
  </si>
  <si>
    <t>SE 1NGUYỄN TRỌNG CƯỜNG</t>
  </si>
  <si>
    <t>SE 1TRẦN THỊ NGỌC LÀI</t>
  </si>
  <si>
    <t>SE 1Hoàng Thị Liên</t>
  </si>
  <si>
    <t>Trần Thị Ngọc Bích</t>
  </si>
  <si>
    <t>SE 1Hoàng Thị Quân</t>
  </si>
  <si>
    <t>SE 1Phạm Duy Tuyển</t>
  </si>
  <si>
    <t>SE 2Nguyễn Hồng Hoàng</t>
  </si>
  <si>
    <t>SE 2Dương Minh Thành</t>
  </si>
  <si>
    <t>SE 2Nguyễn Thị Ái Công</t>
  </si>
  <si>
    <t>CENVÕ THÀNH VƯƠNG 1</t>
  </si>
  <si>
    <t>NORPhạm Thế Cường</t>
  </si>
  <si>
    <t>Đỗ Văn Kiên, Dương Thị Lợi</t>
  </si>
  <si>
    <t>MK 2Phùng Nhựt Thanh</t>
  </si>
  <si>
    <t>MK 2Nguyễn Thị Huỳnh Mai</t>
  </si>
  <si>
    <t>MTTrần Thị Thanh Trúc</t>
  </si>
  <si>
    <t>Metro+Lotte South (MTS. Trâm)</t>
  </si>
  <si>
    <t>HCMLê Như Tiên</t>
  </si>
  <si>
    <t>HCMNguyễn Thụy Khanh</t>
  </si>
  <si>
    <t>HCMPhan Văn Việt</t>
  </si>
  <si>
    <t>HCMĐoàn Quốc Dũng</t>
  </si>
  <si>
    <t>EDD 2 + Depo 2</t>
  </si>
  <si>
    <t xml:space="preserve">CENNguyễn Thị Ánh Nguyệt </t>
  </si>
  <si>
    <t>NORNguyễn Hữu Huy</t>
  </si>
  <si>
    <t xml:space="preserve">MK 2Huỳnh Bá Vương </t>
  </si>
  <si>
    <t xml:space="preserve">MK 2Nguyễn Trường Anh </t>
  </si>
  <si>
    <t>MK 2Lê Phước Thọ</t>
  </si>
  <si>
    <t xml:space="preserve">NORNguyễn Văn Dũng </t>
  </si>
  <si>
    <t xml:space="preserve"> MK 1</t>
  </si>
  <si>
    <t xml:space="preserve"> MK 1Nguyễn Thị Ngọc Quyên</t>
  </si>
  <si>
    <t>HCMLê Đăng Khoa</t>
  </si>
  <si>
    <t xml:space="preserve">CEN </t>
  </si>
  <si>
    <t>CEN Nguyễn Duy Phương</t>
  </si>
  <si>
    <t xml:space="preserve">MK 2Đặng Thông Đức </t>
  </si>
  <si>
    <t>CEN Nguyễn Tâm Phú</t>
  </si>
  <si>
    <t>CEN Nguyễn Thị Hồng Liên</t>
  </si>
  <si>
    <t>MTPhạm Phương Sinh</t>
  </si>
  <si>
    <t>MTTrần Thị Kim Hà</t>
  </si>
  <si>
    <t>HCMTrần Trọng Nhân</t>
  </si>
  <si>
    <t>HCMNguyễn Đặng Linh Nhật</t>
  </si>
  <si>
    <t>HCMThi Kim Huy</t>
  </si>
  <si>
    <t>HCMTrần Ngọc Kim Ngân</t>
  </si>
  <si>
    <t>CEN Lưu Mỹ Kim</t>
  </si>
  <si>
    <t>SE 1NGUYỄN VĂN ÁNH</t>
  </si>
  <si>
    <t>CEN Nguyễn Hồng Long</t>
  </si>
  <si>
    <t>CEN 1</t>
  </si>
  <si>
    <t xml:space="preserve"> MK 1Trương Thành Vũ</t>
  </si>
  <si>
    <t>SE 2Nguyễn Thị Việt Phụng</t>
  </si>
  <si>
    <t>HCMNguyễn Tấn Đời</t>
  </si>
  <si>
    <t>DEPO 2 + EDD 2</t>
  </si>
  <si>
    <t>SE 2Đỗ Tuấn Hoài</t>
  </si>
  <si>
    <t>Đức Trung, Nhi Nữ</t>
  </si>
  <si>
    <t>SE 2Nguyễn Thiện Long</t>
  </si>
  <si>
    <t>Nguyễn Thị Liêm, Đức Thắng</t>
  </si>
  <si>
    <t>CEN Nguyễn Thanh Tiến</t>
  </si>
  <si>
    <t>CEN Phạm Thị Mỹ Hạnh</t>
  </si>
  <si>
    <t>HCMVũ Quang Thức</t>
  </si>
  <si>
    <t>Depo 4</t>
  </si>
  <si>
    <t>CEN Huỳnh Đức An</t>
  </si>
  <si>
    <t>HCMHuỳnh Công Thắng</t>
  </si>
  <si>
    <t>HCMĐặng Quốc Bảo</t>
  </si>
  <si>
    <t xml:space="preserve">CEN Cầm Bá Hoàng </t>
  </si>
  <si>
    <t>CEN Dương Đức Qúy</t>
  </si>
  <si>
    <t>CEN Nguyễn Thị Thu Loàn</t>
  </si>
  <si>
    <t>CEN Lê Thị Huyền Trang</t>
  </si>
  <si>
    <t>CEN Trần Hữu Phước Đức</t>
  </si>
  <si>
    <t>CEN Ngô Ngọc Phú</t>
  </si>
  <si>
    <t>SENguyễn Võ Giao Hữu</t>
  </si>
  <si>
    <t>SEĐoàn Thanh Sang</t>
  </si>
  <si>
    <t>HCMPhạm Thanh Tân</t>
  </si>
  <si>
    <t>NORTrần Văn Dũng</t>
  </si>
  <si>
    <t>Tuấn Chúc, Tuấn Hạnh</t>
  </si>
  <si>
    <t>SETrần Đình Thắng</t>
  </si>
  <si>
    <t>Đức Thắng, Nguyễn Thị Liêm</t>
  </si>
  <si>
    <t>CEN Nguyễn Hoàng Chung</t>
  </si>
  <si>
    <t xml:space="preserve"> MK 2</t>
  </si>
  <si>
    <t xml:space="preserve"> MK 2Huỳnh Phước Sang</t>
  </si>
  <si>
    <t>MK 1Nguyễn Văn Thanh</t>
  </si>
  <si>
    <t>CEN Nguyễn Bùi Học</t>
  </si>
  <si>
    <t>Đinh Thị Thúy, Nguyễn Thị Bích Loan</t>
  </si>
  <si>
    <t>CEN Đoàn Hải Quan</t>
  </si>
  <si>
    <t>CEN Phan Trần Vũ</t>
  </si>
  <si>
    <t>CEN Võ Quang May</t>
  </si>
  <si>
    <t>NORLưu Đình Huy</t>
  </si>
  <si>
    <t xml:space="preserve">NORLý Văn Lộc </t>
  </si>
  <si>
    <t xml:space="preserve">NORNguyễn Thu Hằng </t>
  </si>
  <si>
    <t>NORNguyễn Thị Hải Yến</t>
  </si>
  <si>
    <t>NORTô Thị Thu Hiền</t>
  </si>
  <si>
    <t>NORTạ Thị Ninh</t>
  </si>
  <si>
    <t xml:space="preserve"> MK 2Nguyễn Hồng Thái</t>
  </si>
  <si>
    <t xml:space="preserve"> MK 2Nguyễn Quốc Khanh</t>
  </si>
  <si>
    <t xml:space="preserve"> MK 2Nguyễn Văn Vui</t>
  </si>
  <si>
    <t xml:space="preserve"> MK 2Nguyễn Phước Thừa</t>
  </si>
  <si>
    <t xml:space="preserve"> MK 2Nguyễn Thanh Sơn</t>
  </si>
  <si>
    <t xml:space="preserve"> MK 2Nguyễn Thị Diệu Thiện</t>
  </si>
  <si>
    <t xml:space="preserve"> MK 2Nguyễn Minh Tâm</t>
  </si>
  <si>
    <t>CEN Trần Hoàng</t>
  </si>
  <si>
    <t>Đăng Minh</t>
  </si>
  <si>
    <t>CEN Nguyễn Đức Toàn</t>
  </si>
  <si>
    <t xml:space="preserve"> MK 2Nguyễn Tuấn Huân</t>
  </si>
  <si>
    <t xml:space="preserve"> MK 2Nguyễn Thị Cẩm Giang</t>
  </si>
  <si>
    <t>Kim Ngân Hậu Giang</t>
  </si>
  <si>
    <t xml:space="preserve">CEN Lê Thị Vân Oanh </t>
  </si>
  <si>
    <t xml:space="preserve"> MK 2Nghiêm Thị Bích Chi</t>
  </si>
  <si>
    <t xml:space="preserve">CEN Huỳnh Bá Mẫn </t>
  </si>
  <si>
    <t xml:space="preserve">Kỳ Tiên </t>
  </si>
  <si>
    <t>SENguyễn Thị Thanh Bình</t>
  </si>
  <si>
    <t>SENguyễn Thị Thu</t>
  </si>
  <si>
    <t>SEĐỗ Thị Thu Phương</t>
  </si>
  <si>
    <t>SENguyễn Thị Thúy</t>
  </si>
  <si>
    <t>Trường Vân Khánh Hòa</t>
  </si>
  <si>
    <t>MK 1Lê Thanh Liêm</t>
  </si>
  <si>
    <t>MK 1Trần Quang Thuận</t>
  </si>
  <si>
    <t>Trương Hữu Phương</t>
  </si>
  <si>
    <t>SEBÙI TRUNG TRỰC</t>
  </si>
  <si>
    <t>CENNguyễn Thị Ngọc</t>
  </si>
  <si>
    <t>HCMLương Nhựt Minh</t>
  </si>
  <si>
    <t>NORTrần Quang Khánh</t>
  </si>
  <si>
    <t>NORNguyễn Thị Nụ</t>
  </si>
  <si>
    <t>NORMa Thị Thấm</t>
  </si>
  <si>
    <t xml:space="preserve">CENHuỳnh Thế Mạnh </t>
  </si>
  <si>
    <t>Tân Ngọc Huy + Đặng Thị Hà</t>
  </si>
  <si>
    <t>NORNguyễn Hữu Hảo</t>
  </si>
  <si>
    <t>Nguyễn Duy Long</t>
  </si>
  <si>
    <t>CENPhạm Thị Nhất</t>
  </si>
  <si>
    <t>Sông Hồ</t>
  </si>
  <si>
    <t>CENNguyễn Thị Quỳnh Kim</t>
  </si>
  <si>
    <t>HCMTrần Thị Ánh Tuyết</t>
  </si>
  <si>
    <t>HCMNguyễn Văn Nhi</t>
  </si>
  <si>
    <t>EDD 1 + DEPO 3</t>
  </si>
  <si>
    <t>HCMNgô Văn Thành</t>
  </si>
  <si>
    <t>HCMHuỳnh Thanh Bình</t>
  </si>
  <si>
    <t>HCMNguyễn Quốc Toàn</t>
  </si>
  <si>
    <t>MTĐỗ Cao Trí</t>
  </si>
  <si>
    <t>NORLê Thị Nhinh</t>
  </si>
  <si>
    <t>NORNguyễn Thị Vân Chi</t>
  </si>
  <si>
    <t>Hòa Hợp</t>
  </si>
  <si>
    <t>NORKiều Văn Tới</t>
  </si>
  <si>
    <t>Vân Dũng, Nguyễn Thị Cúc</t>
  </si>
  <si>
    <t>HCMĐặng Thị Chiên</t>
  </si>
  <si>
    <t>Depo 3</t>
  </si>
  <si>
    <t>MTNguyễn Đức Trung</t>
  </si>
  <si>
    <t>HCMPhan Ngọc Thúy</t>
  </si>
  <si>
    <t>HCMLê Thành Nhân</t>
  </si>
  <si>
    <t>NORĐinh Thị Huyền</t>
  </si>
  <si>
    <t>HCMLê Huy Dũng</t>
  </si>
  <si>
    <t xml:space="preserve">HCMVõ Ngọc Thắng </t>
  </si>
  <si>
    <t xml:space="preserve">HCMNguyễn Văn Tiến </t>
  </si>
  <si>
    <t>NORBùi Khánh Thành</t>
  </si>
  <si>
    <t>NORNguyễn Văn Kiềm</t>
  </si>
  <si>
    <t>SEĐỗ Thị Nhớ</t>
  </si>
  <si>
    <t>HCMTrần Quang Minh</t>
  </si>
  <si>
    <t>MTNguyễn Ngọc Phượng</t>
  </si>
  <si>
    <t>Sài Gòn Co.op</t>
  </si>
  <si>
    <t>HCMNguyễn Thanh Hoàng</t>
  </si>
  <si>
    <t>HCMĐỗ Anh Duy</t>
  </si>
  <si>
    <t>HCMNguyễn Đức Tài</t>
  </si>
  <si>
    <t>SETrần Danh Thịnh</t>
  </si>
  <si>
    <t>Cao Hằng, Đức Trung, Nhi Nữ</t>
  </si>
  <si>
    <t>MK 2Nguyễn Cao Huy</t>
  </si>
  <si>
    <t>SE 1Trương Việt Hoàng</t>
  </si>
  <si>
    <t>Chỉnh Quyên</t>
  </si>
  <si>
    <t>SE 1Bùi Hồng Quân</t>
  </si>
  <si>
    <t>MTTrần Thị Ngọc Gấm</t>
  </si>
  <si>
    <t>MTPhan Thị Ngọc Út</t>
  </si>
  <si>
    <t xml:space="preserve">MTNguyễn Công Đạt </t>
  </si>
  <si>
    <t>MTBùi Thị Duyên</t>
  </si>
  <si>
    <t>SE 2Nguyễn Thượng Trí</t>
  </si>
  <si>
    <t>SE 2Đặng Thị Loan</t>
  </si>
  <si>
    <t>SE 2Nguyễn Trần Ngọc Nhi</t>
  </si>
  <si>
    <t>CENPHẠM THỊ THU HUYỀN</t>
  </si>
  <si>
    <t>NORNguyễn Thị Nguyệt</t>
  </si>
  <si>
    <t>MTNguyễn Khương Duy</t>
  </si>
  <si>
    <t>NORLê Đắc Hoàng</t>
  </si>
  <si>
    <t>Thanh Bình, Đào Trọng Thu</t>
  </si>
  <si>
    <t>SE 1Nguyễn Tấn Sơn</t>
  </si>
  <si>
    <t>SE 2Hồ Sỹ Long</t>
  </si>
  <si>
    <t>HCMHuỳnh Ngọc Linh</t>
  </si>
  <si>
    <t>HCMTrần Thanh Hiền</t>
  </si>
  <si>
    <t>HCMLưu Quốc Cường</t>
  </si>
  <si>
    <t>HCMLê Văn Lợi</t>
  </si>
  <si>
    <t>NORHoàng Thị Hằng</t>
  </si>
  <si>
    <t>NORHoàng Mỹ Linh</t>
  </si>
  <si>
    <t>CENTrần Như Trường Hải</t>
  </si>
  <si>
    <t>CENTrần Minh Chánh</t>
  </si>
  <si>
    <t>HCMTrịnh Thành Luân</t>
  </si>
  <si>
    <t>HCMNguyễn Ngọc Minh</t>
  </si>
  <si>
    <t>HCMMai Tuấn Kiệt</t>
  </si>
  <si>
    <t>HCMTrần Hoàng Tuấn</t>
  </si>
  <si>
    <t>HCMNguyễn Đức Ninh</t>
  </si>
  <si>
    <t>HCMTrần Thị Kim Ngân</t>
  </si>
  <si>
    <t>HCMNguyễn Tấn Tôn</t>
  </si>
  <si>
    <t>HCMLê Minh Triết</t>
  </si>
  <si>
    <t>HCMTrần Minh Thiện</t>
  </si>
  <si>
    <t>HCMHồ Văn Minh</t>
  </si>
  <si>
    <t>HCMLê Thị Xuân Thanh</t>
  </si>
  <si>
    <t>HCMTrần Phước Vạn</t>
  </si>
  <si>
    <t>HCMLê Kim Mỹ Thúy</t>
  </si>
  <si>
    <t>HCMHuỳnh Thiên Phú</t>
  </si>
  <si>
    <t>HCMNguyễn Lê Thái Công</t>
  </si>
  <si>
    <t>HCMPhạm Hồng Hải Vy</t>
  </si>
  <si>
    <t>HCMPhạm Đình Nguyên</t>
  </si>
  <si>
    <t>HCMHuỳnh Quang Nhật Huy</t>
  </si>
  <si>
    <t>HCMNguyễn Thị Y Phụng</t>
  </si>
  <si>
    <t>HCMTrần Thị Khánh Tâm</t>
  </si>
  <si>
    <t>SE 2Trần Thị Đào</t>
  </si>
  <si>
    <t>NORBạc Cầm Khánh</t>
  </si>
  <si>
    <t>HCMPhạm Thị Diệu</t>
  </si>
  <si>
    <t>HCMHồ Đức Lộc</t>
  </si>
  <si>
    <t>HCMNgô Thành Trung</t>
  </si>
  <si>
    <t>HCMTrịnh Trần Anh Tú</t>
  </si>
  <si>
    <t>HCMLê Thị Hồng Thảo</t>
  </si>
  <si>
    <t>HCMĐoàn Thị Cẩm Nhung</t>
  </si>
  <si>
    <t>MTPhạm Diệp Mỹ Tiên</t>
  </si>
  <si>
    <t>MK 1Nguyễn Thị Thanh Trúc</t>
  </si>
  <si>
    <t>SE 2Võ Kiều Trang</t>
  </si>
  <si>
    <t>HCMNguyễn Ngọc Thạch</t>
  </si>
  <si>
    <t>SE 2Nguyễn Thị Vân</t>
  </si>
  <si>
    <t>HCMNguyễn Công Lý</t>
  </si>
  <si>
    <t>HCMLê Hoàng Anh Vũ</t>
  </si>
  <si>
    <t>NORNguyễn Thị Lượng</t>
  </si>
  <si>
    <t>HCMHô Math Carim</t>
  </si>
  <si>
    <t>HCMLê Ngọc Hiệp</t>
  </si>
  <si>
    <t>HCMNguyễn Thị Thu Hương</t>
  </si>
  <si>
    <t>HCMPhạm Lê Kim Phụng</t>
  </si>
  <si>
    <t>HCMNguyễn Thị Thu Hiền</t>
  </si>
  <si>
    <t>HCMTô Thị Ngọc Thảo</t>
  </si>
  <si>
    <t>HCMVõ Thị Kim Mỹ</t>
  </si>
  <si>
    <t>NORTrần Bình Minh</t>
  </si>
  <si>
    <t>NORHà Thanh Tùng</t>
  </si>
  <si>
    <t>SE 1Đỗ Hồng Cảnh</t>
  </si>
  <si>
    <t>HCMVõ Thanh Tâm</t>
  </si>
  <si>
    <t>MTĐặng Thiên Thanh</t>
  </si>
  <si>
    <t>MT-Direct</t>
  </si>
  <si>
    <t>CENNguyễn Thị Hiền 1</t>
  </si>
  <si>
    <t>HCMBùi Thị Thu Hoa</t>
  </si>
  <si>
    <t>HCMPhạm Nguyễn Lam Triều</t>
  </si>
  <si>
    <t>EDD 2 + DEPO 2</t>
  </si>
  <si>
    <t>HCMLê Phi Bảo</t>
  </si>
  <si>
    <t>CENNGUYỄN THỊ THU THẢO</t>
  </si>
  <si>
    <t>Tuấn Thành</t>
  </si>
  <si>
    <t>HCMNguyễn Thành Thiện</t>
  </si>
  <si>
    <t>HCMLâm Thị Ngọc Bích</t>
  </si>
  <si>
    <t>HCMNguyễn Minh Ngưu</t>
  </si>
  <si>
    <t>HCMDương Văn Tấn</t>
  </si>
  <si>
    <t>HCMNguyễn Thị Thu Trâm</t>
  </si>
  <si>
    <t>HCMNguyễn Thành Trọng Nghĩa</t>
  </si>
  <si>
    <t xml:space="preserve">HCMTrương Anh Sơn </t>
  </si>
  <si>
    <t>HCMLê Thị Hoa</t>
  </si>
  <si>
    <t>CENNguyễn Thị Thanh Tưởng</t>
  </si>
  <si>
    <t>CENVõ Thành Lân</t>
  </si>
  <si>
    <t>MK 2Nguyễn Văn Nhi</t>
  </si>
  <si>
    <t xml:space="preserve">NOR </t>
  </si>
  <si>
    <t>NOR Đào Quốc Quảng</t>
  </si>
  <si>
    <t>NOR Lâm Ngọc Nam</t>
  </si>
  <si>
    <t>Trần Văn Hải, Hoàng Anh</t>
  </si>
  <si>
    <t>SE 1LÊ VĂN HÒA</t>
  </si>
  <si>
    <t>Lâm Anh Ngọc</t>
  </si>
  <si>
    <t>SE 1NGUYỄN TIẾN DUY</t>
  </si>
  <si>
    <t>SE 1LÊ TÙNG NAM</t>
  </si>
  <si>
    <t>SE 1NGUYỄN VĂN GIÀU</t>
  </si>
  <si>
    <t>SE 1VŨ MẠNH HƯNG</t>
  </si>
  <si>
    <t>HCMLương Hải Đăng</t>
  </si>
  <si>
    <t>CENNguyễn khánh Nam</t>
  </si>
  <si>
    <t>CENNguyễn Văn Trương</t>
  </si>
  <si>
    <t>NOR Lê Thị Kim Oanh</t>
  </si>
  <si>
    <t>HCMHoàng Anh Dũng</t>
  </si>
  <si>
    <t>HCMTrần Hữu Vàng</t>
  </si>
  <si>
    <t>HCMQuách Dịch Thuận</t>
  </si>
  <si>
    <t>HCMĐặng Ngọc Hòa</t>
  </si>
  <si>
    <t>HCMVõ Thành Phước</t>
  </si>
  <si>
    <t>HCMTrần Phi Hùng</t>
  </si>
  <si>
    <t>HCMTrương Công Vinh</t>
  </si>
  <si>
    <t>HCMNguyễn Thùy Thảo Nguyên</t>
  </si>
  <si>
    <t>NOR Nguyễn Đăng Đại</t>
  </si>
  <si>
    <t>Nguyễn Duy Long, Lê Thị Hồng Nga</t>
  </si>
  <si>
    <t>MTNguyễn Thị Hoàng Mỹ</t>
  </si>
  <si>
    <t>HCMNguyễn Hữu Trung</t>
  </si>
  <si>
    <t>HCMĐỗ Đức Hưng</t>
  </si>
  <si>
    <t>HCMNgô Hoàng Sơn</t>
  </si>
  <si>
    <t>NOR Phạm Tiến Dũng</t>
  </si>
  <si>
    <t>HCMHồ Khương Duy</t>
  </si>
  <si>
    <t>HCMTrịnh Xuân Hiệp</t>
  </si>
  <si>
    <t>HCMHoàng Quốc Thắng</t>
  </si>
  <si>
    <t>HCMNguyễn Ngọc Khánh</t>
  </si>
  <si>
    <t>HCMĐào Duy Hưng</t>
  </si>
  <si>
    <t>MK 2Nguyễn Văn Kha</t>
  </si>
  <si>
    <t>HCMNguyễn Thị Anh</t>
  </si>
  <si>
    <t>HCMLê Thị Tú Xuân</t>
  </si>
  <si>
    <t>HCMHồ Thị Cẩm Thu</t>
  </si>
  <si>
    <t>HCMTrần Thị Thu Thảo</t>
  </si>
  <si>
    <t>HCMNguyễn Văn Tư</t>
  </si>
  <si>
    <t>HCMTrần Thị Thơm</t>
  </si>
  <si>
    <t>HCMLê Bằng Kim Hân</t>
  </si>
  <si>
    <t>NORVũ Thị Bách Diệp</t>
  </si>
  <si>
    <t>HCMTrương Tuấn Bình</t>
  </si>
  <si>
    <t>NORVũ Thị Vui</t>
  </si>
  <si>
    <t>NORNông Văn Hồng</t>
  </si>
  <si>
    <t>HCMLê Minh Vương</t>
  </si>
  <si>
    <t>HCMTrần Hữu Chiến</t>
  </si>
  <si>
    <t>SE 1NGUYỄN VĂN HUY</t>
  </si>
  <si>
    <t>SE 1Phan Văn Chế</t>
  </si>
  <si>
    <t>MK 1Trần Thị Mỹ Lệ</t>
  </si>
  <si>
    <t>SE 2Võ Thị Thư Trúc</t>
  </si>
  <si>
    <t>CENNguyễn Văn Tỵ</t>
  </si>
  <si>
    <t>CENLưu Thị Mỹ Trúc</t>
  </si>
  <si>
    <t>CENNguyễn Thị Trúc Ly</t>
  </si>
  <si>
    <t>CENNguyễn Võ Nhật Hào</t>
  </si>
  <si>
    <t>MK 2Lê Việt Trung</t>
  </si>
  <si>
    <t>MK 2Lê Trí Thức</t>
  </si>
  <si>
    <t>MK 2Nguyễn Thanh Quân</t>
  </si>
  <si>
    <t>Quế Khoa</t>
  </si>
  <si>
    <t>MK 2Nguyễn Thị Suốt</t>
  </si>
  <si>
    <t>MK 2Trần Thanh Hùng</t>
  </si>
  <si>
    <t>MK 2Lâm Văn Sĩ</t>
  </si>
  <si>
    <t>CENNguyễn Thị Thanh Thủy</t>
  </si>
  <si>
    <t>Hoa Kiều</t>
  </si>
  <si>
    <t>CENĐường Thị Phượng</t>
  </si>
  <si>
    <t>MK 2Nguyễn Thị Cẩm Nhung</t>
  </si>
  <si>
    <t>MK 2Trần Bá Phúc</t>
  </si>
  <si>
    <t xml:space="preserve">MK 2Trần Thị Hương Thắm
</t>
  </si>
  <si>
    <t>CENBùi Thị Hải Yến</t>
  </si>
  <si>
    <t>CENNguyễn Thị Lý</t>
  </si>
  <si>
    <t>CENTrần Thị Hiệp</t>
  </si>
  <si>
    <t>CENLê Thị Hồng Đào</t>
  </si>
  <si>
    <t>HCMTrần Xuân Cường</t>
  </si>
  <si>
    <t xml:space="preserve">NORTrịnh Văn Hiệp </t>
  </si>
  <si>
    <t>CENLa Văn Thắng</t>
  </si>
  <si>
    <t>CENNguyễn Tuấn Cảnh</t>
  </si>
  <si>
    <t>MK 1Nguyễn Văn Vũ</t>
  </si>
  <si>
    <t>MK 1Lê Thị Ánh Tuyết</t>
  </si>
  <si>
    <t>HCMĐặng Minh Hiếu</t>
  </si>
  <si>
    <t>CENNguyễn Hữu Khanh</t>
  </si>
  <si>
    <t>CENNguyễn Văn Phúc</t>
  </si>
  <si>
    <t>Direct-Coop</t>
  </si>
  <si>
    <t>HCMLý Văn Dũng</t>
  </si>
  <si>
    <t>HCMPhạm Nhất Vĩ</t>
  </si>
  <si>
    <t>HCMVi Thị Thuyền</t>
  </si>
  <si>
    <t>HCMTrần Chí Kiệt</t>
  </si>
  <si>
    <t>EDD 4 + DEPO 4</t>
  </si>
  <si>
    <t>HCMVõ Thị Huế</t>
  </si>
  <si>
    <t>HCMVõ Văn Việt</t>
  </si>
  <si>
    <t>HCMĐặng Thanh Hi</t>
  </si>
  <si>
    <t>NORVũ Tiến Chung</t>
  </si>
  <si>
    <t>NORNguyễn Ngọc Thanh</t>
  </si>
  <si>
    <t>Nguyễn Ngọc Thanh</t>
  </si>
  <si>
    <t>NORTrịnh Thị Thu Lê</t>
  </si>
  <si>
    <t>MK 2Nguyễn Minh Hân</t>
  </si>
  <si>
    <t>HCMCao Hoài Duy</t>
  </si>
  <si>
    <t>HCMNguyễn Ngọc Lượng</t>
  </si>
  <si>
    <t>HCMĐào Đăng Khoa</t>
  </si>
  <si>
    <t>NORLò Văn Phát</t>
  </si>
  <si>
    <t>MK 2Trần Văn Lương</t>
  </si>
  <si>
    <t>CENNguyễn Ngọc Hiếu</t>
  </si>
  <si>
    <t>CENBùi thị Mỹ Huỳnh</t>
  </si>
  <si>
    <t>CENNguyễn Thị Bích Thủy</t>
  </si>
  <si>
    <t>CENLê Thị Mỹ Thịnh</t>
  </si>
  <si>
    <t>Lê Thị Mỹ Thịnh</t>
  </si>
  <si>
    <t>NBTS02676</t>
  </si>
  <si>
    <t>CENNgô Chí Bằng</t>
  </si>
  <si>
    <t>Ngô Chí Bằng</t>
  </si>
  <si>
    <t>NBTS02677</t>
  </si>
  <si>
    <t>NORNguyễn Văn Suyến</t>
  </si>
  <si>
    <t>NBTS02678</t>
  </si>
  <si>
    <t>HCMVõ Bá Thịnh</t>
  </si>
  <si>
    <t>Võ Bá Thịnh</t>
  </si>
  <si>
    <t>NBTS02679</t>
  </si>
  <si>
    <t>EDD 4+DEPO 4</t>
  </si>
  <si>
    <t>HCMLê Văn Trung</t>
  </si>
  <si>
    <t>Lê Văn Trung</t>
  </si>
  <si>
    <t>NBTS02680</t>
  </si>
  <si>
    <t>EDD 1+DEPO 3</t>
  </si>
  <si>
    <t>SE 2Dương Ngọc Hân</t>
  </si>
  <si>
    <t>Dương Ngọc Hân</t>
  </si>
  <si>
    <t>NBTS02681</t>
  </si>
  <si>
    <t>NORTô Văn Văn</t>
  </si>
  <si>
    <t>NBTS02682</t>
  </si>
  <si>
    <t>Nguyễn Thị Cúc</t>
  </si>
  <si>
    <t>HCMNguyễn Hồng Kỳ</t>
  </si>
  <si>
    <t>Nguyễn Hồng Kỳ</t>
  </si>
  <si>
    <t>NBTS02683</t>
  </si>
  <si>
    <t>HCMLê Nguyên Thúy Oanh</t>
  </si>
  <si>
    <t>Lê Nguyên Thúy Oanh</t>
  </si>
  <si>
    <t>NBTS02684</t>
  </si>
  <si>
    <t>HCMLê Anh Quốc</t>
  </si>
  <si>
    <t>Lê Anh Quốc</t>
  </si>
  <si>
    <t>NBTS02685</t>
  </si>
  <si>
    <t>NBTS02686</t>
  </si>
  <si>
    <t>HCMLý Thị Cương</t>
  </si>
  <si>
    <t>Lý Thị Cương</t>
  </si>
  <si>
    <t>NBTS02687</t>
  </si>
  <si>
    <t>HCMTrần Ngọc Tòng</t>
  </si>
  <si>
    <t>Trần Ngọc Tòng</t>
  </si>
  <si>
    <t>NBTS02688</t>
  </si>
  <si>
    <t>CENNguyễn Tấn Linh</t>
  </si>
  <si>
    <t>Nguyễn Tấn Linh</t>
  </si>
  <si>
    <t>NBTS02689</t>
  </si>
  <si>
    <t>CENTrần Thị Kim Thúy</t>
  </si>
  <si>
    <t>Trần Thị Kim Thúy</t>
  </si>
  <si>
    <t>NBTS02690</t>
  </si>
  <si>
    <t>CENLâm Thị Bích Nguyệt</t>
  </si>
  <si>
    <t>Lâm Thị Bích Nguyệt</t>
  </si>
  <si>
    <t>NBTS02691</t>
  </si>
  <si>
    <t>CENVũ Thị Hiền</t>
  </si>
  <si>
    <t>NBTS02692</t>
  </si>
  <si>
    <t>CENLưu Thị Nguyên</t>
  </si>
  <si>
    <t>Lưu Thị Nguyên</t>
  </si>
  <si>
    <t>NBTS02693</t>
  </si>
  <si>
    <t>MK 2Lê Ái Phương</t>
  </si>
  <si>
    <t>Lê Ái Phương</t>
  </si>
  <si>
    <t>NBTS02694</t>
  </si>
  <si>
    <t xml:space="preserve">CENĐỗ Đình Hòa </t>
  </si>
  <si>
    <t xml:space="preserve">Đỗ Đình Hòa </t>
  </si>
  <si>
    <t>NBTS02695</t>
  </si>
  <si>
    <t>CENVũ Thị Tuyết</t>
  </si>
  <si>
    <t>Vũ Thị Tuyết</t>
  </si>
  <si>
    <t>NBTS02696</t>
  </si>
  <si>
    <t>HCMPhan Thị Thanh Thủy</t>
  </si>
  <si>
    <t>Phan Thị Thanh Thủy</t>
  </si>
  <si>
    <t>NBTS02697</t>
  </si>
  <si>
    <t>HCMNguyễn Đồng Tâm</t>
  </si>
  <si>
    <t>Nguyễn Đồng Tâm</t>
  </si>
  <si>
    <t>NBTS02698</t>
  </si>
  <si>
    <t>HCMNguyễn Thị Kim Ngân</t>
  </si>
  <si>
    <t>NBTS02699</t>
  </si>
  <si>
    <t>HCMKiên Hữu Thọ</t>
  </si>
  <si>
    <t>Kiên Hữu Thọ</t>
  </si>
  <si>
    <t>NBTS02700</t>
  </si>
  <si>
    <t>MK 2Nguyễn Việt Thảo Nhi</t>
  </si>
  <si>
    <t>Nguyễn Việt Thảo Nhi</t>
  </si>
  <si>
    <t>NBTS02701</t>
  </si>
  <si>
    <t>Thiên Đăng</t>
  </si>
  <si>
    <t>CENLê Tấn Việt</t>
  </si>
  <si>
    <t>Lê Tấn Việt</t>
  </si>
  <si>
    <t>NBTS02702</t>
  </si>
  <si>
    <t>NBTS02703</t>
  </si>
  <si>
    <t>NORHà Duy Tình</t>
  </si>
  <si>
    <t>Hà Duy Tình</t>
  </si>
  <si>
    <t>NBTS02705</t>
  </si>
  <si>
    <t>SE 2Lê Quí Trọng</t>
  </si>
  <si>
    <t>Lê Quí Trọng</t>
  </si>
  <si>
    <t>NBTS02706</t>
  </si>
  <si>
    <t>SE 2Phạm Thị Dung</t>
  </si>
  <si>
    <t>Phạm Thị Dung</t>
  </si>
  <si>
    <t>NBTS02707</t>
  </si>
  <si>
    <t>SE 2Dương Thiên Long</t>
  </si>
  <si>
    <t>Dương Thiên Long</t>
  </si>
  <si>
    <t>NBTS02708</t>
  </si>
  <si>
    <t>SE 1TRẦN THANH HƯNG</t>
  </si>
  <si>
    <t>TRẦN THANH HƯNG</t>
  </si>
  <si>
    <t>NBTS02709</t>
  </si>
  <si>
    <t>SE 1BÙI THỊ MỸ CHI</t>
  </si>
  <si>
    <t>BÙI THỊ MỸ CHI</t>
  </si>
  <si>
    <t>NBTS02710</t>
  </si>
  <si>
    <t>SE 1TỪ THỊ MỸ HẰNG</t>
  </si>
  <si>
    <t>TỪ THỊ MỸ HẰNG</t>
  </si>
  <si>
    <t>NBTS02711</t>
  </si>
  <si>
    <t>SE 1NGÔ MINH THÁI</t>
  </si>
  <si>
    <t>NGÔ MINH THÁI</t>
  </si>
  <si>
    <t>NBTS02712</t>
  </si>
  <si>
    <t>SE 1Trần Văn Hiền</t>
  </si>
  <si>
    <t>Trần Văn Hiền</t>
  </si>
  <si>
    <t>NBTS02713</t>
  </si>
  <si>
    <t>SE 1Trần Văn Bình</t>
  </si>
  <si>
    <t>NBTS02714</t>
  </si>
  <si>
    <t>SE 1Trương Văn Út</t>
  </si>
  <si>
    <t>Trương Văn Út</t>
  </si>
  <si>
    <t>NBTS02715</t>
  </si>
  <si>
    <t>SE 1Tạ Minh Hiển</t>
  </si>
  <si>
    <t>Tạ Minh Hiển</t>
  </si>
  <si>
    <t>NBTS02716</t>
  </si>
  <si>
    <t>NBTS02717</t>
  </si>
  <si>
    <t>05.07.2019</t>
  </si>
  <si>
    <t>HCMNguyễn Sinh Viên</t>
  </si>
  <si>
    <t>Nguyễn Sinh Viên</t>
  </si>
  <si>
    <t>NBTS02718</t>
  </si>
  <si>
    <t>HCMNguyễn Quốc Tuấn</t>
  </si>
  <si>
    <t>Nguyễn Quốc Tuấn</t>
  </si>
  <si>
    <t>NBTS02719</t>
  </si>
  <si>
    <t>NBTS02720</t>
  </si>
  <si>
    <t>NBTS02721</t>
  </si>
  <si>
    <t>HCMNguyễn Thị Thành</t>
  </si>
  <si>
    <t>Nguyễn Thị Thành</t>
  </si>
  <si>
    <t>NBTS02722</t>
  </si>
  <si>
    <t>DEO 3</t>
  </si>
  <si>
    <t>HCMPhạm Ngọc Ngà</t>
  </si>
  <si>
    <t>Phạm Ngọc Ngà</t>
  </si>
  <si>
    <t>NBTS02723</t>
  </si>
  <si>
    <t>HCMNguyễn Văn Công</t>
  </si>
  <si>
    <t>NBTS02724</t>
  </si>
  <si>
    <t>HCMPhạm Ngọc Hiên</t>
  </si>
  <si>
    <t>NBTS02725</t>
  </si>
  <si>
    <t>SE 2Nguyễn Hữu Tiến</t>
  </si>
  <si>
    <t>Nguyễn Hữu Tiến</t>
  </si>
  <si>
    <t>NBTS02726</t>
  </si>
  <si>
    <t>NORNguyễn Việt Hiệp</t>
  </si>
  <si>
    <t>Nguyễn Việt Hiệp</t>
  </si>
  <si>
    <t>NBTS02727</t>
  </si>
  <si>
    <t>NORTạ Thị Ngoan</t>
  </si>
  <si>
    <t>Tạ Thị Ngoan</t>
  </si>
  <si>
    <t>NBTS02728</t>
  </si>
  <si>
    <t>SE 1NGUYỄN HOÀNG TRƯỜNG</t>
  </si>
  <si>
    <t>NGUYỄN HOÀNG TRƯỜNG</t>
  </si>
  <si>
    <t>NBTS02729</t>
  </si>
  <si>
    <t>SE 1Vũ Quang Hùng</t>
  </si>
  <si>
    <t>Vũ Quang Hùng</t>
  </si>
  <si>
    <t>NBTS02730</t>
  </si>
  <si>
    <t>SE 1Huỳnh Thị Bích Như</t>
  </si>
  <si>
    <t>Huỳnh Thị Bích Như</t>
  </si>
  <si>
    <t>NBTS02731</t>
  </si>
  <si>
    <t>CENPhạm Thị Kim Oanh</t>
  </si>
  <si>
    <t>Phạm Thị Kim Oanh</t>
  </si>
  <si>
    <t>NBTS02732</t>
  </si>
  <si>
    <t>HCMNguyễn Thị Diệu Lý</t>
  </si>
  <si>
    <t>Nguyễn Thị Diệu Lý</t>
  </si>
  <si>
    <t>NBTS02733</t>
  </si>
  <si>
    <t>HCMNguyễn Ngọc Tường Vy</t>
  </si>
  <si>
    <t>Nguyễn Ngọc Tường Vy</t>
  </si>
  <si>
    <t>NBTS02734</t>
  </si>
  <si>
    <t>NORĐoàn Thanh Tuấn</t>
  </si>
  <si>
    <t>Đoàn Thanh Tuấn</t>
  </si>
  <si>
    <t>NBTS02735</t>
  </si>
  <si>
    <t>CENPhạm Văn Tị</t>
  </si>
  <si>
    <t>Phạm Văn Tị</t>
  </si>
  <si>
    <t>NBTS02736</t>
  </si>
  <si>
    <t>HCMHà Văn Thể</t>
  </si>
  <si>
    <t>Hà Văn Thể</t>
  </si>
  <si>
    <t>NBTS02737</t>
  </si>
  <si>
    <t>HCMLê Kim Duyên Phụng</t>
  </si>
  <si>
    <t>Lê Kim Duyên Phụng</t>
  </si>
  <si>
    <t>NBTS02738</t>
  </si>
  <si>
    <t>HCMĐỗ Thiên Hào</t>
  </si>
  <si>
    <t>Đỗ Thiên Hào</t>
  </si>
  <si>
    <t>NBTS02739</t>
  </si>
  <si>
    <t>HCMĐinh Xuân Hưng</t>
  </si>
  <si>
    <t>Đinh Xuân Hưng</t>
  </si>
  <si>
    <t>NBTS02740</t>
  </si>
  <si>
    <t>MTLê Thị Hương</t>
  </si>
  <si>
    <t>NBTS02741</t>
  </si>
  <si>
    <t>Pham Quoc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</si>
</sst>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0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.0\ _₫_-;\-* #,##0.0\ _₫_-;_-* &quot;-&quot;??\ _₫_-;_-@_-"/>
    <numFmt numFmtId="167" formatCode="[$-409]d\-mmm;@"/>
    <numFmt numFmtId="168" formatCode="\$#,##0\ ;\(\$#,##0\)"/>
    <numFmt numFmtId="169" formatCode="[$-F800]dddd\,\ mmmm\ dd\,\ yyyy"/>
    <numFmt numFmtId="170" formatCode="0000000000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_(* #,##0.0000000000_);_(* \(#,##0.0000000000\);_(* &quot;-&quot;??_);_(@_)"/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$&quot;* #,##0_-;\-&quot;$&quot;* #,##0_-;_-&quot;$&quot;* &quot;-&quot;_-;_-@_-"/>
    <numFmt numFmtId="180" formatCode="_-&quot;$&quot;* #,##0.00_-;\-&quot;$&quot;* #,##0.00_-;_-&quot;$&quot;* &quot;-&quot;??_-;_-@_-"/>
    <numFmt numFmtId="181" formatCode="_ &quot;\&quot;* #,##0_ ;_ &quot;\&quot;* \-#,##0_ ;_ &quot;\&quot;* &quot;-&quot;_ ;_ @_ "/>
    <numFmt numFmtId="182" formatCode="_ &quot;\&quot;* #,##0.00_ ;_ &quot;\&quot;* \-#,##0.00_ ;_ &quot;\&quot;* &quot;-&quot;??_ ;_ @_ "/>
    <numFmt numFmtId="183" formatCode="_ * #,##0_ ;_ * \-#,##0_ ;_ * &quot;-&quot;_ ;_ @_ "/>
    <numFmt numFmtId="184" formatCode="_ * #,##0.00_ ;_ * \-#,##0.00_ ;_ * &quot;-&quot;??_ ;_ @_ "/>
    <numFmt numFmtId="185" formatCode="0.0000&quot;  &quot;"/>
    <numFmt numFmtId="186" formatCode="#,##0.0_);\(#,##0.0\)"/>
    <numFmt numFmtId="187" formatCode="_(* #,##0.0000_);_(* \(#,##0.0000\);_(* &quot;-&quot;??_);_(@_)"/>
    <numFmt numFmtId="188" formatCode="_-* #,##0\ &quot;BF&quot;_-;\-* #,##0\ &quot;BF&quot;_-;_-* &quot;-&quot;\ &quot;BF&quot;_-;_-@_-"/>
    <numFmt numFmtId="189" formatCode="_-* #,##0\ _B_F_-;\-* #,##0\ _B_F_-;_-* &quot;-&quot;\ _B_F_-;_-@_-"/>
    <numFmt numFmtId="190" formatCode="_-* #,##0.00\ &quot;BF&quot;_-;\-* #,##0.00\ &quot;BF&quot;_-;_-* &quot;-&quot;??\ &quot;BF&quot;_-;_-@_-"/>
    <numFmt numFmtId="191" formatCode="_(* #,##0.0_);_(* \(#,##0.0\);_(* &quot;-&quot;??_);_(@_)"/>
    <numFmt numFmtId="192" formatCode="#,##0;\(#,##0\)"/>
    <numFmt numFmtId="193" formatCode="\t0.00%"/>
    <numFmt numFmtId="194" formatCode="\U\S&quot;$&quot;#,##0.00;\(\U\S&quot;$&quot;#,##0.00\)"/>
    <numFmt numFmtId="195" formatCode="_-* #,##0\ _D_M_-;\-* #,##0\ _D_M_-;_-* &quot;-&quot;\ _D_M_-;_-@_-"/>
    <numFmt numFmtId="196" formatCode="_-* #,##0.00\ _D_M_-;\-* #,##0.00\ _D_M_-;_-* &quot;-&quot;??\ _D_M_-;_-@_-"/>
    <numFmt numFmtId="197" formatCode="\t#\ ??/??"/>
    <numFmt numFmtId="198" formatCode="_-[$€]* #,##0.00_-;\-[$€]* #,##0.00_-;_-[$€]* &quot;-&quot;??_-;_-@_-"/>
    <numFmt numFmtId="199" formatCode="#."/>
    <numFmt numFmtId="200" formatCode="#,###"/>
    <numFmt numFmtId="201" formatCode="m/d"/>
    <numFmt numFmtId="202" formatCode="&quot;ß&quot;#,##0;\-&quot;&quot;&quot;ß&quot;&quot;&quot;#,##0"/>
    <numFmt numFmtId="203" formatCode="0.00_)"/>
    <numFmt numFmtId="204" formatCode="#,##0.000_);[Red]\(#,##0.000\)"/>
    <numFmt numFmtId="205" formatCode="#,##0.00\ &quot;F&quot;;[Red]\-#,##0.00\ &quot;F&quot;"/>
    <numFmt numFmtId="206" formatCode="&quot;\&quot;#,##0;[Red]\-&quot;\&quot;#,##0"/>
    <numFmt numFmtId="207" formatCode="_-* #,##0.00\ _B_F_-;\-* #,##0.00\ _B_F_-;_-* &quot;-&quot;??\ _B_F_-;_-@_-"/>
    <numFmt numFmtId="208" formatCode="General_)"/>
    <numFmt numFmtId="209" formatCode="_-* #,##0\ &quot;F&quot;_-;\-* #,##0\ &quot;F&quot;_-;_-* &quot;-&quot;\ &quot;F&quot;_-;_-@_-"/>
    <numFmt numFmtId="210" formatCode="#,##0\ &quot;F&quot;;[Red]\-#,##0\ &quot;F&quot;"/>
    <numFmt numFmtId="211" formatCode="#,##0.00\ &quot;F&quot;;\-#,##0.00\ &quot;F&quot;"/>
    <numFmt numFmtId="212" formatCode="_-* #,##0\ &quot;DM&quot;_-;\-* #,##0\ &quot;DM&quot;_-;_-* &quot;-&quot;\ &quot;DM&quot;_-;_-@_-"/>
    <numFmt numFmtId="213" formatCode="_-* #,##0.00\ &quot;DM&quot;_-;\-* #,##0.00\ &quot;DM&quot;_-;_-* &quot;-&quot;??\ &quot;DM&quot;_-;_-@_-"/>
    <numFmt numFmtId="214" formatCode="&quot;$&quot;#&quot;,&quot;##0_);[Red]\(&quot;$&quot;#&quot;,&quot;##0\)"/>
    <numFmt numFmtId="215" formatCode="_-&quot;£&quot;* #,##0.00_-;\-&quot;£&quot;* #,##0.00_-;_-&quot;£&quot;* &quot;-&quot;??_-;_-@_-"/>
    <numFmt numFmtId="216" formatCode="dd\.mm\.yyyy;@"/>
    <numFmt numFmtId="217" formatCode="#,##0.000"/>
  </numFmts>
  <fonts count="14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36"/>
      <color rgb="FF0000FF"/>
      <name val="Tahoma"/>
      <family val="2"/>
    </font>
    <font>
      <b/>
      <sz val="10"/>
      <color rgb="FF0000FF"/>
      <name val="Tahoma"/>
      <family val="2"/>
    </font>
    <font>
      <b/>
      <sz val="11"/>
      <color rgb="FF0000FF"/>
      <name val="Tahoma"/>
      <family val="2"/>
    </font>
    <font>
      <b/>
      <sz val="9"/>
      <color rgb="FF0000FF"/>
      <name val="Tahoma"/>
      <family val="2"/>
    </font>
    <font>
      <sz val="9"/>
      <color rgb="FF0000FF"/>
      <name val="Tahoma"/>
      <family val="2"/>
    </font>
    <font>
      <b/>
      <sz val="14"/>
      <color rgb="FF0000FF"/>
      <name val="Tahoma"/>
      <family val="2"/>
    </font>
    <font>
      <b/>
      <sz val="16"/>
      <color rgb="FF0000FF"/>
      <name val="Tahoma"/>
      <family val="2"/>
    </font>
    <font>
      <b/>
      <sz val="14"/>
      <color indexed="62"/>
      <name val="Tahoma"/>
      <family val="2"/>
    </font>
    <font>
      <b/>
      <sz val="12"/>
      <name val="Tahoma"/>
      <family val="2"/>
    </font>
    <font>
      <sz val="14"/>
      <color indexed="18"/>
      <name val="Tahoma"/>
      <family val="2"/>
    </font>
    <font>
      <sz val="9"/>
      <color indexed="62"/>
      <name val="Tahoma"/>
      <family val="2"/>
    </font>
    <font>
      <b/>
      <sz val="14"/>
      <color indexed="18"/>
      <name val="Tahoma"/>
      <family val="2"/>
    </font>
    <font>
      <b/>
      <sz val="9"/>
      <color indexed="62"/>
      <name val="Tahoma"/>
      <family val="2"/>
    </font>
    <font>
      <b/>
      <sz val="10"/>
      <color indexed="62"/>
      <name val="Tahoma"/>
      <family val="2"/>
    </font>
    <font>
      <sz val="14"/>
      <color rgb="FF0000FF"/>
      <name val="Tahoma"/>
      <family val="2"/>
    </font>
    <font>
      <sz val="10"/>
      <color indexed="62"/>
      <name val="Tahoma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"/>
    </font>
    <font>
      <b/>
      <sz val="22"/>
      <color rgb="FF0000FF"/>
      <name val="Tahoma"/>
      <family val="2"/>
    </font>
    <font>
      <b/>
      <sz val="16"/>
      <color indexed="62"/>
      <name val="Tahoma"/>
      <family val="2"/>
    </font>
    <font>
      <b/>
      <sz val="16"/>
      <name val="Tahoma"/>
      <family val="2"/>
    </font>
    <font>
      <sz val="12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8"/>
      <name val="Times New Roman"/>
      <family val="1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sz val="10"/>
      <name val="Book Antiqua"/>
      <family val="1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1"/>
      <name val="Tahoma"/>
      <family val="2"/>
    </font>
    <font>
      <u/>
      <sz val="11"/>
      <color indexed="12"/>
      <name val="Calibri"/>
      <family val="2"/>
    </font>
    <font>
      <b/>
      <sz val="14"/>
      <color rgb="FFFF0000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ahoma"/>
      <family val="2"/>
    </font>
    <font>
      <b/>
      <sz val="16"/>
      <color rgb="FFFF0000"/>
      <name val="Tahoma"/>
      <family val="2"/>
    </font>
    <font>
      <b/>
      <sz val="9"/>
      <color rgb="FFFF0000"/>
      <name val="Tahoma"/>
      <family val="2"/>
    </font>
    <font>
      <sz val="14"/>
      <color indexed="8"/>
      <name val="Tahoma"/>
      <family val="2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8"/>
      <name val="Times New Roman"/>
      <family val="1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VNI-Aptima"/>
    </font>
    <font>
      <sz val="10"/>
      <color indexed="8"/>
      <name val="Arial"/>
      <family val="2"/>
    </font>
    <font>
      <sz val="10"/>
      <name val="VNI-Times"/>
    </font>
    <font>
      <sz val="10"/>
      <color indexed="16"/>
      <name val="MS Serif"/>
      <family val="1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8"/>
      <name val="Arial"/>
      <family val="2"/>
    </font>
    <font>
      <b/>
      <sz val="16"/>
      <name val="Times New Roman"/>
      <family val="1"/>
    </font>
    <font>
      <b/>
      <sz val="1"/>
      <color indexed="8"/>
      <name val="Courier"/>
      <family val="3"/>
    </font>
    <font>
      <b/>
      <sz val="10"/>
      <name val=".VnTime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2"/>
      <name val="Tahoma"/>
      <family val="2"/>
    </font>
    <font>
      <b/>
      <sz val="12"/>
      <color rgb="FF0000FF"/>
      <name val="Tahoma"/>
      <family val="2"/>
    </font>
    <font>
      <b/>
      <sz val="14"/>
      <color theme="0"/>
      <name val="Tahoma"/>
      <family val="2"/>
    </font>
    <font>
      <b/>
      <sz val="16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indexed="81"/>
      <name val="Tahoma"/>
      <family val="2"/>
    </font>
    <font>
      <b/>
      <sz val="12"/>
      <color theme="0"/>
      <name val="Tahoma"/>
      <family val="2"/>
    </font>
    <font>
      <b/>
      <sz val="10"/>
      <color theme="0"/>
      <name val="Tahoma"/>
      <family val="2"/>
    </font>
    <font>
      <b/>
      <sz val="11"/>
      <color theme="0"/>
      <name val="Tahoma"/>
      <family val="2"/>
    </font>
    <font>
      <sz val="12"/>
      <color theme="0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sz val="10"/>
      <color theme="0"/>
      <name val="Tahoma"/>
      <family val="2"/>
    </font>
    <font>
      <sz val="14"/>
      <color theme="0"/>
      <name val="Tahoma"/>
      <family val="2"/>
    </font>
    <font>
      <sz val="9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90EE90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6921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0" fillId="0" borderId="0"/>
    <xf numFmtId="0" fontId="21" fillId="5" borderId="0" applyNumberFormat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4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20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7" fillId="0" borderId="4"/>
    <xf numFmtId="0" fontId="38" fillId="0" borderId="0" applyNumberFormat="0" applyFill="0" applyBorder="0" applyAlignment="0" applyProtection="0">
      <alignment vertical="top"/>
      <protection locked="0"/>
    </xf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9" fontId="20" fillId="0" borderId="0"/>
    <xf numFmtId="0" fontId="20" fillId="0" borderId="0"/>
    <xf numFmtId="0" fontId="20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42" fillId="0" borderId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8" fillId="0" borderId="0"/>
    <xf numFmtId="169" fontId="49" fillId="0" borderId="0"/>
    <xf numFmtId="43" fontId="2" fillId="0" borderId="0" applyFont="0" applyFill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169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169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169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169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169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169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169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169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9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9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9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43" fontId="3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3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169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169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9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0" fontId="51" fillId="0" borderId="0" applyNumberFormat="0" applyFill="0" applyBorder="0" applyAlignment="0" applyProtection="0">
      <alignment vertical="top"/>
      <protection locked="0"/>
    </xf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9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169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169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9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ill="0" applyBorder="0" applyAlignment="0" applyProtection="0"/>
    <xf numFmtId="165" fontId="20" fillId="0" borderId="0" applyProtection="0"/>
    <xf numFmtId="172" fontId="20" fillId="0" borderId="0" applyProtection="0"/>
    <xf numFmtId="0" fontId="20" fillId="0" borderId="0" applyProtection="0"/>
    <xf numFmtId="171" fontId="20" fillId="0" borderId="0" applyProtection="0"/>
    <xf numFmtId="40" fontId="20" fillId="0" borderId="0" applyProtection="0"/>
    <xf numFmtId="38" fontId="20" fillId="0" borderId="0" applyProtection="0"/>
    <xf numFmtId="177" fontId="20" fillId="0" borderId="0" applyProtection="0"/>
    <xf numFmtId="178" fontId="20" fillId="0" borderId="0" applyProtection="0"/>
    <xf numFmtId="6" fontId="20" fillId="0" borderId="0" applyProtection="0"/>
    <xf numFmtId="0" fontId="59" fillId="0" borderId="0" applyProtection="0">
      <alignment vertical="center"/>
    </xf>
    <xf numFmtId="0" fontId="20" fillId="0" borderId="0" applyProtection="0"/>
    <xf numFmtId="0" fontId="20" fillId="0" borderId="0" applyProtection="0"/>
    <xf numFmtId="0" fontId="60" fillId="0" borderId="0" applyProtection="0"/>
    <xf numFmtId="0" fontId="20" fillId="28" borderId="0" applyNumberFormat="0" applyFont="0" applyBorder="0" applyAlignment="0" applyProtection="0"/>
    <xf numFmtId="0" fontId="61" fillId="0" borderId="0" applyProtection="0"/>
    <xf numFmtId="0" fontId="62" fillId="0" borderId="0" applyProtection="0"/>
    <xf numFmtId="0" fontId="20" fillId="0" borderId="0" applyProtection="0"/>
    <xf numFmtId="171" fontId="20" fillId="0" borderId="0" applyProtection="0"/>
    <xf numFmtId="173" fontId="20" fillId="0" borderId="0" applyProtection="0"/>
    <xf numFmtId="179" fontId="20" fillId="0" borderId="0" applyProtection="0"/>
    <xf numFmtId="0" fontId="63" fillId="0" borderId="0" applyProtection="0"/>
    <xf numFmtId="177" fontId="20" fillId="0" borderId="0" applyProtection="0"/>
    <xf numFmtId="40" fontId="20" fillId="0" borderId="0" applyProtection="0"/>
    <xf numFmtId="38" fontId="20" fillId="0" borderId="0" applyProtection="0"/>
    <xf numFmtId="9" fontId="20" fillId="0" borderId="0" applyProtection="0"/>
    <xf numFmtId="178" fontId="20" fillId="0" borderId="0" applyProtection="0"/>
    <xf numFmtId="172" fontId="20" fillId="0" borderId="0" applyProtection="0"/>
    <xf numFmtId="174" fontId="20" fillId="0" borderId="0" applyProtection="0"/>
    <xf numFmtId="174" fontId="20" fillId="0" borderId="0" applyProtection="0"/>
    <xf numFmtId="0" fontId="64" fillId="0" borderId="0" applyProtection="0"/>
    <xf numFmtId="180" fontId="20" fillId="0" borderId="0" applyProtection="0"/>
    <xf numFmtId="0" fontId="20" fillId="0" borderId="0" applyProtection="0"/>
    <xf numFmtId="0" fontId="20" fillId="0" borderId="0" applyProtection="0"/>
    <xf numFmtId="42" fontId="20" fillId="0" borderId="0" applyProtection="0"/>
    <xf numFmtId="179" fontId="20" fillId="0" borderId="0" applyProtection="0"/>
    <xf numFmtId="178" fontId="20" fillId="0" borderId="0" applyProtection="0"/>
    <xf numFmtId="43" fontId="20" fillId="0" borderId="0" applyProtection="0"/>
    <xf numFmtId="177" fontId="20" fillId="0" borderId="0" applyProtection="0"/>
    <xf numFmtId="42" fontId="20" fillId="0" borderId="0" applyProtection="0"/>
    <xf numFmtId="43" fontId="20" fillId="0" borderId="0" applyProtection="0"/>
    <xf numFmtId="178" fontId="20" fillId="0" borderId="0" applyProtection="0"/>
    <xf numFmtId="41" fontId="20" fillId="0" borderId="0" applyProtection="0"/>
    <xf numFmtId="177" fontId="20" fillId="0" borderId="0" applyProtection="0"/>
    <xf numFmtId="178" fontId="20" fillId="0" borderId="0" applyProtection="0"/>
    <xf numFmtId="41" fontId="20" fillId="0" borderId="0" applyProtection="0"/>
    <xf numFmtId="43" fontId="20" fillId="0" borderId="0" applyProtection="0"/>
    <xf numFmtId="177" fontId="20" fillId="0" borderId="0" applyProtection="0"/>
    <xf numFmtId="179" fontId="20" fillId="0" borderId="0" applyProtection="0"/>
    <xf numFmtId="177" fontId="20" fillId="0" borderId="0" applyProtection="0"/>
    <xf numFmtId="41" fontId="20" fillId="0" borderId="0" applyProtection="0"/>
    <xf numFmtId="43" fontId="20" fillId="0" borderId="0" applyProtection="0"/>
    <xf numFmtId="179" fontId="20" fillId="0" borderId="0" applyProtection="0"/>
    <xf numFmtId="178" fontId="20" fillId="0" borderId="0" applyProtection="0"/>
    <xf numFmtId="179" fontId="20" fillId="0" borderId="0" applyProtection="0"/>
    <xf numFmtId="0" fontId="65" fillId="29" borderId="0" applyProtection="0"/>
    <xf numFmtId="0" fontId="20" fillId="0" borderId="0" applyProtection="0"/>
    <xf numFmtId="0" fontId="66" fillId="0" borderId="0" applyProtection="0"/>
    <xf numFmtId="9" fontId="20" fillId="0" borderId="0" applyProtection="0"/>
    <xf numFmtId="0" fontId="67" fillId="29" borderId="0" applyProtection="0"/>
    <xf numFmtId="0" fontId="68" fillId="29" borderId="0" applyProtection="0"/>
    <xf numFmtId="0" fontId="69" fillId="0" borderId="0" applyProtection="0">
      <alignment wrapText="1"/>
    </xf>
    <xf numFmtId="181" fontId="20" fillId="0" borderId="0" applyProtection="0"/>
    <xf numFmtId="0" fontId="20" fillId="0" borderId="0" applyProtection="0"/>
    <xf numFmtId="182" fontId="20" fillId="0" borderId="0" applyProtection="0"/>
    <xf numFmtId="0" fontId="20" fillId="0" borderId="0" applyProtection="0"/>
    <xf numFmtId="0" fontId="70" fillId="0" borderId="0">
      <alignment horizontal="center" wrapText="1"/>
      <protection locked="0"/>
    </xf>
    <xf numFmtId="183" fontId="20" fillId="0" borderId="0" applyProtection="0"/>
    <xf numFmtId="0" fontId="20" fillId="0" borderId="0" applyProtection="0"/>
    <xf numFmtId="184" fontId="20" fillId="0" borderId="0" applyProtection="0"/>
    <xf numFmtId="0" fontId="20" fillId="0" borderId="0" applyProtection="0"/>
    <xf numFmtId="184" fontId="20" fillId="0" borderId="0" applyProtection="0"/>
    <xf numFmtId="179" fontId="20" fillId="0" borderId="0" applyProtection="0"/>
    <xf numFmtId="0" fontId="71" fillId="0" borderId="0" applyProtection="0"/>
    <xf numFmtId="0" fontId="72" fillId="0" borderId="0" applyProtection="0"/>
    <xf numFmtId="0" fontId="71" fillId="0" borderId="0" applyProtection="0"/>
    <xf numFmtId="185" fontId="73" fillId="0" borderId="0" applyProtection="0"/>
    <xf numFmtId="186" fontId="74" fillId="0" borderId="0" applyProtection="0"/>
    <xf numFmtId="187" fontId="74" fillId="0" borderId="0" applyProtection="0"/>
    <xf numFmtId="188" fontId="75" fillId="0" borderId="0" applyProtection="0"/>
    <xf numFmtId="189" fontId="75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76" fillId="0" borderId="0" applyProtection="0"/>
    <xf numFmtId="44" fontId="20" fillId="0" borderId="0" applyProtection="0"/>
    <xf numFmtId="191" fontId="20" fillId="0" borderId="0" applyProtection="0"/>
    <xf numFmtId="43" fontId="20" fillId="0" borderId="0" applyFont="0" applyFill="0" applyBorder="0" applyAlignment="0" applyProtection="0"/>
    <xf numFmtId="43" fontId="20" fillId="0" borderId="0" applyProtection="0"/>
    <xf numFmtId="192" fontId="77" fillId="0" borderId="0" applyProtection="0"/>
    <xf numFmtId="0" fontId="78" fillId="0" borderId="0" applyProtection="0"/>
    <xf numFmtId="0" fontId="79" fillId="0" borderId="0" applyProtection="0"/>
    <xf numFmtId="186" fontId="20" fillId="0" borderId="0" applyProtection="0"/>
    <xf numFmtId="44" fontId="20" fillId="0" borderId="0" applyProtection="0"/>
    <xf numFmtId="193" fontId="20" fillId="0" borderId="0" applyProtection="0"/>
    <xf numFmtId="1" fontId="80" fillId="0" borderId="0" applyProtection="0"/>
    <xf numFmtId="14" fontId="81" fillId="0" borderId="0" applyProtection="0"/>
    <xf numFmtId="0" fontId="20" fillId="0" borderId="0" applyProtection="0"/>
    <xf numFmtId="194" fontId="20" fillId="0" borderId="14" applyProtection="0">
      <alignment vertical="center"/>
    </xf>
    <xf numFmtId="195" fontId="20" fillId="0" borderId="0" applyProtection="0"/>
    <xf numFmtId="196" fontId="20" fillId="0" borderId="0" applyProtection="0"/>
    <xf numFmtId="197" fontId="20" fillId="0" borderId="0" applyProtection="0"/>
    <xf numFmtId="0" fontId="82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83" fillId="0" borderId="0" applyProtection="0"/>
    <xf numFmtId="198" fontId="20" fillId="0" borderId="0" applyProtection="0"/>
    <xf numFmtId="0" fontId="84" fillId="0" borderId="0" applyProtection="0"/>
    <xf numFmtId="0" fontId="85" fillId="0" borderId="0" applyProtection="0">
      <alignment vertical="center"/>
    </xf>
    <xf numFmtId="0" fontId="86" fillId="0" borderId="0" applyProtection="0"/>
    <xf numFmtId="0" fontId="87" fillId="0" borderId="0" applyProtection="0">
      <alignment vertical="center"/>
    </xf>
    <xf numFmtId="0" fontId="88" fillId="0" borderId="0" applyProtection="0"/>
    <xf numFmtId="0" fontId="86" fillId="0" borderId="0" applyProtection="0"/>
    <xf numFmtId="0" fontId="89" fillId="0" borderId="0" applyProtection="0"/>
    <xf numFmtId="0" fontId="90" fillId="0" borderId="0" applyProtection="0"/>
    <xf numFmtId="0" fontId="91" fillId="29" borderId="0" applyProtection="0"/>
    <xf numFmtId="0" fontId="20" fillId="0" borderId="0" applyProtection="0"/>
    <xf numFmtId="0" fontId="92" fillId="0" borderId="0" applyProtection="0"/>
    <xf numFmtId="0" fontId="35" fillId="0" borderId="15" applyProtection="0"/>
    <xf numFmtId="0" fontId="35" fillId="0" borderId="13" applyProtection="0">
      <alignment horizontal="left" vertical="center"/>
    </xf>
    <xf numFmtId="0" fontId="35" fillId="0" borderId="13" applyProtection="0">
      <alignment horizontal="left" vertical="center"/>
    </xf>
    <xf numFmtId="199" fontId="93" fillId="0" borderId="0">
      <protection locked="0"/>
    </xf>
    <xf numFmtId="199" fontId="93" fillId="0" borderId="0">
      <protection locked="0"/>
    </xf>
    <xf numFmtId="0" fontId="94" fillId="30" borderId="1" applyProtection="0"/>
    <xf numFmtId="0" fontId="94" fillId="30" borderId="1" applyProtection="0"/>
    <xf numFmtId="41" fontId="20" fillId="0" borderId="0" applyProtection="0"/>
    <xf numFmtId="0" fontId="91" fillId="31" borderId="0" applyProtection="0"/>
    <xf numFmtId="0" fontId="20" fillId="32" borderId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20" fillId="33" borderId="0" applyProtection="0"/>
    <xf numFmtId="177" fontId="20" fillId="0" borderId="0" applyProtection="0"/>
    <xf numFmtId="178" fontId="20" fillId="0" borderId="0" applyProtection="0"/>
    <xf numFmtId="0" fontId="96" fillId="0" borderId="16" applyProtection="0"/>
    <xf numFmtId="200" fontId="97" fillId="0" borderId="17" applyProtection="0"/>
    <xf numFmtId="179" fontId="20" fillId="0" borderId="0" applyProtection="0"/>
    <xf numFmtId="180" fontId="20" fillId="0" borderId="0" applyProtection="0"/>
    <xf numFmtId="201" fontId="20" fillId="0" borderId="0" applyProtection="0"/>
    <xf numFmtId="202" fontId="20" fillId="0" borderId="0" applyProtection="0"/>
    <xf numFmtId="0" fontId="20" fillId="0" borderId="0" applyProtection="0"/>
    <xf numFmtId="0" fontId="77" fillId="0" borderId="0" applyProtection="0"/>
    <xf numFmtId="37" fontId="98" fillId="0" borderId="0" applyProtection="0"/>
    <xf numFmtId="0" fontId="20" fillId="0" borderId="0" applyProtection="0"/>
    <xf numFmtId="203" fontId="99" fillId="0" borderId="0" applyProtection="0"/>
    <xf numFmtId="0" fontId="100" fillId="0" borderId="0" applyProtection="0"/>
    <xf numFmtId="0" fontId="20" fillId="0" borderId="0" applyProtection="0"/>
    <xf numFmtId="0" fontId="3" fillId="0" borderId="0" applyProtection="0"/>
    <xf numFmtId="0" fontId="3" fillId="0" borderId="0" applyProtection="0"/>
    <xf numFmtId="3" fontId="20" fillId="0" borderId="0" applyProtection="0"/>
    <xf numFmtId="0" fontId="20" fillId="0" borderId="0" applyProtection="0"/>
    <xf numFmtId="0" fontId="77" fillId="0" borderId="0" applyProtection="0"/>
    <xf numFmtId="0" fontId="101" fillId="2" borderId="0" applyProtection="0"/>
    <xf numFmtId="14" fontId="70" fillId="0" borderId="0">
      <alignment horizontal="center" wrapText="1"/>
      <protection locked="0"/>
    </xf>
    <xf numFmtId="189" fontId="20" fillId="0" borderId="0" applyProtection="0"/>
    <xf numFmtId="204" fontId="20" fillId="0" borderId="0" applyProtection="0"/>
    <xf numFmtId="10" fontId="20" fillId="0" borderId="0" applyProtection="0"/>
    <xf numFmtId="9" fontId="20" fillId="0" borderId="0" applyProtection="0"/>
    <xf numFmtId="9" fontId="20" fillId="0" borderId="0" applyProtection="0"/>
    <xf numFmtId="9" fontId="20" fillId="0" borderId="0" applyFont="0" applyFill="0" applyBorder="0" applyAlignment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5" fontId="102" fillId="0" borderId="0" applyProtection="0"/>
    <xf numFmtId="0" fontId="20" fillId="0" borderId="0" applyProtection="0"/>
    <xf numFmtId="0" fontId="103" fillId="0" borderId="16" applyProtection="0">
      <alignment horizontal="center"/>
    </xf>
    <xf numFmtId="3" fontId="104" fillId="0" borderId="18" applyProtection="0">
      <alignment horizontal="center" vertical="top" wrapText="1"/>
    </xf>
    <xf numFmtId="0" fontId="20" fillId="0" borderId="0" applyProtection="0"/>
    <xf numFmtId="41" fontId="20" fillId="0" borderId="0" applyProtection="0"/>
    <xf numFmtId="41" fontId="20" fillId="0" borderId="0" applyProtection="0"/>
    <xf numFmtId="41" fontId="20" fillId="0" borderId="0" applyProtection="0"/>
    <xf numFmtId="42" fontId="20" fillId="0" borderId="0" applyProtection="0"/>
    <xf numFmtId="0" fontId="96" fillId="0" borderId="0" applyProtection="0"/>
    <xf numFmtId="40" fontId="105" fillId="0" borderId="0" applyProtection="0">
      <alignment horizontal="right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6" fontId="107" fillId="0" borderId="2" applyProtection="0">
      <alignment horizontal="right" vertical="center"/>
    </xf>
    <xf numFmtId="206" fontId="107" fillId="0" borderId="2" applyProtection="0">
      <alignment horizontal="right" vertical="center"/>
    </xf>
    <xf numFmtId="49" fontId="81" fillId="0" borderId="0" applyProtection="0"/>
    <xf numFmtId="207" fontId="75" fillId="0" borderId="0" applyProtection="0"/>
    <xf numFmtId="208" fontId="95" fillId="0" borderId="0" applyProtection="0"/>
    <xf numFmtId="40" fontId="58" fillId="0" borderId="0" applyProtection="0"/>
    <xf numFmtId="177" fontId="20" fillId="0" borderId="0" applyProtection="0"/>
    <xf numFmtId="178" fontId="20" fillId="0" borderId="0" applyProtection="0"/>
    <xf numFmtId="209" fontId="106" fillId="0" borderId="2" applyProtection="0">
      <alignment horizontal="center"/>
    </xf>
    <xf numFmtId="209" fontId="106" fillId="0" borderId="2" applyProtection="0">
      <alignment horizontal="center"/>
    </xf>
    <xf numFmtId="0" fontId="108" fillId="0" borderId="19" applyProtection="0"/>
    <xf numFmtId="0" fontId="109" fillId="0" borderId="0" applyProtection="0"/>
    <xf numFmtId="179" fontId="20" fillId="0" borderId="0" applyProtection="0"/>
    <xf numFmtId="180" fontId="20" fillId="0" borderId="0" applyProtection="0"/>
    <xf numFmtId="210" fontId="106" fillId="0" borderId="0" applyProtection="0"/>
    <xf numFmtId="211" fontId="106" fillId="0" borderId="1" applyProtection="0"/>
    <xf numFmtId="211" fontId="106" fillId="0" borderId="1" applyProtection="0"/>
    <xf numFmtId="0" fontId="110" fillId="0" borderId="0" applyProtection="0"/>
    <xf numFmtId="0" fontId="110" fillId="0" borderId="0" applyProtection="0"/>
    <xf numFmtId="5" fontId="111" fillId="32" borderId="3" applyProtection="0">
      <alignment vertical="top"/>
    </xf>
    <xf numFmtId="5" fontId="111" fillId="32" borderId="3" applyProtection="0">
      <alignment vertical="top"/>
    </xf>
    <xf numFmtId="5" fontId="112" fillId="0" borderId="4" applyProtection="0">
      <alignment horizontal="left" vertical="top"/>
    </xf>
    <xf numFmtId="0" fontId="113" fillId="0" borderId="4" applyProtection="0">
      <alignment horizontal="left" vertical="center"/>
    </xf>
    <xf numFmtId="0" fontId="114" fillId="34" borderId="1" applyProtection="0">
      <alignment horizontal="left" vertical="center"/>
    </xf>
    <xf numFmtId="0" fontId="114" fillId="34" borderId="1" applyProtection="0">
      <alignment horizontal="left" vertical="center"/>
    </xf>
    <xf numFmtId="6" fontId="115" fillId="31" borderId="3" applyProtection="0"/>
    <xf numFmtId="6" fontId="115" fillId="31" borderId="3" applyProtection="0"/>
    <xf numFmtId="5" fontId="94" fillId="0" borderId="3" applyProtection="0">
      <alignment horizontal="left" vertical="top"/>
    </xf>
    <xf numFmtId="5" fontId="94" fillId="0" borderId="3" applyProtection="0">
      <alignment horizontal="left" vertical="top"/>
    </xf>
    <xf numFmtId="0" fontId="116" fillId="2" borderId="0" applyProtection="0">
      <alignment horizontal="left" vertical="center"/>
    </xf>
    <xf numFmtId="212" fontId="20" fillId="0" borderId="0" applyProtection="0"/>
    <xf numFmtId="213" fontId="20" fillId="0" borderId="0" applyProtection="0"/>
    <xf numFmtId="0" fontId="117" fillId="0" borderId="0" applyProtection="0"/>
    <xf numFmtId="0" fontId="118" fillId="0" borderId="0" applyProtection="0">
      <alignment vertical="center"/>
    </xf>
    <xf numFmtId="42" fontId="20" fillId="0" borderId="0" applyProtection="0"/>
    <xf numFmtId="44" fontId="20" fillId="0" borderId="0" applyProtection="0"/>
    <xf numFmtId="0" fontId="119" fillId="0" borderId="0" applyProtection="0"/>
    <xf numFmtId="0" fontId="20" fillId="0" borderId="0" applyProtection="0"/>
    <xf numFmtId="0" fontId="20" fillId="0" borderId="0" applyProtection="0"/>
    <xf numFmtId="0" fontId="59" fillId="0" borderId="0" applyProtection="0">
      <alignment vertical="center"/>
    </xf>
    <xf numFmtId="9" fontId="20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20" fillId="0" borderId="0" applyProtection="0"/>
    <xf numFmtId="0" fontId="20" fillId="0" borderId="0" applyProtection="0"/>
    <xf numFmtId="181" fontId="20" fillId="0" borderId="0" applyProtection="0"/>
    <xf numFmtId="182" fontId="20" fillId="0" borderId="0" applyProtection="0"/>
    <xf numFmtId="0" fontId="73" fillId="0" borderId="0" applyProtection="0"/>
    <xf numFmtId="177" fontId="20" fillId="0" borderId="0" applyProtection="0"/>
    <xf numFmtId="178" fontId="20" fillId="0" borderId="0" applyProtection="0"/>
    <xf numFmtId="0" fontId="20" fillId="0" borderId="0" applyProtection="0"/>
    <xf numFmtId="184" fontId="20" fillId="0" borderId="0" applyProtection="0"/>
    <xf numFmtId="183" fontId="20" fillId="0" borderId="0" applyProtection="0"/>
    <xf numFmtId="0" fontId="120" fillId="0" borderId="0" applyProtection="0"/>
    <xf numFmtId="176" fontId="20" fillId="0" borderId="0" applyProtection="0"/>
    <xf numFmtId="214" fontId="20" fillId="0" borderId="0" applyProtection="0"/>
    <xf numFmtId="215" fontId="20" fillId="0" borderId="0" applyProtection="0"/>
    <xf numFmtId="44" fontId="20" fillId="0" borderId="0" applyProtection="0"/>
    <xf numFmtId="42" fontId="20" fillId="0" borderId="0" applyProtection="0"/>
    <xf numFmtId="0" fontId="126" fillId="0" borderId="0"/>
    <xf numFmtId="164" fontId="20" fillId="0" borderId="0" applyFont="0" applyFill="0" applyBorder="0" applyAlignment="0" applyProtection="0"/>
    <xf numFmtId="164" fontId="127" fillId="0" borderId="0" applyFont="0" applyFill="0" applyBorder="0" applyAlignment="0" applyProtection="0"/>
    <xf numFmtId="0" fontId="127" fillId="0" borderId="0"/>
    <xf numFmtId="0" fontId="1" fillId="0" borderId="0"/>
    <xf numFmtId="164" fontId="1" fillId="0" borderId="0" applyFont="0" applyFill="0" applyBorder="0" applyAlignment="0" applyProtection="0"/>
  </cellStyleXfs>
  <cellXfs count="203">
    <xf numFmtId="0" fontId="0" fillId="0" borderId="0" xfId="0"/>
    <xf numFmtId="0" fontId="5" fillId="2" borderId="0" xfId="2" applyFont="1" applyFill="1" applyAlignment="1">
      <alignment vertical="top"/>
    </xf>
    <xf numFmtId="0" fontId="6" fillId="2" borderId="0" xfId="2" applyFont="1" applyFill="1" applyAlignment="1">
      <alignment vertical="top"/>
    </xf>
    <xf numFmtId="9" fontId="6" fillId="2" borderId="0" xfId="3" applyFont="1" applyFill="1" applyBorder="1" applyAlignment="1">
      <alignment horizontal="center" wrapText="1"/>
    </xf>
    <xf numFmtId="165" fontId="7" fillId="2" borderId="0" xfId="4" applyNumberFormat="1" applyFont="1" applyFill="1"/>
    <xf numFmtId="9" fontId="7" fillId="2" borderId="0" xfId="1" applyFont="1" applyFill="1"/>
    <xf numFmtId="0" fontId="7" fillId="2" borderId="0" xfId="2" applyFont="1" applyFill="1" applyAlignment="1">
      <alignment vertical="top"/>
    </xf>
    <xf numFmtId="9" fontId="7" fillId="2" borderId="0" xfId="1" applyFont="1" applyFill="1" applyAlignment="1">
      <alignment vertical="top"/>
    </xf>
    <xf numFmtId="0" fontId="8" fillId="2" borderId="0" xfId="2" applyFont="1" applyFill="1" applyAlignment="1">
      <alignment vertical="top"/>
    </xf>
    <xf numFmtId="0" fontId="9" fillId="3" borderId="1" xfId="2" applyFont="1" applyFill="1" applyBorder="1" applyAlignment="1">
      <alignment vertical="center" wrapText="1"/>
    </xf>
    <xf numFmtId="9" fontId="9" fillId="3" borderId="1" xfId="1" applyFont="1" applyFill="1" applyBorder="1" applyAlignment="1">
      <alignment horizontal="center" vertical="center" wrapText="1"/>
    </xf>
    <xf numFmtId="9" fontId="13" fillId="2" borderId="1" xfId="1" applyFont="1" applyFill="1" applyBorder="1" applyAlignment="1">
      <alignment horizontal="center" wrapText="1"/>
    </xf>
    <xf numFmtId="165" fontId="17" fillId="2" borderId="0" xfId="4" applyNumberFormat="1" applyFont="1" applyFill="1"/>
    <xf numFmtId="9" fontId="17" fillId="2" borderId="0" xfId="1" applyFont="1" applyFill="1"/>
    <xf numFmtId="0" fontId="9" fillId="2" borderId="0" xfId="2" applyFont="1" applyFill="1" applyAlignment="1">
      <alignment horizontal="center"/>
    </xf>
    <xf numFmtId="0" fontId="18" fillId="2" borderId="0" xfId="2" applyFont="1" applyFill="1" applyAlignment="1">
      <alignment horizontal="center" vertical="top"/>
    </xf>
    <xf numFmtId="9" fontId="18" fillId="2" borderId="0" xfId="1" applyFont="1" applyFill="1" applyAlignment="1">
      <alignment horizontal="center" vertical="top"/>
    </xf>
    <xf numFmtId="0" fontId="9" fillId="2" borderId="0" xfId="2" applyFont="1" applyFill="1" applyAlignment="1">
      <alignment horizontal="center" vertical="top"/>
    </xf>
    <xf numFmtId="0" fontId="19" fillId="2" borderId="0" xfId="2" applyFont="1" applyFill="1" applyAlignment="1">
      <alignment vertical="top"/>
    </xf>
    <xf numFmtId="0" fontId="18" fillId="2" borderId="0" xfId="2" applyFont="1" applyFill="1" applyAlignment="1">
      <alignment horizontal="left" vertical="center"/>
    </xf>
    <xf numFmtId="9" fontId="18" fillId="2" borderId="0" xfId="1" applyFont="1" applyFill="1" applyAlignment="1">
      <alignment horizontal="left" vertical="center"/>
    </xf>
    <xf numFmtId="165" fontId="17" fillId="2" borderId="0" xfId="4" applyNumberFormat="1" applyFont="1" applyFill="1" applyAlignment="1">
      <alignment horizontal="left" vertical="center"/>
    </xf>
    <xf numFmtId="0" fontId="19" fillId="2" borderId="0" xfId="2" applyFont="1" applyFill="1" applyAlignment="1">
      <alignment horizontal="left" vertical="center"/>
    </xf>
    <xf numFmtId="0" fontId="23" fillId="2" borderId="0" xfId="2" applyFont="1" applyFill="1" applyAlignment="1"/>
    <xf numFmtId="0" fontId="4" fillId="2" borderId="0" xfId="2" applyFont="1" applyFill="1" applyBorder="1" applyAlignment="1">
      <alignment vertical="top"/>
    </xf>
    <xf numFmtId="0" fontId="9" fillId="2" borderId="0" xfId="2" applyFont="1" applyFill="1" applyAlignment="1">
      <alignment horizontal="center" vertical="center"/>
    </xf>
    <xf numFmtId="165" fontId="15" fillId="0" borderId="1" xfId="4" applyNumberFormat="1" applyFont="1" applyFill="1" applyBorder="1" applyAlignment="1">
      <alignment horizontal="center" wrapText="1"/>
    </xf>
    <xf numFmtId="9" fontId="15" fillId="0" borderId="1" xfId="1" applyFont="1" applyFill="1" applyBorder="1" applyAlignment="1">
      <alignment horizontal="center" wrapText="1"/>
    </xf>
    <xf numFmtId="0" fontId="19" fillId="0" borderId="0" xfId="2" applyFont="1" applyFill="1" applyBorder="1" applyAlignment="1">
      <alignment vertical="top"/>
    </xf>
    <xf numFmtId="0" fontId="18" fillId="0" borderId="0" xfId="2" applyFont="1" applyFill="1" applyBorder="1" applyAlignment="1">
      <alignment horizontal="center" vertical="top"/>
    </xf>
    <xf numFmtId="14" fontId="7" fillId="2" borderId="0" xfId="1" applyNumberFormat="1" applyFont="1" applyFill="1"/>
    <xf numFmtId="165" fontId="13" fillId="0" borderId="1" xfId="4" applyNumberFormat="1" applyFont="1" applyFill="1" applyBorder="1" applyAlignment="1">
      <alignment horizontal="center" wrapText="1"/>
    </xf>
    <xf numFmtId="9" fontId="13" fillId="2" borderId="1" xfId="1" applyNumberFormat="1" applyFont="1" applyFill="1" applyBorder="1" applyAlignment="1">
      <alignment horizontal="center" wrapText="1"/>
    </xf>
    <xf numFmtId="9" fontId="15" fillId="0" borderId="1" xfId="1" applyNumberFormat="1" applyFont="1" applyFill="1" applyBorder="1" applyAlignment="1">
      <alignment horizontal="center" wrapText="1"/>
    </xf>
    <xf numFmtId="165" fontId="18" fillId="2" borderId="0" xfId="2" applyNumberFormat="1" applyFont="1" applyFill="1" applyAlignment="1">
      <alignment horizontal="center" vertical="top"/>
    </xf>
    <xf numFmtId="0" fontId="23" fillId="2" borderId="0" xfId="2" quotePrefix="1" applyFont="1" applyFill="1" applyAlignment="1"/>
    <xf numFmtId="165" fontId="18" fillId="2" borderId="0" xfId="2" applyNumberFormat="1" applyFont="1" applyFill="1" applyAlignment="1">
      <alignment horizontal="left" vertical="center"/>
    </xf>
    <xf numFmtId="165" fontId="7" fillId="2" borderId="0" xfId="2" applyNumberFormat="1" applyFont="1" applyFill="1" applyAlignment="1">
      <alignment vertical="top"/>
    </xf>
    <xf numFmtId="165" fontId="52" fillId="0" borderId="1" xfId="4" applyNumberFormat="1" applyFont="1" applyFill="1" applyBorder="1" applyAlignment="1">
      <alignment horizontal="center" wrapText="1"/>
    </xf>
    <xf numFmtId="165" fontId="52" fillId="27" borderId="1" xfId="4" applyNumberFormat="1" applyFont="1" applyFill="1" applyBorder="1" applyAlignment="1">
      <alignment horizontal="center" wrapText="1"/>
    </xf>
    <xf numFmtId="165" fontId="0" fillId="0" borderId="0" xfId="0" applyNumberFormat="1"/>
    <xf numFmtId="165" fontId="10" fillId="2" borderId="0" xfId="2" applyNumberFormat="1" applyFont="1" applyFill="1" applyAlignment="1">
      <alignment vertical="top"/>
    </xf>
    <xf numFmtId="43" fontId="5" fillId="2" borderId="0" xfId="31" applyFont="1" applyFill="1"/>
    <xf numFmtId="175" fontId="9" fillId="2" borderId="0" xfId="31" applyNumberFormat="1" applyFont="1" applyFill="1"/>
    <xf numFmtId="0" fontId="57" fillId="2" borderId="1" xfId="0" applyFont="1" applyFill="1" applyBorder="1" applyAlignment="1">
      <alignment vertical="center" wrapText="1"/>
    </xf>
    <xf numFmtId="165" fontId="122" fillId="2" borderId="0" xfId="2" applyNumberFormat="1" applyFont="1" applyFill="1" applyBorder="1" applyAlignment="1">
      <alignment vertical="top"/>
    </xf>
    <xf numFmtId="165" fontId="122" fillId="2" borderId="0" xfId="4" applyNumberFormat="1" applyFont="1" applyFill="1"/>
    <xf numFmtId="0" fontId="123" fillId="2" borderId="0" xfId="2" applyFont="1" applyFill="1" applyAlignment="1">
      <alignment horizontal="center" vertical="center"/>
    </xf>
    <xf numFmtId="0" fontId="123" fillId="2" borderId="0" xfId="2" applyFont="1" applyFill="1" applyAlignment="1">
      <alignment horizontal="center"/>
    </xf>
    <xf numFmtId="0" fontId="57" fillId="0" borderId="1" xfId="0" applyFont="1" applyFill="1" applyBorder="1" applyAlignment="1">
      <alignment vertical="center" wrapText="1"/>
    </xf>
    <xf numFmtId="9" fontId="13" fillId="0" borderId="1" xfId="1" applyFont="1" applyFill="1" applyBorder="1" applyAlignment="1">
      <alignment horizontal="center" wrapText="1"/>
    </xf>
    <xf numFmtId="165" fontId="13" fillId="0" borderId="1" xfId="4" applyNumberFormat="1" applyFont="1" applyFill="1" applyBorder="1" applyAlignment="1">
      <alignment wrapText="1"/>
    </xf>
    <xf numFmtId="0" fontId="9" fillId="3" borderId="1" xfId="2" applyFont="1" applyFill="1" applyBorder="1" applyAlignment="1">
      <alignment horizontal="center" vertical="center" wrapText="1"/>
    </xf>
    <xf numFmtId="10" fontId="13" fillId="0" borderId="1" xfId="1" applyNumberFormat="1" applyFont="1" applyFill="1" applyBorder="1" applyAlignment="1">
      <alignment horizontal="center" wrapText="1"/>
    </xf>
    <xf numFmtId="9" fontId="13" fillId="0" borderId="1" xfId="1" applyNumberFormat="1" applyFont="1" applyFill="1" applyBorder="1" applyAlignment="1">
      <alignment horizontal="center" wrapText="1"/>
    </xf>
    <xf numFmtId="165" fontId="15" fillId="0" borderId="1" xfId="4" applyNumberFormat="1" applyFont="1" applyFill="1" applyBorder="1" applyAlignment="1">
      <alignment horizontal="left" wrapText="1"/>
    </xf>
    <xf numFmtId="165" fontId="55" fillId="27" borderId="1" xfId="4" applyNumberFormat="1" applyFont="1" applyFill="1" applyBorder="1" applyAlignment="1"/>
    <xf numFmtId="0" fontId="54" fillId="27" borderId="1" xfId="0" applyFont="1" applyFill="1" applyBorder="1" applyAlignment="1"/>
    <xf numFmtId="9" fontId="52" fillId="27" borderId="1" xfId="1" applyFont="1" applyFill="1" applyBorder="1" applyAlignment="1">
      <alignment horizontal="center" wrapText="1"/>
    </xf>
    <xf numFmtId="0" fontId="121" fillId="0" borderId="1" xfId="0" applyFont="1" applyFill="1" applyBorder="1" applyAlignment="1">
      <alignment vertical="center"/>
    </xf>
    <xf numFmtId="165" fontId="24" fillId="4" borderId="1" xfId="4" applyNumberFormat="1" applyFont="1" applyFill="1" applyBorder="1" applyAlignment="1"/>
    <xf numFmtId="0" fontId="25" fillId="4" borderId="1" xfId="0" applyFont="1" applyFill="1" applyBorder="1" applyAlignment="1"/>
    <xf numFmtId="165" fontId="15" fillId="4" borderId="1" xfId="4" applyNumberFormat="1" applyFont="1" applyFill="1" applyBorder="1" applyAlignment="1">
      <alignment horizontal="center" wrapText="1"/>
    </xf>
    <xf numFmtId="9" fontId="15" fillId="4" borderId="1" xfId="1" applyFont="1" applyFill="1" applyBorder="1" applyAlignment="1">
      <alignment horizontal="center" wrapText="1"/>
    </xf>
    <xf numFmtId="165" fontId="52" fillId="35" borderId="1" xfId="4" applyNumberFormat="1" applyFont="1" applyFill="1" applyBorder="1" applyAlignment="1">
      <alignment horizontal="center" wrapText="1"/>
    </xf>
    <xf numFmtId="165" fontId="13" fillId="2" borderId="1" xfId="4" applyNumberFormat="1" applyFont="1" applyFill="1" applyBorder="1" applyAlignment="1">
      <alignment horizontal="center" wrapText="1"/>
    </xf>
    <xf numFmtId="165" fontId="24" fillId="0" borderId="1" xfId="4" applyNumberFormat="1" applyFont="1" applyFill="1" applyBorder="1" applyAlignment="1"/>
    <xf numFmtId="0" fontId="12" fillId="0" borderId="1" xfId="0" applyFont="1" applyFill="1" applyBorder="1" applyAlignment="1"/>
    <xf numFmtId="0" fontId="54" fillId="0" borderId="1" xfId="0" applyFont="1" applyFill="1" applyBorder="1" applyAlignment="1"/>
    <xf numFmtId="0" fontId="19" fillId="2" borderId="0" xfId="2" applyFont="1" applyFill="1" applyBorder="1" applyAlignment="1">
      <alignment vertical="top"/>
    </xf>
    <xf numFmtId="165" fontId="17" fillId="2" borderId="0" xfId="4" applyNumberFormat="1" applyFont="1" applyFill="1" applyBorder="1"/>
    <xf numFmtId="9" fontId="17" fillId="2" borderId="0" xfId="1" applyFont="1" applyFill="1" applyBorder="1"/>
    <xf numFmtId="165" fontId="17" fillId="2" borderId="0" xfId="1" applyNumberFormat="1" applyFont="1" applyFill="1" applyBorder="1"/>
    <xf numFmtId="0" fontId="18" fillId="2" borderId="0" xfId="2" applyFont="1" applyFill="1" applyBorder="1" applyAlignment="1">
      <alignment horizontal="center" vertical="top"/>
    </xf>
    <xf numFmtId="9" fontId="18" fillId="2" borderId="0" xfId="1" applyFont="1" applyFill="1" applyBorder="1" applyAlignment="1">
      <alignment horizontal="center" vertical="top"/>
    </xf>
    <xf numFmtId="0" fontId="9" fillId="2" borderId="0" xfId="2" applyFont="1" applyFill="1" applyBorder="1" applyAlignment="1">
      <alignment vertical="top"/>
    </xf>
    <xf numFmtId="165" fontId="17" fillId="0" borderId="0" xfId="4" applyNumberFormat="1" applyFont="1" applyFill="1" applyBorder="1"/>
    <xf numFmtId="9" fontId="17" fillId="0" borderId="0" xfId="1" applyFont="1" applyFill="1" applyBorder="1"/>
    <xf numFmtId="0" fontId="5" fillId="0" borderId="0" xfId="2" applyFont="1" applyFill="1" applyBorder="1" applyAlignment="1">
      <alignment vertical="top"/>
    </xf>
    <xf numFmtId="0" fontId="6" fillId="0" borderId="0" xfId="2" applyFont="1" applyFill="1" applyBorder="1" applyAlignment="1">
      <alignment vertical="top"/>
    </xf>
    <xf numFmtId="0" fontId="8" fillId="0" borderId="0" xfId="2" applyFont="1" applyFill="1" applyBorder="1" applyAlignment="1">
      <alignment vertical="top"/>
    </xf>
    <xf numFmtId="0" fontId="11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vertical="top"/>
    </xf>
    <xf numFmtId="0" fontId="16" fillId="0" borderId="0" xfId="2" applyFont="1" applyFill="1" applyBorder="1" applyAlignment="1"/>
    <xf numFmtId="0" fontId="56" fillId="0" borderId="0" xfId="2" applyFont="1" applyFill="1" applyBorder="1" applyAlignment="1"/>
    <xf numFmtId="0" fontId="18" fillId="0" borderId="0" xfId="2" applyFont="1" applyFill="1" applyBorder="1" applyAlignment="1">
      <alignment horizontal="left" vertical="center"/>
    </xf>
    <xf numFmtId="0" fontId="19" fillId="0" borderId="0" xfId="2" applyFont="1" applyFill="1" applyBorder="1" applyAlignment="1">
      <alignment horizontal="left" vertical="center"/>
    </xf>
    <xf numFmtId="14" fontId="13" fillId="0" borderId="1" xfId="4" applyNumberFormat="1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43" fontId="13" fillId="0" borderId="1" xfId="31" applyFont="1" applyFill="1" applyBorder="1" applyAlignment="1">
      <alignment horizontal="center" wrapText="1"/>
    </xf>
    <xf numFmtId="0" fontId="129" fillId="0" borderId="0" xfId="2" applyFont="1" applyFill="1" applyBorder="1" applyAlignment="1">
      <alignment vertical="top"/>
    </xf>
    <xf numFmtId="0" fontId="130" fillId="0" borderId="0" xfId="2" applyFont="1" applyFill="1" applyBorder="1" applyAlignment="1">
      <alignment vertical="top"/>
    </xf>
    <xf numFmtId="0" fontId="131" fillId="0" borderId="0" xfId="2" applyFont="1" applyFill="1" applyBorder="1" applyAlignment="1">
      <alignment vertical="top"/>
    </xf>
    <xf numFmtId="0" fontId="132" fillId="0" borderId="0" xfId="2" applyFont="1" applyFill="1" applyBorder="1" applyAlignment="1">
      <alignment vertical="top"/>
    </xf>
    <xf numFmtId="0" fontId="133" fillId="0" borderId="0" xfId="2" applyFont="1" applyFill="1" applyBorder="1" applyAlignment="1">
      <alignment vertical="top"/>
    </xf>
    <xf numFmtId="0" fontId="123" fillId="0" borderId="0" xfId="2" applyFont="1" applyFill="1" applyBorder="1" applyAlignment="1">
      <alignment vertical="top"/>
    </xf>
    <xf numFmtId="216" fontId="132" fillId="0" borderId="0" xfId="2" applyNumberFormat="1" applyFont="1" applyFill="1" applyBorder="1" applyAlignment="1">
      <alignment vertical="top"/>
    </xf>
    <xf numFmtId="0" fontId="134" fillId="0" borderId="0" xfId="2" applyFont="1" applyFill="1" applyBorder="1" applyAlignment="1"/>
    <xf numFmtId="0" fontId="135" fillId="0" borderId="0" xfId="2" applyFont="1" applyFill="1" applyBorder="1" applyAlignment="1">
      <alignment vertical="top"/>
    </xf>
    <xf numFmtId="0" fontId="136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left" vertical="center"/>
    </xf>
    <xf numFmtId="0" fontId="136" fillId="0" borderId="0" xfId="2" applyFont="1" applyFill="1" applyBorder="1" applyAlignment="1">
      <alignment horizontal="left" vertical="center"/>
    </xf>
    <xf numFmtId="0" fontId="135" fillId="0" borderId="0" xfId="2" applyFont="1" applyFill="1" applyBorder="1" applyAlignment="1">
      <alignment horizontal="left" vertical="center"/>
    </xf>
    <xf numFmtId="216" fontId="0" fillId="0" borderId="0" xfId="0" applyNumberFormat="1"/>
    <xf numFmtId="0" fontId="9" fillId="4" borderId="1" xfId="2" applyFont="1" applyFill="1" applyBorder="1" applyAlignment="1">
      <alignment horizontal="center" vertical="center"/>
    </xf>
    <xf numFmtId="10" fontId="15" fillId="4" borderId="1" xfId="1" applyNumberFormat="1" applyFont="1" applyFill="1" applyBorder="1" applyAlignment="1">
      <alignment horizontal="center" wrapText="1"/>
    </xf>
    <xf numFmtId="165" fontId="17" fillId="2" borderId="0" xfId="31" applyNumberFormat="1" applyFont="1" applyFill="1"/>
    <xf numFmtId="165" fontId="130" fillId="2" borderId="0" xfId="31" applyNumberFormat="1" applyFont="1" applyFill="1"/>
    <xf numFmtId="9" fontId="137" fillId="0" borderId="0" xfId="1" applyFont="1" applyFill="1" applyBorder="1" applyAlignment="1">
      <alignment vertical="top"/>
    </xf>
    <xf numFmtId="10" fontId="132" fillId="0" borderId="0" xfId="1" applyNumberFormat="1" applyFont="1" applyFill="1" applyBorder="1" applyAlignment="1">
      <alignment vertical="top"/>
    </xf>
    <xf numFmtId="10" fontId="130" fillId="0" borderId="0" xfId="2" applyNumberFormat="1" applyFont="1" applyFill="1" applyBorder="1" applyAlignment="1">
      <alignment vertical="top"/>
    </xf>
    <xf numFmtId="10" fontId="131" fillId="0" borderId="0" xfId="2" applyNumberFormat="1" applyFont="1" applyFill="1" applyBorder="1" applyAlignment="1">
      <alignment vertical="top"/>
    </xf>
    <xf numFmtId="10" fontId="133" fillId="0" borderId="0" xfId="2" applyNumberFormat="1" applyFont="1" applyFill="1" applyBorder="1" applyAlignment="1">
      <alignment vertical="top"/>
    </xf>
    <xf numFmtId="10" fontId="123" fillId="0" borderId="0" xfId="2" applyNumberFormat="1" applyFont="1" applyFill="1" applyBorder="1" applyAlignment="1">
      <alignment vertical="top"/>
    </xf>
    <xf numFmtId="9" fontId="132" fillId="0" borderId="0" xfId="1" applyFont="1" applyFill="1" applyBorder="1" applyAlignment="1">
      <alignment vertical="top"/>
    </xf>
    <xf numFmtId="10" fontId="136" fillId="0" borderId="0" xfId="2" applyNumberFormat="1" applyFont="1" applyFill="1" applyBorder="1" applyAlignment="1">
      <alignment horizontal="center" vertical="top"/>
    </xf>
    <xf numFmtId="10" fontId="136" fillId="0" borderId="0" xfId="2" applyNumberFormat="1" applyFont="1" applyFill="1" applyBorder="1" applyAlignment="1">
      <alignment horizontal="left" vertical="center"/>
    </xf>
    <xf numFmtId="10" fontId="135" fillId="0" borderId="0" xfId="2" applyNumberFormat="1" applyFont="1" applyFill="1" applyBorder="1" applyAlignment="1">
      <alignment vertical="top"/>
    </xf>
    <xf numFmtId="10" fontId="135" fillId="0" borderId="0" xfId="2" applyNumberFormat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center" vertical="center" wrapText="1"/>
    </xf>
    <xf numFmtId="0" fontId="138" fillId="29" borderId="21" xfId="0" applyFont="1" applyFill="1" applyBorder="1" applyAlignment="1">
      <alignment horizontal="center" vertical="center"/>
    </xf>
    <xf numFmtId="14" fontId="138" fillId="29" borderId="21" xfId="0" applyNumberFormat="1" applyFont="1" applyFill="1" applyBorder="1" applyAlignment="1">
      <alignment horizontal="center" vertical="center"/>
    </xf>
    <xf numFmtId="165" fontId="138" fillId="29" borderId="21" xfId="31" applyNumberFormat="1" applyFont="1" applyFill="1" applyBorder="1" applyAlignment="1">
      <alignment horizontal="center" vertical="center"/>
    </xf>
    <xf numFmtId="0" fontId="138" fillId="4" borderId="21" xfId="0" applyFont="1" applyFill="1" applyBorder="1" applyAlignment="1">
      <alignment horizontal="center" vertical="center"/>
    </xf>
    <xf numFmtId="0" fontId="138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217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vertical="top"/>
    </xf>
    <xf numFmtId="0" fontId="0" fillId="36" borderId="0" xfId="0" applyFill="1" applyAlignment="1">
      <alignment vertical="top"/>
    </xf>
    <xf numFmtId="14" fontId="0" fillId="36" borderId="0" xfId="0" applyNumberFormat="1" applyFill="1" applyAlignment="1">
      <alignment horizontal="right" vertical="top"/>
    </xf>
    <xf numFmtId="217" fontId="0" fillId="36" borderId="0" xfId="0" applyNumberFormat="1" applyFill="1" applyAlignment="1">
      <alignment horizontal="right" vertical="top"/>
    </xf>
    <xf numFmtId="3" fontId="0" fillId="36" borderId="0" xfId="0" applyNumberFormat="1" applyFill="1" applyAlignment="1">
      <alignment horizontal="right" vertical="top"/>
    </xf>
    <xf numFmtId="4" fontId="0" fillId="36" borderId="0" xfId="0" applyNumberFormat="1" applyFill="1" applyAlignment="1">
      <alignment horizontal="right" vertical="top"/>
    </xf>
    <xf numFmtId="0" fontId="0" fillId="0" borderId="0" xfId="0" applyFill="1" applyAlignment="1">
      <alignment vertical="top"/>
    </xf>
    <xf numFmtId="14" fontId="0" fillId="0" borderId="0" xfId="0" applyNumberFormat="1" applyFill="1" applyAlignment="1">
      <alignment horizontal="right" vertical="top"/>
    </xf>
    <xf numFmtId="217" fontId="0" fillId="0" borderId="0" xfId="0" applyNumberFormat="1" applyFill="1" applyAlignment="1">
      <alignment horizontal="right" vertical="top"/>
    </xf>
    <xf numFmtId="3" fontId="0" fillId="0" borderId="0" xfId="0" applyNumberFormat="1" applyFill="1" applyAlignment="1">
      <alignment horizontal="right" vertical="top"/>
    </xf>
    <xf numFmtId="4" fontId="0" fillId="0" borderId="0" xfId="0" applyNumberFormat="1" applyFill="1" applyAlignment="1">
      <alignment horizontal="right" vertical="top"/>
    </xf>
    <xf numFmtId="0" fontId="0" fillId="37" borderId="0" xfId="0" applyFill="1" applyAlignment="1">
      <alignment vertical="top"/>
    </xf>
    <xf numFmtId="14" fontId="0" fillId="37" borderId="0" xfId="0" applyNumberFormat="1" applyFill="1" applyAlignment="1">
      <alignment horizontal="right" vertical="top"/>
    </xf>
    <xf numFmtId="217" fontId="0" fillId="37" borderId="0" xfId="0" applyNumberFormat="1" applyFill="1" applyAlignment="1">
      <alignment horizontal="right" vertical="top"/>
    </xf>
    <xf numFmtId="3" fontId="0" fillId="37" borderId="0" xfId="0" applyNumberFormat="1" applyFill="1" applyAlignment="1">
      <alignment horizontal="right" vertical="top"/>
    </xf>
    <xf numFmtId="4" fontId="0" fillId="37" borderId="0" xfId="0" applyNumberFormat="1" applyFill="1" applyAlignment="1">
      <alignment horizontal="right" vertical="top"/>
    </xf>
    <xf numFmtId="0" fontId="0" fillId="38" borderId="0" xfId="0" applyFill="1" applyAlignment="1">
      <alignment vertical="top"/>
    </xf>
    <xf numFmtId="14" fontId="0" fillId="38" borderId="0" xfId="0" applyNumberFormat="1" applyFill="1" applyAlignment="1">
      <alignment horizontal="right" vertical="top"/>
    </xf>
    <xf numFmtId="217" fontId="0" fillId="38" borderId="0" xfId="0" applyNumberFormat="1" applyFill="1" applyAlignment="1">
      <alignment horizontal="right" vertical="top"/>
    </xf>
    <xf numFmtId="3" fontId="0" fillId="38" borderId="0" xfId="0" applyNumberFormat="1" applyFill="1" applyAlignment="1">
      <alignment horizontal="right" vertical="top"/>
    </xf>
    <xf numFmtId="4" fontId="0" fillId="38" borderId="0" xfId="0" applyNumberFormat="1" applyFill="1" applyAlignment="1">
      <alignment horizontal="right" vertical="top"/>
    </xf>
    <xf numFmtId="14" fontId="0" fillId="0" borderId="0" xfId="0" applyNumberFormat="1" applyAlignment="1">
      <alignment vertical="top"/>
    </xf>
    <xf numFmtId="165" fontId="0" fillId="0" borderId="0" xfId="31" applyNumberFormat="1" applyFont="1" applyAlignment="1">
      <alignment vertical="top"/>
    </xf>
    <xf numFmtId="165" fontId="0" fillId="0" borderId="0" xfId="31" applyNumberFormat="1" applyFont="1"/>
    <xf numFmtId="43" fontId="0" fillId="0" borderId="0" xfId="31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5" fontId="0" fillId="0" borderId="0" xfId="31" applyNumberFormat="1" applyFont="1" applyAlignment="1">
      <alignment wrapText="1"/>
    </xf>
    <xf numFmtId="0" fontId="0" fillId="27" borderId="21" xfId="0" applyFill="1" applyBorder="1" applyAlignment="1">
      <alignment wrapText="1"/>
    </xf>
    <xf numFmtId="0" fontId="0" fillId="27" borderId="21" xfId="0" applyFill="1" applyBorder="1" applyAlignment="1">
      <alignment horizontal="center" wrapText="1"/>
    </xf>
    <xf numFmtId="165" fontId="0" fillId="27" borderId="21" xfId="31" applyNumberFormat="1" applyFont="1" applyFill="1" applyBorder="1" applyAlignment="1">
      <alignment wrapText="1"/>
    </xf>
    <xf numFmtId="9" fontId="0" fillId="0" borderId="0" xfId="1" applyFont="1"/>
    <xf numFmtId="0" fontId="0" fillId="0" borderId="21" xfId="0" applyBorder="1" applyAlignment="1">
      <alignment wrapText="1"/>
    </xf>
    <xf numFmtId="165" fontId="0" fillId="0" borderId="21" xfId="31" applyNumberFormat="1" applyFont="1" applyBorder="1" applyAlignment="1">
      <alignment wrapText="1"/>
    </xf>
    <xf numFmtId="43" fontId="0" fillId="0" borderId="0" xfId="0" applyNumberFormat="1"/>
    <xf numFmtId="0" fontId="0" fillId="0" borderId="21" xfId="0" applyBorder="1"/>
    <xf numFmtId="165" fontId="0" fillId="0" borderId="21" xfId="31" applyNumberFormat="1" applyFont="1" applyBorder="1"/>
    <xf numFmtId="0" fontId="138" fillId="0" borderId="21" xfId="0" applyFont="1" applyBorder="1"/>
    <xf numFmtId="165" fontId="138" fillId="0" borderId="21" xfId="31" applyNumberFormat="1" applyFont="1" applyBorder="1"/>
    <xf numFmtId="0" fontId="0" fillId="4" borderId="21" xfId="0" applyFill="1" applyBorder="1" applyAlignment="1">
      <alignment wrapText="1"/>
    </xf>
    <xf numFmtId="165" fontId="0" fillId="4" borderId="21" xfId="31" applyNumberFormat="1" applyFont="1" applyFill="1" applyBorder="1" applyAlignment="1">
      <alignment wrapText="1"/>
    </xf>
    <xf numFmtId="165" fontId="0" fillId="4" borderId="0" xfId="0" applyNumberFormat="1" applyFill="1"/>
    <xf numFmtId="0" fontId="0" fillId="4" borderId="0" xfId="0" applyFill="1"/>
    <xf numFmtId="165" fontId="0" fillId="39" borderId="21" xfId="0" applyNumberFormat="1" applyFill="1" applyBorder="1" applyAlignment="1">
      <alignment wrapText="1"/>
    </xf>
    <xf numFmtId="165" fontId="0" fillId="39" borderId="21" xfId="31" applyNumberFormat="1" applyFont="1" applyFill="1" applyBorder="1" applyAlignment="1">
      <alignment wrapText="1"/>
    </xf>
    <xf numFmtId="0" fontId="139" fillId="40" borderId="22" xfId="16915" applyNumberFormat="1" applyFont="1" applyFill="1" applyBorder="1" applyAlignment="1">
      <alignment horizontal="center" vertical="top" wrapText="1" readingOrder="1"/>
    </xf>
    <xf numFmtId="0" fontId="139" fillId="40" borderId="23" xfId="16915" applyNumberFormat="1" applyFont="1" applyFill="1" applyBorder="1" applyAlignment="1">
      <alignment horizontal="center" vertical="top" wrapText="1" readingOrder="1"/>
    </xf>
    <xf numFmtId="0" fontId="140" fillId="41" borderId="0" xfId="16915" applyFont="1" applyFill="1" applyBorder="1"/>
    <xf numFmtId="0" fontId="141" fillId="0" borderId="24" xfId="16915" applyNumberFormat="1" applyFont="1" applyFill="1" applyBorder="1" applyAlignment="1">
      <alignment horizontal="center" vertical="top" wrapText="1" readingOrder="1"/>
    </xf>
    <xf numFmtId="14" fontId="141" fillId="0" borderId="25" xfId="16915" applyNumberFormat="1" applyFont="1" applyFill="1" applyBorder="1" applyAlignment="1">
      <alignment vertical="top" wrapText="1" readingOrder="1"/>
    </xf>
    <xf numFmtId="0" fontId="141" fillId="0" borderId="25" xfId="16915" applyNumberFormat="1" applyFont="1" applyFill="1" applyBorder="1" applyAlignment="1">
      <alignment horizontal="center" vertical="top" wrapText="1" readingOrder="1"/>
    </xf>
    <xf numFmtId="0" fontId="141" fillId="0" borderId="25" xfId="16915" applyNumberFormat="1" applyFont="1" applyFill="1" applyBorder="1" applyAlignment="1">
      <alignment vertical="top" wrapText="1" readingOrder="1"/>
    </xf>
    <xf numFmtId="165" fontId="141" fillId="0" borderId="25" xfId="31" applyNumberFormat="1" applyFont="1" applyFill="1" applyBorder="1" applyAlignment="1">
      <alignment vertical="top" wrapText="1" readingOrder="1"/>
    </xf>
    <xf numFmtId="0" fontId="140" fillId="0" borderId="0" xfId="16915" applyFont="1" applyFill="1" applyBorder="1"/>
    <xf numFmtId="165" fontId="19" fillId="2" borderId="0" xfId="2" applyNumberFormat="1" applyFont="1" applyFill="1" applyAlignment="1">
      <alignment vertical="top"/>
    </xf>
    <xf numFmtId="14" fontId="0" fillId="0" borderId="0" xfId="0" applyNumberFormat="1"/>
    <xf numFmtId="165" fontId="13" fillId="42" borderId="1" xfId="4" applyNumberFormat="1" applyFont="1" applyFill="1" applyBorder="1" applyAlignment="1">
      <alignment horizontal="center" wrapText="1"/>
    </xf>
    <xf numFmtId="165" fontId="13" fillId="0" borderId="1" xfId="31" applyNumberFormat="1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3" borderId="20" xfId="2" applyFont="1" applyFill="1" applyBorder="1" applyAlignment="1">
      <alignment horizontal="center" vertical="center" wrapText="1"/>
    </xf>
    <xf numFmtId="0" fontId="0" fillId="39" borderId="21" xfId="0" applyFill="1" applyBorder="1" applyAlignment="1">
      <alignment horizontal="center" wrapText="1"/>
    </xf>
  </cellXfs>
  <cellStyles count="16921">
    <cellStyle name="." xfId="16664"/>
    <cellStyle name="??" xfId="16665"/>
    <cellStyle name="?? [0.00]_ Att. 1- Cover" xfId="16666"/>
    <cellStyle name="?? [0]" xfId="16667"/>
    <cellStyle name="???? [0.00]_PRODUCT DETAIL Q1" xfId="16668"/>
    <cellStyle name="????_PRODUCT DETAIL Q1" xfId="16669"/>
    <cellStyle name="???[0]_00Q3902REV.1" xfId="16670"/>
    <cellStyle name="???_00Q3902REV.1" xfId="16671"/>
    <cellStyle name="??[0]_BRE" xfId="16672"/>
    <cellStyle name="??_ Att. 1- Cover" xfId="16673"/>
    <cellStyle name="??A? [0]_ÿÿÿÿÿÿ_1_¢¬???¢â? " xfId="16674"/>
    <cellStyle name="??A?_ÿÿÿÿÿÿ_1_¢¬???¢â? " xfId="16675"/>
    <cellStyle name="?¡±¢¥?_?¨ù??¢´¢¥_¢¬???¢â? " xfId="16676"/>
    <cellStyle name="@ET_Style?{1AC50C27-0B97-41FC-83DD-F49C92BB0C87}" xfId="16677"/>
    <cellStyle name="]" xfId="16678"/>
    <cellStyle name="_?_BOOKSHIP" xfId="16679"/>
    <cellStyle name="__ [0.00]_PRODUCT DETAIL Q1" xfId="16680"/>
    <cellStyle name="__ [0]_1202" xfId="16681"/>
    <cellStyle name="__ [0]_1202_Result Red Store Jun" xfId="16682"/>
    <cellStyle name="__ [0]_Book1" xfId="16683"/>
    <cellStyle name="___(____)______" xfId="16684"/>
    <cellStyle name="___[0]_Book1" xfId="16685"/>
    <cellStyle name="____ [0.00]_PRODUCT DETAIL Q1" xfId="16686"/>
    <cellStyle name="_____PRODUCT DETAIL Q1" xfId="16687"/>
    <cellStyle name="____95" xfId="16688"/>
    <cellStyle name="____Book1" xfId="16689"/>
    <cellStyle name="___1202" xfId="16690"/>
    <cellStyle name="___1202_Result Red Store Jun" xfId="16691"/>
    <cellStyle name="___1202_Result Red Store Jun_1" xfId="16692"/>
    <cellStyle name="___Book1" xfId="16693"/>
    <cellStyle name="___Book1_Result Red Store Jun" xfId="16694"/>
    <cellStyle name="___kc-elec system check list" xfId="16695"/>
    <cellStyle name="___PRODUCT DETAIL Q1" xfId="16696"/>
    <cellStyle name="_KT (2)" xfId="16697"/>
    <cellStyle name="_KT (2)_1" xfId="16698"/>
    <cellStyle name="_KT (2)_2" xfId="16699"/>
    <cellStyle name="_KT (2)_2_TG-TH" xfId="16700"/>
    <cellStyle name="_KT (2)_3" xfId="16701"/>
    <cellStyle name="_KT (2)_3_TG-TH" xfId="16702"/>
    <cellStyle name="_KT (2)_4" xfId="16703"/>
    <cellStyle name="_KT (2)_4_TG-TH" xfId="16704"/>
    <cellStyle name="_KT (2)_5" xfId="16705"/>
    <cellStyle name="_KT (2)_TG-TH" xfId="16706"/>
    <cellStyle name="_KT_TG" xfId="16707"/>
    <cellStyle name="_KT_TG_1" xfId="16708"/>
    <cellStyle name="_KT_TG_2" xfId="16709"/>
    <cellStyle name="_KT_TG_3" xfId="16710"/>
    <cellStyle name="_KT_TG_4" xfId="16711"/>
    <cellStyle name="_TG-TH" xfId="16712"/>
    <cellStyle name="_TG-TH_1" xfId="16713"/>
    <cellStyle name="_TG-TH_2" xfId="16714"/>
    <cellStyle name="_TG-TH_3" xfId="16715"/>
    <cellStyle name="_TG-TH_4" xfId="16716"/>
    <cellStyle name="_x005f_x0001_" xfId="16717"/>
    <cellStyle name="1" xfId="16718"/>
    <cellStyle name="123" xfId="16719"/>
    <cellStyle name="15" xfId="16720"/>
    <cellStyle name="¹éºÐÀ²_±âÅ¸" xfId="16721"/>
    <cellStyle name="2" xfId="16722"/>
    <cellStyle name="20% - Accent1 10" xfId="37"/>
    <cellStyle name="20% - Accent1 10 2" xfId="3577"/>
    <cellStyle name="20% - Accent1 11" xfId="38"/>
    <cellStyle name="20% - Accent1 11 2" xfId="3578"/>
    <cellStyle name="20% - Accent1 12" xfId="39"/>
    <cellStyle name="20% - Accent1 12 2" xfId="3579"/>
    <cellStyle name="20% - Accent1 13" xfId="40"/>
    <cellStyle name="20% - Accent1 13 2" xfId="3580"/>
    <cellStyle name="20% - Accent1 14" xfId="41"/>
    <cellStyle name="20% - Accent1 14 2" xfId="3581"/>
    <cellStyle name="20% - Accent1 15" xfId="42"/>
    <cellStyle name="20% - Accent1 15 2" xfId="3582"/>
    <cellStyle name="20% - Accent1 16" xfId="43"/>
    <cellStyle name="20% - Accent1 16 2" xfId="3583"/>
    <cellStyle name="20% - Accent1 17" xfId="44"/>
    <cellStyle name="20% - Accent1 17 2" xfId="3584"/>
    <cellStyle name="20% - Accent1 18" xfId="45"/>
    <cellStyle name="20% - Accent1 18 2" xfId="3585"/>
    <cellStyle name="20% - Accent1 19" xfId="46"/>
    <cellStyle name="20% - Accent1 19 2" xfId="3586"/>
    <cellStyle name="20% - Accent1 2" xfId="47"/>
    <cellStyle name="20% - Accent1 2 2" xfId="48"/>
    <cellStyle name="20% - Accent1 2 2 2" xfId="3587"/>
    <cellStyle name="20% - Accent1 2 3" xfId="3588"/>
    <cellStyle name="20% - Accent1 20" xfId="49"/>
    <cellStyle name="20% - Accent1 20 2" xfId="3589"/>
    <cellStyle name="20% - Accent1 21" xfId="50"/>
    <cellStyle name="20% - Accent1 21 2" xfId="3590"/>
    <cellStyle name="20% - Accent1 22" xfId="51"/>
    <cellStyle name="20% - Accent1 22 2" xfId="3591"/>
    <cellStyle name="20% - Accent1 23" xfId="52"/>
    <cellStyle name="20% - Accent1 23 2" xfId="3592"/>
    <cellStyle name="20% - Accent1 24" xfId="53"/>
    <cellStyle name="20% - Accent1 24 2" xfId="3593"/>
    <cellStyle name="20% - Accent1 25" xfId="54"/>
    <cellStyle name="20% - Accent1 25 2" xfId="3594"/>
    <cellStyle name="20% - Accent1 26" xfId="55"/>
    <cellStyle name="20% - Accent1 26 2" xfId="3595"/>
    <cellStyle name="20% - Accent1 27" xfId="56"/>
    <cellStyle name="20% - Accent1 27 2" xfId="3596"/>
    <cellStyle name="20% - Accent1 28" xfId="57"/>
    <cellStyle name="20% - Accent1 28 2" xfId="3597"/>
    <cellStyle name="20% - Accent1 29" xfId="58"/>
    <cellStyle name="20% - Accent1 29 2" xfId="3598"/>
    <cellStyle name="20% - Accent1 3" xfId="59"/>
    <cellStyle name="20% - Accent1 3 2" xfId="3599"/>
    <cellStyle name="20% - Accent1 30" xfId="60"/>
    <cellStyle name="20% - Accent1 30 2" xfId="3600"/>
    <cellStyle name="20% - Accent1 31" xfId="61"/>
    <cellStyle name="20% - Accent1 31 2" xfId="3601"/>
    <cellStyle name="20% - Accent1 32" xfId="62"/>
    <cellStyle name="20% - Accent1 32 2" xfId="3602"/>
    <cellStyle name="20% - Accent1 33" xfId="63"/>
    <cellStyle name="20% - Accent1 33 2" xfId="3603"/>
    <cellStyle name="20% - Accent1 34" xfId="64"/>
    <cellStyle name="20% - Accent1 34 2" xfId="3604"/>
    <cellStyle name="20% - Accent1 35" xfId="65"/>
    <cellStyle name="20% - Accent1 35 2" xfId="3605"/>
    <cellStyle name="20% - Accent1 36" xfId="66"/>
    <cellStyle name="20% - Accent1 36 2" xfId="3606"/>
    <cellStyle name="20% - Accent1 37" xfId="67"/>
    <cellStyle name="20% - Accent1 37 2" xfId="3607"/>
    <cellStyle name="20% - Accent1 38" xfId="68"/>
    <cellStyle name="20% - Accent1 38 2" xfId="3608"/>
    <cellStyle name="20% - Accent1 39" xfId="69"/>
    <cellStyle name="20% - Accent1 39 2" xfId="3609"/>
    <cellStyle name="20% - Accent1 4" xfId="70"/>
    <cellStyle name="20% - Accent1 4 2" xfId="3610"/>
    <cellStyle name="20% - Accent1 40" xfId="71"/>
    <cellStyle name="20% - Accent1 40 2" xfId="3611"/>
    <cellStyle name="20% - Accent1 41" xfId="72"/>
    <cellStyle name="20% - Accent1 41 2" xfId="3612"/>
    <cellStyle name="20% - Accent1 42" xfId="73"/>
    <cellStyle name="20% - Accent1 42 2" xfId="3613"/>
    <cellStyle name="20% - Accent1 43" xfId="74"/>
    <cellStyle name="20% - Accent1 43 2" xfId="3614"/>
    <cellStyle name="20% - Accent1 44" xfId="75"/>
    <cellStyle name="20% - Accent1 44 2" xfId="3615"/>
    <cellStyle name="20% - Accent1 45" xfId="76"/>
    <cellStyle name="20% - Accent1 45 2" xfId="3616"/>
    <cellStyle name="20% - Accent1 46" xfId="77"/>
    <cellStyle name="20% - Accent1 46 2" xfId="3617"/>
    <cellStyle name="20% - Accent1 47" xfId="78"/>
    <cellStyle name="20% - Accent1 47 2" xfId="3618"/>
    <cellStyle name="20% - Accent1 48" xfId="79"/>
    <cellStyle name="20% - Accent1 48 2" xfId="3619"/>
    <cellStyle name="20% - Accent1 49" xfId="80"/>
    <cellStyle name="20% - Accent1 49 2" xfId="3620"/>
    <cellStyle name="20% - Accent1 5" xfId="81"/>
    <cellStyle name="20% - Accent1 5 2" xfId="3621"/>
    <cellStyle name="20% - Accent1 50" xfId="82"/>
    <cellStyle name="20% - Accent1 50 2" xfId="3622"/>
    <cellStyle name="20% - Accent1 51" xfId="83"/>
    <cellStyle name="20% - Accent1 51 2" xfId="3623"/>
    <cellStyle name="20% - Accent1 52" xfId="84"/>
    <cellStyle name="20% - Accent1 52 2" xfId="3624"/>
    <cellStyle name="20% - Accent1 53" xfId="85"/>
    <cellStyle name="20% - Accent1 53 2" xfId="3625"/>
    <cellStyle name="20% - Accent1 54" xfId="86"/>
    <cellStyle name="20% - Accent1 54 2" xfId="3626"/>
    <cellStyle name="20% - Accent1 55" xfId="87"/>
    <cellStyle name="20% - Accent1 55 2" xfId="3627"/>
    <cellStyle name="20% - Accent1 56" xfId="88"/>
    <cellStyle name="20% - Accent1 56 2" xfId="3628"/>
    <cellStyle name="20% - Accent1 57" xfId="89"/>
    <cellStyle name="20% - Accent1 57 2" xfId="3629"/>
    <cellStyle name="20% - Accent1 58" xfId="90"/>
    <cellStyle name="20% - Accent1 58 2" xfId="3630"/>
    <cellStyle name="20% - Accent1 59" xfId="91"/>
    <cellStyle name="20% - Accent1 59 2" xfId="3631"/>
    <cellStyle name="20% - Accent1 6" xfId="92"/>
    <cellStyle name="20% - Accent1 6 2" xfId="3632"/>
    <cellStyle name="20% - Accent1 60" xfId="3633"/>
    <cellStyle name="20% - Accent1 7" xfId="93"/>
    <cellStyle name="20% - Accent1 7 2" xfId="3634"/>
    <cellStyle name="20% - Accent1 8" xfId="94"/>
    <cellStyle name="20% - Accent1 8 2" xfId="3635"/>
    <cellStyle name="20% - Accent1 9" xfId="95"/>
    <cellStyle name="20% - Accent1 9 2" xfId="3636"/>
    <cellStyle name="20% - Accent2 10" xfId="96"/>
    <cellStyle name="20% - Accent2 10 2" xfId="3637"/>
    <cellStyle name="20% - Accent2 11" xfId="97"/>
    <cellStyle name="20% - Accent2 11 2" xfId="3638"/>
    <cellStyle name="20% - Accent2 12" xfId="98"/>
    <cellStyle name="20% - Accent2 12 2" xfId="3639"/>
    <cellStyle name="20% - Accent2 13" xfId="99"/>
    <cellStyle name="20% - Accent2 13 2" xfId="3640"/>
    <cellStyle name="20% - Accent2 14" xfId="100"/>
    <cellStyle name="20% - Accent2 14 2" xfId="3641"/>
    <cellStyle name="20% - Accent2 15" xfId="101"/>
    <cellStyle name="20% - Accent2 15 2" xfId="3642"/>
    <cellStyle name="20% - Accent2 16" xfId="102"/>
    <cellStyle name="20% - Accent2 16 2" xfId="3643"/>
    <cellStyle name="20% - Accent2 17" xfId="103"/>
    <cellStyle name="20% - Accent2 17 2" xfId="3644"/>
    <cellStyle name="20% - Accent2 18" xfId="104"/>
    <cellStyle name="20% - Accent2 18 2" xfId="3645"/>
    <cellStyle name="20% - Accent2 19" xfId="105"/>
    <cellStyle name="20% - Accent2 19 2" xfId="3646"/>
    <cellStyle name="20% - Accent2 2" xfId="106"/>
    <cellStyle name="20% - Accent2 2 2" xfId="107"/>
    <cellStyle name="20% - Accent2 2 2 2" xfId="3647"/>
    <cellStyle name="20% - Accent2 2 3" xfId="3648"/>
    <cellStyle name="20% - Accent2 20" xfId="108"/>
    <cellStyle name="20% - Accent2 20 2" xfId="3649"/>
    <cellStyle name="20% - Accent2 21" xfId="109"/>
    <cellStyle name="20% - Accent2 21 2" xfId="3650"/>
    <cellStyle name="20% - Accent2 22" xfId="110"/>
    <cellStyle name="20% - Accent2 22 2" xfId="3651"/>
    <cellStyle name="20% - Accent2 23" xfId="111"/>
    <cellStyle name="20% - Accent2 23 2" xfId="3652"/>
    <cellStyle name="20% - Accent2 24" xfId="112"/>
    <cellStyle name="20% - Accent2 24 2" xfId="3653"/>
    <cellStyle name="20% - Accent2 25" xfId="113"/>
    <cellStyle name="20% - Accent2 25 2" xfId="3654"/>
    <cellStyle name="20% - Accent2 26" xfId="114"/>
    <cellStyle name="20% - Accent2 26 2" xfId="3655"/>
    <cellStyle name="20% - Accent2 27" xfId="115"/>
    <cellStyle name="20% - Accent2 27 2" xfId="3656"/>
    <cellStyle name="20% - Accent2 28" xfId="116"/>
    <cellStyle name="20% - Accent2 28 2" xfId="3657"/>
    <cellStyle name="20% - Accent2 29" xfId="117"/>
    <cellStyle name="20% - Accent2 29 2" xfId="3658"/>
    <cellStyle name="20% - Accent2 3" xfId="118"/>
    <cellStyle name="20% - Accent2 3 2" xfId="3659"/>
    <cellStyle name="20% - Accent2 30" xfId="119"/>
    <cellStyle name="20% - Accent2 30 2" xfId="3660"/>
    <cellStyle name="20% - Accent2 31" xfId="120"/>
    <cellStyle name="20% - Accent2 31 2" xfId="3661"/>
    <cellStyle name="20% - Accent2 32" xfId="121"/>
    <cellStyle name="20% - Accent2 32 2" xfId="3662"/>
    <cellStyle name="20% - Accent2 33" xfId="122"/>
    <cellStyle name="20% - Accent2 33 2" xfId="3663"/>
    <cellStyle name="20% - Accent2 34" xfId="123"/>
    <cellStyle name="20% - Accent2 34 2" xfId="3664"/>
    <cellStyle name="20% - Accent2 35" xfId="124"/>
    <cellStyle name="20% - Accent2 35 2" xfId="3665"/>
    <cellStyle name="20% - Accent2 36" xfId="125"/>
    <cellStyle name="20% - Accent2 36 2" xfId="3666"/>
    <cellStyle name="20% - Accent2 37" xfId="126"/>
    <cellStyle name="20% - Accent2 37 2" xfId="3667"/>
    <cellStyle name="20% - Accent2 38" xfId="127"/>
    <cellStyle name="20% - Accent2 38 2" xfId="3668"/>
    <cellStyle name="20% - Accent2 39" xfId="128"/>
    <cellStyle name="20% - Accent2 39 2" xfId="3669"/>
    <cellStyle name="20% - Accent2 4" xfId="129"/>
    <cellStyle name="20% - Accent2 4 2" xfId="3670"/>
    <cellStyle name="20% - Accent2 40" xfId="130"/>
    <cellStyle name="20% - Accent2 40 2" xfId="3671"/>
    <cellStyle name="20% - Accent2 41" xfId="131"/>
    <cellStyle name="20% - Accent2 41 2" xfId="3672"/>
    <cellStyle name="20% - Accent2 42" xfId="132"/>
    <cellStyle name="20% - Accent2 42 2" xfId="3673"/>
    <cellStyle name="20% - Accent2 43" xfId="133"/>
    <cellStyle name="20% - Accent2 43 2" xfId="3674"/>
    <cellStyle name="20% - Accent2 44" xfId="134"/>
    <cellStyle name="20% - Accent2 44 2" xfId="3675"/>
    <cellStyle name="20% - Accent2 45" xfId="135"/>
    <cellStyle name="20% - Accent2 45 2" xfId="3676"/>
    <cellStyle name="20% - Accent2 46" xfId="136"/>
    <cellStyle name="20% - Accent2 46 2" xfId="3677"/>
    <cellStyle name="20% - Accent2 47" xfId="137"/>
    <cellStyle name="20% - Accent2 47 2" xfId="3678"/>
    <cellStyle name="20% - Accent2 48" xfId="138"/>
    <cellStyle name="20% - Accent2 48 2" xfId="3679"/>
    <cellStyle name="20% - Accent2 49" xfId="139"/>
    <cellStyle name="20% - Accent2 49 2" xfId="3680"/>
    <cellStyle name="20% - Accent2 5" xfId="140"/>
    <cellStyle name="20% - Accent2 5 2" xfId="3681"/>
    <cellStyle name="20% - Accent2 50" xfId="141"/>
    <cellStyle name="20% - Accent2 50 2" xfId="3682"/>
    <cellStyle name="20% - Accent2 51" xfId="142"/>
    <cellStyle name="20% - Accent2 51 2" xfId="3683"/>
    <cellStyle name="20% - Accent2 52" xfId="143"/>
    <cellStyle name="20% - Accent2 52 2" xfId="3684"/>
    <cellStyle name="20% - Accent2 53" xfId="144"/>
    <cellStyle name="20% - Accent2 53 2" xfId="3685"/>
    <cellStyle name="20% - Accent2 54" xfId="145"/>
    <cellStyle name="20% - Accent2 54 2" xfId="3686"/>
    <cellStyle name="20% - Accent2 55" xfId="146"/>
    <cellStyle name="20% - Accent2 55 2" xfId="3687"/>
    <cellStyle name="20% - Accent2 56" xfId="147"/>
    <cellStyle name="20% - Accent2 56 2" xfId="3688"/>
    <cellStyle name="20% - Accent2 57" xfId="148"/>
    <cellStyle name="20% - Accent2 57 2" xfId="3689"/>
    <cellStyle name="20% - Accent2 58" xfId="149"/>
    <cellStyle name="20% - Accent2 58 2" xfId="3690"/>
    <cellStyle name="20% - Accent2 59" xfId="150"/>
    <cellStyle name="20% - Accent2 59 2" xfId="3691"/>
    <cellStyle name="20% - Accent2 6" xfId="151"/>
    <cellStyle name="20% - Accent2 6 2" xfId="3692"/>
    <cellStyle name="20% - Accent2 60" xfId="3693"/>
    <cellStyle name="20% - Accent2 7" xfId="152"/>
    <cellStyle name="20% - Accent2 7 2" xfId="3694"/>
    <cellStyle name="20% - Accent2 8" xfId="153"/>
    <cellStyle name="20% - Accent2 8 2" xfId="3695"/>
    <cellStyle name="20% - Accent2 9" xfId="154"/>
    <cellStyle name="20% - Accent2 9 2" xfId="3696"/>
    <cellStyle name="20% - Accent3 10" xfId="155"/>
    <cellStyle name="20% - Accent3 10 2" xfId="3697"/>
    <cellStyle name="20% - Accent3 11" xfId="156"/>
    <cellStyle name="20% - Accent3 11 2" xfId="3698"/>
    <cellStyle name="20% - Accent3 12" xfId="157"/>
    <cellStyle name="20% - Accent3 12 2" xfId="3699"/>
    <cellStyle name="20% - Accent3 13" xfId="158"/>
    <cellStyle name="20% - Accent3 13 2" xfId="3700"/>
    <cellStyle name="20% - Accent3 14" xfId="159"/>
    <cellStyle name="20% - Accent3 14 2" xfId="3701"/>
    <cellStyle name="20% - Accent3 15" xfId="160"/>
    <cellStyle name="20% - Accent3 15 2" xfId="3702"/>
    <cellStyle name="20% - Accent3 16" xfId="161"/>
    <cellStyle name="20% - Accent3 16 2" xfId="3703"/>
    <cellStyle name="20% - Accent3 17" xfId="162"/>
    <cellStyle name="20% - Accent3 17 2" xfId="3704"/>
    <cellStyle name="20% - Accent3 18" xfId="163"/>
    <cellStyle name="20% - Accent3 18 2" xfId="3705"/>
    <cellStyle name="20% - Accent3 19" xfId="164"/>
    <cellStyle name="20% - Accent3 19 2" xfId="3706"/>
    <cellStyle name="20% - Accent3 2" xfId="165"/>
    <cellStyle name="20% - Accent3 2 2" xfId="166"/>
    <cellStyle name="20% - Accent3 2 2 2" xfId="3707"/>
    <cellStyle name="20% - Accent3 2 3" xfId="3708"/>
    <cellStyle name="20% - Accent3 20" xfId="167"/>
    <cellStyle name="20% - Accent3 20 2" xfId="3709"/>
    <cellStyle name="20% - Accent3 21" xfId="168"/>
    <cellStyle name="20% - Accent3 21 2" xfId="3710"/>
    <cellStyle name="20% - Accent3 22" xfId="169"/>
    <cellStyle name="20% - Accent3 22 2" xfId="3711"/>
    <cellStyle name="20% - Accent3 23" xfId="170"/>
    <cellStyle name="20% - Accent3 23 2" xfId="3712"/>
    <cellStyle name="20% - Accent3 24" xfId="171"/>
    <cellStyle name="20% - Accent3 24 2" xfId="3713"/>
    <cellStyle name="20% - Accent3 25" xfId="172"/>
    <cellStyle name="20% - Accent3 25 2" xfId="3714"/>
    <cellStyle name="20% - Accent3 26" xfId="173"/>
    <cellStyle name="20% - Accent3 26 2" xfId="3715"/>
    <cellStyle name="20% - Accent3 27" xfId="174"/>
    <cellStyle name="20% - Accent3 27 2" xfId="3716"/>
    <cellStyle name="20% - Accent3 28" xfId="175"/>
    <cellStyle name="20% - Accent3 28 2" xfId="3717"/>
    <cellStyle name="20% - Accent3 29" xfId="176"/>
    <cellStyle name="20% - Accent3 29 2" xfId="3718"/>
    <cellStyle name="20% - Accent3 3" xfId="177"/>
    <cellStyle name="20% - Accent3 3 2" xfId="3719"/>
    <cellStyle name="20% - Accent3 30" xfId="178"/>
    <cellStyle name="20% - Accent3 30 2" xfId="3720"/>
    <cellStyle name="20% - Accent3 31" xfId="179"/>
    <cellStyle name="20% - Accent3 31 2" xfId="3721"/>
    <cellStyle name="20% - Accent3 32" xfId="180"/>
    <cellStyle name="20% - Accent3 32 2" xfId="3722"/>
    <cellStyle name="20% - Accent3 33" xfId="181"/>
    <cellStyle name="20% - Accent3 33 2" xfId="3723"/>
    <cellStyle name="20% - Accent3 34" xfId="182"/>
    <cellStyle name="20% - Accent3 34 2" xfId="3724"/>
    <cellStyle name="20% - Accent3 35" xfId="183"/>
    <cellStyle name="20% - Accent3 35 2" xfId="3725"/>
    <cellStyle name="20% - Accent3 36" xfId="184"/>
    <cellStyle name="20% - Accent3 36 2" xfId="3726"/>
    <cellStyle name="20% - Accent3 37" xfId="185"/>
    <cellStyle name="20% - Accent3 37 2" xfId="3727"/>
    <cellStyle name="20% - Accent3 38" xfId="186"/>
    <cellStyle name="20% - Accent3 38 2" xfId="3728"/>
    <cellStyle name="20% - Accent3 39" xfId="187"/>
    <cellStyle name="20% - Accent3 39 2" xfId="3729"/>
    <cellStyle name="20% - Accent3 4" xfId="188"/>
    <cellStyle name="20% - Accent3 4 2" xfId="3730"/>
    <cellStyle name="20% - Accent3 40" xfId="189"/>
    <cellStyle name="20% - Accent3 40 2" xfId="3731"/>
    <cellStyle name="20% - Accent3 41" xfId="190"/>
    <cellStyle name="20% - Accent3 41 2" xfId="3732"/>
    <cellStyle name="20% - Accent3 42" xfId="191"/>
    <cellStyle name="20% - Accent3 42 2" xfId="3733"/>
    <cellStyle name="20% - Accent3 43" xfId="192"/>
    <cellStyle name="20% - Accent3 43 2" xfId="3734"/>
    <cellStyle name="20% - Accent3 44" xfId="193"/>
    <cellStyle name="20% - Accent3 44 2" xfId="3735"/>
    <cellStyle name="20% - Accent3 45" xfId="194"/>
    <cellStyle name="20% - Accent3 45 2" xfId="3736"/>
    <cellStyle name="20% - Accent3 46" xfId="195"/>
    <cellStyle name="20% - Accent3 46 2" xfId="3737"/>
    <cellStyle name="20% - Accent3 47" xfId="196"/>
    <cellStyle name="20% - Accent3 47 2" xfId="3738"/>
    <cellStyle name="20% - Accent3 48" xfId="197"/>
    <cellStyle name="20% - Accent3 48 2" xfId="3739"/>
    <cellStyle name="20% - Accent3 49" xfId="198"/>
    <cellStyle name="20% - Accent3 49 2" xfId="3740"/>
    <cellStyle name="20% - Accent3 5" xfId="199"/>
    <cellStyle name="20% - Accent3 5 2" xfId="3741"/>
    <cellStyle name="20% - Accent3 50" xfId="200"/>
    <cellStyle name="20% - Accent3 50 2" xfId="3742"/>
    <cellStyle name="20% - Accent3 51" xfId="201"/>
    <cellStyle name="20% - Accent3 51 2" xfId="3743"/>
    <cellStyle name="20% - Accent3 52" xfId="202"/>
    <cellStyle name="20% - Accent3 52 2" xfId="3744"/>
    <cellStyle name="20% - Accent3 53" xfId="203"/>
    <cellStyle name="20% - Accent3 53 2" xfId="3745"/>
    <cellStyle name="20% - Accent3 54" xfId="204"/>
    <cellStyle name="20% - Accent3 54 2" xfId="3746"/>
    <cellStyle name="20% - Accent3 55" xfId="205"/>
    <cellStyle name="20% - Accent3 55 2" xfId="3747"/>
    <cellStyle name="20% - Accent3 56" xfId="206"/>
    <cellStyle name="20% - Accent3 56 2" xfId="3748"/>
    <cellStyle name="20% - Accent3 57" xfId="207"/>
    <cellStyle name="20% - Accent3 57 2" xfId="3749"/>
    <cellStyle name="20% - Accent3 58" xfId="208"/>
    <cellStyle name="20% - Accent3 58 2" xfId="3750"/>
    <cellStyle name="20% - Accent3 59" xfId="209"/>
    <cellStyle name="20% - Accent3 59 2" xfId="3751"/>
    <cellStyle name="20% - Accent3 6" xfId="210"/>
    <cellStyle name="20% - Accent3 6 2" xfId="3752"/>
    <cellStyle name="20% - Accent3 60" xfId="3753"/>
    <cellStyle name="20% - Accent3 7" xfId="211"/>
    <cellStyle name="20% - Accent3 7 2" xfId="3754"/>
    <cellStyle name="20% - Accent3 8" xfId="212"/>
    <cellStyle name="20% - Accent3 8 2" xfId="3755"/>
    <cellStyle name="20% - Accent3 9" xfId="213"/>
    <cellStyle name="20% - Accent3 9 2" xfId="3756"/>
    <cellStyle name="20% - Accent4 10" xfId="214"/>
    <cellStyle name="20% - Accent4 10 2" xfId="3757"/>
    <cellStyle name="20% - Accent4 11" xfId="215"/>
    <cellStyle name="20% - Accent4 11 2" xfId="3758"/>
    <cellStyle name="20% - Accent4 12" xfId="216"/>
    <cellStyle name="20% - Accent4 12 2" xfId="3759"/>
    <cellStyle name="20% - Accent4 13" xfId="217"/>
    <cellStyle name="20% - Accent4 13 2" xfId="3760"/>
    <cellStyle name="20% - Accent4 14" xfId="218"/>
    <cellStyle name="20% - Accent4 14 2" xfId="3761"/>
    <cellStyle name="20% - Accent4 15" xfId="219"/>
    <cellStyle name="20% - Accent4 15 2" xfId="3762"/>
    <cellStyle name="20% - Accent4 16" xfId="220"/>
    <cellStyle name="20% - Accent4 16 2" xfId="3763"/>
    <cellStyle name="20% - Accent4 17" xfId="221"/>
    <cellStyle name="20% - Accent4 17 2" xfId="3764"/>
    <cellStyle name="20% - Accent4 18" xfId="222"/>
    <cellStyle name="20% - Accent4 18 2" xfId="3765"/>
    <cellStyle name="20% - Accent4 19" xfId="223"/>
    <cellStyle name="20% - Accent4 19 2" xfId="3766"/>
    <cellStyle name="20% - Accent4 2" xfId="224"/>
    <cellStyle name="20% - Accent4 2 2" xfId="225"/>
    <cellStyle name="20% - Accent4 2 2 2" xfId="3767"/>
    <cellStyle name="20% - Accent4 2 3" xfId="3768"/>
    <cellStyle name="20% - Accent4 20" xfId="226"/>
    <cellStyle name="20% - Accent4 20 2" xfId="3769"/>
    <cellStyle name="20% - Accent4 21" xfId="227"/>
    <cellStyle name="20% - Accent4 21 2" xfId="3770"/>
    <cellStyle name="20% - Accent4 22" xfId="228"/>
    <cellStyle name="20% - Accent4 22 2" xfId="3771"/>
    <cellStyle name="20% - Accent4 23" xfId="229"/>
    <cellStyle name="20% - Accent4 23 2" xfId="3772"/>
    <cellStyle name="20% - Accent4 24" xfId="230"/>
    <cellStyle name="20% - Accent4 24 2" xfId="3773"/>
    <cellStyle name="20% - Accent4 25" xfId="231"/>
    <cellStyle name="20% - Accent4 25 2" xfId="3774"/>
    <cellStyle name="20% - Accent4 26" xfId="232"/>
    <cellStyle name="20% - Accent4 26 2" xfId="3775"/>
    <cellStyle name="20% - Accent4 27" xfId="233"/>
    <cellStyle name="20% - Accent4 27 2" xfId="3776"/>
    <cellStyle name="20% - Accent4 28" xfId="234"/>
    <cellStyle name="20% - Accent4 28 2" xfId="3777"/>
    <cellStyle name="20% - Accent4 29" xfId="235"/>
    <cellStyle name="20% - Accent4 29 2" xfId="3778"/>
    <cellStyle name="20% - Accent4 3" xfId="236"/>
    <cellStyle name="20% - Accent4 3 2" xfId="3779"/>
    <cellStyle name="20% - Accent4 30" xfId="237"/>
    <cellStyle name="20% - Accent4 30 2" xfId="3780"/>
    <cellStyle name="20% - Accent4 31" xfId="238"/>
    <cellStyle name="20% - Accent4 31 2" xfId="3781"/>
    <cellStyle name="20% - Accent4 32" xfId="239"/>
    <cellStyle name="20% - Accent4 32 2" xfId="3782"/>
    <cellStyle name="20% - Accent4 33" xfId="240"/>
    <cellStyle name="20% - Accent4 33 2" xfId="3783"/>
    <cellStyle name="20% - Accent4 34" xfId="241"/>
    <cellStyle name="20% - Accent4 34 2" xfId="3784"/>
    <cellStyle name="20% - Accent4 35" xfId="242"/>
    <cellStyle name="20% - Accent4 35 2" xfId="3785"/>
    <cellStyle name="20% - Accent4 36" xfId="243"/>
    <cellStyle name="20% - Accent4 36 2" xfId="3786"/>
    <cellStyle name="20% - Accent4 37" xfId="244"/>
    <cellStyle name="20% - Accent4 37 2" xfId="3787"/>
    <cellStyle name="20% - Accent4 38" xfId="245"/>
    <cellStyle name="20% - Accent4 38 2" xfId="3788"/>
    <cellStyle name="20% - Accent4 39" xfId="246"/>
    <cellStyle name="20% - Accent4 39 2" xfId="3789"/>
    <cellStyle name="20% - Accent4 4" xfId="247"/>
    <cellStyle name="20% - Accent4 4 2" xfId="3790"/>
    <cellStyle name="20% - Accent4 40" xfId="248"/>
    <cellStyle name="20% - Accent4 40 2" xfId="3791"/>
    <cellStyle name="20% - Accent4 41" xfId="249"/>
    <cellStyle name="20% - Accent4 41 2" xfId="3792"/>
    <cellStyle name="20% - Accent4 42" xfId="250"/>
    <cellStyle name="20% - Accent4 42 2" xfId="3793"/>
    <cellStyle name="20% - Accent4 43" xfId="251"/>
    <cellStyle name="20% - Accent4 43 2" xfId="3794"/>
    <cellStyle name="20% - Accent4 44" xfId="252"/>
    <cellStyle name="20% - Accent4 44 2" xfId="3795"/>
    <cellStyle name="20% - Accent4 45" xfId="253"/>
    <cellStyle name="20% - Accent4 45 2" xfId="3796"/>
    <cellStyle name="20% - Accent4 46" xfId="254"/>
    <cellStyle name="20% - Accent4 46 2" xfId="3797"/>
    <cellStyle name="20% - Accent4 47" xfId="255"/>
    <cellStyle name="20% - Accent4 47 2" xfId="3798"/>
    <cellStyle name="20% - Accent4 48" xfId="256"/>
    <cellStyle name="20% - Accent4 48 2" xfId="3799"/>
    <cellStyle name="20% - Accent4 49" xfId="257"/>
    <cellStyle name="20% - Accent4 49 2" xfId="3800"/>
    <cellStyle name="20% - Accent4 5" xfId="258"/>
    <cellStyle name="20% - Accent4 5 2" xfId="3801"/>
    <cellStyle name="20% - Accent4 50" xfId="259"/>
    <cellStyle name="20% - Accent4 50 2" xfId="3802"/>
    <cellStyle name="20% - Accent4 51" xfId="260"/>
    <cellStyle name="20% - Accent4 51 2" xfId="3803"/>
    <cellStyle name="20% - Accent4 52" xfId="261"/>
    <cellStyle name="20% - Accent4 52 2" xfId="3804"/>
    <cellStyle name="20% - Accent4 53" xfId="262"/>
    <cellStyle name="20% - Accent4 53 2" xfId="3805"/>
    <cellStyle name="20% - Accent4 54" xfId="263"/>
    <cellStyle name="20% - Accent4 54 2" xfId="3806"/>
    <cellStyle name="20% - Accent4 55" xfId="264"/>
    <cellStyle name="20% - Accent4 55 2" xfId="3807"/>
    <cellStyle name="20% - Accent4 56" xfId="265"/>
    <cellStyle name="20% - Accent4 56 2" xfId="3808"/>
    <cellStyle name="20% - Accent4 57" xfId="266"/>
    <cellStyle name="20% - Accent4 57 2" xfId="3809"/>
    <cellStyle name="20% - Accent4 58" xfId="267"/>
    <cellStyle name="20% - Accent4 58 2" xfId="3810"/>
    <cellStyle name="20% - Accent4 59" xfId="268"/>
    <cellStyle name="20% - Accent4 59 2" xfId="3811"/>
    <cellStyle name="20% - Accent4 6" xfId="269"/>
    <cellStyle name="20% - Accent4 6 2" xfId="3812"/>
    <cellStyle name="20% - Accent4 60" xfId="3813"/>
    <cellStyle name="20% - Accent4 7" xfId="270"/>
    <cellStyle name="20% - Accent4 7 2" xfId="3814"/>
    <cellStyle name="20% - Accent4 8" xfId="271"/>
    <cellStyle name="20% - Accent4 8 2" xfId="3815"/>
    <cellStyle name="20% - Accent4 9" xfId="272"/>
    <cellStyle name="20% - Accent4 9 2" xfId="3816"/>
    <cellStyle name="20% - Accent5 10" xfId="273"/>
    <cellStyle name="20% - Accent5 10 2" xfId="3817"/>
    <cellStyle name="20% - Accent5 11" xfId="274"/>
    <cellStyle name="20% - Accent5 11 2" xfId="3818"/>
    <cellStyle name="20% - Accent5 12" xfId="275"/>
    <cellStyle name="20% - Accent5 12 2" xfId="3819"/>
    <cellStyle name="20% - Accent5 13" xfId="276"/>
    <cellStyle name="20% - Accent5 13 2" xfId="3820"/>
    <cellStyle name="20% - Accent5 14" xfId="277"/>
    <cellStyle name="20% - Accent5 14 2" xfId="3821"/>
    <cellStyle name="20% - Accent5 15" xfId="278"/>
    <cellStyle name="20% - Accent5 15 2" xfId="3822"/>
    <cellStyle name="20% - Accent5 16" xfId="279"/>
    <cellStyle name="20% - Accent5 16 2" xfId="3823"/>
    <cellStyle name="20% - Accent5 17" xfId="280"/>
    <cellStyle name="20% - Accent5 17 2" xfId="3824"/>
    <cellStyle name="20% - Accent5 18" xfId="281"/>
    <cellStyle name="20% - Accent5 18 2" xfId="3825"/>
    <cellStyle name="20% - Accent5 19" xfId="282"/>
    <cellStyle name="20% - Accent5 19 2" xfId="3826"/>
    <cellStyle name="20% - Accent5 2" xfId="283"/>
    <cellStyle name="20% - Accent5 2 2" xfId="284"/>
    <cellStyle name="20% - Accent5 2 2 2" xfId="3827"/>
    <cellStyle name="20% - Accent5 2 3" xfId="3828"/>
    <cellStyle name="20% - Accent5 20" xfId="285"/>
    <cellStyle name="20% - Accent5 20 2" xfId="3829"/>
    <cellStyle name="20% - Accent5 21" xfId="286"/>
    <cellStyle name="20% - Accent5 21 2" xfId="3830"/>
    <cellStyle name="20% - Accent5 22" xfId="287"/>
    <cellStyle name="20% - Accent5 22 2" xfId="3831"/>
    <cellStyle name="20% - Accent5 23" xfId="288"/>
    <cellStyle name="20% - Accent5 23 2" xfId="3832"/>
    <cellStyle name="20% - Accent5 24" xfId="289"/>
    <cellStyle name="20% - Accent5 24 2" xfId="3833"/>
    <cellStyle name="20% - Accent5 25" xfId="290"/>
    <cellStyle name="20% - Accent5 25 2" xfId="3834"/>
    <cellStyle name="20% - Accent5 26" xfId="291"/>
    <cellStyle name="20% - Accent5 26 2" xfId="3835"/>
    <cellStyle name="20% - Accent5 27" xfId="292"/>
    <cellStyle name="20% - Accent5 27 2" xfId="3836"/>
    <cellStyle name="20% - Accent5 28" xfId="293"/>
    <cellStyle name="20% - Accent5 28 2" xfId="3837"/>
    <cellStyle name="20% - Accent5 29" xfId="294"/>
    <cellStyle name="20% - Accent5 29 2" xfId="3838"/>
    <cellStyle name="20% - Accent5 3" xfId="295"/>
    <cellStyle name="20% - Accent5 3 2" xfId="3839"/>
    <cellStyle name="20% - Accent5 30" xfId="296"/>
    <cellStyle name="20% - Accent5 30 2" xfId="3840"/>
    <cellStyle name="20% - Accent5 31" xfId="297"/>
    <cellStyle name="20% - Accent5 31 2" xfId="3841"/>
    <cellStyle name="20% - Accent5 32" xfId="298"/>
    <cellStyle name="20% - Accent5 32 2" xfId="3842"/>
    <cellStyle name="20% - Accent5 33" xfId="299"/>
    <cellStyle name="20% - Accent5 33 2" xfId="3843"/>
    <cellStyle name="20% - Accent5 34" xfId="300"/>
    <cellStyle name="20% - Accent5 34 2" xfId="3844"/>
    <cellStyle name="20% - Accent5 35" xfId="301"/>
    <cellStyle name="20% - Accent5 35 2" xfId="3845"/>
    <cellStyle name="20% - Accent5 36" xfId="302"/>
    <cellStyle name="20% - Accent5 36 2" xfId="3846"/>
    <cellStyle name="20% - Accent5 37" xfId="303"/>
    <cellStyle name="20% - Accent5 37 2" xfId="3847"/>
    <cellStyle name="20% - Accent5 38" xfId="304"/>
    <cellStyle name="20% - Accent5 38 2" xfId="3848"/>
    <cellStyle name="20% - Accent5 39" xfId="305"/>
    <cellStyle name="20% - Accent5 39 2" xfId="3849"/>
    <cellStyle name="20% - Accent5 4" xfId="306"/>
    <cellStyle name="20% - Accent5 4 2" xfId="3850"/>
    <cellStyle name="20% - Accent5 40" xfId="307"/>
    <cellStyle name="20% - Accent5 40 2" xfId="3851"/>
    <cellStyle name="20% - Accent5 41" xfId="308"/>
    <cellStyle name="20% - Accent5 41 2" xfId="3852"/>
    <cellStyle name="20% - Accent5 42" xfId="309"/>
    <cellStyle name="20% - Accent5 42 2" xfId="3853"/>
    <cellStyle name="20% - Accent5 43" xfId="310"/>
    <cellStyle name="20% - Accent5 43 2" xfId="3854"/>
    <cellStyle name="20% - Accent5 44" xfId="311"/>
    <cellStyle name="20% - Accent5 44 2" xfId="3855"/>
    <cellStyle name="20% - Accent5 45" xfId="312"/>
    <cellStyle name="20% - Accent5 45 2" xfId="3856"/>
    <cellStyle name="20% - Accent5 46" xfId="313"/>
    <cellStyle name="20% - Accent5 46 2" xfId="3857"/>
    <cellStyle name="20% - Accent5 47" xfId="314"/>
    <cellStyle name="20% - Accent5 47 2" xfId="3858"/>
    <cellStyle name="20% - Accent5 48" xfId="315"/>
    <cellStyle name="20% - Accent5 48 2" xfId="3859"/>
    <cellStyle name="20% - Accent5 49" xfId="316"/>
    <cellStyle name="20% - Accent5 49 2" xfId="3860"/>
    <cellStyle name="20% - Accent5 5" xfId="317"/>
    <cellStyle name="20% - Accent5 5 2" xfId="3861"/>
    <cellStyle name="20% - Accent5 50" xfId="318"/>
    <cellStyle name="20% - Accent5 50 2" xfId="3862"/>
    <cellStyle name="20% - Accent5 51" xfId="319"/>
    <cellStyle name="20% - Accent5 51 2" xfId="3863"/>
    <cellStyle name="20% - Accent5 52" xfId="320"/>
    <cellStyle name="20% - Accent5 52 2" xfId="3864"/>
    <cellStyle name="20% - Accent5 53" xfId="321"/>
    <cellStyle name="20% - Accent5 53 2" xfId="3865"/>
    <cellStyle name="20% - Accent5 54" xfId="322"/>
    <cellStyle name="20% - Accent5 54 2" xfId="3866"/>
    <cellStyle name="20% - Accent5 55" xfId="323"/>
    <cellStyle name="20% - Accent5 55 2" xfId="3867"/>
    <cellStyle name="20% - Accent5 56" xfId="324"/>
    <cellStyle name="20% - Accent5 56 2" xfId="3868"/>
    <cellStyle name="20% - Accent5 57" xfId="325"/>
    <cellStyle name="20% - Accent5 57 2" xfId="3869"/>
    <cellStyle name="20% - Accent5 58" xfId="326"/>
    <cellStyle name="20% - Accent5 58 2" xfId="3870"/>
    <cellStyle name="20% - Accent5 59" xfId="327"/>
    <cellStyle name="20% - Accent5 59 2" xfId="3871"/>
    <cellStyle name="20% - Accent5 6" xfId="328"/>
    <cellStyle name="20% - Accent5 6 2" xfId="3872"/>
    <cellStyle name="20% - Accent5 60" xfId="3873"/>
    <cellStyle name="20% - Accent5 7" xfId="329"/>
    <cellStyle name="20% - Accent5 7 2" xfId="3874"/>
    <cellStyle name="20% - Accent5 8" xfId="330"/>
    <cellStyle name="20% - Accent5 8 2" xfId="3875"/>
    <cellStyle name="20% - Accent5 9" xfId="331"/>
    <cellStyle name="20% - Accent5 9 2" xfId="3876"/>
    <cellStyle name="20% - Accent6 10" xfId="332"/>
    <cellStyle name="20% - Accent6 10 2" xfId="3877"/>
    <cellStyle name="20% - Accent6 11" xfId="333"/>
    <cellStyle name="20% - Accent6 11 2" xfId="3878"/>
    <cellStyle name="20% - Accent6 12" xfId="334"/>
    <cellStyle name="20% - Accent6 12 2" xfId="3879"/>
    <cellStyle name="20% - Accent6 13" xfId="335"/>
    <cellStyle name="20% - Accent6 13 2" xfId="3880"/>
    <cellStyle name="20% - Accent6 14" xfId="336"/>
    <cellStyle name="20% - Accent6 14 2" xfId="3881"/>
    <cellStyle name="20% - Accent6 15" xfId="337"/>
    <cellStyle name="20% - Accent6 15 2" xfId="3882"/>
    <cellStyle name="20% - Accent6 16" xfId="338"/>
    <cellStyle name="20% - Accent6 16 2" xfId="3883"/>
    <cellStyle name="20% - Accent6 17" xfId="339"/>
    <cellStyle name="20% - Accent6 17 2" xfId="3884"/>
    <cellStyle name="20% - Accent6 18" xfId="340"/>
    <cellStyle name="20% - Accent6 18 2" xfId="3885"/>
    <cellStyle name="20% - Accent6 19" xfId="341"/>
    <cellStyle name="20% - Accent6 19 2" xfId="3886"/>
    <cellStyle name="20% - Accent6 2" xfId="342"/>
    <cellStyle name="20% - Accent6 2 2" xfId="343"/>
    <cellStyle name="20% - Accent6 2 2 2" xfId="3887"/>
    <cellStyle name="20% - Accent6 2 3" xfId="3888"/>
    <cellStyle name="20% - Accent6 20" xfId="344"/>
    <cellStyle name="20% - Accent6 20 2" xfId="3889"/>
    <cellStyle name="20% - Accent6 21" xfId="345"/>
    <cellStyle name="20% - Accent6 21 2" xfId="3890"/>
    <cellStyle name="20% - Accent6 22" xfId="346"/>
    <cellStyle name="20% - Accent6 22 2" xfId="3891"/>
    <cellStyle name="20% - Accent6 23" xfId="347"/>
    <cellStyle name="20% - Accent6 23 2" xfId="3892"/>
    <cellStyle name="20% - Accent6 24" xfId="348"/>
    <cellStyle name="20% - Accent6 24 2" xfId="3893"/>
    <cellStyle name="20% - Accent6 25" xfId="349"/>
    <cellStyle name="20% - Accent6 25 2" xfId="3894"/>
    <cellStyle name="20% - Accent6 26" xfId="350"/>
    <cellStyle name="20% - Accent6 26 2" xfId="3895"/>
    <cellStyle name="20% - Accent6 27" xfId="351"/>
    <cellStyle name="20% - Accent6 27 2" xfId="3896"/>
    <cellStyle name="20% - Accent6 28" xfId="352"/>
    <cellStyle name="20% - Accent6 28 2" xfId="3897"/>
    <cellStyle name="20% - Accent6 29" xfId="353"/>
    <cellStyle name="20% - Accent6 29 2" xfId="3898"/>
    <cellStyle name="20% - Accent6 3" xfId="354"/>
    <cellStyle name="20% - Accent6 3 2" xfId="3899"/>
    <cellStyle name="20% - Accent6 30" xfId="355"/>
    <cellStyle name="20% - Accent6 30 2" xfId="3900"/>
    <cellStyle name="20% - Accent6 31" xfId="356"/>
    <cellStyle name="20% - Accent6 31 2" xfId="3901"/>
    <cellStyle name="20% - Accent6 32" xfId="357"/>
    <cellStyle name="20% - Accent6 32 2" xfId="3902"/>
    <cellStyle name="20% - Accent6 33" xfId="358"/>
    <cellStyle name="20% - Accent6 33 2" xfId="3903"/>
    <cellStyle name="20% - Accent6 34" xfId="359"/>
    <cellStyle name="20% - Accent6 34 2" xfId="3904"/>
    <cellStyle name="20% - Accent6 35" xfId="360"/>
    <cellStyle name="20% - Accent6 35 2" xfId="3905"/>
    <cellStyle name="20% - Accent6 36" xfId="361"/>
    <cellStyle name="20% - Accent6 36 2" xfId="3906"/>
    <cellStyle name="20% - Accent6 37" xfId="362"/>
    <cellStyle name="20% - Accent6 37 2" xfId="3907"/>
    <cellStyle name="20% - Accent6 38" xfId="363"/>
    <cellStyle name="20% - Accent6 38 2" xfId="3908"/>
    <cellStyle name="20% - Accent6 39" xfId="364"/>
    <cellStyle name="20% - Accent6 39 2" xfId="3909"/>
    <cellStyle name="20% - Accent6 4" xfId="365"/>
    <cellStyle name="20% - Accent6 4 2" xfId="3910"/>
    <cellStyle name="20% - Accent6 40" xfId="366"/>
    <cellStyle name="20% - Accent6 40 2" xfId="3911"/>
    <cellStyle name="20% - Accent6 41" xfId="367"/>
    <cellStyle name="20% - Accent6 41 2" xfId="3912"/>
    <cellStyle name="20% - Accent6 42" xfId="368"/>
    <cellStyle name="20% - Accent6 42 2" xfId="3913"/>
    <cellStyle name="20% - Accent6 43" xfId="369"/>
    <cellStyle name="20% - Accent6 43 2" xfId="3914"/>
    <cellStyle name="20% - Accent6 44" xfId="370"/>
    <cellStyle name="20% - Accent6 44 2" xfId="3915"/>
    <cellStyle name="20% - Accent6 45" xfId="371"/>
    <cellStyle name="20% - Accent6 45 2" xfId="3916"/>
    <cellStyle name="20% - Accent6 46" xfId="372"/>
    <cellStyle name="20% - Accent6 46 2" xfId="3917"/>
    <cellStyle name="20% - Accent6 47" xfId="373"/>
    <cellStyle name="20% - Accent6 47 2" xfId="3918"/>
    <cellStyle name="20% - Accent6 48" xfId="374"/>
    <cellStyle name="20% - Accent6 48 2" xfId="3919"/>
    <cellStyle name="20% - Accent6 49" xfId="375"/>
    <cellStyle name="20% - Accent6 49 2" xfId="3920"/>
    <cellStyle name="20% - Accent6 5" xfId="376"/>
    <cellStyle name="20% - Accent6 5 2" xfId="3921"/>
    <cellStyle name="20% - Accent6 50" xfId="377"/>
    <cellStyle name="20% - Accent6 50 2" xfId="3922"/>
    <cellStyle name="20% - Accent6 51" xfId="378"/>
    <cellStyle name="20% - Accent6 51 2" xfId="3923"/>
    <cellStyle name="20% - Accent6 52" xfId="379"/>
    <cellStyle name="20% - Accent6 52 2" xfId="3924"/>
    <cellStyle name="20% - Accent6 53" xfId="380"/>
    <cellStyle name="20% - Accent6 53 2" xfId="3925"/>
    <cellStyle name="20% - Accent6 54" xfId="381"/>
    <cellStyle name="20% - Accent6 54 2" xfId="3926"/>
    <cellStyle name="20% - Accent6 55" xfId="382"/>
    <cellStyle name="20% - Accent6 55 2" xfId="3927"/>
    <cellStyle name="20% - Accent6 56" xfId="383"/>
    <cellStyle name="20% - Accent6 56 2" xfId="3928"/>
    <cellStyle name="20% - Accent6 57" xfId="384"/>
    <cellStyle name="20% - Accent6 57 2" xfId="3929"/>
    <cellStyle name="20% - Accent6 58" xfId="385"/>
    <cellStyle name="20% - Accent6 58 2" xfId="3930"/>
    <cellStyle name="20% - Accent6 59" xfId="386"/>
    <cellStyle name="20% - Accent6 59 2" xfId="3931"/>
    <cellStyle name="20% - Accent6 6" xfId="387"/>
    <cellStyle name="20% - Accent6 6 2" xfId="3932"/>
    <cellStyle name="20% - Accent6 60" xfId="3933"/>
    <cellStyle name="20% - Accent6 7" xfId="388"/>
    <cellStyle name="20% - Accent6 7 2" xfId="3934"/>
    <cellStyle name="20% - Accent6 8" xfId="389"/>
    <cellStyle name="20% - Accent6 8 2" xfId="3935"/>
    <cellStyle name="20% - Accent6 9" xfId="390"/>
    <cellStyle name="20% - Accent6 9 2" xfId="3936"/>
    <cellStyle name="3" xfId="16723"/>
    <cellStyle name="4" xfId="16724"/>
    <cellStyle name="40% - Accent1 10" xfId="391"/>
    <cellStyle name="40% - Accent1 10 2" xfId="3937"/>
    <cellStyle name="40% - Accent1 11" xfId="392"/>
    <cellStyle name="40% - Accent1 11 2" xfId="3938"/>
    <cellStyle name="40% - Accent1 12" xfId="393"/>
    <cellStyle name="40% - Accent1 12 2" xfId="3939"/>
    <cellStyle name="40% - Accent1 13" xfId="394"/>
    <cellStyle name="40% - Accent1 13 2" xfId="3940"/>
    <cellStyle name="40% - Accent1 14" xfId="395"/>
    <cellStyle name="40% - Accent1 14 2" xfId="3941"/>
    <cellStyle name="40% - Accent1 15" xfId="396"/>
    <cellStyle name="40% - Accent1 15 2" xfId="3942"/>
    <cellStyle name="40% - Accent1 16" xfId="397"/>
    <cellStyle name="40% - Accent1 16 2" xfId="3943"/>
    <cellStyle name="40% - Accent1 17" xfId="398"/>
    <cellStyle name="40% - Accent1 17 2" xfId="3944"/>
    <cellStyle name="40% - Accent1 18" xfId="399"/>
    <cellStyle name="40% - Accent1 18 2" xfId="3945"/>
    <cellStyle name="40% - Accent1 19" xfId="400"/>
    <cellStyle name="40% - Accent1 19 2" xfId="3946"/>
    <cellStyle name="40% - Accent1 2" xfId="401"/>
    <cellStyle name="40% - Accent1 2 2" xfId="402"/>
    <cellStyle name="40% - Accent1 2 2 2" xfId="3947"/>
    <cellStyle name="40% - Accent1 2 3" xfId="3948"/>
    <cellStyle name="40% - Accent1 20" xfId="403"/>
    <cellStyle name="40% - Accent1 20 2" xfId="3949"/>
    <cellStyle name="40% - Accent1 21" xfId="404"/>
    <cellStyle name="40% - Accent1 21 2" xfId="3950"/>
    <cellStyle name="40% - Accent1 22" xfId="405"/>
    <cellStyle name="40% - Accent1 22 2" xfId="3951"/>
    <cellStyle name="40% - Accent1 23" xfId="406"/>
    <cellStyle name="40% - Accent1 23 2" xfId="3952"/>
    <cellStyle name="40% - Accent1 24" xfId="407"/>
    <cellStyle name="40% - Accent1 24 2" xfId="3953"/>
    <cellStyle name="40% - Accent1 25" xfId="408"/>
    <cellStyle name="40% - Accent1 25 2" xfId="3954"/>
    <cellStyle name="40% - Accent1 26" xfId="409"/>
    <cellStyle name="40% - Accent1 26 2" xfId="3955"/>
    <cellStyle name="40% - Accent1 27" xfId="410"/>
    <cellStyle name="40% - Accent1 27 2" xfId="3956"/>
    <cellStyle name="40% - Accent1 28" xfId="411"/>
    <cellStyle name="40% - Accent1 28 2" xfId="3957"/>
    <cellStyle name="40% - Accent1 29" xfId="412"/>
    <cellStyle name="40% - Accent1 29 2" xfId="3958"/>
    <cellStyle name="40% - Accent1 3" xfId="413"/>
    <cellStyle name="40% - Accent1 3 2" xfId="3959"/>
    <cellStyle name="40% - Accent1 30" xfId="414"/>
    <cellStyle name="40% - Accent1 30 2" xfId="3960"/>
    <cellStyle name="40% - Accent1 31" xfId="415"/>
    <cellStyle name="40% - Accent1 31 2" xfId="3961"/>
    <cellStyle name="40% - Accent1 32" xfId="416"/>
    <cellStyle name="40% - Accent1 32 2" xfId="3962"/>
    <cellStyle name="40% - Accent1 33" xfId="417"/>
    <cellStyle name="40% - Accent1 33 2" xfId="3963"/>
    <cellStyle name="40% - Accent1 34" xfId="418"/>
    <cellStyle name="40% - Accent1 34 2" xfId="3964"/>
    <cellStyle name="40% - Accent1 35" xfId="419"/>
    <cellStyle name="40% - Accent1 35 2" xfId="3965"/>
    <cellStyle name="40% - Accent1 36" xfId="420"/>
    <cellStyle name="40% - Accent1 36 2" xfId="3966"/>
    <cellStyle name="40% - Accent1 37" xfId="421"/>
    <cellStyle name="40% - Accent1 37 2" xfId="3967"/>
    <cellStyle name="40% - Accent1 38" xfId="422"/>
    <cellStyle name="40% - Accent1 38 2" xfId="3968"/>
    <cellStyle name="40% - Accent1 39" xfId="423"/>
    <cellStyle name="40% - Accent1 39 2" xfId="3969"/>
    <cellStyle name="40% - Accent1 4" xfId="424"/>
    <cellStyle name="40% - Accent1 4 2" xfId="3970"/>
    <cellStyle name="40% - Accent1 40" xfId="425"/>
    <cellStyle name="40% - Accent1 40 2" xfId="3971"/>
    <cellStyle name="40% - Accent1 41" xfId="426"/>
    <cellStyle name="40% - Accent1 41 2" xfId="3972"/>
    <cellStyle name="40% - Accent1 42" xfId="427"/>
    <cellStyle name="40% - Accent1 42 2" xfId="3973"/>
    <cellStyle name="40% - Accent1 43" xfId="428"/>
    <cellStyle name="40% - Accent1 43 2" xfId="3974"/>
    <cellStyle name="40% - Accent1 44" xfId="429"/>
    <cellStyle name="40% - Accent1 44 2" xfId="3975"/>
    <cellStyle name="40% - Accent1 45" xfId="430"/>
    <cellStyle name="40% - Accent1 45 2" xfId="3976"/>
    <cellStyle name="40% - Accent1 46" xfId="431"/>
    <cellStyle name="40% - Accent1 46 2" xfId="3977"/>
    <cellStyle name="40% - Accent1 47" xfId="432"/>
    <cellStyle name="40% - Accent1 47 2" xfId="3978"/>
    <cellStyle name="40% - Accent1 48" xfId="433"/>
    <cellStyle name="40% - Accent1 48 2" xfId="3979"/>
    <cellStyle name="40% - Accent1 49" xfId="434"/>
    <cellStyle name="40% - Accent1 49 2" xfId="3980"/>
    <cellStyle name="40% - Accent1 5" xfId="435"/>
    <cellStyle name="40% - Accent1 5 2" xfId="3981"/>
    <cellStyle name="40% - Accent1 50" xfId="436"/>
    <cellStyle name="40% - Accent1 50 2" xfId="3982"/>
    <cellStyle name="40% - Accent1 51" xfId="437"/>
    <cellStyle name="40% - Accent1 51 2" xfId="3983"/>
    <cellStyle name="40% - Accent1 52" xfId="438"/>
    <cellStyle name="40% - Accent1 52 2" xfId="3984"/>
    <cellStyle name="40% - Accent1 53" xfId="439"/>
    <cellStyle name="40% - Accent1 53 2" xfId="3985"/>
    <cellStyle name="40% - Accent1 54" xfId="440"/>
    <cellStyle name="40% - Accent1 54 2" xfId="3986"/>
    <cellStyle name="40% - Accent1 55" xfId="441"/>
    <cellStyle name="40% - Accent1 55 2" xfId="3987"/>
    <cellStyle name="40% - Accent1 56" xfId="442"/>
    <cellStyle name="40% - Accent1 56 2" xfId="3988"/>
    <cellStyle name="40% - Accent1 57" xfId="443"/>
    <cellStyle name="40% - Accent1 57 2" xfId="3989"/>
    <cellStyle name="40% - Accent1 58" xfId="444"/>
    <cellStyle name="40% - Accent1 58 2" xfId="3990"/>
    <cellStyle name="40% - Accent1 59" xfId="445"/>
    <cellStyle name="40% - Accent1 59 2" xfId="3991"/>
    <cellStyle name="40% - Accent1 6" xfId="446"/>
    <cellStyle name="40% - Accent1 6 2" xfId="3992"/>
    <cellStyle name="40% - Accent1 60" xfId="3993"/>
    <cellStyle name="40% - Accent1 7" xfId="447"/>
    <cellStyle name="40% - Accent1 7 2" xfId="3994"/>
    <cellStyle name="40% - Accent1 8" xfId="448"/>
    <cellStyle name="40% - Accent1 8 2" xfId="3995"/>
    <cellStyle name="40% - Accent1 9" xfId="449"/>
    <cellStyle name="40% - Accent1 9 2" xfId="3996"/>
    <cellStyle name="40% - Accent2 10" xfId="450"/>
    <cellStyle name="40% - Accent2 10 2" xfId="3997"/>
    <cellStyle name="40% - Accent2 11" xfId="451"/>
    <cellStyle name="40% - Accent2 11 2" xfId="3998"/>
    <cellStyle name="40% - Accent2 12" xfId="452"/>
    <cellStyle name="40% - Accent2 12 2" xfId="3999"/>
    <cellStyle name="40% - Accent2 13" xfId="453"/>
    <cellStyle name="40% - Accent2 13 2" xfId="4000"/>
    <cellStyle name="40% - Accent2 14" xfId="454"/>
    <cellStyle name="40% - Accent2 14 2" xfId="4001"/>
    <cellStyle name="40% - Accent2 15" xfId="455"/>
    <cellStyle name="40% - Accent2 15 2" xfId="4002"/>
    <cellStyle name="40% - Accent2 16" xfId="456"/>
    <cellStyle name="40% - Accent2 16 2" xfId="4003"/>
    <cellStyle name="40% - Accent2 17" xfId="457"/>
    <cellStyle name="40% - Accent2 17 2" xfId="4004"/>
    <cellStyle name="40% - Accent2 18" xfId="458"/>
    <cellStyle name="40% - Accent2 18 2" xfId="4005"/>
    <cellStyle name="40% - Accent2 19" xfId="459"/>
    <cellStyle name="40% - Accent2 19 2" xfId="4006"/>
    <cellStyle name="40% - Accent2 2" xfId="460"/>
    <cellStyle name="40% - Accent2 2 2" xfId="461"/>
    <cellStyle name="40% - Accent2 2 2 2" xfId="4007"/>
    <cellStyle name="40% - Accent2 2 3" xfId="4008"/>
    <cellStyle name="40% - Accent2 20" xfId="462"/>
    <cellStyle name="40% - Accent2 20 2" xfId="4009"/>
    <cellStyle name="40% - Accent2 21" xfId="463"/>
    <cellStyle name="40% - Accent2 21 2" xfId="4010"/>
    <cellStyle name="40% - Accent2 22" xfId="464"/>
    <cellStyle name="40% - Accent2 22 2" xfId="4011"/>
    <cellStyle name="40% - Accent2 23" xfId="465"/>
    <cellStyle name="40% - Accent2 23 2" xfId="4012"/>
    <cellStyle name="40% - Accent2 24" xfId="466"/>
    <cellStyle name="40% - Accent2 24 2" xfId="4013"/>
    <cellStyle name="40% - Accent2 25" xfId="467"/>
    <cellStyle name="40% - Accent2 25 2" xfId="4014"/>
    <cellStyle name="40% - Accent2 26" xfId="468"/>
    <cellStyle name="40% - Accent2 26 2" xfId="4015"/>
    <cellStyle name="40% - Accent2 27" xfId="469"/>
    <cellStyle name="40% - Accent2 27 2" xfId="4016"/>
    <cellStyle name="40% - Accent2 28" xfId="470"/>
    <cellStyle name="40% - Accent2 28 2" xfId="4017"/>
    <cellStyle name="40% - Accent2 29" xfId="471"/>
    <cellStyle name="40% - Accent2 29 2" xfId="4018"/>
    <cellStyle name="40% - Accent2 3" xfId="472"/>
    <cellStyle name="40% - Accent2 3 2" xfId="4019"/>
    <cellStyle name="40% - Accent2 30" xfId="473"/>
    <cellStyle name="40% - Accent2 30 2" xfId="4020"/>
    <cellStyle name="40% - Accent2 31" xfId="474"/>
    <cellStyle name="40% - Accent2 31 2" xfId="4021"/>
    <cellStyle name="40% - Accent2 32" xfId="475"/>
    <cellStyle name="40% - Accent2 32 2" xfId="4022"/>
    <cellStyle name="40% - Accent2 33" xfId="476"/>
    <cellStyle name="40% - Accent2 33 2" xfId="4023"/>
    <cellStyle name="40% - Accent2 34" xfId="477"/>
    <cellStyle name="40% - Accent2 34 2" xfId="4024"/>
    <cellStyle name="40% - Accent2 35" xfId="478"/>
    <cellStyle name="40% - Accent2 35 2" xfId="4025"/>
    <cellStyle name="40% - Accent2 36" xfId="479"/>
    <cellStyle name="40% - Accent2 36 2" xfId="4026"/>
    <cellStyle name="40% - Accent2 37" xfId="480"/>
    <cellStyle name="40% - Accent2 37 2" xfId="4027"/>
    <cellStyle name="40% - Accent2 38" xfId="481"/>
    <cellStyle name="40% - Accent2 38 2" xfId="4028"/>
    <cellStyle name="40% - Accent2 39" xfId="482"/>
    <cellStyle name="40% - Accent2 39 2" xfId="4029"/>
    <cellStyle name="40% - Accent2 4" xfId="483"/>
    <cellStyle name="40% - Accent2 4 2" xfId="4030"/>
    <cellStyle name="40% - Accent2 40" xfId="484"/>
    <cellStyle name="40% - Accent2 40 2" xfId="4031"/>
    <cellStyle name="40% - Accent2 41" xfId="485"/>
    <cellStyle name="40% - Accent2 41 2" xfId="4032"/>
    <cellStyle name="40% - Accent2 42" xfId="486"/>
    <cellStyle name="40% - Accent2 42 2" xfId="4033"/>
    <cellStyle name="40% - Accent2 43" xfId="487"/>
    <cellStyle name="40% - Accent2 43 2" xfId="4034"/>
    <cellStyle name="40% - Accent2 44" xfId="488"/>
    <cellStyle name="40% - Accent2 44 2" xfId="4035"/>
    <cellStyle name="40% - Accent2 45" xfId="489"/>
    <cellStyle name="40% - Accent2 45 2" xfId="4036"/>
    <cellStyle name="40% - Accent2 46" xfId="490"/>
    <cellStyle name="40% - Accent2 46 2" xfId="4037"/>
    <cellStyle name="40% - Accent2 47" xfId="491"/>
    <cellStyle name="40% - Accent2 47 2" xfId="4038"/>
    <cellStyle name="40% - Accent2 48" xfId="492"/>
    <cellStyle name="40% - Accent2 48 2" xfId="4039"/>
    <cellStyle name="40% - Accent2 49" xfId="493"/>
    <cellStyle name="40% - Accent2 49 2" xfId="4040"/>
    <cellStyle name="40% - Accent2 5" xfId="494"/>
    <cellStyle name="40% - Accent2 5 2" xfId="4041"/>
    <cellStyle name="40% - Accent2 50" xfId="495"/>
    <cellStyle name="40% - Accent2 50 2" xfId="4042"/>
    <cellStyle name="40% - Accent2 51" xfId="496"/>
    <cellStyle name="40% - Accent2 51 2" xfId="4043"/>
    <cellStyle name="40% - Accent2 52" xfId="497"/>
    <cellStyle name="40% - Accent2 52 2" xfId="4044"/>
    <cellStyle name="40% - Accent2 53" xfId="498"/>
    <cellStyle name="40% - Accent2 53 2" xfId="4045"/>
    <cellStyle name="40% - Accent2 54" xfId="499"/>
    <cellStyle name="40% - Accent2 54 2" xfId="4046"/>
    <cellStyle name="40% - Accent2 55" xfId="500"/>
    <cellStyle name="40% - Accent2 55 2" xfId="4047"/>
    <cellStyle name="40% - Accent2 56" xfId="501"/>
    <cellStyle name="40% - Accent2 56 2" xfId="4048"/>
    <cellStyle name="40% - Accent2 57" xfId="502"/>
    <cellStyle name="40% - Accent2 57 2" xfId="4049"/>
    <cellStyle name="40% - Accent2 58" xfId="503"/>
    <cellStyle name="40% - Accent2 58 2" xfId="4050"/>
    <cellStyle name="40% - Accent2 59" xfId="504"/>
    <cellStyle name="40% - Accent2 59 2" xfId="4051"/>
    <cellStyle name="40% - Accent2 6" xfId="505"/>
    <cellStyle name="40% - Accent2 6 2" xfId="4052"/>
    <cellStyle name="40% - Accent2 60" xfId="4053"/>
    <cellStyle name="40% - Accent2 7" xfId="506"/>
    <cellStyle name="40% - Accent2 7 2" xfId="4054"/>
    <cellStyle name="40% - Accent2 8" xfId="507"/>
    <cellStyle name="40% - Accent2 8 2" xfId="4055"/>
    <cellStyle name="40% - Accent2 9" xfId="508"/>
    <cellStyle name="40% - Accent2 9 2" xfId="4056"/>
    <cellStyle name="40% - Accent3 10" xfId="509"/>
    <cellStyle name="40% - Accent3 10 2" xfId="4057"/>
    <cellStyle name="40% - Accent3 11" xfId="510"/>
    <cellStyle name="40% - Accent3 11 2" xfId="4058"/>
    <cellStyle name="40% - Accent3 12" xfId="511"/>
    <cellStyle name="40% - Accent3 12 2" xfId="4059"/>
    <cellStyle name="40% - Accent3 13" xfId="512"/>
    <cellStyle name="40% - Accent3 13 2" xfId="4060"/>
    <cellStyle name="40% - Accent3 14" xfId="513"/>
    <cellStyle name="40% - Accent3 14 2" xfId="4061"/>
    <cellStyle name="40% - Accent3 15" xfId="514"/>
    <cellStyle name="40% - Accent3 15 2" xfId="4062"/>
    <cellStyle name="40% - Accent3 16" xfId="515"/>
    <cellStyle name="40% - Accent3 16 2" xfId="4063"/>
    <cellStyle name="40% - Accent3 17" xfId="516"/>
    <cellStyle name="40% - Accent3 17 2" xfId="4064"/>
    <cellStyle name="40% - Accent3 18" xfId="517"/>
    <cellStyle name="40% - Accent3 18 2" xfId="4065"/>
    <cellStyle name="40% - Accent3 19" xfId="518"/>
    <cellStyle name="40% - Accent3 19 2" xfId="4066"/>
    <cellStyle name="40% - Accent3 2" xfId="519"/>
    <cellStyle name="40% - Accent3 2 2" xfId="520"/>
    <cellStyle name="40% - Accent3 2 2 2" xfId="4067"/>
    <cellStyle name="40% - Accent3 2 3" xfId="4068"/>
    <cellStyle name="40% - Accent3 20" xfId="521"/>
    <cellStyle name="40% - Accent3 20 2" xfId="4069"/>
    <cellStyle name="40% - Accent3 21" xfId="522"/>
    <cellStyle name="40% - Accent3 21 2" xfId="4070"/>
    <cellStyle name="40% - Accent3 22" xfId="523"/>
    <cellStyle name="40% - Accent3 22 2" xfId="4071"/>
    <cellStyle name="40% - Accent3 23" xfId="524"/>
    <cellStyle name="40% - Accent3 23 2" xfId="4072"/>
    <cellStyle name="40% - Accent3 24" xfId="525"/>
    <cellStyle name="40% - Accent3 24 2" xfId="4073"/>
    <cellStyle name="40% - Accent3 25" xfId="526"/>
    <cellStyle name="40% - Accent3 25 2" xfId="4074"/>
    <cellStyle name="40% - Accent3 26" xfId="527"/>
    <cellStyle name="40% - Accent3 26 2" xfId="4075"/>
    <cellStyle name="40% - Accent3 27" xfId="528"/>
    <cellStyle name="40% - Accent3 27 2" xfId="4076"/>
    <cellStyle name="40% - Accent3 28" xfId="529"/>
    <cellStyle name="40% - Accent3 28 2" xfId="4077"/>
    <cellStyle name="40% - Accent3 29" xfId="530"/>
    <cellStyle name="40% - Accent3 29 2" xfId="4078"/>
    <cellStyle name="40% - Accent3 3" xfId="531"/>
    <cellStyle name="40% - Accent3 3 2" xfId="4079"/>
    <cellStyle name="40% - Accent3 30" xfId="532"/>
    <cellStyle name="40% - Accent3 30 2" xfId="4080"/>
    <cellStyle name="40% - Accent3 31" xfId="533"/>
    <cellStyle name="40% - Accent3 31 2" xfId="4081"/>
    <cellStyle name="40% - Accent3 32" xfId="534"/>
    <cellStyle name="40% - Accent3 32 2" xfId="4082"/>
    <cellStyle name="40% - Accent3 33" xfId="535"/>
    <cellStyle name="40% - Accent3 33 2" xfId="4083"/>
    <cellStyle name="40% - Accent3 34" xfId="536"/>
    <cellStyle name="40% - Accent3 34 2" xfId="4084"/>
    <cellStyle name="40% - Accent3 35" xfId="537"/>
    <cellStyle name="40% - Accent3 35 2" xfId="4085"/>
    <cellStyle name="40% - Accent3 36" xfId="538"/>
    <cellStyle name="40% - Accent3 36 2" xfId="4086"/>
    <cellStyle name="40% - Accent3 37" xfId="539"/>
    <cellStyle name="40% - Accent3 37 2" xfId="4087"/>
    <cellStyle name="40% - Accent3 38" xfId="540"/>
    <cellStyle name="40% - Accent3 38 2" xfId="4088"/>
    <cellStyle name="40% - Accent3 39" xfId="541"/>
    <cellStyle name="40% - Accent3 39 2" xfId="4089"/>
    <cellStyle name="40% - Accent3 4" xfId="542"/>
    <cellStyle name="40% - Accent3 4 2" xfId="4090"/>
    <cellStyle name="40% - Accent3 40" xfId="543"/>
    <cellStyle name="40% - Accent3 40 2" xfId="4091"/>
    <cellStyle name="40% - Accent3 41" xfId="544"/>
    <cellStyle name="40% - Accent3 41 2" xfId="4092"/>
    <cellStyle name="40% - Accent3 42" xfId="545"/>
    <cellStyle name="40% - Accent3 42 2" xfId="4093"/>
    <cellStyle name="40% - Accent3 43" xfId="546"/>
    <cellStyle name="40% - Accent3 43 2" xfId="4094"/>
    <cellStyle name="40% - Accent3 44" xfId="547"/>
    <cellStyle name="40% - Accent3 44 2" xfId="4095"/>
    <cellStyle name="40% - Accent3 45" xfId="548"/>
    <cellStyle name="40% - Accent3 45 2" xfId="4096"/>
    <cellStyle name="40% - Accent3 46" xfId="549"/>
    <cellStyle name="40% - Accent3 46 2" xfId="4097"/>
    <cellStyle name="40% - Accent3 47" xfId="550"/>
    <cellStyle name="40% - Accent3 47 2" xfId="4098"/>
    <cellStyle name="40% - Accent3 48" xfId="551"/>
    <cellStyle name="40% - Accent3 48 2" xfId="4099"/>
    <cellStyle name="40% - Accent3 49" xfId="552"/>
    <cellStyle name="40% - Accent3 49 2" xfId="4100"/>
    <cellStyle name="40% - Accent3 5" xfId="553"/>
    <cellStyle name="40% - Accent3 5 2" xfId="4101"/>
    <cellStyle name="40% - Accent3 50" xfId="554"/>
    <cellStyle name="40% - Accent3 50 2" xfId="4102"/>
    <cellStyle name="40% - Accent3 51" xfId="555"/>
    <cellStyle name="40% - Accent3 51 2" xfId="4103"/>
    <cellStyle name="40% - Accent3 52" xfId="556"/>
    <cellStyle name="40% - Accent3 52 2" xfId="4104"/>
    <cellStyle name="40% - Accent3 53" xfId="557"/>
    <cellStyle name="40% - Accent3 53 2" xfId="4105"/>
    <cellStyle name="40% - Accent3 54" xfId="558"/>
    <cellStyle name="40% - Accent3 54 2" xfId="4106"/>
    <cellStyle name="40% - Accent3 55" xfId="559"/>
    <cellStyle name="40% - Accent3 55 2" xfId="4107"/>
    <cellStyle name="40% - Accent3 56" xfId="560"/>
    <cellStyle name="40% - Accent3 56 2" xfId="4108"/>
    <cellStyle name="40% - Accent3 57" xfId="561"/>
    <cellStyle name="40% - Accent3 57 2" xfId="4109"/>
    <cellStyle name="40% - Accent3 58" xfId="562"/>
    <cellStyle name="40% - Accent3 58 2" xfId="4110"/>
    <cellStyle name="40% - Accent3 59" xfId="563"/>
    <cellStyle name="40% - Accent3 59 2" xfId="4111"/>
    <cellStyle name="40% - Accent3 6" xfId="564"/>
    <cellStyle name="40% - Accent3 6 2" xfId="4112"/>
    <cellStyle name="40% - Accent3 60" xfId="4113"/>
    <cellStyle name="40% - Accent3 7" xfId="565"/>
    <cellStyle name="40% - Accent3 7 2" xfId="4114"/>
    <cellStyle name="40% - Accent3 8" xfId="566"/>
    <cellStyle name="40% - Accent3 8 2" xfId="4115"/>
    <cellStyle name="40% - Accent3 9" xfId="567"/>
    <cellStyle name="40% - Accent3 9 2" xfId="4116"/>
    <cellStyle name="40% - Accent4 10" xfId="568"/>
    <cellStyle name="40% - Accent4 10 2" xfId="4117"/>
    <cellStyle name="40% - Accent4 11" xfId="569"/>
    <cellStyle name="40% - Accent4 11 2" xfId="4118"/>
    <cellStyle name="40% - Accent4 12" xfId="570"/>
    <cellStyle name="40% - Accent4 12 2" xfId="4119"/>
    <cellStyle name="40% - Accent4 13" xfId="571"/>
    <cellStyle name="40% - Accent4 13 2" xfId="4120"/>
    <cellStyle name="40% - Accent4 14" xfId="572"/>
    <cellStyle name="40% - Accent4 14 2" xfId="4121"/>
    <cellStyle name="40% - Accent4 15" xfId="573"/>
    <cellStyle name="40% - Accent4 15 2" xfId="4122"/>
    <cellStyle name="40% - Accent4 16" xfId="574"/>
    <cellStyle name="40% - Accent4 16 2" xfId="4123"/>
    <cellStyle name="40% - Accent4 17" xfId="575"/>
    <cellStyle name="40% - Accent4 17 2" xfId="4124"/>
    <cellStyle name="40% - Accent4 18" xfId="576"/>
    <cellStyle name="40% - Accent4 18 2" xfId="4125"/>
    <cellStyle name="40% - Accent4 19" xfId="577"/>
    <cellStyle name="40% - Accent4 19 2" xfId="4126"/>
    <cellStyle name="40% - Accent4 2" xfId="578"/>
    <cellStyle name="40% - Accent4 2 2" xfId="579"/>
    <cellStyle name="40% - Accent4 2 2 2" xfId="4127"/>
    <cellStyle name="40% - Accent4 2 3" xfId="4128"/>
    <cellStyle name="40% - Accent4 20" xfId="580"/>
    <cellStyle name="40% - Accent4 20 2" xfId="4129"/>
    <cellStyle name="40% - Accent4 21" xfId="581"/>
    <cellStyle name="40% - Accent4 21 2" xfId="4130"/>
    <cellStyle name="40% - Accent4 22" xfId="582"/>
    <cellStyle name="40% - Accent4 22 2" xfId="4131"/>
    <cellStyle name="40% - Accent4 23" xfId="583"/>
    <cellStyle name="40% - Accent4 23 2" xfId="4132"/>
    <cellStyle name="40% - Accent4 24" xfId="584"/>
    <cellStyle name="40% - Accent4 24 2" xfId="4133"/>
    <cellStyle name="40% - Accent4 25" xfId="585"/>
    <cellStyle name="40% - Accent4 25 2" xfId="4134"/>
    <cellStyle name="40% - Accent4 26" xfId="586"/>
    <cellStyle name="40% - Accent4 26 2" xfId="4135"/>
    <cellStyle name="40% - Accent4 27" xfId="587"/>
    <cellStyle name="40% - Accent4 27 2" xfId="4136"/>
    <cellStyle name="40% - Accent4 28" xfId="588"/>
    <cellStyle name="40% - Accent4 28 2" xfId="4137"/>
    <cellStyle name="40% - Accent4 29" xfId="589"/>
    <cellStyle name="40% - Accent4 29 2" xfId="4138"/>
    <cellStyle name="40% - Accent4 3" xfId="590"/>
    <cellStyle name="40% - Accent4 3 2" xfId="4139"/>
    <cellStyle name="40% - Accent4 30" xfId="591"/>
    <cellStyle name="40% - Accent4 30 2" xfId="4140"/>
    <cellStyle name="40% - Accent4 31" xfId="592"/>
    <cellStyle name="40% - Accent4 31 2" xfId="4141"/>
    <cellStyle name="40% - Accent4 32" xfId="593"/>
    <cellStyle name="40% - Accent4 32 2" xfId="4142"/>
    <cellStyle name="40% - Accent4 33" xfId="594"/>
    <cellStyle name="40% - Accent4 33 2" xfId="4143"/>
    <cellStyle name="40% - Accent4 34" xfId="595"/>
    <cellStyle name="40% - Accent4 34 2" xfId="4144"/>
    <cellStyle name="40% - Accent4 35" xfId="596"/>
    <cellStyle name="40% - Accent4 35 2" xfId="4145"/>
    <cellStyle name="40% - Accent4 36" xfId="597"/>
    <cellStyle name="40% - Accent4 36 2" xfId="4146"/>
    <cellStyle name="40% - Accent4 37" xfId="598"/>
    <cellStyle name="40% - Accent4 37 2" xfId="4147"/>
    <cellStyle name="40% - Accent4 38" xfId="599"/>
    <cellStyle name="40% - Accent4 38 2" xfId="4148"/>
    <cellStyle name="40% - Accent4 39" xfId="600"/>
    <cellStyle name="40% - Accent4 39 2" xfId="4149"/>
    <cellStyle name="40% - Accent4 4" xfId="601"/>
    <cellStyle name="40% - Accent4 4 2" xfId="4150"/>
    <cellStyle name="40% - Accent4 40" xfId="602"/>
    <cellStyle name="40% - Accent4 40 2" xfId="4151"/>
    <cellStyle name="40% - Accent4 41" xfId="603"/>
    <cellStyle name="40% - Accent4 41 2" xfId="4152"/>
    <cellStyle name="40% - Accent4 42" xfId="604"/>
    <cellStyle name="40% - Accent4 42 2" xfId="4153"/>
    <cellStyle name="40% - Accent4 43" xfId="605"/>
    <cellStyle name="40% - Accent4 43 2" xfId="4154"/>
    <cellStyle name="40% - Accent4 44" xfId="606"/>
    <cellStyle name="40% - Accent4 44 2" xfId="4155"/>
    <cellStyle name="40% - Accent4 45" xfId="607"/>
    <cellStyle name="40% - Accent4 45 2" xfId="4156"/>
    <cellStyle name="40% - Accent4 46" xfId="608"/>
    <cellStyle name="40% - Accent4 46 2" xfId="4157"/>
    <cellStyle name="40% - Accent4 47" xfId="609"/>
    <cellStyle name="40% - Accent4 47 2" xfId="4158"/>
    <cellStyle name="40% - Accent4 48" xfId="610"/>
    <cellStyle name="40% - Accent4 48 2" xfId="4159"/>
    <cellStyle name="40% - Accent4 49" xfId="611"/>
    <cellStyle name="40% - Accent4 49 2" xfId="4160"/>
    <cellStyle name="40% - Accent4 5" xfId="612"/>
    <cellStyle name="40% - Accent4 5 2" xfId="4161"/>
    <cellStyle name="40% - Accent4 50" xfId="613"/>
    <cellStyle name="40% - Accent4 50 2" xfId="4162"/>
    <cellStyle name="40% - Accent4 51" xfId="614"/>
    <cellStyle name="40% - Accent4 51 2" xfId="4163"/>
    <cellStyle name="40% - Accent4 52" xfId="615"/>
    <cellStyle name="40% - Accent4 52 2" xfId="4164"/>
    <cellStyle name="40% - Accent4 53" xfId="616"/>
    <cellStyle name="40% - Accent4 53 2" xfId="4165"/>
    <cellStyle name="40% - Accent4 54" xfId="617"/>
    <cellStyle name="40% - Accent4 54 2" xfId="4166"/>
    <cellStyle name="40% - Accent4 55" xfId="618"/>
    <cellStyle name="40% - Accent4 55 2" xfId="4167"/>
    <cellStyle name="40% - Accent4 56" xfId="619"/>
    <cellStyle name="40% - Accent4 56 2" xfId="4168"/>
    <cellStyle name="40% - Accent4 57" xfId="620"/>
    <cellStyle name="40% - Accent4 57 2" xfId="4169"/>
    <cellStyle name="40% - Accent4 58" xfId="621"/>
    <cellStyle name="40% - Accent4 58 2" xfId="4170"/>
    <cellStyle name="40% - Accent4 59" xfId="622"/>
    <cellStyle name="40% - Accent4 59 2" xfId="4171"/>
    <cellStyle name="40% - Accent4 6" xfId="623"/>
    <cellStyle name="40% - Accent4 6 2" xfId="4172"/>
    <cellStyle name="40% - Accent4 60" xfId="4173"/>
    <cellStyle name="40% - Accent4 7" xfId="624"/>
    <cellStyle name="40% - Accent4 7 2" xfId="4174"/>
    <cellStyle name="40% - Accent4 8" xfId="625"/>
    <cellStyle name="40% - Accent4 8 2" xfId="4175"/>
    <cellStyle name="40% - Accent4 9" xfId="626"/>
    <cellStyle name="40% - Accent4 9 2" xfId="4176"/>
    <cellStyle name="40% - Accent5 10" xfId="627"/>
    <cellStyle name="40% - Accent5 10 2" xfId="4177"/>
    <cellStyle name="40% - Accent5 11" xfId="628"/>
    <cellStyle name="40% - Accent5 11 2" xfId="4178"/>
    <cellStyle name="40% - Accent5 12" xfId="629"/>
    <cellStyle name="40% - Accent5 12 2" xfId="4179"/>
    <cellStyle name="40% - Accent5 13" xfId="630"/>
    <cellStyle name="40% - Accent5 13 2" xfId="4180"/>
    <cellStyle name="40% - Accent5 14" xfId="631"/>
    <cellStyle name="40% - Accent5 14 2" xfId="4181"/>
    <cellStyle name="40% - Accent5 15" xfId="632"/>
    <cellStyle name="40% - Accent5 15 2" xfId="4182"/>
    <cellStyle name="40% - Accent5 16" xfId="633"/>
    <cellStyle name="40% - Accent5 16 2" xfId="4183"/>
    <cellStyle name="40% - Accent5 17" xfId="634"/>
    <cellStyle name="40% - Accent5 17 2" xfId="4184"/>
    <cellStyle name="40% - Accent5 18" xfId="635"/>
    <cellStyle name="40% - Accent5 18 2" xfId="4185"/>
    <cellStyle name="40% - Accent5 19" xfId="636"/>
    <cellStyle name="40% - Accent5 19 2" xfId="4186"/>
    <cellStyle name="40% - Accent5 2" xfId="637"/>
    <cellStyle name="40% - Accent5 2 2" xfId="638"/>
    <cellStyle name="40% - Accent5 2 2 2" xfId="4187"/>
    <cellStyle name="40% - Accent5 2 3" xfId="4188"/>
    <cellStyle name="40% - Accent5 20" xfId="639"/>
    <cellStyle name="40% - Accent5 20 2" xfId="4189"/>
    <cellStyle name="40% - Accent5 21" xfId="640"/>
    <cellStyle name="40% - Accent5 21 2" xfId="4190"/>
    <cellStyle name="40% - Accent5 22" xfId="641"/>
    <cellStyle name="40% - Accent5 22 2" xfId="4191"/>
    <cellStyle name="40% - Accent5 23" xfId="642"/>
    <cellStyle name="40% - Accent5 23 2" xfId="4192"/>
    <cellStyle name="40% - Accent5 24" xfId="643"/>
    <cellStyle name="40% - Accent5 24 2" xfId="4193"/>
    <cellStyle name="40% - Accent5 25" xfId="644"/>
    <cellStyle name="40% - Accent5 25 2" xfId="4194"/>
    <cellStyle name="40% - Accent5 26" xfId="645"/>
    <cellStyle name="40% - Accent5 26 2" xfId="4195"/>
    <cellStyle name="40% - Accent5 27" xfId="646"/>
    <cellStyle name="40% - Accent5 27 2" xfId="4196"/>
    <cellStyle name="40% - Accent5 28" xfId="647"/>
    <cellStyle name="40% - Accent5 28 2" xfId="4197"/>
    <cellStyle name="40% - Accent5 29" xfId="648"/>
    <cellStyle name="40% - Accent5 29 2" xfId="4198"/>
    <cellStyle name="40% - Accent5 3" xfId="649"/>
    <cellStyle name="40% - Accent5 3 2" xfId="4199"/>
    <cellStyle name="40% - Accent5 30" xfId="650"/>
    <cellStyle name="40% - Accent5 30 2" xfId="4200"/>
    <cellStyle name="40% - Accent5 31" xfId="651"/>
    <cellStyle name="40% - Accent5 31 2" xfId="4201"/>
    <cellStyle name="40% - Accent5 32" xfId="652"/>
    <cellStyle name="40% - Accent5 32 2" xfId="4202"/>
    <cellStyle name="40% - Accent5 33" xfId="653"/>
    <cellStyle name="40% - Accent5 33 2" xfId="4203"/>
    <cellStyle name="40% - Accent5 34" xfId="654"/>
    <cellStyle name="40% - Accent5 34 2" xfId="4204"/>
    <cellStyle name="40% - Accent5 35" xfId="655"/>
    <cellStyle name="40% - Accent5 35 2" xfId="4205"/>
    <cellStyle name="40% - Accent5 36" xfId="656"/>
    <cellStyle name="40% - Accent5 36 2" xfId="4206"/>
    <cellStyle name="40% - Accent5 37" xfId="657"/>
    <cellStyle name="40% - Accent5 37 2" xfId="4207"/>
    <cellStyle name="40% - Accent5 38" xfId="658"/>
    <cellStyle name="40% - Accent5 38 2" xfId="4208"/>
    <cellStyle name="40% - Accent5 39" xfId="659"/>
    <cellStyle name="40% - Accent5 39 2" xfId="4209"/>
    <cellStyle name="40% - Accent5 4" xfId="660"/>
    <cellStyle name="40% - Accent5 4 2" xfId="4210"/>
    <cellStyle name="40% - Accent5 40" xfId="661"/>
    <cellStyle name="40% - Accent5 40 2" xfId="4211"/>
    <cellStyle name="40% - Accent5 41" xfId="662"/>
    <cellStyle name="40% - Accent5 41 2" xfId="4212"/>
    <cellStyle name="40% - Accent5 42" xfId="663"/>
    <cellStyle name="40% - Accent5 42 2" xfId="4213"/>
    <cellStyle name="40% - Accent5 43" xfId="664"/>
    <cellStyle name="40% - Accent5 43 2" xfId="4214"/>
    <cellStyle name="40% - Accent5 44" xfId="665"/>
    <cellStyle name="40% - Accent5 44 2" xfId="4215"/>
    <cellStyle name="40% - Accent5 45" xfId="666"/>
    <cellStyle name="40% - Accent5 45 2" xfId="4216"/>
    <cellStyle name="40% - Accent5 46" xfId="667"/>
    <cellStyle name="40% - Accent5 46 2" xfId="4217"/>
    <cellStyle name="40% - Accent5 47" xfId="668"/>
    <cellStyle name="40% - Accent5 47 2" xfId="4218"/>
    <cellStyle name="40% - Accent5 48" xfId="669"/>
    <cellStyle name="40% - Accent5 48 2" xfId="4219"/>
    <cellStyle name="40% - Accent5 49" xfId="670"/>
    <cellStyle name="40% - Accent5 49 2" xfId="4220"/>
    <cellStyle name="40% - Accent5 5" xfId="671"/>
    <cellStyle name="40% - Accent5 5 2" xfId="4221"/>
    <cellStyle name="40% - Accent5 50" xfId="672"/>
    <cellStyle name="40% - Accent5 50 2" xfId="4222"/>
    <cellStyle name="40% - Accent5 51" xfId="673"/>
    <cellStyle name="40% - Accent5 51 2" xfId="4223"/>
    <cellStyle name="40% - Accent5 52" xfId="674"/>
    <cellStyle name="40% - Accent5 52 2" xfId="4224"/>
    <cellStyle name="40% - Accent5 53" xfId="675"/>
    <cellStyle name="40% - Accent5 53 2" xfId="4225"/>
    <cellStyle name="40% - Accent5 54" xfId="676"/>
    <cellStyle name="40% - Accent5 54 2" xfId="4226"/>
    <cellStyle name="40% - Accent5 55" xfId="677"/>
    <cellStyle name="40% - Accent5 55 2" xfId="4227"/>
    <cellStyle name="40% - Accent5 56" xfId="678"/>
    <cellStyle name="40% - Accent5 56 2" xfId="4228"/>
    <cellStyle name="40% - Accent5 57" xfId="679"/>
    <cellStyle name="40% - Accent5 57 2" xfId="4229"/>
    <cellStyle name="40% - Accent5 58" xfId="680"/>
    <cellStyle name="40% - Accent5 58 2" xfId="4230"/>
    <cellStyle name="40% - Accent5 59" xfId="681"/>
    <cellStyle name="40% - Accent5 59 2" xfId="4231"/>
    <cellStyle name="40% - Accent5 6" xfId="682"/>
    <cellStyle name="40% - Accent5 6 2" xfId="4232"/>
    <cellStyle name="40% - Accent5 60" xfId="4233"/>
    <cellStyle name="40% - Accent5 7" xfId="683"/>
    <cellStyle name="40% - Accent5 7 2" xfId="4234"/>
    <cellStyle name="40% - Accent5 8" xfId="684"/>
    <cellStyle name="40% - Accent5 8 2" xfId="4235"/>
    <cellStyle name="40% - Accent5 9" xfId="685"/>
    <cellStyle name="40% - Accent5 9 2" xfId="4236"/>
    <cellStyle name="40% - Accent6 10" xfId="686"/>
    <cellStyle name="40% - Accent6 10 2" xfId="4237"/>
    <cellStyle name="40% - Accent6 11" xfId="687"/>
    <cellStyle name="40% - Accent6 11 2" xfId="4238"/>
    <cellStyle name="40% - Accent6 12" xfId="688"/>
    <cellStyle name="40% - Accent6 12 2" xfId="4239"/>
    <cellStyle name="40% - Accent6 13" xfId="689"/>
    <cellStyle name="40% - Accent6 13 2" xfId="4240"/>
    <cellStyle name="40% - Accent6 14" xfId="690"/>
    <cellStyle name="40% - Accent6 14 2" xfId="4241"/>
    <cellStyle name="40% - Accent6 15" xfId="691"/>
    <cellStyle name="40% - Accent6 15 2" xfId="4242"/>
    <cellStyle name="40% - Accent6 16" xfId="692"/>
    <cellStyle name="40% - Accent6 16 2" xfId="4243"/>
    <cellStyle name="40% - Accent6 17" xfId="693"/>
    <cellStyle name="40% - Accent6 17 2" xfId="4244"/>
    <cellStyle name="40% - Accent6 18" xfId="694"/>
    <cellStyle name="40% - Accent6 18 2" xfId="4245"/>
    <cellStyle name="40% - Accent6 19" xfId="695"/>
    <cellStyle name="40% - Accent6 19 2" xfId="4246"/>
    <cellStyle name="40% - Accent6 2" xfId="696"/>
    <cellStyle name="40% - Accent6 2 2" xfId="697"/>
    <cellStyle name="40% - Accent6 2 2 2" xfId="4247"/>
    <cellStyle name="40% - Accent6 2 3" xfId="4248"/>
    <cellStyle name="40% - Accent6 20" xfId="698"/>
    <cellStyle name="40% - Accent6 20 2" xfId="4249"/>
    <cellStyle name="40% - Accent6 21" xfId="699"/>
    <cellStyle name="40% - Accent6 21 2" xfId="4250"/>
    <cellStyle name="40% - Accent6 22" xfId="700"/>
    <cellStyle name="40% - Accent6 22 2" xfId="4251"/>
    <cellStyle name="40% - Accent6 23" xfId="701"/>
    <cellStyle name="40% - Accent6 23 2" xfId="4252"/>
    <cellStyle name="40% - Accent6 24" xfId="702"/>
    <cellStyle name="40% - Accent6 24 2" xfId="4253"/>
    <cellStyle name="40% - Accent6 25" xfId="703"/>
    <cellStyle name="40% - Accent6 25 2" xfId="4254"/>
    <cellStyle name="40% - Accent6 26" xfId="704"/>
    <cellStyle name="40% - Accent6 26 2" xfId="4255"/>
    <cellStyle name="40% - Accent6 27" xfId="705"/>
    <cellStyle name="40% - Accent6 27 2" xfId="4256"/>
    <cellStyle name="40% - Accent6 28" xfId="706"/>
    <cellStyle name="40% - Accent6 28 2" xfId="4257"/>
    <cellStyle name="40% - Accent6 29" xfId="707"/>
    <cellStyle name="40% - Accent6 29 2" xfId="4258"/>
    <cellStyle name="40% - Accent6 3" xfId="708"/>
    <cellStyle name="40% - Accent6 3 2" xfId="4259"/>
    <cellStyle name="40% - Accent6 30" xfId="709"/>
    <cellStyle name="40% - Accent6 30 2" xfId="4260"/>
    <cellStyle name="40% - Accent6 31" xfId="710"/>
    <cellStyle name="40% - Accent6 31 2" xfId="4261"/>
    <cellStyle name="40% - Accent6 32" xfId="711"/>
    <cellStyle name="40% - Accent6 32 2" xfId="4262"/>
    <cellStyle name="40% - Accent6 33" xfId="712"/>
    <cellStyle name="40% - Accent6 33 2" xfId="4263"/>
    <cellStyle name="40% - Accent6 34" xfId="713"/>
    <cellStyle name="40% - Accent6 34 2" xfId="4264"/>
    <cellStyle name="40% - Accent6 35" xfId="714"/>
    <cellStyle name="40% - Accent6 35 2" xfId="4265"/>
    <cellStyle name="40% - Accent6 36" xfId="715"/>
    <cellStyle name="40% - Accent6 36 2" xfId="4266"/>
    <cellStyle name="40% - Accent6 37" xfId="716"/>
    <cellStyle name="40% - Accent6 37 2" xfId="4267"/>
    <cellStyle name="40% - Accent6 38" xfId="717"/>
    <cellStyle name="40% - Accent6 38 2" xfId="4268"/>
    <cellStyle name="40% - Accent6 39" xfId="718"/>
    <cellStyle name="40% - Accent6 39 2" xfId="4269"/>
    <cellStyle name="40% - Accent6 4" xfId="719"/>
    <cellStyle name="40% - Accent6 4 2" xfId="4270"/>
    <cellStyle name="40% - Accent6 40" xfId="720"/>
    <cellStyle name="40% - Accent6 40 2" xfId="4271"/>
    <cellStyle name="40% - Accent6 41" xfId="721"/>
    <cellStyle name="40% - Accent6 41 2" xfId="4272"/>
    <cellStyle name="40% - Accent6 42" xfId="722"/>
    <cellStyle name="40% - Accent6 42 2" xfId="4273"/>
    <cellStyle name="40% - Accent6 43" xfId="723"/>
    <cellStyle name="40% - Accent6 43 2" xfId="4274"/>
    <cellStyle name="40% - Accent6 44" xfId="724"/>
    <cellStyle name="40% - Accent6 44 2" xfId="4275"/>
    <cellStyle name="40% - Accent6 45" xfId="725"/>
    <cellStyle name="40% - Accent6 45 2" xfId="4276"/>
    <cellStyle name="40% - Accent6 46" xfId="726"/>
    <cellStyle name="40% - Accent6 46 2" xfId="4277"/>
    <cellStyle name="40% - Accent6 47" xfId="727"/>
    <cellStyle name="40% - Accent6 47 2" xfId="4278"/>
    <cellStyle name="40% - Accent6 48" xfId="728"/>
    <cellStyle name="40% - Accent6 48 2" xfId="4279"/>
    <cellStyle name="40% - Accent6 49" xfId="729"/>
    <cellStyle name="40% - Accent6 49 2" xfId="4280"/>
    <cellStyle name="40% - Accent6 5" xfId="730"/>
    <cellStyle name="40% - Accent6 5 2" xfId="4281"/>
    <cellStyle name="40% - Accent6 50" xfId="731"/>
    <cellStyle name="40% - Accent6 50 2" xfId="4282"/>
    <cellStyle name="40% - Accent6 51" xfId="732"/>
    <cellStyle name="40% - Accent6 51 2" xfId="4283"/>
    <cellStyle name="40% - Accent6 52" xfId="733"/>
    <cellStyle name="40% - Accent6 52 2" xfId="4284"/>
    <cellStyle name="40% - Accent6 53" xfId="734"/>
    <cellStyle name="40% - Accent6 53 2" xfId="4285"/>
    <cellStyle name="40% - Accent6 54" xfId="735"/>
    <cellStyle name="40% - Accent6 54 2" xfId="4286"/>
    <cellStyle name="40% - Accent6 55" xfId="736"/>
    <cellStyle name="40% - Accent6 55 2" xfId="4287"/>
    <cellStyle name="40% - Accent6 56" xfId="737"/>
    <cellStyle name="40% - Accent6 56 2" xfId="4288"/>
    <cellStyle name="40% - Accent6 57" xfId="738"/>
    <cellStyle name="40% - Accent6 57 2" xfId="4289"/>
    <cellStyle name="40% - Accent6 58" xfId="739"/>
    <cellStyle name="40% - Accent6 58 2" xfId="4290"/>
    <cellStyle name="40% - Accent6 59" xfId="740"/>
    <cellStyle name="40% - Accent6 59 2" xfId="4291"/>
    <cellStyle name="40% - Accent6 6" xfId="741"/>
    <cellStyle name="40% - Accent6 6 2" xfId="4292"/>
    <cellStyle name="40% - Accent6 60" xfId="4293"/>
    <cellStyle name="40% - Accent6 7" xfId="742"/>
    <cellStyle name="40% - Accent6 7 2" xfId="4294"/>
    <cellStyle name="40% - Accent6 8" xfId="743"/>
    <cellStyle name="40% - Accent6 8 2" xfId="4295"/>
    <cellStyle name="40% - Accent6 9" xfId="744"/>
    <cellStyle name="40% - Accent6 9 2" xfId="4296"/>
    <cellStyle name="60% - Accent1 10" xfId="745"/>
    <cellStyle name="60% - Accent1 10 2" xfId="4297"/>
    <cellStyle name="60% - Accent1 11" xfId="746"/>
    <cellStyle name="60% - Accent1 11 2" xfId="4298"/>
    <cellStyle name="60% - Accent1 12" xfId="747"/>
    <cellStyle name="60% - Accent1 12 2" xfId="4299"/>
    <cellStyle name="60% - Accent1 13" xfId="748"/>
    <cellStyle name="60% - Accent1 13 2" xfId="4300"/>
    <cellStyle name="60% - Accent1 14" xfId="749"/>
    <cellStyle name="60% - Accent1 14 2" xfId="4301"/>
    <cellStyle name="60% - Accent1 15" xfId="750"/>
    <cellStyle name="60% - Accent1 15 2" xfId="4302"/>
    <cellStyle name="60% - Accent1 16" xfId="751"/>
    <cellStyle name="60% - Accent1 16 2" xfId="4303"/>
    <cellStyle name="60% - Accent1 17" xfId="752"/>
    <cellStyle name="60% - Accent1 17 2" xfId="4304"/>
    <cellStyle name="60% - Accent1 18" xfId="753"/>
    <cellStyle name="60% - Accent1 18 2" xfId="4305"/>
    <cellStyle name="60% - Accent1 19" xfId="754"/>
    <cellStyle name="60% - Accent1 19 2" xfId="4306"/>
    <cellStyle name="60% - Accent1 2" xfId="755"/>
    <cellStyle name="60% - Accent1 2 2" xfId="756"/>
    <cellStyle name="60% - Accent1 2 2 2" xfId="4307"/>
    <cellStyle name="60% - Accent1 2 3" xfId="4308"/>
    <cellStyle name="60% - Accent1 20" xfId="757"/>
    <cellStyle name="60% - Accent1 20 2" xfId="4309"/>
    <cellStyle name="60% - Accent1 21" xfId="758"/>
    <cellStyle name="60% - Accent1 21 2" xfId="4310"/>
    <cellStyle name="60% - Accent1 22" xfId="759"/>
    <cellStyle name="60% - Accent1 22 2" xfId="4311"/>
    <cellStyle name="60% - Accent1 23" xfId="760"/>
    <cellStyle name="60% - Accent1 23 2" xfId="4312"/>
    <cellStyle name="60% - Accent1 24" xfId="761"/>
    <cellStyle name="60% - Accent1 24 2" xfId="4313"/>
    <cellStyle name="60% - Accent1 25" xfId="762"/>
    <cellStyle name="60% - Accent1 25 2" xfId="4314"/>
    <cellStyle name="60% - Accent1 26" xfId="763"/>
    <cellStyle name="60% - Accent1 26 2" xfId="4315"/>
    <cellStyle name="60% - Accent1 27" xfId="764"/>
    <cellStyle name="60% - Accent1 27 2" xfId="4316"/>
    <cellStyle name="60% - Accent1 28" xfId="765"/>
    <cellStyle name="60% - Accent1 28 2" xfId="4317"/>
    <cellStyle name="60% - Accent1 29" xfId="766"/>
    <cellStyle name="60% - Accent1 29 2" xfId="4318"/>
    <cellStyle name="60% - Accent1 3" xfId="767"/>
    <cellStyle name="60% - Accent1 3 2" xfId="4319"/>
    <cellStyle name="60% - Accent1 30" xfId="768"/>
    <cellStyle name="60% - Accent1 30 2" xfId="4320"/>
    <cellStyle name="60% - Accent1 31" xfId="769"/>
    <cellStyle name="60% - Accent1 31 2" xfId="4321"/>
    <cellStyle name="60% - Accent1 32" xfId="770"/>
    <cellStyle name="60% - Accent1 32 2" xfId="4322"/>
    <cellStyle name="60% - Accent1 33" xfId="771"/>
    <cellStyle name="60% - Accent1 33 2" xfId="4323"/>
    <cellStyle name="60% - Accent1 34" xfId="772"/>
    <cellStyle name="60% - Accent1 34 2" xfId="4324"/>
    <cellStyle name="60% - Accent1 35" xfId="773"/>
    <cellStyle name="60% - Accent1 35 2" xfId="4325"/>
    <cellStyle name="60% - Accent1 36" xfId="774"/>
    <cellStyle name="60% - Accent1 36 2" xfId="4326"/>
    <cellStyle name="60% - Accent1 37" xfId="775"/>
    <cellStyle name="60% - Accent1 37 2" xfId="4327"/>
    <cellStyle name="60% - Accent1 38" xfId="776"/>
    <cellStyle name="60% - Accent1 38 2" xfId="4328"/>
    <cellStyle name="60% - Accent1 39" xfId="777"/>
    <cellStyle name="60% - Accent1 39 2" xfId="4329"/>
    <cellStyle name="60% - Accent1 4" xfId="778"/>
    <cellStyle name="60% - Accent1 4 2" xfId="4330"/>
    <cellStyle name="60% - Accent1 40" xfId="779"/>
    <cellStyle name="60% - Accent1 40 2" xfId="4331"/>
    <cellStyle name="60% - Accent1 41" xfId="780"/>
    <cellStyle name="60% - Accent1 41 2" xfId="4332"/>
    <cellStyle name="60% - Accent1 42" xfId="781"/>
    <cellStyle name="60% - Accent1 42 2" xfId="4333"/>
    <cellStyle name="60% - Accent1 43" xfId="782"/>
    <cellStyle name="60% - Accent1 43 2" xfId="4334"/>
    <cellStyle name="60% - Accent1 44" xfId="783"/>
    <cellStyle name="60% - Accent1 44 2" xfId="4335"/>
    <cellStyle name="60% - Accent1 45" xfId="784"/>
    <cellStyle name="60% - Accent1 45 2" xfId="4336"/>
    <cellStyle name="60% - Accent1 46" xfId="785"/>
    <cellStyle name="60% - Accent1 46 2" xfId="4337"/>
    <cellStyle name="60% - Accent1 47" xfId="786"/>
    <cellStyle name="60% - Accent1 47 2" xfId="4338"/>
    <cellStyle name="60% - Accent1 48" xfId="787"/>
    <cellStyle name="60% - Accent1 48 2" xfId="4339"/>
    <cellStyle name="60% - Accent1 49" xfId="788"/>
    <cellStyle name="60% - Accent1 49 2" xfId="4340"/>
    <cellStyle name="60% - Accent1 5" xfId="789"/>
    <cellStyle name="60% - Accent1 5 2" xfId="4341"/>
    <cellStyle name="60% - Accent1 50" xfId="790"/>
    <cellStyle name="60% - Accent1 50 2" xfId="4342"/>
    <cellStyle name="60% - Accent1 51" xfId="791"/>
    <cellStyle name="60% - Accent1 51 2" xfId="4343"/>
    <cellStyle name="60% - Accent1 52" xfId="792"/>
    <cellStyle name="60% - Accent1 52 2" xfId="4344"/>
    <cellStyle name="60% - Accent1 53" xfId="793"/>
    <cellStyle name="60% - Accent1 53 2" xfId="4345"/>
    <cellStyle name="60% - Accent1 54" xfId="794"/>
    <cellStyle name="60% - Accent1 54 2" xfId="4346"/>
    <cellStyle name="60% - Accent1 55" xfId="795"/>
    <cellStyle name="60% - Accent1 55 2" xfId="4347"/>
    <cellStyle name="60% - Accent1 56" xfId="796"/>
    <cellStyle name="60% - Accent1 56 2" xfId="4348"/>
    <cellStyle name="60% - Accent1 57" xfId="797"/>
    <cellStyle name="60% - Accent1 57 2" xfId="4349"/>
    <cellStyle name="60% - Accent1 58" xfId="798"/>
    <cellStyle name="60% - Accent1 58 2" xfId="4350"/>
    <cellStyle name="60% - Accent1 59" xfId="799"/>
    <cellStyle name="60% - Accent1 59 2" xfId="4351"/>
    <cellStyle name="60% - Accent1 6" xfId="800"/>
    <cellStyle name="60% - Accent1 6 2" xfId="4352"/>
    <cellStyle name="60% - Accent1 60" xfId="4353"/>
    <cellStyle name="60% - Accent1 7" xfId="801"/>
    <cellStyle name="60% - Accent1 7 2" xfId="4354"/>
    <cellStyle name="60% - Accent1 8" xfId="802"/>
    <cellStyle name="60% - Accent1 8 2" xfId="4355"/>
    <cellStyle name="60% - Accent1 9" xfId="803"/>
    <cellStyle name="60% - Accent1 9 2" xfId="4356"/>
    <cellStyle name="60% - Accent2 10" xfId="804"/>
    <cellStyle name="60% - Accent2 10 2" xfId="4357"/>
    <cellStyle name="60% - Accent2 11" xfId="805"/>
    <cellStyle name="60% - Accent2 11 2" xfId="4358"/>
    <cellStyle name="60% - Accent2 12" xfId="806"/>
    <cellStyle name="60% - Accent2 12 2" xfId="4359"/>
    <cellStyle name="60% - Accent2 13" xfId="807"/>
    <cellStyle name="60% - Accent2 13 2" xfId="4360"/>
    <cellStyle name="60% - Accent2 14" xfId="808"/>
    <cellStyle name="60% - Accent2 14 2" xfId="4361"/>
    <cellStyle name="60% - Accent2 15" xfId="809"/>
    <cellStyle name="60% - Accent2 15 2" xfId="4362"/>
    <cellStyle name="60% - Accent2 16" xfId="810"/>
    <cellStyle name="60% - Accent2 16 2" xfId="4363"/>
    <cellStyle name="60% - Accent2 17" xfId="811"/>
    <cellStyle name="60% - Accent2 17 2" xfId="4364"/>
    <cellStyle name="60% - Accent2 18" xfId="812"/>
    <cellStyle name="60% - Accent2 18 2" xfId="4365"/>
    <cellStyle name="60% - Accent2 19" xfId="813"/>
    <cellStyle name="60% - Accent2 19 2" xfId="4366"/>
    <cellStyle name="60% - Accent2 2" xfId="814"/>
    <cellStyle name="60% - Accent2 2 2" xfId="815"/>
    <cellStyle name="60% - Accent2 2 2 2" xfId="4367"/>
    <cellStyle name="60% - Accent2 2 3" xfId="4368"/>
    <cellStyle name="60% - Accent2 20" xfId="816"/>
    <cellStyle name="60% - Accent2 20 2" xfId="4369"/>
    <cellStyle name="60% - Accent2 21" xfId="817"/>
    <cellStyle name="60% - Accent2 21 2" xfId="4370"/>
    <cellStyle name="60% - Accent2 22" xfId="818"/>
    <cellStyle name="60% - Accent2 22 2" xfId="4371"/>
    <cellStyle name="60% - Accent2 23" xfId="819"/>
    <cellStyle name="60% - Accent2 23 2" xfId="4372"/>
    <cellStyle name="60% - Accent2 24" xfId="820"/>
    <cellStyle name="60% - Accent2 24 2" xfId="4373"/>
    <cellStyle name="60% - Accent2 25" xfId="821"/>
    <cellStyle name="60% - Accent2 25 2" xfId="4374"/>
    <cellStyle name="60% - Accent2 26" xfId="822"/>
    <cellStyle name="60% - Accent2 26 2" xfId="4375"/>
    <cellStyle name="60% - Accent2 27" xfId="823"/>
    <cellStyle name="60% - Accent2 27 2" xfId="4376"/>
    <cellStyle name="60% - Accent2 28" xfId="824"/>
    <cellStyle name="60% - Accent2 28 2" xfId="4377"/>
    <cellStyle name="60% - Accent2 29" xfId="825"/>
    <cellStyle name="60% - Accent2 29 2" xfId="4378"/>
    <cellStyle name="60% - Accent2 3" xfId="826"/>
    <cellStyle name="60% - Accent2 3 2" xfId="4379"/>
    <cellStyle name="60% - Accent2 30" xfId="827"/>
    <cellStyle name="60% - Accent2 30 2" xfId="4380"/>
    <cellStyle name="60% - Accent2 31" xfId="828"/>
    <cellStyle name="60% - Accent2 31 2" xfId="4381"/>
    <cellStyle name="60% - Accent2 32" xfId="829"/>
    <cellStyle name="60% - Accent2 32 2" xfId="4382"/>
    <cellStyle name="60% - Accent2 33" xfId="830"/>
    <cellStyle name="60% - Accent2 33 2" xfId="4383"/>
    <cellStyle name="60% - Accent2 34" xfId="831"/>
    <cellStyle name="60% - Accent2 34 2" xfId="4384"/>
    <cellStyle name="60% - Accent2 35" xfId="832"/>
    <cellStyle name="60% - Accent2 35 2" xfId="4385"/>
    <cellStyle name="60% - Accent2 36" xfId="833"/>
    <cellStyle name="60% - Accent2 36 2" xfId="4386"/>
    <cellStyle name="60% - Accent2 37" xfId="834"/>
    <cellStyle name="60% - Accent2 37 2" xfId="4387"/>
    <cellStyle name="60% - Accent2 38" xfId="835"/>
    <cellStyle name="60% - Accent2 38 2" xfId="4388"/>
    <cellStyle name="60% - Accent2 39" xfId="836"/>
    <cellStyle name="60% - Accent2 39 2" xfId="4389"/>
    <cellStyle name="60% - Accent2 4" xfId="837"/>
    <cellStyle name="60% - Accent2 4 2" xfId="4390"/>
    <cellStyle name="60% - Accent2 40" xfId="838"/>
    <cellStyle name="60% - Accent2 40 2" xfId="4391"/>
    <cellStyle name="60% - Accent2 41" xfId="839"/>
    <cellStyle name="60% - Accent2 41 2" xfId="4392"/>
    <cellStyle name="60% - Accent2 42" xfId="840"/>
    <cellStyle name="60% - Accent2 42 2" xfId="4393"/>
    <cellStyle name="60% - Accent2 43" xfId="841"/>
    <cellStyle name="60% - Accent2 43 2" xfId="4394"/>
    <cellStyle name="60% - Accent2 44" xfId="842"/>
    <cellStyle name="60% - Accent2 44 2" xfId="4395"/>
    <cellStyle name="60% - Accent2 45" xfId="843"/>
    <cellStyle name="60% - Accent2 45 2" xfId="4396"/>
    <cellStyle name="60% - Accent2 46" xfId="844"/>
    <cellStyle name="60% - Accent2 46 2" xfId="4397"/>
    <cellStyle name="60% - Accent2 47" xfId="845"/>
    <cellStyle name="60% - Accent2 47 2" xfId="4398"/>
    <cellStyle name="60% - Accent2 48" xfId="846"/>
    <cellStyle name="60% - Accent2 48 2" xfId="4399"/>
    <cellStyle name="60% - Accent2 49" xfId="847"/>
    <cellStyle name="60% - Accent2 49 2" xfId="4400"/>
    <cellStyle name="60% - Accent2 5" xfId="848"/>
    <cellStyle name="60% - Accent2 5 2" xfId="4401"/>
    <cellStyle name="60% - Accent2 50" xfId="849"/>
    <cellStyle name="60% - Accent2 50 2" xfId="4402"/>
    <cellStyle name="60% - Accent2 51" xfId="850"/>
    <cellStyle name="60% - Accent2 51 2" xfId="4403"/>
    <cellStyle name="60% - Accent2 52" xfId="851"/>
    <cellStyle name="60% - Accent2 52 2" xfId="4404"/>
    <cellStyle name="60% - Accent2 53" xfId="852"/>
    <cellStyle name="60% - Accent2 53 2" xfId="4405"/>
    <cellStyle name="60% - Accent2 54" xfId="853"/>
    <cellStyle name="60% - Accent2 54 2" xfId="4406"/>
    <cellStyle name="60% - Accent2 55" xfId="854"/>
    <cellStyle name="60% - Accent2 55 2" xfId="4407"/>
    <cellStyle name="60% - Accent2 56" xfId="855"/>
    <cellStyle name="60% - Accent2 56 2" xfId="4408"/>
    <cellStyle name="60% - Accent2 57" xfId="856"/>
    <cellStyle name="60% - Accent2 57 2" xfId="4409"/>
    <cellStyle name="60% - Accent2 58" xfId="857"/>
    <cellStyle name="60% - Accent2 58 2" xfId="4410"/>
    <cellStyle name="60% - Accent2 59" xfId="858"/>
    <cellStyle name="60% - Accent2 59 2" xfId="4411"/>
    <cellStyle name="60% - Accent2 6" xfId="859"/>
    <cellStyle name="60% - Accent2 6 2" xfId="4412"/>
    <cellStyle name="60% - Accent2 60" xfId="4413"/>
    <cellStyle name="60% - Accent2 7" xfId="860"/>
    <cellStyle name="60% - Accent2 7 2" xfId="4414"/>
    <cellStyle name="60% - Accent2 8" xfId="861"/>
    <cellStyle name="60% - Accent2 8 2" xfId="4415"/>
    <cellStyle name="60% - Accent2 9" xfId="862"/>
    <cellStyle name="60% - Accent2 9 2" xfId="4416"/>
    <cellStyle name="60% - Accent3 10" xfId="863"/>
    <cellStyle name="60% - Accent3 10 2" xfId="4417"/>
    <cellStyle name="60% - Accent3 11" xfId="864"/>
    <cellStyle name="60% - Accent3 11 2" xfId="4418"/>
    <cellStyle name="60% - Accent3 12" xfId="865"/>
    <cellStyle name="60% - Accent3 12 2" xfId="4419"/>
    <cellStyle name="60% - Accent3 13" xfId="866"/>
    <cellStyle name="60% - Accent3 13 2" xfId="4420"/>
    <cellStyle name="60% - Accent3 14" xfId="867"/>
    <cellStyle name="60% - Accent3 14 2" xfId="4421"/>
    <cellStyle name="60% - Accent3 15" xfId="868"/>
    <cellStyle name="60% - Accent3 15 2" xfId="4422"/>
    <cellStyle name="60% - Accent3 16" xfId="869"/>
    <cellStyle name="60% - Accent3 16 2" xfId="4423"/>
    <cellStyle name="60% - Accent3 17" xfId="870"/>
    <cellStyle name="60% - Accent3 17 2" xfId="4424"/>
    <cellStyle name="60% - Accent3 18" xfId="871"/>
    <cellStyle name="60% - Accent3 18 2" xfId="4425"/>
    <cellStyle name="60% - Accent3 19" xfId="872"/>
    <cellStyle name="60% - Accent3 19 2" xfId="4426"/>
    <cellStyle name="60% - Accent3 2" xfId="873"/>
    <cellStyle name="60% - Accent3 2 2" xfId="874"/>
    <cellStyle name="60% - Accent3 2 2 2" xfId="4427"/>
    <cellStyle name="60% - Accent3 2 3" xfId="4428"/>
    <cellStyle name="60% - Accent3 20" xfId="875"/>
    <cellStyle name="60% - Accent3 20 2" xfId="4429"/>
    <cellStyle name="60% - Accent3 21" xfId="876"/>
    <cellStyle name="60% - Accent3 21 2" xfId="4430"/>
    <cellStyle name="60% - Accent3 22" xfId="877"/>
    <cellStyle name="60% - Accent3 22 2" xfId="4431"/>
    <cellStyle name="60% - Accent3 23" xfId="878"/>
    <cellStyle name="60% - Accent3 23 2" xfId="4432"/>
    <cellStyle name="60% - Accent3 24" xfId="879"/>
    <cellStyle name="60% - Accent3 24 2" xfId="4433"/>
    <cellStyle name="60% - Accent3 25" xfId="880"/>
    <cellStyle name="60% - Accent3 25 2" xfId="4434"/>
    <cellStyle name="60% - Accent3 26" xfId="881"/>
    <cellStyle name="60% - Accent3 26 2" xfId="4435"/>
    <cellStyle name="60% - Accent3 27" xfId="882"/>
    <cellStyle name="60% - Accent3 27 2" xfId="4436"/>
    <cellStyle name="60% - Accent3 28" xfId="883"/>
    <cellStyle name="60% - Accent3 28 2" xfId="4437"/>
    <cellStyle name="60% - Accent3 29" xfId="884"/>
    <cellStyle name="60% - Accent3 29 2" xfId="4438"/>
    <cellStyle name="60% - Accent3 3" xfId="885"/>
    <cellStyle name="60% - Accent3 3 2" xfId="4439"/>
    <cellStyle name="60% - Accent3 30" xfId="886"/>
    <cellStyle name="60% - Accent3 30 2" xfId="4440"/>
    <cellStyle name="60% - Accent3 31" xfId="887"/>
    <cellStyle name="60% - Accent3 31 2" xfId="4441"/>
    <cellStyle name="60% - Accent3 32" xfId="888"/>
    <cellStyle name="60% - Accent3 32 2" xfId="4442"/>
    <cellStyle name="60% - Accent3 33" xfId="889"/>
    <cellStyle name="60% - Accent3 33 2" xfId="4443"/>
    <cellStyle name="60% - Accent3 34" xfId="890"/>
    <cellStyle name="60% - Accent3 34 2" xfId="4444"/>
    <cellStyle name="60% - Accent3 35" xfId="891"/>
    <cellStyle name="60% - Accent3 35 2" xfId="4445"/>
    <cellStyle name="60% - Accent3 36" xfId="892"/>
    <cellStyle name="60% - Accent3 36 2" xfId="4446"/>
    <cellStyle name="60% - Accent3 37" xfId="893"/>
    <cellStyle name="60% - Accent3 37 2" xfId="4447"/>
    <cellStyle name="60% - Accent3 38" xfId="894"/>
    <cellStyle name="60% - Accent3 38 2" xfId="4448"/>
    <cellStyle name="60% - Accent3 39" xfId="895"/>
    <cellStyle name="60% - Accent3 39 2" xfId="4449"/>
    <cellStyle name="60% - Accent3 4" xfId="896"/>
    <cellStyle name="60% - Accent3 4 2" xfId="4450"/>
    <cellStyle name="60% - Accent3 40" xfId="897"/>
    <cellStyle name="60% - Accent3 40 2" xfId="4451"/>
    <cellStyle name="60% - Accent3 41" xfId="898"/>
    <cellStyle name="60% - Accent3 41 2" xfId="4452"/>
    <cellStyle name="60% - Accent3 42" xfId="899"/>
    <cellStyle name="60% - Accent3 42 2" xfId="4453"/>
    <cellStyle name="60% - Accent3 43" xfId="900"/>
    <cellStyle name="60% - Accent3 43 2" xfId="4454"/>
    <cellStyle name="60% - Accent3 44" xfId="901"/>
    <cellStyle name="60% - Accent3 44 2" xfId="4455"/>
    <cellStyle name="60% - Accent3 45" xfId="902"/>
    <cellStyle name="60% - Accent3 45 2" xfId="4456"/>
    <cellStyle name="60% - Accent3 46" xfId="903"/>
    <cellStyle name="60% - Accent3 46 2" xfId="4457"/>
    <cellStyle name="60% - Accent3 47" xfId="904"/>
    <cellStyle name="60% - Accent3 47 2" xfId="4458"/>
    <cellStyle name="60% - Accent3 48" xfId="905"/>
    <cellStyle name="60% - Accent3 48 2" xfId="4459"/>
    <cellStyle name="60% - Accent3 49" xfId="906"/>
    <cellStyle name="60% - Accent3 49 2" xfId="4460"/>
    <cellStyle name="60% - Accent3 5" xfId="907"/>
    <cellStyle name="60% - Accent3 5 2" xfId="4461"/>
    <cellStyle name="60% - Accent3 50" xfId="908"/>
    <cellStyle name="60% - Accent3 50 2" xfId="4462"/>
    <cellStyle name="60% - Accent3 51" xfId="909"/>
    <cellStyle name="60% - Accent3 51 2" xfId="4463"/>
    <cellStyle name="60% - Accent3 52" xfId="910"/>
    <cellStyle name="60% - Accent3 52 2" xfId="4464"/>
    <cellStyle name="60% - Accent3 53" xfId="911"/>
    <cellStyle name="60% - Accent3 53 2" xfId="4465"/>
    <cellStyle name="60% - Accent3 54" xfId="912"/>
    <cellStyle name="60% - Accent3 54 2" xfId="4466"/>
    <cellStyle name="60% - Accent3 55" xfId="913"/>
    <cellStyle name="60% - Accent3 55 2" xfId="4467"/>
    <cellStyle name="60% - Accent3 56" xfId="914"/>
    <cellStyle name="60% - Accent3 56 2" xfId="4468"/>
    <cellStyle name="60% - Accent3 57" xfId="915"/>
    <cellStyle name="60% - Accent3 57 2" xfId="4469"/>
    <cellStyle name="60% - Accent3 58" xfId="916"/>
    <cellStyle name="60% - Accent3 58 2" xfId="4470"/>
    <cellStyle name="60% - Accent3 59" xfId="917"/>
    <cellStyle name="60% - Accent3 59 2" xfId="4471"/>
    <cellStyle name="60% - Accent3 6" xfId="918"/>
    <cellStyle name="60% - Accent3 6 2" xfId="4472"/>
    <cellStyle name="60% - Accent3 60" xfId="4473"/>
    <cellStyle name="60% - Accent3 7" xfId="919"/>
    <cellStyle name="60% - Accent3 7 2" xfId="4474"/>
    <cellStyle name="60% - Accent3 8" xfId="920"/>
    <cellStyle name="60% - Accent3 8 2" xfId="4475"/>
    <cellStyle name="60% - Accent3 9" xfId="921"/>
    <cellStyle name="60% - Accent3 9 2" xfId="4476"/>
    <cellStyle name="60% - Accent4 10" xfId="922"/>
    <cellStyle name="60% - Accent4 10 2" xfId="4477"/>
    <cellStyle name="60% - Accent4 11" xfId="923"/>
    <cellStyle name="60% - Accent4 11 2" xfId="4478"/>
    <cellStyle name="60% - Accent4 12" xfId="924"/>
    <cellStyle name="60% - Accent4 12 2" xfId="4479"/>
    <cellStyle name="60% - Accent4 13" xfId="925"/>
    <cellStyle name="60% - Accent4 13 2" xfId="4480"/>
    <cellStyle name="60% - Accent4 14" xfId="926"/>
    <cellStyle name="60% - Accent4 14 2" xfId="4481"/>
    <cellStyle name="60% - Accent4 15" xfId="927"/>
    <cellStyle name="60% - Accent4 15 2" xfId="4482"/>
    <cellStyle name="60% - Accent4 16" xfId="928"/>
    <cellStyle name="60% - Accent4 16 2" xfId="4483"/>
    <cellStyle name="60% - Accent4 17" xfId="929"/>
    <cellStyle name="60% - Accent4 17 2" xfId="4484"/>
    <cellStyle name="60% - Accent4 18" xfId="930"/>
    <cellStyle name="60% - Accent4 18 2" xfId="4485"/>
    <cellStyle name="60% - Accent4 19" xfId="931"/>
    <cellStyle name="60% - Accent4 19 2" xfId="4486"/>
    <cellStyle name="60% - Accent4 2" xfId="932"/>
    <cellStyle name="60% - Accent4 2 2" xfId="933"/>
    <cellStyle name="60% - Accent4 2 2 2" xfId="4487"/>
    <cellStyle name="60% - Accent4 2 3" xfId="4488"/>
    <cellStyle name="60% - Accent4 20" xfId="934"/>
    <cellStyle name="60% - Accent4 20 2" xfId="4489"/>
    <cellStyle name="60% - Accent4 21" xfId="935"/>
    <cellStyle name="60% - Accent4 21 2" xfId="4490"/>
    <cellStyle name="60% - Accent4 22" xfId="936"/>
    <cellStyle name="60% - Accent4 22 2" xfId="4491"/>
    <cellStyle name="60% - Accent4 23" xfId="937"/>
    <cellStyle name="60% - Accent4 23 2" xfId="4492"/>
    <cellStyle name="60% - Accent4 24" xfId="938"/>
    <cellStyle name="60% - Accent4 24 2" xfId="4493"/>
    <cellStyle name="60% - Accent4 25" xfId="939"/>
    <cellStyle name="60% - Accent4 25 2" xfId="4494"/>
    <cellStyle name="60% - Accent4 26" xfId="940"/>
    <cellStyle name="60% - Accent4 26 2" xfId="4495"/>
    <cellStyle name="60% - Accent4 27" xfId="941"/>
    <cellStyle name="60% - Accent4 27 2" xfId="4496"/>
    <cellStyle name="60% - Accent4 28" xfId="942"/>
    <cellStyle name="60% - Accent4 28 2" xfId="4497"/>
    <cellStyle name="60% - Accent4 29" xfId="943"/>
    <cellStyle name="60% - Accent4 29 2" xfId="4498"/>
    <cellStyle name="60% - Accent4 3" xfId="944"/>
    <cellStyle name="60% - Accent4 3 2" xfId="4499"/>
    <cellStyle name="60% - Accent4 30" xfId="945"/>
    <cellStyle name="60% - Accent4 30 2" xfId="4500"/>
    <cellStyle name="60% - Accent4 31" xfId="946"/>
    <cellStyle name="60% - Accent4 31 2" xfId="4501"/>
    <cellStyle name="60% - Accent4 32" xfId="947"/>
    <cellStyle name="60% - Accent4 32 2" xfId="4502"/>
    <cellStyle name="60% - Accent4 33" xfId="948"/>
    <cellStyle name="60% - Accent4 33 2" xfId="4503"/>
    <cellStyle name="60% - Accent4 34" xfId="949"/>
    <cellStyle name="60% - Accent4 34 2" xfId="4504"/>
    <cellStyle name="60% - Accent4 35" xfId="950"/>
    <cellStyle name="60% - Accent4 35 2" xfId="4505"/>
    <cellStyle name="60% - Accent4 36" xfId="951"/>
    <cellStyle name="60% - Accent4 36 2" xfId="4506"/>
    <cellStyle name="60% - Accent4 37" xfId="952"/>
    <cellStyle name="60% - Accent4 37 2" xfId="4507"/>
    <cellStyle name="60% - Accent4 38" xfId="953"/>
    <cellStyle name="60% - Accent4 38 2" xfId="4508"/>
    <cellStyle name="60% - Accent4 39" xfId="954"/>
    <cellStyle name="60% - Accent4 39 2" xfId="4509"/>
    <cellStyle name="60% - Accent4 4" xfId="955"/>
    <cellStyle name="60% - Accent4 4 2" xfId="4510"/>
    <cellStyle name="60% - Accent4 40" xfId="956"/>
    <cellStyle name="60% - Accent4 40 2" xfId="4511"/>
    <cellStyle name="60% - Accent4 41" xfId="957"/>
    <cellStyle name="60% - Accent4 41 2" xfId="4512"/>
    <cellStyle name="60% - Accent4 42" xfId="958"/>
    <cellStyle name="60% - Accent4 42 2" xfId="4513"/>
    <cellStyle name="60% - Accent4 43" xfId="959"/>
    <cellStyle name="60% - Accent4 43 2" xfId="4514"/>
    <cellStyle name="60% - Accent4 44" xfId="960"/>
    <cellStyle name="60% - Accent4 44 2" xfId="4515"/>
    <cellStyle name="60% - Accent4 45" xfId="961"/>
    <cellStyle name="60% - Accent4 45 2" xfId="4516"/>
    <cellStyle name="60% - Accent4 46" xfId="962"/>
    <cellStyle name="60% - Accent4 46 2" xfId="4517"/>
    <cellStyle name="60% - Accent4 47" xfId="963"/>
    <cellStyle name="60% - Accent4 47 2" xfId="4518"/>
    <cellStyle name="60% - Accent4 48" xfId="964"/>
    <cellStyle name="60% - Accent4 48 2" xfId="4519"/>
    <cellStyle name="60% - Accent4 49" xfId="965"/>
    <cellStyle name="60% - Accent4 49 2" xfId="4520"/>
    <cellStyle name="60% - Accent4 5" xfId="966"/>
    <cellStyle name="60% - Accent4 5 2" xfId="4521"/>
    <cellStyle name="60% - Accent4 50" xfId="967"/>
    <cellStyle name="60% - Accent4 50 2" xfId="4522"/>
    <cellStyle name="60% - Accent4 51" xfId="968"/>
    <cellStyle name="60% - Accent4 51 2" xfId="4523"/>
    <cellStyle name="60% - Accent4 52" xfId="969"/>
    <cellStyle name="60% - Accent4 52 2" xfId="4524"/>
    <cellStyle name="60% - Accent4 53" xfId="970"/>
    <cellStyle name="60% - Accent4 53 2" xfId="4525"/>
    <cellStyle name="60% - Accent4 54" xfId="971"/>
    <cellStyle name="60% - Accent4 54 2" xfId="4526"/>
    <cellStyle name="60% - Accent4 55" xfId="972"/>
    <cellStyle name="60% - Accent4 55 2" xfId="4527"/>
    <cellStyle name="60% - Accent4 56" xfId="973"/>
    <cellStyle name="60% - Accent4 56 2" xfId="4528"/>
    <cellStyle name="60% - Accent4 57" xfId="974"/>
    <cellStyle name="60% - Accent4 57 2" xfId="4529"/>
    <cellStyle name="60% - Accent4 58" xfId="975"/>
    <cellStyle name="60% - Accent4 58 2" xfId="4530"/>
    <cellStyle name="60% - Accent4 59" xfId="976"/>
    <cellStyle name="60% - Accent4 59 2" xfId="4531"/>
    <cellStyle name="60% - Accent4 6" xfId="977"/>
    <cellStyle name="60% - Accent4 6 2" xfId="4532"/>
    <cellStyle name="60% - Accent4 60" xfId="4533"/>
    <cellStyle name="60% - Accent4 7" xfId="978"/>
    <cellStyle name="60% - Accent4 7 2" xfId="4534"/>
    <cellStyle name="60% - Accent4 8" xfId="979"/>
    <cellStyle name="60% - Accent4 8 2" xfId="4535"/>
    <cellStyle name="60% - Accent4 9" xfId="980"/>
    <cellStyle name="60% - Accent4 9 2" xfId="4536"/>
    <cellStyle name="60% - Accent5 10" xfId="981"/>
    <cellStyle name="60% - Accent5 10 2" xfId="4537"/>
    <cellStyle name="60% - Accent5 11" xfId="982"/>
    <cellStyle name="60% - Accent5 11 2" xfId="4538"/>
    <cellStyle name="60% - Accent5 12" xfId="983"/>
    <cellStyle name="60% - Accent5 12 2" xfId="4539"/>
    <cellStyle name="60% - Accent5 13" xfId="984"/>
    <cellStyle name="60% - Accent5 13 2" xfId="4540"/>
    <cellStyle name="60% - Accent5 14" xfId="985"/>
    <cellStyle name="60% - Accent5 14 2" xfId="4541"/>
    <cellStyle name="60% - Accent5 15" xfId="986"/>
    <cellStyle name="60% - Accent5 15 2" xfId="4542"/>
    <cellStyle name="60% - Accent5 16" xfId="987"/>
    <cellStyle name="60% - Accent5 16 2" xfId="4543"/>
    <cellStyle name="60% - Accent5 17" xfId="988"/>
    <cellStyle name="60% - Accent5 17 2" xfId="4544"/>
    <cellStyle name="60% - Accent5 18" xfId="989"/>
    <cellStyle name="60% - Accent5 18 2" xfId="4545"/>
    <cellStyle name="60% - Accent5 19" xfId="990"/>
    <cellStyle name="60% - Accent5 19 2" xfId="4546"/>
    <cellStyle name="60% - Accent5 2" xfId="991"/>
    <cellStyle name="60% - Accent5 2 2" xfId="992"/>
    <cellStyle name="60% - Accent5 2 2 2" xfId="4547"/>
    <cellStyle name="60% - Accent5 2 3" xfId="4548"/>
    <cellStyle name="60% - Accent5 20" xfId="993"/>
    <cellStyle name="60% - Accent5 20 2" xfId="4549"/>
    <cellStyle name="60% - Accent5 21" xfId="994"/>
    <cellStyle name="60% - Accent5 21 2" xfId="4550"/>
    <cellStyle name="60% - Accent5 22" xfId="995"/>
    <cellStyle name="60% - Accent5 22 2" xfId="4551"/>
    <cellStyle name="60% - Accent5 23" xfId="996"/>
    <cellStyle name="60% - Accent5 23 2" xfId="4552"/>
    <cellStyle name="60% - Accent5 24" xfId="997"/>
    <cellStyle name="60% - Accent5 24 2" xfId="4553"/>
    <cellStyle name="60% - Accent5 25" xfId="998"/>
    <cellStyle name="60% - Accent5 25 2" xfId="4554"/>
    <cellStyle name="60% - Accent5 26" xfId="999"/>
    <cellStyle name="60% - Accent5 26 2" xfId="4555"/>
    <cellStyle name="60% - Accent5 27" xfId="1000"/>
    <cellStyle name="60% - Accent5 27 2" xfId="4556"/>
    <cellStyle name="60% - Accent5 28" xfId="1001"/>
    <cellStyle name="60% - Accent5 28 2" xfId="4557"/>
    <cellStyle name="60% - Accent5 29" xfId="1002"/>
    <cellStyle name="60% - Accent5 29 2" xfId="4558"/>
    <cellStyle name="60% - Accent5 3" xfId="1003"/>
    <cellStyle name="60% - Accent5 3 2" xfId="4559"/>
    <cellStyle name="60% - Accent5 30" xfId="1004"/>
    <cellStyle name="60% - Accent5 30 2" xfId="4560"/>
    <cellStyle name="60% - Accent5 31" xfId="1005"/>
    <cellStyle name="60% - Accent5 31 2" xfId="4561"/>
    <cellStyle name="60% - Accent5 32" xfId="1006"/>
    <cellStyle name="60% - Accent5 32 2" xfId="4562"/>
    <cellStyle name="60% - Accent5 33" xfId="1007"/>
    <cellStyle name="60% - Accent5 33 2" xfId="4563"/>
    <cellStyle name="60% - Accent5 34" xfId="1008"/>
    <cellStyle name="60% - Accent5 34 2" xfId="4564"/>
    <cellStyle name="60% - Accent5 35" xfId="1009"/>
    <cellStyle name="60% - Accent5 35 2" xfId="4565"/>
    <cellStyle name="60% - Accent5 36" xfId="1010"/>
    <cellStyle name="60% - Accent5 36 2" xfId="4566"/>
    <cellStyle name="60% - Accent5 37" xfId="1011"/>
    <cellStyle name="60% - Accent5 37 2" xfId="4567"/>
    <cellStyle name="60% - Accent5 38" xfId="1012"/>
    <cellStyle name="60% - Accent5 38 2" xfId="4568"/>
    <cellStyle name="60% - Accent5 39" xfId="1013"/>
    <cellStyle name="60% - Accent5 39 2" xfId="4569"/>
    <cellStyle name="60% - Accent5 4" xfId="1014"/>
    <cellStyle name="60% - Accent5 4 2" xfId="4570"/>
    <cellStyle name="60% - Accent5 40" xfId="1015"/>
    <cellStyle name="60% - Accent5 40 2" xfId="4571"/>
    <cellStyle name="60% - Accent5 41" xfId="1016"/>
    <cellStyle name="60% - Accent5 41 2" xfId="4572"/>
    <cellStyle name="60% - Accent5 42" xfId="1017"/>
    <cellStyle name="60% - Accent5 42 2" xfId="4573"/>
    <cellStyle name="60% - Accent5 43" xfId="1018"/>
    <cellStyle name="60% - Accent5 43 2" xfId="4574"/>
    <cellStyle name="60% - Accent5 44" xfId="1019"/>
    <cellStyle name="60% - Accent5 44 2" xfId="4575"/>
    <cellStyle name="60% - Accent5 45" xfId="1020"/>
    <cellStyle name="60% - Accent5 45 2" xfId="4576"/>
    <cellStyle name="60% - Accent5 46" xfId="1021"/>
    <cellStyle name="60% - Accent5 46 2" xfId="4577"/>
    <cellStyle name="60% - Accent5 47" xfId="1022"/>
    <cellStyle name="60% - Accent5 47 2" xfId="4578"/>
    <cellStyle name="60% - Accent5 48" xfId="1023"/>
    <cellStyle name="60% - Accent5 48 2" xfId="4579"/>
    <cellStyle name="60% - Accent5 49" xfId="1024"/>
    <cellStyle name="60% - Accent5 49 2" xfId="4580"/>
    <cellStyle name="60% - Accent5 5" xfId="1025"/>
    <cellStyle name="60% - Accent5 5 2" xfId="4581"/>
    <cellStyle name="60% - Accent5 50" xfId="1026"/>
    <cellStyle name="60% - Accent5 50 2" xfId="4582"/>
    <cellStyle name="60% - Accent5 51" xfId="1027"/>
    <cellStyle name="60% - Accent5 51 2" xfId="4583"/>
    <cellStyle name="60% - Accent5 52" xfId="1028"/>
    <cellStyle name="60% - Accent5 52 2" xfId="4584"/>
    <cellStyle name="60% - Accent5 53" xfId="1029"/>
    <cellStyle name="60% - Accent5 53 2" xfId="4585"/>
    <cellStyle name="60% - Accent5 54" xfId="1030"/>
    <cellStyle name="60% - Accent5 54 2" xfId="4586"/>
    <cellStyle name="60% - Accent5 55" xfId="1031"/>
    <cellStyle name="60% - Accent5 55 2" xfId="4587"/>
    <cellStyle name="60% - Accent5 56" xfId="1032"/>
    <cellStyle name="60% - Accent5 56 2" xfId="4588"/>
    <cellStyle name="60% - Accent5 57" xfId="1033"/>
    <cellStyle name="60% - Accent5 57 2" xfId="4589"/>
    <cellStyle name="60% - Accent5 58" xfId="1034"/>
    <cellStyle name="60% - Accent5 58 2" xfId="4590"/>
    <cellStyle name="60% - Accent5 59" xfId="1035"/>
    <cellStyle name="60% - Accent5 59 2" xfId="4591"/>
    <cellStyle name="60% - Accent5 6" xfId="1036"/>
    <cellStyle name="60% - Accent5 6 2" xfId="4592"/>
    <cellStyle name="60% - Accent5 60" xfId="4593"/>
    <cellStyle name="60% - Accent5 7" xfId="1037"/>
    <cellStyle name="60% - Accent5 7 2" xfId="4594"/>
    <cellStyle name="60% - Accent5 8" xfId="1038"/>
    <cellStyle name="60% - Accent5 8 2" xfId="4595"/>
    <cellStyle name="60% - Accent5 9" xfId="1039"/>
    <cellStyle name="60% - Accent5 9 2" xfId="4596"/>
    <cellStyle name="60% - Accent6 10" xfId="1040"/>
    <cellStyle name="60% - Accent6 10 2" xfId="4597"/>
    <cellStyle name="60% - Accent6 11" xfId="1041"/>
    <cellStyle name="60% - Accent6 11 2" xfId="4598"/>
    <cellStyle name="60% - Accent6 12" xfId="1042"/>
    <cellStyle name="60% - Accent6 12 2" xfId="4599"/>
    <cellStyle name="60% - Accent6 13" xfId="1043"/>
    <cellStyle name="60% - Accent6 13 2" xfId="4600"/>
    <cellStyle name="60% - Accent6 14" xfId="1044"/>
    <cellStyle name="60% - Accent6 14 2" xfId="4601"/>
    <cellStyle name="60% - Accent6 15" xfId="1045"/>
    <cellStyle name="60% - Accent6 15 2" xfId="4602"/>
    <cellStyle name="60% - Accent6 16" xfId="1046"/>
    <cellStyle name="60% - Accent6 16 2" xfId="4603"/>
    <cellStyle name="60% - Accent6 17" xfId="1047"/>
    <cellStyle name="60% - Accent6 17 2" xfId="4604"/>
    <cellStyle name="60% - Accent6 18" xfId="1048"/>
    <cellStyle name="60% - Accent6 18 2" xfId="4605"/>
    <cellStyle name="60% - Accent6 19" xfId="1049"/>
    <cellStyle name="60% - Accent6 19 2" xfId="4606"/>
    <cellStyle name="60% - Accent6 2" xfId="1050"/>
    <cellStyle name="60% - Accent6 2 2" xfId="1051"/>
    <cellStyle name="60% - Accent6 2 2 2" xfId="4607"/>
    <cellStyle name="60% - Accent6 2 3" xfId="4608"/>
    <cellStyle name="60% - Accent6 20" xfId="1052"/>
    <cellStyle name="60% - Accent6 20 2" xfId="4609"/>
    <cellStyle name="60% - Accent6 21" xfId="1053"/>
    <cellStyle name="60% - Accent6 21 2" xfId="4610"/>
    <cellStyle name="60% - Accent6 22" xfId="1054"/>
    <cellStyle name="60% - Accent6 22 2" xfId="4611"/>
    <cellStyle name="60% - Accent6 23" xfId="1055"/>
    <cellStyle name="60% - Accent6 23 2" xfId="4612"/>
    <cellStyle name="60% - Accent6 24" xfId="1056"/>
    <cellStyle name="60% - Accent6 24 2" xfId="4613"/>
    <cellStyle name="60% - Accent6 25" xfId="1057"/>
    <cellStyle name="60% - Accent6 25 2" xfId="4614"/>
    <cellStyle name="60% - Accent6 26" xfId="1058"/>
    <cellStyle name="60% - Accent6 26 2" xfId="4615"/>
    <cellStyle name="60% - Accent6 27" xfId="1059"/>
    <cellStyle name="60% - Accent6 27 2" xfId="4616"/>
    <cellStyle name="60% - Accent6 28" xfId="1060"/>
    <cellStyle name="60% - Accent6 28 2" xfId="4617"/>
    <cellStyle name="60% - Accent6 29" xfId="1061"/>
    <cellStyle name="60% - Accent6 29 2" xfId="4618"/>
    <cellStyle name="60% - Accent6 3" xfId="1062"/>
    <cellStyle name="60% - Accent6 3 2" xfId="4619"/>
    <cellStyle name="60% - Accent6 30" xfId="1063"/>
    <cellStyle name="60% - Accent6 30 2" xfId="4620"/>
    <cellStyle name="60% - Accent6 31" xfId="1064"/>
    <cellStyle name="60% - Accent6 31 2" xfId="4621"/>
    <cellStyle name="60% - Accent6 32" xfId="1065"/>
    <cellStyle name="60% - Accent6 32 2" xfId="4622"/>
    <cellStyle name="60% - Accent6 33" xfId="1066"/>
    <cellStyle name="60% - Accent6 33 2" xfId="4623"/>
    <cellStyle name="60% - Accent6 34" xfId="1067"/>
    <cellStyle name="60% - Accent6 34 2" xfId="4624"/>
    <cellStyle name="60% - Accent6 35" xfId="1068"/>
    <cellStyle name="60% - Accent6 35 2" xfId="4625"/>
    <cellStyle name="60% - Accent6 36" xfId="1069"/>
    <cellStyle name="60% - Accent6 36 2" xfId="4626"/>
    <cellStyle name="60% - Accent6 37" xfId="1070"/>
    <cellStyle name="60% - Accent6 37 2" xfId="4627"/>
    <cellStyle name="60% - Accent6 38" xfId="1071"/>
    <cellStyle name="60% - Accent6 38 2" xfId="4628"/>
    <cellStyle name="60% - Accent6 39" xfId="1072"/>
    <cellStyle name="60% - Accent6 39 2" xfId="4629"/>
    <cellStyle name="60% - Accent6 4" xfId="1073"/>
    <cellStyle name="60% - Accent6 4 2" xfId="4630"/>
    <cellStyle name="60% - Accent6 40" xfId="1074"/>
    <cellStyle name="60% - Accent6 40 2" xfId="4631"/>
    <cellStyle name="60% - Accent6 41" xfId="1075"/>
    <cellStyle name="60% - Accent6 41 2" xfId="4632"/>
    <cellStyle name="60% - Accent6 42" xfId="1076"/>
    <cellStyle name="60% - Accent6 42 2" xfId="4633"/>
    <cellStyle name="60% - Accent6 43" xfId="1077"/>
    <cellStyle name="60% - Accent6 43 2" xfId="4634"/>
    <cellStyle name="60% - Accent6 44" xfId="1078"/>
    <cellStyle name="60% - Accent6 44 2" xfId="4635"/>
    <cellStyle name="60% - Accent6 45" xfId="1079"/>
    <cellStyle name="60% - Accent6 45 2" xfId="4636"/>
    <cellStyle name="60% - Accent6 46" xfId="1080"/>
    <cellStyle name="60% - Accent6 46 2" xfId="4637"/>
    <cellStyle name="60% - Accent6 47" xfId="1081"/>
    <cellStyle name="60% - Accent6 47 2" xfId="4638"/>
    <cellStyle name="60% - Accent6 48" xfId="1082"/>
    <cellStyle name="60% - Accent6 48 2" xfId="4639"/>
    <cellStyle name="60% - Accent6 49" xfId="1083"/>
    <cellStyle name="60% - Accent6 49 2" xfId="4640"/>
    <cellStyle name="60% - Accent6 5" xfId="1084"/>
    <cellStyle name="60% - Accent6 5 2" xfId="4641"/>
    <cellStyle name="60% - Accent6 50" xfId="1085"/>
    <cellStyle name="60% - Accent6 50 2" xfId="4642"/>
    <cellStyle name="60% - Accent6 51" xfId="1086"/>
    <cellStyle name="60% - Accent6 51 2" xfId="4643"/>
    <cellStyle name="60% - Accent6 52" xfId="1087"/>
    <cellStyle name="60% - Accent6 52 2" xfId="4644"/>
    <cellStyle name="60% - Accent6 53" xfId="1088"/>
    <cellStyle name="60% - Accent6 53 2" xfId="4645"/>
    <cellStyle name="60% - Accent6 54" xfId="1089"/>
    <cellStyle name="60% - Accent6 54 2" xfId="4646"/>
    <cellStyle name="60% - Accent6 55" xfId="1090"/>
    <cellStyle name="60% - Accent6 55 2" xfId="4647"/>
    <cellStyle name="60% - Accent6 56" xfId="1091"/>
    <cellStyle name="60% - Accent6 56 2" xfId="4648"/>
    <cellStyle name="60% - Accent6 57" xfId="1092"/>
    <cellStyle name="60% - Accent6 57 2" xfId="4649"/>
    <cellStyle name="60% - Accent6 58" xfId="1093"/>
    <cellStyle name="60% - Accent6 58 2" xfId="4650"/>
    <cellStyle name="60% - Accent6 59" xfId="1094"/>
    <cellStyle name="60% - Accent6 59 2" xfId="4651"/>
    <cellStyle name="60% - Accent6 6" xfId="1095"/>
    <cellStyle name="60% - Accent6 6 2" xfId="4652"/>
    <cellStyle name="60% - Accent6 60" xfId="4653"/>
    <cellStyle name="60% - Accent6 7" xfId="1096"/>
    <cellStyle name="60% - Accent6 7 2" xfId="4654"/>
    <cellStyle name="60% - Accent6 8" xfId="1097"/>
    <cellStyle name="60% - Accent6 8 2" xfId="4655"/>
    <cellStyle name="60% - Accent6 9" xfId="1098"/>
    <cellStyle name="60% - Accent6 9 2" xfId="4656"/>
    <cellStyle name="Accent1 10" xfId="1099"/>
    <cellStyle name="Accent1 10 2" xfId="4657"/>
    <cellStyle name="Accent1 11" xfId="1100"/>
    <cellStyle name="Accent1 11 2" xfId="4658"/>
    <cellStyle name="Accent1 12" xfId="1101"/>
    <cellStyle name="Accent1 12 2" xfId="4659"/>
    <cellStyle name="Accent1 13" xfId="1102"/>
    <cellStyle name="Accent1 13 2" xfId="4660"/>
    <cellStyle name="Accent1 14" xfId="1103"/>
    <cellStyle name="Accent1 14 2" xfId="4661"/>
    <cellStyle name="Accent1 15" xfId="1104"/>
    <cellStyle name="Accent1 15 2" xfId="4662"/>
    <cellStyle name="Accent1 16" xfId="1105"/>
    <cellStyle name="Accent1 16 2" xfId="4663"/>
    <cellStyle name="Accent1 17" xfId="1106"/>
    <cellStyle name="Accent1 17 2" xfId="4664"/>
    <cellStyle name="Accent1 18" xfId="1107"/>
    <cellStyle name="Accent1 18 2" xfId="4665"/>
    <cellStyle name="Accent1 19" xfId="1108"/>
    <cellStyle name="Accent1 19 2" xfId="4666"/>
    <cellStyle name="Accent1 2" xfId="1109"/>
    <cellStyle name="Accent1 2 2" xfId="1110"/>
    <cellStyle name="Accent1 2 2 2" xfId="4667"/>
    <cellStyle name="Accent1 2 3" xfId="4668"/>
    <cellStyle name="Accent1 20" xfId="1111"/>
    <cellStyle name="Accent1 20 2" xfId="4669"/>
    <cellStyle name="Accent1 21" xfId="1112"/>
    <cellStyle name="Accent1 21 2" xfId="4670"/>
    <cellStyle name="Accent1 22" xfId="1113"/>
    <cellStyle name="Accent1 22 2" xfId="4671"/>
    <cellStyle name="Accent1 23" xfId="1114"/>
    <cellStyle name="Accent1 23 2" xfId="4672"/>
    <cellStyle name="Accent1 24" xfId="1115"/>
    <cellStyle name="Accent1 24 2" xfId="4673"/>
    <cellStyle name="Accent1 25" xfId="1116"/>
    <cellStyle name="Accent1 25 2" xfId="4674"/>
    <cellStyle name="Accent1 26" xfId="1117"/>
    <cellStyle name="Accent1 26 2" xfId="4675"/>
    <cellStyle name="Accent1 27" xfId="1118"/>
    <cellStyle name="Accent1 27 2" xfId="4676"/>
    <cellStyle name="Accent1 28" xfId="1119"/>
    <cellStyle name="Accent1 28 2" xfId="4677"/>
    <cellStyle name="Accent1 29" xfId="1120"/>
    <cellStyle name="Accent1 29 2" xfId="4678"/>
    <cellStyle name="Accent1 3" xfId="1121"/>
    <cellStyle name="Accent1 3 2" xfId="4679"/>
    <cellStyle name="Accent1 30" xfId="1122"/>
    <cellStyle name="Accent1 30 2" xfId="4680"/>
    <cellStyle name="Accent1 31" xfId="1123"/>
    <cellStyle name="Accent1 31 2" xfId="4681"/>
    <cellStyle name="Accent1 32" xfId="1124"/>
    <cellStyle name="Accent1 32 2" xfId="4682"/>
    <cellStyle name="Accent1 33" xfId="1125"/>
    <cellStyle name="Accent1 33 2" xfId="4683"/>
    <cellStyle name="Accent1 34" xfId="1126"/>
    <cellStyle name="Accent1 34 2" xfId="4684"/>
    <cellStyle name="Accent1 35" xfId="1127"/>
    <cellStyle name="Accent1 35 2" xfId="4685"/>
    <cellStyle name="Accent1 36" xfId="1128"/>
    <cellStyle name="Accent1 36 2" xfId="4686"/>
    <cellStyle name="Accent1 37" xfId="1129"/>
    <cellStyle name="Accent1 37 2" xfId="4687"/>
    <cellStyle name="Accent1 38" xfId="1130"/>
    <cellStyle name="Accent1 38 2" xfId="4688"/>
    <cellStyle name="Accent1 39" xfId="1131"/>
    <cellStyle name="Accent1 39 2" xfId="4689"/>
    <cellStyle name="Accent1 4" xfId="1132"/>
    <cellStyle name="Accent1 4 2" xfId="4690"/>
    <cellStyle name="Accent1 40" xfId="1133"/>
    <cellStyle name="Accent1 40 2" xfId="4691"/>
    <cellStyle name="Accent1 41" xfId="1134"/>
    <cellStyle name="Accent1 41 2" xfId="4692"/>
    <cellStyle name="Accent1 42" xfId="1135"/>
    <cellStyle name="Accent1 42 2" xfId="4693"/>
    <cellStyle name="Accent1 43" xfId="1136"/>
    <cellStyle name="Accent1 43 2" xfId="4694"/>
    <cellStyle name="Accent1 44" xfId="1137"/>
    <cellStyle name="Accent1 44 2" xfId="4695"/>
    <cellStyle name="Accent1 45" xfId="1138"/>
    <cellStyle name="Accent1 45 2" xfId="4696"/>
    <cellStyle name="Accent1 46" xfId="1139"/>
    <cellStyle name="Accent1 46 2" xfId="4697"/>
    <cellStyle name="Accent1 47" xfId="1140"/>
    <cellStyle name="Accent1 47 2" xfId="4698"/>
    <cellStyle name="Accent1 48" xfId="1141"/>
    <cellStyle name="Accent1 48 2" xfId="4699"/>
    <cellStyle name="Accent1 49" xfId="1142"/>
    <cellStyle name="Accent1 49 2" xfId="4700"/>
    <cellStyle name="Accent1 5" xfId="1143"/>
    <cellStyle name="Accent1 5 2" xfId="4701"/>
    <cellStyle name="Accent1 50" xfId="1144"/>
    <cellStyle name="Accent1 50 2" xfId="4702"/>
    <cellStyle name="Accent1 51" xfId="1145"/>
    <cellStyle name="Accent1 51 2" xfId="4703"/>
    <cellStyle name="Accent1 52" xfId="1146"/>
    <cellStyle name="Accent1 52 2" xfId="4704"/>
    <cellStyle name="Accent1 53" xfId="1147"/>
    <cellStyle name="Accent1 53 2" xfId="4705"/>
    <cellStyle name="Accent1 54" xfId="1148"/>
    <cellStyle name="Accent1 54 2" xfId="4706"/>
    <cellStyle name="Accent1 55" xfId="1149"/>
    <cellStyle name="Accent1 55 2" xfId="4707"/>
    <cellStyle name="Accent1 56" xfId="1150"/>
    <cellStyle name="Accent1 56 2" xfId="4708"/>
    <cellStyle name="Accent1 57" xfId="1151"/>
    <cellStyle name="Accent1 57 2" xfId="4709"/>
    <cellStyle name="Accent1 58" xfId="1152"/>
    <cellStyle name="Accent1 58 2" xfId="4710"/>
    <cellStyle name="Accent1 59" xfId="1153"/>
    <cellStyle name="Accent1 59 2" xfId="4711"/>
    <cellStyle name="Accent1 6" xfId="1154"/>
    <cellStyle name="Accent1 6 2" xfId="4712"/>
    <cellStyle name="Accent1 60" xfId="4713"/>
    <cellStyle name="Accent1 7" xfId="1155"/>
    <cellStyle name="Accent1 7 2" xfId="4714"/>
    <cellStyle name="Accent1 8" xfId="1156"/>
    <cellStyle name="Accent1 8 2" xfId="4715"/>
    <cellStyle name="Accent1 9" xfId="1157"/>
    <cellStyle name="Accent1 9 2" xfId="4716"/>
    <cellStyle name="Accent2 10" xfId="1158"/>
    <cellStyle name="Accent2 10 2" xfId="4717"/>
    <cellStyle name="Accent2 11" xfId="1159"/>
    <cellStyle name="Accent2 11 2" xfId="4718"/>
    <cellStyle name="Accent2 12" xfId="1160"/>
    <cellStyle name="Accent2 12 2" xfId="4719"/>
    <cellStyle name="Accent2 13" xfId="1161"/>
    <cellStyle name="Accent2 13 2" xfId="4720"/>
    <cellStyle name="Accent2 14" xfId="1162"/>
    <cellStyle name="Accent2 14 2" xfId="4721"/>
    <cellStyle name="Accent2 15" xfId="1163"/>
    <cellStyle name="Accent2 15 2" xfId="4722"/>
    <cellStyle name="Accent2 16" xfId="1164"/>
    <cellStyle name="Accent2 16 2" xfId="4723"/>
    <cellStyle name="Accent2 17" xfId="1165"/>
    <cellStyle name="Accent2 17 2" xfId="4724"/>
    <cellStyle name="Accent2 18" xfId="1166"/>
    <cellStyle name="Accent2 18 2" xfId="4725"/>
    <cellStyle name="Accent2 19" xfId="1167"/>
    <cellStyle name="Accent2 19 2" xfId="4726"/>
    <cellStyle name="Accent2 2" xfId="1168"/>
    <cellStyle name="Accent2 2 2" xfId="1169"/>
    <cellStyle name="Accent2 2 2 2" xfId="4727"/>
    <cellStyle name="Accent2 2 3" xfId="4728"/>
    <cellStyle name="Accent2 20" xfId="1170"/>
    <cellStyle name="Accent2 20 2" xfId="4729"/>
    <cellStyle name="Accent2 21" xfId="1171"/>
    <cellStyle name="Accent2 21 2" xfId="4730"/>
    <cellStyle name="Accent2 22" xfId="1172"/>
    <cellStyle name="Accent2 22 2" xfId="4731"/>
    <cellStyle name="Accent2 23" xfId="1173"/>
    <cellStyle name="Accent2 23 2" xfId="4732"/>
    <cellStyle name="Accent2 24" xfId="1174"/>
    <cellStyle name="Accent2 24 2" xfId="4733"/>
    <cellStyle name="Accent2 25" xfId="1175"/>
    <cellStyle name="Accent2 25 2" xfId="4734"/>
    <cellStyle name="Accent2 26" xfId="1176"/>
    <cellStyle name="Accent2 26 2" xfId="4735"/>
    <cellStyle name="Accent2 27" xfId="1177"/>
    <cellStyle name="Accent2 27 2" xfId="4736"/>
    <cellStyle name="Accent2 28" xfId="1178"/>
    <cellStyle name="Accent2 28 2" xfId="4737"/>
    <cellStyle name="Accent2 29" xfId="1179"/>
    <cellStyle name="Accent2 29 2" xfId="4738"/>
    <cellStyle name="Accent2 3" xfId="1180"/>
    <cellStyle name="Accent2 3 2" xfId="4739"/>
    <cellStyle name="Accent2 30" xfId="1181"/>
    <cellStyle name="Accent2 30 2" xfId="4740"/>
    <cellStyle name="Accent2 31" xfId="1182"/>
    <cellStyle name="Accent2 31 2" xfId="4741"/>
    <cellStyle name="Accent2 32" xfId="1183"/>
    <cellStyle name="Accent2 32 2" xfId="4742"/>
    <cellStyle name="Accent2 33" xfId="1184"/>
    <cellStyle name="Accent2 33 2" xfId="4743"/>
    <cellStyle name="Accent2 34" xfId="1185"/>
    <cellStyle name="Accent2 34 2" xfId="4744"/>
    <cellStyle name="Accent2 35" xfId="1186"/>
    <cellStyle name="Accent2 35 2" xfId="4745"/>
    <cellStyle name="Accent2 36" xfId="1187"/>
    <cellStyle name="Accent2 36 2" xfId="4746"/>
    <cellStyle name="Accent2 37" xfId="1188"/>
    <cellStyle name="Accent2 37 2" xfId="4747"/>
    <cellStyle name="Accent2 38" xfId="1189"/>
    <cellStyle name="Accent2 38 2" xfId="4748"/>
    <cellStyle name="Accent2 39" xfId="1190"/>
    <cellStyle name="Accent2 39 2" xfId="4749"/>
    <cellStyle name="Accent2 4" xfId="1191"/>
    <cellStyle name="Accent2 4 2" xfId="4750"/>
    <cellStyle name="Accent2 40" xfId="1192"/>
    <cellStyle name="Accent2 40 2" xfId="4751"/>
    <cellStyle name="Accent2 41" xfId="1193"/>
    <cellStyle name="Accent2 41 2" xfId="4752"/>
    <cellStyle name="Accent2 42" xfId="1194"/>
    <cellStyle name="Accent2 42 2" xfId="4753"/>
    <cellStyle name="Accent2 43" xfId="1195"/>
    <cellStyle name="Accent2 43 2" xfId="4754"/>
    <cellStyle name="Accent2 44" xfId="1196"/>
    <cellStyle name="Accent2 44 2" xfId="4755"/>
    <cellStyle name="Accent2 45" xfId="1197"/>
    <cellStyle name="Accent2 45 2" xfId="4756"/>
    <cellStyle name="Accent2 46" xfId="1198"/>
    <cellStyle name="Accent2 46 2" xfId="4757"/>
    <cellStyle name="Accent2 47" xfId="1199"/>
    <cellStyle name="Accent2 47 2" xfId="4758"/>
    <cellStyle name="Accent2 48" xfId="1200"/>
    <cellStyle name="Accent2 48 2" xfId="4759"/>
    <cellStyle name="Accent2 49" xfId="1201"/>
    <cellStyle name="Accent2 49 2" xfId="4760"/>
    <cellStyle name="Accent2 5" xfId="1202"/>
    <cellStyle name="Accent2 5 2" xfId="4761"/>
    <cellStyle name="Accent2 50" xfId="1203"/>
    <cellStyle name="Accent2 50 2" xfId="4762"/>
    <cellStyle name="Accent2 51" xfId="1204"/>
    <cellStyle name="Accent2 51 2" xfId="4763"/>
    <cellStyle name="Accent2 52" xfId="1205"/>
    <cellStyle name="Accent2 52 2" xfId="4764"/>
    <cellStyle name="Accent2 53" xfId="1206"/>
    <cellStyle name="Accent2 53 2" xfId="4765"/>
    <cellStyle name="Accent2 54" xfId="1207"/>
    <cellStyle name="Accent2 54 2" xfId="4766"/>
    <cellStyle name="Accent2 55" xfId="1208"/>
    <cellStyle name="Accent2 55 2" xfId="4767"/>
    <cellStyle name="Accent2 56" xfId="1209"/>
    <cellStyle name="Accent2 56 2" xfId="4768"/>
    <cellStyle name="Accent2 57" xfId="1210"/>
    <cellStyle name="Accent2 57 2" xfId="4769"/>
    <cellStyle name="Accent2 58" xfId="1211"/>
    <cellStyle name="Accent2 58 2" xfId="4770"/>
    <cellStyle name="Accent2 59" xfId="1212"/>
    <cellStyle name="Accent2 59 2" xfId="4771"/>
    <cellStyle name="Accent2 6" xfId="1213"/>
    <cellStyle name="Accent2 6 2" xfId="4772"/>
    <cellStyle name="Accent2 60" xfId="4773"/>
    <cellStyle name="Accent2 7" xfId="1214"/>
    <cellStyle name="Accent2 7 2" xfId="4774"/>
    <cellStyle name="Accent2 8" xfId="1215"/>
    <cellStyle name="Accent2 8 2" xfId="4775"/>
    <cellStyle name="Accent2 9" xfId="1216"/>
    <cellStyle name="Accent2 9 2" xfId="4776"/>
    <cellStyle name="Accent3 10" xfId="1217"/>
    <cellStyle name="Accent3 10 2" xfId="4777"/>
    <cellStyle name="Accent3 11" xfId="1218"/>
    <cellStyle name="Accent3 11 2" xfId="4778"/>
    <cellStyle name="Accent3 12" xfId="1219"/>
    <cellStyle name="Accent3 12 2" xfId="4779"/>
    <cellStyle name="Accent3 13" xfId="1220"/>
    <cellStyle name="Accent3 13 2" xfId="4780"/>
    <cellStyle name="Accent3 14" xfId="1221"/>
    <cellStyle name="Accent3 14 2" xfId="4781"/>
    <cellStyle name="Accent3 15" xfId="1222"/>
    <cellStyle name="Accent3 15 2" xfId="4782"/>
    <cellStyle name="Accent3 16" xfId="1223"/>
    <cellStyle name="Accent3 16 2" xfId="4783"/>
    <cellStyle name="Accent3 17" xfId="1224"/>
    <cellStyle name="Accent3 17 2" xfId="4784"/>
    <cellStyle name="Accent3 18" xfId="1225"/>
    <cellStyle name="Accent3 18 2" xfId="4785"/>
    <cellStyle name="Accent3 19" xfId="1226"/>
    <cellStyle name="Accent3 19 2" xfId="4786"/>
    <cellStyle name="Accent3 2" xfId="1227"/>
    <cellStyle name="Accent3 2 2" xfId="1228"/>
    <cellStyle name="Accent3 2 2 2" xfId="4787"/>
    <cellStyle name="Accent3 2 3" xfId="4788"/>
    <cellStyle name="Accent3 20" xfId="1229"/>
    <cellStyle name="Accent3 20 2" xfId="4789"/>
    <cellStyle name="Accent3 21" xfId="1230"/>
    <cellStyle name="Accent3 21 2" xfId="4790"/>
    <cellStyle name="Accent3 22" xfId="1231"/>
    <cellStyle name="Accent3 22 2" xfId="4791"/>
    <cellStyle name="Accent3 23" xfId="1232"/>
    <cellStyle name="Accent3 23 2" xfId="4792"/>
    <cellStyle name="Accent3 24" xfId="1233"/>
    <cellStyle name="Accent3 24 2" xfId="4793"/>
    <cellStyle name="Accent3 25" xfId="1234"/>
    <cellStyle name="Accent3 25 2" xfId="4794"/>
    <cellStyle name="Accent3 26" xfId="1235"/>
    <cellStyle name="Accent3 26 2" xfId="4795"/>
    <cellStyle name="Accent3 27" xfId="1236"/>
    <cellStyle name="Accent3 27 2" xfId="4796"/>
    <cellStyle name="Accent3 28" xfId="1237"/>
    <cellStyle name="Accent3 28 2" xfId="4797"/>
    <cellStyle name="Accent3 29" xfId="1238"/>
    <cellStyle name="Accent3 29 2" xfId="4798"/>
    <cellStyle name="Accent3 3" xfId="1239"/>
    <cellStyle name="Accent3 3 2" xfId="4799"/>
    <cellStyle name="Accent3 30" xfId="1240"/>
    <cellStyle name="Accent3 30 2" xfId="4800"/>
    <cellStyle name="Accent3 31" xfId="1241"/>
    <cellStyle name="Accent3 31 2" xfId="4801"/>
    <cellStyle name="Accent3 32" xfId="1242"/>
    <cellStyle name="Accent3 32 2" xfId="4802"/>
    <cellStyle name="Accent3 33" xfId="1243"/>
    <cellStyle name="Accent3 33 2" xfId="4803"/>
    <cellStyle name="Accent3 34" xfId="1244"/>
    <cellStyle name="Accent3 34 2" xfId="4804"/>
    <cellStyle name="Accent3 35" xfId="1245"/>
    <cellStyle name="Accent3 35 2" xfId="4805"/>
    <cellStyle name="Accent3 36" xfId="1246"/>
    <cellStyle name="Accent3 36 2" xfId="4806"/>
    <cellStyle name="Accent3 37" xfId="1247"/>
    <cellStyle name="Accent3 37 2" xfId="4807"/>
    <cellStyle name="Accent3 38" xfId="1248"/>
    <cellStyle name="Accent3 38 2" xfId="4808"/>
    <cellStyle name="Accent3 39" xfId="1249"/>
    <cellStyle name="Accent3 39 2" xfId="4809"/>
    <cellStyle name="Accent3 4" xfId="1250"/>
    <cellStyle name="Accent3 4 2" xfId="4810"/>
    <cellStyle name="Accent3 40" xfId="1251"/>
    <cellStyle name="Accent3 40 2" xfId="4811"/>
    <cellStyle name="Accent3 41" xfId="1252"/>
    <cellStyle name="Accent3 41 2" xfId="4812"/>
    <cellStyle name="Accent3 42" xfId="1253"/>
    <cellStyle name="Accent3 42 2" xfId="4813"/>
    <cellStyle name="Accent3 43" xfId="1254"/>
    <cellStyle name="Accent3 43 2" xfId="4814"/>
    <cellStyle name="Accent3 44" xfId="1255"/>
    <cellStyle name="Accent3 44 2" xfId="4815"/>
    <cellStyle name="Accent3 45" xfId="1256"/>
    <cellStyle name="Accent3 45 2" xfId="4816"/>
    <cellStyle name="Accent3 46" xfId="1257"/>
    <cellStyle name="Accent3 46 2" xfId="4817"/>
    <cellStyle name="Accent3 47" xfId="1258"/>
    <cellStyle name="Accent3 47 2" xfId="4818"/>
    <cellStyle name="Accent3 48" xfId="1259"/>
    <cellStyle name="Accent3 48 2" xfId="4819"/>
    <cellStyle name="Accent3 49" xfId="1260"/>
    <cellStyle name="Accent3 49 2" xfId="4820"/>
    <cellStyle name="Accent3 5" xfId="1261"/>
    <cellStyle name="Accent3 5 2" xfId="4821"/>
    <cellStyle name="Accent3 50" xfId="1262"/>
    <cellStyle name="Accent3 50 2" xfId="4822"/>
    <cellStyle name="Accent3 51" xfId="1263"/>
    <cellStyle name="Accent3 51 2" xfId="4823"/>
    <cellStyle name="Accent3 52" xfId="1264"/>
    <cellStyle name="Accent3 52 2" xfId="4824"/>
    <cellStyle name="Accent3 53" xfId="1265"/>
    <cellStyle name="Accent3 53 2" xfId="4825"/>
    <cellStyle name="Accent3 54" xfId="1266"/>
    <cellStyle name="Accent3 54 2" xfId="4826"/>
    <cellStyle name="Accent3 55" xfId="1267"/>
    <cellStyle name="Accent3 55 2" xfId="4827"/>
    <cellStyle name="Accent3 56" xfId="1268"/>
    <cellStyle name="Accent3 56 2" xfId="4828"/>
    <cellStyle name="Accent3 57" xfId="1269"/>
    <cellStyle name="Accent3 57 2" xfId="4829"/>
    <cellStyle name="Accent3 58" xfId="1270"/>
    <cellStyle name="Accent3 58 2" xfId="4830"/>
    <cellStyle name="Accent3 59" xfId="1271"/>
    <cellStyle name="Accent3 59 2" xfId="4831"/>
    <cellStyle name="Accent3 6" xfId="1272"/>
    <cellStyle name="Accent3 6 2" xfId="4832"/>
    <cellStyle name="Accent3 60" xfId="4833"/>
    <cellStyle name="Accent3 7" xfId="1273"/>
    <cellStyle name="Accent3 7 2" xfId="4834"/>
    <cellStyle name="Accent3 8" xfId="1274"/>
    <cellStyle name="Accent3 8 2" xfId="4835"/>
    <cellStyle name="Accent3 9" xfId="1275"/>
    <cellStyle name="Accent3 9 2" xfId="4836"/>
    <cellStyle name="Accent4 10" xfId="1276"/>
    <cellStyle name="Accent4 10 2" xfId="4837"/>
    <cellStyle name="Accent4 11" xfId="1277"/>
    <cellStyle name="Accent4 11 2" xfId="4838"/>
    <cellStyle name="Accent4 12" xfId="1278"/>
    <cellStyle name="Accent4 12 2" xfId="4839"/>
    <cellStyle name="Accent4 13" xfId="1279"/>
    <cellStyle name="Accent4 13 2" xfId="4840"/>
    <cellStyle name="Accent4 14" xfId="1280"/>
    <cellStyle name="Accent4 14 2" xfId="4841"/>
    <cellStyle name="Accent4 15" xfId="1281"/>
    <cellStyle name="Accent4 15 2" xfId="4842"/>
    <cellStyle name="Accent4 16" xfId="1282"/>
    <cellStyle name="Accent4 16 2" xfId="4843"/>
    <cellStyle name="Accent4 17" xfId="1283"/>
    <cellStyle name="Accent4 17 2" xfId="4844"/>
    <cellStyle name="Accent4 18" xfId="1284"/>
    <cellStyle name="Accent4 18 2" xfId="4845"/>
    <cellStyle name="Accent4 19" xfId="1285"/>
    <cellStyle name="Accent4 19 2" xfId="4846"/>
    <cellStyle name="Accent4 2" xfId="1286"/>
    <cellStyle name="Accent4 2 2" xfId="1287"/>
    <cellStyle name="Accent4 2 2 2" xfId="4847"/>
    <cellStyle name="Accent4 2 3" xfId="4848"/>
    <cellStyle name="Accent4 20" xfId="1288"/>
    <cellStyle name="Accent4 20 2" xfId="4849"/>
    <cellStyle name="Accent4 21" xfId="1289"/>
    <cellStyle name="Accent4 21 2" xfId="4850"/>
    <cellStyle name="Accent4 22" xfId="1290"/>
    <cellStyle name="Accent4 22 2" xfId="4851"/>
    <cellStyle name="Accent4 23" xfId="1291"/>
    <cellStyle name="Accent4 23 2" xfId="4852"/>
    <cellStyle name="Accent4 24" xfId="1292"/>
    <cellStyle name="Accent4 24 2" xfId="4853"/>
    <cellStyle name="Accent4 25" xfId="1293"/>
    <cellStyle name="Accent4 25 2" xfId="4854"/>
    <cellStyle name="Accent4 26" xfId="1294"/>
    <cellStyle name="Accent4 26 2" xfId="4855"/>
    <cellStyle name="Accent4 27" xfId="1295"/>
    <cellStyle name="Accent4 27 2" xfId="4856"/>
    <cellStyle name="Accent4 28" xfId="1296"/>
    <cellStyle name="Accent4 28 2" xfId="4857"/>
    <cellStyle name="Accent4 29" xfId="1297"/>
    <cellStyle name="Accent4 29 2" xfId="4858"/>
    <cellStyle name="Accent4 3" xfId="1298"/>
    <cellStyle name="Accent4 3 2" xfId="4859"/>
    <cellStyle name="Accent4 30" xfId="1299"/>
    <cellStyle name="Accent4 30 2" xfId="4860"/>
    <cellStyle name="Accent4 31" xfId="1300"/>
    <cellStyle name="Accent4 31 2" xfId="4861"/>
    <cellStyle name="Accent4 32" xfId="1301"/>
    <cellStyle name="Accent4 32 2" xfId="4862"/>
    <cellStyle name="Accent4 33" xfId="1302"/>
    <cellStyle name="Accent4 33 2" xfId="4863"/>
    <cellStyle name="Accent4 34" xfId="1303"/>
    <cellStyle name="Accent4 34 2" xfId="4864"/>
    <cellStyle name="Accent4 35" xfId="1304"/>
    <cellStyle name="Accent4 35 2" xfId="4865"/>
    <cellStyle name="Accent4 36" xfId="1305"/>
    <cellStyle name="Accent4 36 2" xfId="4866"/>
    <cellStyle name="Accent4 37" xfId="1306"/>
    <cellStyle name="Accent4 37 2" xfId="4867"/>
    <cellStyle name="Accent4 38" xfId="1307"/>
    <cellStyle name="Accent4 38 2" xfId="4868"/>
    <cellStyle name="Accent4 39" xfId="1308"/>
    <cellStyle name="Accent4 39 2" xfId="4869"/>
    <cellStyle name="Accent4 4" xfId="1309"/>
    <cellStyle name="Accent4 4 2" xfId="4870"/>
    <cellStyle name="Accent4 40" xfId="1310"/>
    <cellStyle name="Accent4 40 2" xfId="4871"/>
    <cellStyle name="Accent4 41" xfId="1311"/>
    <cellStyle name="Accent4 41 2" xfId="4872"/>
    <cellStyle name="Accent4 42" xfId="1312"/>
    <cellStyle name="Accent4 42 2" xfId="4873"/>
    <cellStyle name="Accent4 43" xfId="1313"/>
    <cellStyle name="Accent4 43 2" xfId="4874"/>
    <cellStyle name="Accent4 44" xfId="1314"/>
    <cellStyle name="Accent4 44 2" xfId="4875"/>
    <cellStyle name="Accent4 45" xfId="1315"/>
    <cellStyle name="Accent4 45 2" xfId="4876"/>
    <cellStyle name="Accent4 46" xfId="1316"/>
    <cellStyle name="Accent4 46 2" xfId="4877"/>
    <cellStyle name="Accent4 47" xfId="1317"/>
    <cellStyle name="Accent4 47 2" xfId="4878"/>
    <cellStyle name="Accent4 48" xfId="1318"/>
    <cellStyle name="Accent4 48 2" xfId="4879"/>
    <cellStyle name="Accent4 49" xfId="1319"/>
    <cellStyle name="Accent4 49 2" xfId="4880"/>
    <cellStyle name="Accent4 5" xfId="1320"/>
    <cellStyle name="Accent4 5 2" xfId="4881"/>
    <cellStyle name="Accent4 50" xfId="1321"/>
    <cellStyle name="Accent4 50 2" xfId="4882"/>
    <cellStyle name="Accent4 51" xfId="1322"/>
    <cellStyle name="Accent4 51 2" xfId="4883"/>
    <cellStyle name="Accent4 52" xfId="1323"/>
    <cellStyle name="Accent4 52 2" xfId="4884"/>
    <cellStyle name="Accent4 53" xfId="1324"/>
    <cellStyle name="Accent4 53 2" xfId="4885"/>
    <cellStyle name="Accent4 54" xfId="1325"/>
    <cellStyle name="Accent4 54 2" xfId="4886"/>
    <cellStyle name="Accent4 55" xfId="1326"/>
    <cellStyle name="Accent4 55 2" xfId="4887"/>
    <cellStyle name="Accent4 56" xfId="1327"/>
    <cellStyle name="Accent4 56 2" xfId="4888"/>
    <cellStyle name="Accent4 57" xfId="1328"/>
    <cellStyle name="Accent4 57 2" xfId="4889"/>
    <cellStyle name="Accent4 58" xfId="1329"/>
    <cellStyle name="Accent4 58 2" xfId="4890"/>
    <cellStyle name="Accent4 59" xfId="1330"/>
    <cellStyle name="Accent4 59 2" xfId="4891"/>
    <cellStyle name="Accent4 6" xfId="1331"/>
    <cellStyle name="Accent4 6 2" xfId="4892"/>
    <cellStyle name="Accent4 60" xfId="4893"/>
    <cellStyle name="Accent4 7" xfId="1332"/>
    <cellStyle name="Accent4 7 2" xfId="4894"/>
    <cellStyle name="Accent4 8" xfId="1333"/>
    <cellStyle name="Accent4 8 2" xfId="4895"/>
    <cellStyle name="Accent4 9" xfId="1334"/>
    <cellStyle name="Accent4 9 2" xfId="4896"/>
    <cellStyle name="Accent5 10" xfId="1335"/>
    <cellStyle name="Accent5 10 2" xfId="4897"/>
    <cellStyle name="Accent5 11" xfId="1336"/>
    <cellStyle name="Accent5 11 2" xfId="4898"/>
    <cellStyle name="Accent5 12" xfId="1337"/>
    <cellStyle name="Accent5 12 2" xfId="4899"/>
    <cellStyle name="Accent5 13" xfId="1338"/>
    <cellStyle name="Accent5 13 2" xfId="4900"/>
    <cellStyle name="Accent5 14" xfId="1339"/>
    <cellStyle name="Accent5 14 2" xfId="4901"/>
    <cellStyle name="Accent5 15" xfId="1340"/>
    <cellStyle name="Accent5 15 2" xfId="4902"/>
    <cellStyle name="Accent5 16" xfId="1341"/>
    <cellStyle name="Accent5 16 2" xfId="4903"/>
    <cellStyle name="Accent5 17" xfId="1342"/>
    <cellStyle name="Accent5 17 2" xfId="4904"/>
    <cellStyle name="Accent5 18" xfId="1343"/>
    <cellStyle name="Accent5 18 2" xfId="4905"/>
    <cellStyle name="Accent5 19" xfId="1344"/>
    <cellStyle name="Accent5 19 2" xfId="4906"/>
    <cellStyle name="Accent5 2" xfId="1345"/>
    <cellStyle name="Accent5 2 2" xfId="1346"/>
    <cellStyle name="Accent5 2 2 2" xfId="4907"/>
    <cellStyle name="Accent5 2 3" xfId="4908"/>
    <cellStyle name="Accent5 20" xfId="1347"/>
    <cellStyle name="Accent5 20 2" xfId="4909"/>
    <cellStyle name="Accent5 21" xfId="1348"/>
    <cellStyle name="Accent5 21 2" xfId="4910"/>
    <cellStyle name="Accent5 22" xfId="1349"/>
    <cellStyle name="Accent5 22 2" xfId="4911"/>
    <cellStyle name="Accent5 23" xfId="1350"/>
    <cellStyle name="Accent5 23 2" xfId="4912"/>
    <cellStyle name="Accent5 24" xfId="1351"/>
    <cellStyle name="Accent5 24 2" xfId="4913"/>
    <cellStyle name="Accent5 25" xfId="1352"/>
    <cellStyle name="Accent5 25 2" xfId="4914"/>
    <cellStyle name="Accent5 26" xfId="1353"/>
    <cellStyle name="Accent5 26 2" xfId="4915"/>
    <cellStyle name="Accent5 27" xfId="1354"/>
    <cellStyle name="Accent5 27 2" xfId="4916"/>
    <cellStyle name="Accent5 28" xfId="1355"/>
    <cellStyle name="Accent5 28 2" xfId="4917"/>
    <cellStyle name="Accent5 29" xfId="1356"/>
    <cellStyle name="Accent5 29 2" xfId="4918"/>
    <cellStyle name="Accent5 3" xfId="1357"/>
    <cellStyle name="Accent5 3 2" xfId="4919"/>
    <cellStyle name="Accent5 30" xfId="1358"/>
    <cellStyle name="Accent5 30 2" xfId="4920"/>
    <cellStyle name="Accent5 31" xfId="1359"/>
    <cellStyle name="Accent5 31 2" xfId="4921"/>
    <cellStyle name="Accent5 32" xfId="1360"/>
    <cellStyle name="Accent5 32 2" xfId="4922"/>
    <cellStyle name="Accent5 33" xfId="1361"/>
    <cellStyle name="Accent5 33 2" xfId="4923"/>
    <cellStyle name="Accent5 34" xfId="1362"/>
    <cellStyle name="Accent5 34 2" xfId="4924"/>
    <cellStyle name="Accent5 35" xfId="1363"/>
    <cellStyle name="Accent5 35 2" xfId="4925"/>
    <cellStyle name="Accent5 36" xfId="1364"/>
    <cellStyle name="Accent5 36 2" xfId="4926"/>
    <cellStyle name="Accent5 37" xfId="1365"/>
    <cellStyle name="Accent5 37 2" xfId="4927"/>
    <cellStyle name="Accent5 38" xfId="1366"/>
    <cellStyle name="Accent5 38 2" xfId="4928"/>
    <cellStyle name="Accent5 39" xfId="1367"/>
    <cellStyle name="Accent5 39 2" xfId="4929"/>
    <cellStyle name="Accent5 4" xfId="1368"/>
    <cellStyle name="Accent5 4 2" xfId="4930"/>
    <cellStyle name="Accent5 40" xfId="1369"/>
    <cellStyle name="Accent5 40 2" xfId="4931"/>
    <cellStyle name="Accent5 41" xfId="1370"/>
    <cellStyle name="Accent5 41 2" xfId="4932"/>
    <cellStyle name="Accent5 42" xfId="1371"/>
    <cellStyle name="Accent5 42 2" xfId="4933"/>
    <cellStyle name="Accent5 43" xfId="1372"/>
    <cellStyle name="Accent5 43 2" xfId="4934"/>
    <cellStyle name="Accent5 44" xfId="1373"/>
    <cellStyle name="Accent5 44 2" xfId="4935"/>
    <cellStyle name="Accent5 45" xfId="1374"/>
    <cellStyle name="Accent5 45 2" xfId="4936"/>
    <cellStyle name="Accent5 46" xfId="1375"/>
    <cellStyle name="Accent5 46 2" xfId="4937"/>
    <cellStyle name="Accent5 47" xfId="1376"/>
    <cellStyle name="Accent5 47 2" xfId="4938"/>
    <cellStyle name="Accent5 48" xfId="1377"/>
    <cellStyle name="Accent5 48 2" xfId="4939"/>
    <cellStyle name="Accent5 49" xfId="1378"/>
    <cellStyle name="Accent5 49 2" xfId="4940"/>
    <cellStyle name="Accent5 5" xfId="1379"/>
    <cellStyle name="Accent5 5 2" xfId="4941"/>
    <cellStyle name="Accent5 50" xfId="1380"/>
    <cellStyle name="Accent5 50 2" xfId="4942"/>
    <cellStyle name="Accent5 51" xfId="1381"/>
    <cellStyle name="Accent5 51 2" xfId="4943"/>
    <cellStyle name="Accent5 52" xfId="1382"/>
    <cellStyle name="Accent5 52 2" xfId="4944"/>
    <cellStyle name="Accent5 53" xfId="1383"/>
    <cellStyle name="Accent5 53 2" xfId="4945"/>
    <cellStyle name="Accent5 54" xfId="1384"/>
    <cellStyle name="Accent5 54 2" xfId="4946"/>
    <cellStyle name="Accent5 55" xfId="1385"/>
    <cellStyle name="Accent5 55 2" xfId="4947"/>
    <cellStyle name="Accent5 56" xfId="1386"/>
    <cellStyle name="Accent5 56 2" xfId="4948"/>
    <cellStyle name="Accent5 57" xfId="1387"/>
    <cellStyle name="Accent5 57 2" xfId="4949"/>
    <cellStyle name="Accent5 58" xfId="1388"/>
    <cellStyle name="Accent5 58 2" xfId="4950"/>
    <cellStyle name="Accent5 59" xfId="1389"/>
    <cellStyle name="Accent5 59 2" xfId="4951"/>
    <cellStyle name="Accent5 6" xfId="1390"/>
    <cellStyle name="Accent5 6 2" xfId="4952"/>
    <cellStyle name="Accent5 60" xfId="4953"/>
    <cellStyle name="Accent5 7" xfId="1391"/>
    <cellStyle name="Accent5 7 2" xfId="4954"/>
    <cellStyle name="Accent5 8" xfId="1392"/>
    <cellStyle name="Accent5 8 2" xfId="4955"/>
    <cellStyle name="Accent5 9" xfId="1393"/>
    <cellStyle name="Accent5 9 2" xfId="4956"/>
    <cellStyle name="Accent6 10" xfId="1394"/>
    <cellStyle name="Accent6 10 2" xfId="4957"/>
    <cellStyle name="Accent6 11" xfId="1395"/>
    <cellStyle name="Accent6 11 2" xfId="4958"/>
    <cellStyle name="Accent6 12" xfId="1396"/>
    <cellStyle name="Accent6 12 2" xfId="4959"/>
    <cellStyle name="Accent6 13" xfId="1397"/>
    <cellStyle name="Accent6 13 2" xfId="4960"/>
    <cellStyle name="Accent6 14" xfId="1398"/>
    <cellStyle name="Accent6 14 2" xfId="4961"/>
    <cellStyle name="Accent6 15" xfId="1399"/>
    <cellStyle name="Accent6 15 2" xfId="4962"/>
    <cellStyle name="Accent6 16" xfId="1400"/>
    <cellStyle name="Accent6 16 2" xfId="4963"/>
    <cellStyle name="Accent6 17" xfId="1401"/>
    <cellStyle name="Accent6 17 2" xfId="4964"/>
    <cellStyle name="Accent6 18" xfId="1402"/>
    <cellStyle name="Accent6 18 2" xfId="4965"/>
    <cellStyle name="Accent6 19" xfId="1403"/>
    <cellStyle name="Accent6 19 2" xfId="4966"/>
    <cellStyle name="Accent6 2" xfId="1404"/>
    <cellStyle name="Accent6 2 2" xfId="1405"/>
    <cellStyle name="Accent6 2 2 2" xfId="4967"/>
    <cellStyle name="Accent6 2 3" xfId="4968"/>
    <cellStyle name="Accent6 20" xfId="1406"/>
    <cellStyle name="Accent6 20 2" xfId="4969"/>
    <cellStyle name="Accent6 21" xfId="1407"/>
    <cellStyle name="Accent6 21 2" xfId="4970"/>
    <cellStyle name="Accent6 22" xfId="1408"/>
    <cellStyle name="Accent6 22 2" xfId="4971"/>
    <cellStyle name="Accent6 23" xfId="1409"/>
    <cellStyle name="Accent6 23 2" xfId="4972"/>
    <cellStyle name="Accent6 24" xfId="1410"/>
    <cellStyle name="Accent6 24 2" xfId="4973"/>
    <cellStyle name="Accent6 25" xfId="1411"/>
    <cellStyle name="Accent6 25 2" xfId="4974"/>
    <cellStyle name="Accent6 26" xfId="1412"/>
    <cellStyle name="Accent6 26 2" xfId="4975"/>
    <cellStyle name="Accent6 27" xfId="1413"/>
    <cellStyle name="Accent6 27 2" xfId="4976"/>
    <cellStyle name="Accent6 28" xfId="1414"/>
    <cellStyle name="Accent6 28 2" xfId="4977"/>
    <cellStyle name="Accent6 29" xfId="1415"/>
    <cellStyle name="Accent6 29 2" xfId="4978"/>
    <cellStyle name="Accent6 3" xfId="1416"/>
    <cellStyle name="Accent6 3 2" xfId="4979"/>
    <cellStyle name="Accent6 30" xfId="1417"/>
    <cellStyle name="Accent6 30 2" xfId="4980"/>
    <cellStyle name="Accent6 31" xfId="1418"/>
    <cellStyle name="Accent6 31 2" xfId="4981"/>
    <cellStyle name="Accent6 32" xfId="1419"/>
    <cellStyle name="Accent6 32 2" xfId="4982"/>
    <cellStyle name="Accent6 33" xfId="1420"/>
    <cellStyle name="Accent6 33 2" xfId="4983"/>
    <cellStyle name="Accent6 34" xfId="1421"/>
    <cellStyle name="Accent6 34 2" xfId="4984"/>
    <cellStyle name="Accent6 35" xfId="1422"/>
    <cellStyle name="Accent6 35 2" xfId="4985"/>
    <cellStyle name="Accent6 36" xfId="1423"/>
    <cellStyle name="Accent6 36 2" xfId="4986"/>
    <cellStyle name="Accent6 37" xfId="1424"/>
    <cellStyle name="Accent6 37 2" xfId="4987"/>
    <cellStyle name="Accent6 38" xfId="1425"/>
    <cellStyle name="Accent6 38 2" xfId="4988"/>
    <cellStyle name="Accent6 39" xfId="1426"/>
    <cellStyle name="Accent6 39 2" xfId="4989"/>
    <cellStyle name="Accent6 4" xfId="1427"/>
    <cellStyle name="Accent6 4 2" xfId="4990"/>
    <cellStyle name="Accent6 40" xfId="1428"/>
    <cellStyle name="Accent6 40 2" xfId="4991"/>
    <cellStyle name="Accent6 41" xfId="1429"/>
    <cellStyle name="Accent6 41 2" xfId="4992"/>
    <cellStyle name="Accent6 42" xfId="1430"/>
    <cellStyle name="Accent6 42 2" xfId="4993"/>
    <cellStyle name="Accent6 43" xfId="1431"/>
    <cellStyle name="Accent6 43 2" xfId="4994"/>
    <cellStyle name="Accent6 44" xfId="1432"/>
    <cellStyle name="Accent6 44 2" xfId="4995"/>
    <cellStyle name="Accent6 45" xfId="1433"/>
    <cellStyle name="Accent6 45 2" xfId="4996"/>
    <cellStyle name="Accent6 46" xfId="1434"/>
    <cellStyle name="Accent6 46 2" xfId="4997"/>
    <cellStyle name="Accent6 47" xfId="1435"/>
    <cellStyle name="Accent6 47 2" xfId="4998"/>
    <cellStyle name="Accent6 48" xfId="1436"/>
    <cellStyle name="Accent6 48 2" xfId="4999"/>
    <cellStyle name="Accent6 49" xfId="1437"/>
    <cellStyle name="Accent6 49 2" xfId="5000"/>
    <cellStyle name="Accent6 5" xfId="1438"/>
    <cellStyle name="Accent6 5 2" xfId="5001"/>
    <cellStyle name="Accent6 50" xfId="1439"/>
    <cellStyle name="Accent6 50 2" xfId="5002"/>
    <cellStyle name="Accent6 51" xfId="1440"/>
    <cellStyle name="Accent6 51 2" xfId="5003"/>
    <cellStyle name="Accent6 52" xfId="1441"/>
    <cellStyle name="Accent6 52 2" xfId="5004"/>
    <cellStyle name="Accent6 53" xfId="1442"/>
    <cellStyle name="Accent6 53 2" xfId="5005"/>
    <cellStyle name="Accent6 54" xfId="1443"/>
    <cellStyle name="Accent6 54 2" xfId="5006"/>
    <cellStyle name="Accent6 55" xfId="1444"/>
    <cellStyle name="Accent6 55 2" xfId="5007"/>
    <cellStyle name="Accent6 56" xfId="1445"/>
    <cellStyle name="Accent6 56 2" xfId="5008"/>
    <cellStyle name="Accent6 57" xfId="1446"/>
    <cellStyle name="Accent6 57 2" xfId="5009"/>
    <cellStyle name="Accent6 58" xfId="1447"/>
    <cellStyle name="Accent6 58 2" xfId="5010"/>
    <cellStyle name="Accent6 59" xfId="1448"/>
    <cellStyle name="Accent6 59 2" xfId="5011"/>
    <cellStyle name="Accent6 6" xfId="1449"/>
    <cellStyle name="Accent6 6 2" xfId="5012"/>
    <cellStyle name="Accent6 60" xfId="5013"/>
    <cellStyle name="Accent6 7" xfId="1450"/>
    <cellStyle name="Accent6 7 2" xfId="5014"/>
    <cellStyle name="Accent6 8" xfId="1451"/>
    <cellStyle name="Accent6 8 2" xfId="5015"/>
    <cellStyle name="Accent6 9" xfId="1452"/>
    <cellStyle name="Accent6 9 2" xfId="5016"/>
    <cellStyle name="ÅëÈ­ [0]_¿ì¹°Åë" xfId="16725"/>
    <cellStyle name="AeE­ [0]_INQUIRY ¿µ¾÷AßAø " xfId="16726"/>
    <cellStyle name="ÅëÈ­_¿ì¹°Åë" xfId="16727"/>
    <cellStyle name="AeE­_INQUIRY ¿µ¾÷AßAø " xfId="16728"/>
    <cellStyle name="args.style" xfId="16729"/>
    <cellStyle name="ÄÞ¸¶ [0]_¿ì¹°Åë" xfId="16730"/>
    <cellStyle name="AÞ¸¶ [0]_INQUIRY ¿?¾÷AßAø " xfId="16731"/>
    <cellStyle name="ÄÞ¸¶_¿ì¹°Åë" xfId="16732"/>
    <cellStyle name="AÞ¸¶_INQUIRY ¿?¾÷AßAø " xfId="16733"/>
    <cellStyle name="ÄÞ¸¶_L601CPT" xfId="16734"/>
    <cellStyle name="AutoFormat Options" xfId="16735"/>
    <cellStyle name="Bad 10" xfId="1453"/>
    <cellStyle name="Bad 10 2" xfId="5017"/>
    <cellStyle name="Bad 11" xfId="1454"/>
    <cellStyle name="Bad 11 2" xfId="5018"/>
    <cellStyle name="Bad 12" xfId="1455"/>
    <cellStyle name="Bad 12 2" xfId="5019"/>
    <cellStyle name="Bad 13" xfId="1456"/>
    <cellStyle name="Bad 13 2" xfId="5020"/>
    <cellStyle name="Bad 14" xfId="1457"/>
    <cellStyle name="Bad 14 2" xfId="5021"/>
    <cellStyle name="Bad 15" xfId="1458"/>
    <cellStyle name="Bad 15 2" xfId="5022"/>
    <cellStyle name="Bad 16" xfId="1459"/>
    <cellStyle name="Bad 16 2" xfId="5023"/>
    <cellStyle name="Bad 17" xfId="1460"/>
    <cellStyle name="Bad 17 2" xfId="5024"/>
    <cellStyle name="Bad 18" xfId="1461"/>
    <cellStyle name="Bad 18 2" xfId="5025"/>
    <cellStyle name="Bad 19" xfId="1462"/>
    <cellStyle name="Bad 19 2" xfId="5026"/>
    <cellStyle name="Bad 2" xfId="1463"/>
    <cellStyle name="Bad 2 2" xfId="1464"/>
    <cellStyle name="Bad 2 2 2" xfId="5027"/>
    <cellStyle name="Bad 2 3" xfId="5028"/>
    <cellStyle name="Bad 20" xfId="1465"/>
    <cellStyle name="Bad 20 2" xfId="5029"/>
    <cellStyle name="Bad 21" xfId="1466"/>
    <cellStyle name="Bad 21 2" xfId="5030"/>
    <cellStyle name="Bad 22" xfId="1467"/>
    <cellStyle name="Bad 22 2" xfId="5031"/>
    <cellStyle name="Bad 23" xfId="1468"/>
    <cellStyle name="Bad 23 2" xfId="5032"/>
    <cellStyle name="Bad 24" xfId="1469"/>
    <cellStyle name="Bad 24 2" xfId="5033"/>
    <cellStyle name="Bad 25" xfId="1470"/>
    <cellStyle name="Bad 25 2" xfId="5034"/>
    <cellStyle name="Bad 26" xfId="1471"/>
    <cellStyle name="Bad 26 2" xfId="5035"/>
    <cellStyle name="Bad 27" xfId="1472"/>
    <cellStyle name="Bad 27 2" xfId="5036"/>
    <cellStyle name="Bad 28" xfId="1473"/>
    <cellStyle name="Bad 28 2" xfId="5037"/>
    <cellStyle name="Bad 29" xfId="1474"/>
    <cellStyle name="Bad 29 2" xfId="5038"/>
    <cellStyle name="Bad 3" xfId="1475"/>
    <cellStyle name="Bad 3 2" xfId="5039"/>
    <cellStyle name="Bad 30" xfId="1476"/>
    <cellStyle name="Bad 30 2" xfId="5040"/>
    <cellStyle name="Bad 31" xfId="1477"/>
    <cellStyle name="Bad 31 2" xfId="5041"/>
    <cellStyle name="Bad 32" xfId="1478"/>
    <cellStyle name="Bad 32 2" xfId="5042"/>
    <cellStyle name="Bad 33" xfId="1479"/>
    <cellStyle name="Bad 33 2" xfId="5043"/>
    <cellStyle name="Bad 34" xfId="1480"/>
    <cellStyle name="Bad 34 2" xfId="5044"/>
    <cellStyle name="Bad 35" xfId="1481"/>
    <cellStyle name="Bad 35 2" xfId="5045"/>
    <cellStyle name="Bad 36" xfId="1482"/>
    <cellStyle name="Bad 36 2" xfId="5046"/>
    <cellStyle name="Bad 37" xfId="1483"/>
    <cellStyle name="Bad 37 2" xfId="5047"/>
    <cellStyle name="Bad 38" xfId="1484"/>
    <cellStyle name="Bad 38 2" xfId="5048"/>
    <cellStyle name="Bad 39" xfId="1485"/>
    <cellStyle name="Bad 39 2" xfId="5049"/>
    <cellStyle name="Bad 4" xfId="1486"/>
    <cellStyle name="Bad 4 2" xfId="5050"/>
    <cellStyle name="Bad 40" xfId="1487"/>
    <cellStyle name="Bad 40 2" xfId="5051"/>
    <cellStyle name="Bad 41" xfId="1488"/>
    <cellStyle name="Bad 41 2" xfId="5052"/>
    <cellStyle name="Bad 42" xfId="1489"/>
    <cellStyle name="Bad 42 2" xfId="5053"/>
    <cellStyle name="Bad 43" xfId="1490"/>
    <cellStyle name="Bad 43 2" xfId="5054"/>
    <cellStyle name="Bad 44" xfId="1491"/>
    <cellStyle name="Bad 44 2" xfId="5055"/>
    <cellStyle name="Bad 45" xfId="1492"/>
    <cellStyle name="Bad 45 2" xfId="5056"/>
    <cellStyle name="Bad 46" xfId="1493"/>
    <cellStyle name="Bad 46 2" xfId="5057"/>
    <cellStyle name="Bad 47" xfId="1494"/>
    <cellStyle name="Bad 47 2" xfId="5058"/>
    <cellStyle name="Bad 48" xfId="1495"/>
    <cellStyle name="Bad 48 2" xfId="5059"/>
    <cellStyle name="Bad 49" xfId="1496"/>
    <cellStyle name="Bad 49 2" xfId="5060"/>
    <cellStyle name="Bad 5" xfId="1497"/>
    <cellStyle name="Bad 5 2" xfId="5061"/>
    <cellStyle name="Bad 50" xfId="1498"/>
    <cellStyle name="Bad 50 2" xfId="5062"/>
    <cellStyle name="Bad 51" xfId="1499"/>
    <cellStyle name="Bad 51 2" xfId="5063"/>
    <cellStyle name="Bad 52" xfId="1500"/>
    <cellStyle name="Bad 52 2" xfId="5064"/>
    <cellStyle name="Bad 53" xfId="1501"/>
    <cellStyle name="Bad 53 2" xfId="5065"/>
    <cellStyle name="Bad 54" xfId="1502"/>
    <cellStyle name="Bad 54 2" xfId="5066"/>
    <cellStyle name="Bad 55" xfId="1503"/>
    <cellStyle name="Bad 55 2" xfId="5067"/>
    <cellStyle name="Bad 56" xfId="1504"/>
    <cellStyle name="Bad 56 2" xfId="5068"/>
    <cellStyle name="Bad 57" xfId="1505"/>
    <cellStyle name="Bad 57 2" xfId="5069"/>
    <cellStyle name="Bad 58" xfId="1506"/>
    <cellStyle name="Bad 58 2" xfId="5070"/>
    <cellStyle name="Bad 59" xfId="1507"/>
    <cellStyle name="Bad 59 2" xfId="5071"/>
    <cellStyle name="Bad 6" xfId="1508"/>
    <cellStyle name="Bad 6 2" xfId="5072"/>
    <cellStyle name="Bad 60" xfId="5073"/>
    <cellStyle name="Bad 7" xfId="1509"/>
    <cellStyle name="Bad 7 2" xfId="5074"/>
    <cellStyle name="Bad 8" xfId="1510"/>
    <cellStyle name="Bad 8 2" xfId="5075"/>
    <cellStyle name="Bad 9" xfId="1511"/>
    <cellStyle name="Bad 9 2" xfId="5076"/>
    <cellStyle name="C?AØ_¿?¾÷CoE² " xfId="16736"/>
    <cellStyle name="Ç¥ÁØ_#2(M17)_1" xfId="16737"/>
    <cellStyle name="C￥AØ_¿μ¾÷CoE² " xfId="16738"/>
    <cellStyle name="Calc Currency (0)" xfId="16739"/>
    <cellStyle name="Calc Currency (2)" xfId="16740"/>
    <cellStyle name="Calc Percent (0)" xfId="16741"/>
    <cellStyle name="Calc Percent (1)" xfId="16742"/>
    <cellStyle name="Calc Percent (2)" xfId="16743"/>
    <cellStyle name="Calc Units (0)" xfId="16744"/>
    <cellStyle name="Calc Units (1)" xfId="16745"/>
    <cellStyle name="Calc Units (2)" xfId="16746"/>
    <cellStyle name="Calculation 10" xfId="1512"/>
    <cellStyle name="Calculation 10 10" xfId="5077"/>
    <cellStyle name="Calculation 10 11" xfId="5078"/>
    <cellStyle name="Calculation 10 12" xfId="5079"/>
    <cellStyle name="Calculation 10 13" xfId="5080"/>
    <cellStyle name="Calculation 10 14" xfId="5081"/>
    <cellStyle name="Calculation 10 15" xfId="5082"/>
    <cellStyle name="Calculation 10 16" xfId="5083"/>
    <cellStyle name="Calculation 10 17" xfId="5084"/>
    <cellStyle name="Calculation 10 18" xfId="5085"/>
    <cellStyle name="Calculation 10 19" xfId="5086"/>
    <cellStyle name="Calculation 10 2" xfId="5087"/>
    <cellStyle name="Calculation 10 20" xfId="5088"/>
    <cellStyle name="Calculation 10 21" xfId="5089"/>
    <cellStyle name="Calculation 10 3" xfId="5090"/>
    <cellStyle name="Calculation 10 4" xfId="5091"/>
    <cellStyle name="Calculation 10 5" xfId="5092"/>
    <cellStyle name="Calculation 10 6" xfId="5093"/>
    <cellStyle name="Calculation 10 7" xfId="5094"/>
    <cellStyle name="Calculation 10 8" xfId="5095"/>
    <cellStyle name="Calculation 10 9" xfId="5096"/>
    <cellStyle name="Calculation 11" xfId="1513"/>
    <cellStyle name="Calculation 11 10" xfId="5097"/>
    <cellStyle name="Calculation 11 11" xfId="5098"/>
    <cellStyle name="Calculation 11 12" xfId="5099"/>
    <cellStyle name="Calculation 11 13" xfId="5100"/>
    <cellStyle name="Calculation 11 14" xfId="5101"/>
    <cellStyle name="Calculation 11 15" xfId="5102"/>
    <cellStyle name="Calculation 11 16" xfId="5103"/>
    <cellStyle name="Calculation 11 17" xfId="5104"/>
    <cellStyle name="Calculation 11 18" xfId="5105"/>
    <cellStyle name="Calculation 11 19" xfId="5106"/>
    <cellStyle name="Calculation 11 2" xfId="5107"/>
    <cellStyle name="Calculation 11 20" xfId="5108"/>
    <cellStyle name="Calculation 11 21" xfId="5109"/>
    <cellStyle name="Calculation 11 3" xfId="5110"/>
    <cellStyle name="Calculation 11 4" xfId="5111"/>
    <cellStyle name="Calculation 11 5" xfId="5112"/>
    <cellStyle name="Calculation 11 6" xfId="5113"/>
    <cellStyle name="Calculation 11 7" xfId="5114"/>
    <cellStyle name="Calculation 11 8" xfId="5115"/>
    <cellStyle name="Calculation 11 9" xfId="5116"/>
    <cellStyle name="Calculation 12" xfId="1514"/>
    <cellStyle name="Calculation 12 10" xfId="5117"/>
    <cellStyle name="Calculation 12 11" xfId="5118"/>
    <cellStyle name="Calculation 12 12" xfId="5119"/>
    <cellStyle name="Calculation 12 13" xfId="5120"/>
    <cellStyle name="Calculation 12 14" xfId="5121"/>
    <cellStyle name="Calculation 12 15" xfId="5122"/>
    <cellStyle name="Calculation 12 16" xfId="5123"/>
    <cellStyle name="Calculation 12 17" xfId="5124"/>
    <cellStyle name="Calculation 12 18" xfId="5125"/>
    <cellStyle name="Calculation 12 19" xfId="5126"/>
    <cellStyle name="Calculation 12 2" xfId="5127"/>
    <cellStyle name="Calculation 12 20" xfId="5128"/>
    <cellStyle name="Calculation 12 21" xfId="5129"/>
    <cellStyle name="Calculation 12 3" xfId="5130"/>
    <cellStyle name="Calculation 12 4" xfId="5131"/>
    <cellStyle name="Calculation 12 5" xfId="5132"/>
    <cellStyle name="Calculation 12 6" xfId="5133"/>
    <cellStyle name="Calculation 12 7" xfId="5134"/>
    <cellStyle name="Calculation 12 8" xfId="5135"/>
    <cellStyle name="Calculation 12 9" xfId="5136"/>
    <cellStyle name="Calculation 13" xfId="1515"/>
    <cellStyle name="Calculation 13 10" xfId="5137"/>
    <cellStyle name="Calculation 13 11" xfId="5138"/>
    <cellStyle name="Calculation 13 12" xfId="5139"/>
    <cellStyle name="Calculation 13 13" xfId="5140"/>
    <cellStyle name="Calculation 13 14" xfId="5141"/>
    <cellStyle name="Calculation 13 15" xfId="5142"/>
    <cellStyle name="Calculation 13 16" xfId="5143"/>
    <cellStyle name="Calculation 13 17" xfId="5144"/>
    <cellStyle name="Calculation 13 18" xfId="5145"/>
    <cellStyle name="Calculation 13 19" xfId="5146"/>
    <cellStyle name="Calculation 13 2" xfId="5147"/>
    <cellStyle name="Calculation 13 20" xfId="5148"/>
    <cellStyle name="Calculation 13 21" xfId="5149"/>
    <cellStyle name="Calculation 13 3" xfId="5150"/>
    <cellStyle name="Calculation 13 4" xfId="5151"/>
    <cellStyle name="Calculation 13 5" xfId="5152"/>
    <cellStyle name="Calculation 13 6" xfId="5153"/>
    <cellStyle name="Calculation 13 7" xfId="5154"/>
    <cellStyle name="Calculation 13 8" xfId="5155"/>
    <cellStyle name="Calculation 13 9" xfId="5156"/>
    <cellStyle name="Calculation 14" xfId="1516"/>
    <cellStyle name="Calculation 14 10" xfId="5157"/>
    <cellStyle name="Calculation 14 11" xfId="5158"/>
    <cellStyle name="Calculation 14 12" xfId="5159"/>
    <cellStyle name="Calculation 14 13" xfId="5160"/>
    <cellStyle name="Calculation 14 14" xfId="5161"/>
    <cellStyle name="Calculation 14 15" xfId="5162"/>
    <cellStyle name="Calculation 14 16" xfId="5163"/>
    <cellStyle name="Calculation 14 17" xfId="5164"/>
    <cellStyle name="Calculation 14 18" xfId="5165"/>
    <cellStyle name="Calculation 14 19" xfId="5166"/>
    <cellStyle name="Calculation 14 2" xfId="5167"/>
    <cellStyle name="Calculation 14 20" xfId="5168"/>
    <cellStyle name="Calculation 14 21" xfId="5169"/>
    <cellStyle name="Calculation 14 3" xfId="5170"/>
    <cellStyle name="Calculation 14 4" xfId="5171"/>
    <cellStyle name="Calculation 14 5" xfId="5172"/>
    <cellStyle name="Calculation 14 6" xfId="5173"/>
    <cellStyle name="Calculation 14 7" xfId="5174"/>
    <cellStyle name="Calculation 14 8" xfId="5175"/>
    <cellStyle name="Calculation 14 9" xfId="5176"/>
    <cellStyle name="Calculation 15" xfId="1517"/>
    <cellStyle name="Calculation 15 10" xfId="5177"/>
    <cellStyle name="Calculation 15 11" xfId="5178"/>
    <cellStyle name="Calculation 15 12" xfId="5179"/>
    <cellStyle name="Calculation 15 13" xfId="5180"/>
    <cellStyle name="Calculation 15 14" xfId="5181"/>
    <cellStyle name="Calculation 15 15" xfId="5182"/>
    <cellStyle name="Calculation 15 16" xfId="5183"/>
    <cellStyle name="Calculation 15 17" xfId="5184"/>
    <cellStyle name="Calculation 15 18" xfId="5185"/>
    <cellStyle name="Calculation 15 19" xfId="5186"/>
    <cellStyle name="Calculation 15 2" xfId="5187"/>
    <cellStyle name="Calculation 15 20" xfId="5188"/>
    <cellStyle name="Calculation 15 21" xfId="5189"/>
    <cellStyle name="Calculation 15 3" xfId="5190"/>
    <cellStyle name="Calculation 15 4" xfId="5191"/>
    <cellStyle name="Calculation 15 5" xfId="5192"/>
    <cellStyle name="Calculation 15 6" xfId="5193"/>
    <cellStyle name="Calculation 15 7" xfId="5194"/>
    <cellStyle name="Calculation 15 8" xfId="5195"/>
    <cellStyle name="Calculation 15 9" xfId="5196"/>
    <cellStyle name="Calculation 16" xfId="1518"/>
    <cellStyle name="Calculation 16 10" xfId="5197"/>
    <cellStyle name="Calculation 16 11" xfId="5198"/>
    <cellStyle name="Calculation 16 12" xfId="5199"/>
    <cellStyle name="Calculation 16 13" xfId="5200"/>
    <cellStyle name="Calculation 16 14" xfId="5201"/>
    <cellStyle name="Calculation 16 15" xfId="5202"/>
    <cellStyle name="Calculation 16 16" xfId="5203"/>
    <cellStyle name="Calculation 16 17" xfId="5204"/>
    <cellStyle name="Calculation 16 18" xfId="5205"/>
    <cellStyle name="Calculation 16 19" xfId="5206"/>
    <cellStyle name="Calculation 16 2" xfId="5207"/>
    <cellStyle name="Calculation 16 20" xfId="5208"/>
    <cellStyle name="Calculation 16 21" xfId="5209"/>
    <cellStyle name="Calculation 16 3" xfId="5210"/>
    <cellStyle name="Calculation 16 4" xfId="5211"/>
    <cellStyle name="Calculation 16 5" xfId="5212"/>
    <cellStyle name="Calculation 16 6" xfId="5213"/>
    <cellStyle name="Calculation 16 7" xfId="5214"/>
    <cellStyle name="Calculation 16 8" xfId="5215"/>
    <cellStyle name="Calculation 16 9" xfId="5216"/>
    <cellStyle name="Calculation 17" xfId="1519"/>
    <cellStyle name="Calculation 17 10" xfId="5217"/>
    <cellStyle name="Calculation 17 11" xfId="5218"/>
    <cellStyle name="Calculation 17 12" xfId="5219"/>
    <cellStyle name="Calculation 17 13" xfId="5220"/>
    <cellStyle name="Calculation 17 14" xfId="5221"/>
    <cellStyle name="Calculation 17 15" xfId="5222"/>
    <cellStyle name="Calculation 17 16" xfId="5223"/>
    <cellStyle name="Calculation 17 17" xfId="5224"/>
    <cellStyle name="Calculation 17 18" xfId="5225"/>
    <cellStyle name="Calculation 17 19" xfId="5226"/>
    <cellStyle name="Calculation 17 2" xfId="5227"/>
    <cellStyle name="Calculation 17 20" xfId="5228"/>
    <cellStyle name="Calculation 17 21" xfId="5229"/>
    <cellStyle name="Calculation 17 3" xfId="5230"/>
    <cellStyle name="Calculation 17 4" xfId="5231"/>
    <cellStyle name="Calculation 17 5" xfId="5232"/>
    <cellStyle name="Calculation 17 6" xfId="5233"/>
    <cellStyle name="Calculation 17 7" xfId="5234"/>
    <cellStyle name="Calculation 17 8" xfId="5235"/>
    <cellStyle name="Calculation 17 9" xfId="5236"/>
    <cellStyle name="Calculation 18" xfId="1520"/>
    <cellStyle name="Calculation 18 10" xfId="5237"/>
    <cellStyle name="Calculation 18 11" xfId="5238"/>
    <cellStyle name="Calculation 18 12" xfId="5239"/>
    <cellStyle name="Calculation 18 13" xfId="5240"/>
    <cellStyle name="Calculation 18 14" xfId="5241"/>
    <cellStyle name="Calculation 18 15" xfId="5242"/>
    <cellStyle name="Calculation 18 16" xfId="5243"/>
    <cellStyle name="Calculation 18 17" xfId="5244"/>
    <cellStyle name="Calculation 18 18" xfId="5245"/>
    <cellStyle name="Calculation 18 19" xfId="5246"/>
    <cellStyle name="Calculation 18 2" xfId="5247"/>
    <cellStyle name="Calculation 18 20" xfId="5248"/>
    <cellStyle name="Calculation 18 21" xfId="5249"/>
    <cellStyle name="Calculation 18 3" xfId="5250"/>
    <cellStyle name="Calculation 18 4" xfId="5251"/>
    <cellStyle name="Calculation 18 5" xfId="5252"/>
    <cellStyle name="Calculation 18 6" xfId="5253"/>
    <cellStyle name="Calculation 18 7" xfId="5254"/>
    <cellStyle name="Calculation 18 8" xfId="5255"/>
    <cellStyle name="Calculation 18 9" xfId="5256"/>
    <cellStyle name="Calculation 19" xfId="1521"/>
    <cellStyle name="Calculation 19 10" xfId="5257"/>
    <cellStyle name="Calculation 19 11" xfId="5258"/>
    <cellStyle name="Calculation 19 12" xfId="5259"/>
    <cellStyle name="Calculation 19 13" xfId="5260"/>
    <cellStyle name="Calculation 19 14" xfId="5261"/>
    <cellStyle name="Calculation 19 15" xfId="5262"/>
    <cellStyle name="Calculation 19 16" xfId="5263"/>
    <cellStyle name="Calculation 19 17" xfId="5264"/>
    <cellStyle name="Calculation 19 18" xfId="5265"/>
    <cellStyle name="Calculation 19 19" xfId="5266"/>
    <cellStyle name="Calculation 19 2" xfId="5267"/>
    <cellStyle name="Calculation 19 20" xfId="5268"/>
    <cellStyle name="Calculation 19 21" xfId="5269"/>
    <cellStyle name="Calculation 19 3" xfId="5270"/>
    <cellStyle name="Calculation 19 4" xfId="5271"/>
    <cellStyle name="Calculation 19 5" xfId="5272"/>
    <cellStyle name="Calculation 19 6" xfId="5273"/>
    <cellStyle name="Calculation 19 7" xfId="5274"/>
    <cellStyle name="Calculation 19 8" xfId="5275"/>
    <cellStyle name="Calculation 19 9" xfId="5276"/>
    <cellStyle name="Calculation 2" xfId="1522"/>
    <cellStyle name="Calculation 2 10" xfId="5277"/>
    <cellStyle name="Calculation 2 11" xfId="5278"/>
    <cellStyle name="Calculation 2 12" xfId="5279"/>
    <cellStyle name="Calculation 2 13" xfId="5280"/>
    <cellStyle name="Calculation 2 14" xfId="5281"/>
    <cellStyle name="Calculation 2 15" xfId="5282"/>
    <cellStyle name="Calculation 2 16" xfId="5283"/>
    <cellStyle name="Calculation 2 17" xfId="5284"/>
    <cellStyle name="Calculation 2 18" xfId="5285"/>
    <cellStyle name="Calculation 2 19" xfId="5286"/>
    <cellStyle name="Calculation 2 2" xfId="1523"/>
    <cellStyle name="Calculation 2 2 10" xfId="5287"/>
    <cellStyle name="Calculation 2 2 11" xfId="5288"/>
    <cellStyle name="Calculation 2 2 12" xfId="5289"/>
    <cellStyle name="Calculation 2 2 13" xfId="5290"/>
    <cellStyle name="Calculation 2 2 14" xfId="5291"/>
    <cellStyle name="Calculation 2 2 15" xfId="5292"/>
    <cellStyle name="Calculation 2 2 16" xfId="5293"/>
    <cellStyle name="Calculation 2 2 17" xfId="5294"/>
    <cellStyle name="Calculation 2 2 18" xfId="5295"/>
    <cellStyle name="Calculation 2 2 19" xfId="5296"/>
    <cellStyle name="Calculation 2 2 2" xfId="5297"/>
    <cellStyle name="Calculation 2 2 20" xfId="5298"/>
    <cellStyle name="Calculation 2 2 21" xfId="5299"/>
    <cellStyle name="Calculation 2 2 3" xfId="5300"/>
    <cellStyle name="Calculation 2 2 4" xfId="5301"/>
    <cellStyle name="Calculation 2 2 5" xfId="5302"/>
    <cellStyle name="Calculation 2 2 6" xfId="5303"/>
    <cellStyle name="Calculation 2 2 7" xfId="5304"/>
    <cellStyle name="Calculation 2 2 8" xfId="5305"/>
    <cellStyle name="Calculation 2 2 9" xfId="5306"/>
    <cellStyle name="Calculation 2 20" xfId="5307"/>
    <cellStyle name="Calculation 2 21" xfId="5308"/>
    <cellStyle name="Calculation 2 22" xfId="5309"/>
    <cellStyle name="Calculation 2 3" xfId="5310"/>
    <cellStyle name="Calculation 2 4" xfId="5311"/>
    <cellStyle name="Calculation 2 5" xfId="5312"/>
    <cellStyle name="Calculation 2 6" xfId="5313"/>
    <cellStyle name="Calculation 2 7" xfId="5314"/>
    <cellStyle name="Calculation 2 8" xfId="5315"/>
    <cellStyle name="Calculation 2 9" xfId="5316"/>
    <cellStyle name="Calculation 20" xfId="1524"/>
    <cellStyle name="Calculation 20 10" xfId="5317"/>
    <cellStyle name="Calculation 20 11" xfId="5318"/>
    <cellStyle name="Calculation 20 12" xfId="5319"/>
    <cellStyle name="Calculation 20 13" xfId="5320"/>
    <cellStyle name="Calculation 20 14" xfId="5321"/>
    <cellStyle name="Calculation 20 15" xfId="5322"/>
    <cellStyle name="Calculation 20 16" xfId="5323"/>
    <cellStyle name="Calculation 20 17" xfId="5324"/>
    <cellStyle name="Calculation 20 18" xfId="5325"/>
    <cellStyle name="Calculation 20 19" xfId="5326"/>
    <cellStyle name="Calculation 20 2" xfId="5327"/>
    <cellStyle name="Calculation 20 20" xfId="5328"/>
    <cellStyle name="Calculation 20 21" xfId="5329"/>
    <cellStyle name="Calculation 20 3" xfId="5330"/>
    <cellStyle name="Calculation 20 4" xfId="5331"/>
    <cellStyle name="Calculation 20 5" xfId="5332"/>
    <cellStyle name="Calculation 20 6" xfId="5333"/>
    <cellStyle name="Calculation 20 7" xfId="5334"/>
    <cellStyle name="Calculation 20 8" xfId="5335"/>
    <cellStyle name="Calculation 20 9" xfId="5336"/>
    <cellStyle name="Calculation 21" xfId="1525"/>
    <cellStyle name="Calculation 21 10" xfId="5337"/>
    <cellStyle name="Calculation 21 11" xfId="5338"/>
    <cellStyle name="Calculation 21 12" xfId="5339"/>
    <cellStyle name="Calculation 21 13" xfId="5340"/>
    <cellStyle name="Calculation 21 14" xfId="5341"/>
    <cellStyle name="Calculation 21 15" xfId="5342"/>
    <cellStyle name="Calculation 21 16" xfId="5343"/>
    <cellStyle name="Calculation 21 17" xfId="5344"/>
    <cellStyle name="Calculation 21 18" xfId="5345"/>
    <cellStyle name="Calculation 21 19" xfId="5346"/>
    <cellStyle name="Calculation 21 2" xfId="5347"/>
    <cellStyle name="Calculation 21 20" xfId="5348"/>
    <cellStyle name="Calculation 21 21" xfId="5349"/>
    <cellStyle name="Calculation 21 3" xfId="5350"/>
    <cellStyle name="Calculation 21 4" xfId="5351"/>
    <cellStyle name="Calculation 21 5" xfId="5352"/>
    <cellStyle name="Calculation 21 6" xfId="5353"/>
    <cellStyle name="Calculation 21 7" xfId="5354"/>
    <cellStyle name="Calculation 21 8" xfId="5355"/>
    <cellStyle name="Calculation 21 9" xfId="5356"/>
    <cellStyle name="Calculation 22" xfId="1526"/>
    <cellStyle name="Calculation 22 10" xfId="5357"/>
    <cellStyle name="Calculation 22 11" xfId="5358"/>
    <cellStyle name="Calculation 22 12" xfId="5359"/>
    <cellStyle name="Calculation 22 13" xfId="5360"/>
    <cellStyle name="Calculation 22 14" xfId="5361"/>
    <cellStyle name="Calculation 22 15" xfId="5362"/>
    <cellStyle name="Calculation 22 16" xfId="5363"/>
    <cellStyle name="Calculation 22 17" xfId="5364"/>
    <cellStyle name="Calculation 22 18" xfId="5365"/>
    <cellStyle name="Calculation 22 19" xfId="5366"/>
    <cellStyle name="Calculation 22 2" xfId="5367"/>
    <cellStyle name="Calculation 22 20" xfId="5368"/>
    <cellStyle name="Calculation 22 21" xfId="5369"/>
    <cellStyle name="Calculation 22 3" xfId="5370"/>
    <cellStyle name="Calculation 22 4" xfId="5371"/>
    <cellStyle name="Calculation 22 5" xfId="5372"/>
    <cellStyle name="Calculation 22 6" xfId="5373"/>
    <cellStyle name="Calculation 22 7" xfId="5374"/>
    <cellStyle name="Calculation 22 8" xfId="5375"/>
    <cellStyle name="Calculation 22 9" xfId="5376"/>
    <cellStyle name="Calculation 23" xfId="1527"/>
    <cellStyle name="Calculation 23 10" xfId="5377"/>
    <cellStyle name="Calculation 23 11" xfId="5378"/>
    <cellStyle name="Calculation 23 12" xfId="5379"/>
    <cellStyle name="Calculation 23 13" xfId="5380"/>
    <cellStyle name="Calculation 23 14" xfId="5381"/>
    <cellStyle name="Calculation 23 15" xfId="5382"/>
    <cellStyle name="Calculation 23 16" xfId="5383"/>
    <cellStyle name="Calculation 23 17" xfId="5384"/>
    <cellStyle name="Calculation 23 18" xfId="5385"/>
    <cellStyle name="Calculation 23 19" xfId="5386"/>
    <cellStyle name="Calculation 23 2" xfId="5387"/>
    <cellStyle name="Calculation 23 20" xfId="5388"/>
    <cellStyle name="Calculation 23 21" xfId="5389"/>
    <cellStyle name="Calculation 23 3" xfId="5390"/>
    <cellStyle name="Calculation 23 4" xfId="5391"/>
    <cellStyle name="Calculation 23 5" xfId="5392"/>
    <cellStyle name="Calculation 23 6" xfId="5393"/>
    <cellStyle name="Calculation 23 7" xfId="5394"/>
    <cellStyle name="Calculation 23 8" xfId="5395"/>
    <cellStyle name="Calculation 23 9" xfId="5396"/>
    <cellStyle name="Calculation 24" xfId="1528"/>
    <cellStyle name="Calculation 24 10" xfId="5397"/>
    <cellStyle name="Calculation 24 11" xfId="5398"/>
    <cellStyle name="Calculation 24 12" xfId="5399"/>
    <cellStyle name="Calculation 24 13" xfId="5400"/>
    <cellStyle name="Calculation 24 14" xfId="5401"/>
    <cellStyle name="Calculation 24 15" xfId="5402"/>
    <cellStyle name="Calculation 24 16" xfId="5403"/>
    <cellStyle name="Calculation 24 17" xfId="5404"/>
    <cellStyle name="Calculation 24 18" xfId="5405"/>
    <cellStyle name="Calculation 24 19" xfId="5406"/>
    <cellStyle name="Calculation 24 2" xfId="5407"/>
    <cellStyle name="Calculation 24 20" xfId="5408"/>
    <cellStyle name="Calculation 24 21" xfId="5409"/>
    <cellStyle name="Calculation 24 3" xfId="5410"/>
    <cellStyle name="Calculation 24 4" xfId="5411"/>
    <cellStyle name="Calculation 24 5" xfId="5412"/>
    <cellStyle name="Calculation 24 6" xfId="5413"/>
    <cellStyle name="Calculation 24 7" xfId="5414"/>
    <cellStyle name="Calculation 24 8" xfId="5415"/>
    <cellStyle name="Calculation 24 9" xfId="5416"/>
    <cellStyle name="Calculation 25" xfId="1529"/>
    <cellStyle name="Calculation 25 10" xfId="5417"/>
    <cellStyle name="Calculation 25 11" xfId="5418"/>
    <cellStyle name="Calculation 25 12" xfId="5419"/>
    <cellStyle name="Calculation 25 13" xfId="5420"/>
    <cellStyle name="Calculation 25 14" xfId="5421"/>
    <cellStyle name="Calculation 25 15" xfId="5422"/>
    <cellStyle name="Calculation 25 16" xfId="5423"/>
    <cellStyle name="Calculation 25 17" xfId="5424"/>
    <cellStyle name="Calculation 25 18" xfId="5425"/>
    <cellStyle name="Calculation 25 19" xfId="5426"/>
    <cellStyle name="Calculation 25 2" xfId="5427"/>
    <cellStyle name="Calculation 25 20" xfId="5428"/>
    <cellStyle name="Calculation 25 21" xfId="5429"/>
    <cellStyle name="Calculation 25 3" xfId="5430"/>
    <cellStyle name="Calculation 25 4" xfId="5431"/>
    <cellStyle name="Calculation 25 5" xfId="5432"/>
    <cellStyle name="Calculation 25 6" xfId="5433"/>
    <cellStyle name="Calculation 25 7" xfId="5434"/>
    <cellStyle name="Calculation 25 8" xfId="5435"/>
    <cellStyle name="Calculation 25 9" xfId="5436"/>
    <cellStyle name="Calculation 26" xfId="1530"/>
    <cellStyle name="Calculation 26 10" xfId="5437"/>
    <cellStyle name="Calculation 26 11" xfId="5438"/>
    <cellStyle name="Calculation 26 12" xfId="5439"/>
    <cellStyle name="Calculation 26 13" xfId="5440"/>
    <cellStyle name="Calculation 26 14" xfId="5441"/>
    <cellStyle name="Calculation 26 15" xfId="5442"/>
    <cellStyle name="Calculation 26 16" xfId="5443"/>
    <cellStyle name="Calculation 26 17" xfId="5444"/>
    <cellStyle name="Calculation 26 18" xfId="5445"/>
    <cellStyle name="Calculation 26 19" xfId="5446"/>
    <cellStyle name="Calculation 26 2" xfId="5447"/>
    <cellStyle name="Calculation 26 20" xfId="5448"/>
    <cellStyle name="Calculation 26 21" xfId="5449"/>
    <cellStyle name="Calculation 26 3" xfId="5450"/>
    <cellStyle name="Calculation 26 4" xfId="5451"/>
    <cellStyle name="Calculation 26 5" xfId="5452"/>
    <cellStyle name="Calculation 26 6" xfId="5453"/>
    <cellStyle name="Calculation 26 7" xfId="5454"/>
    <cellStyle name="Calculation 26 8" xfId="5455"/>
    <cellStyle name="Calculation 26 9" xfId="5456"/>
    <cellStyle name="Calculation 27" xfId="1531"/>
    <cellStyle name="Calculation 27 10" xfId="5457"/>
    <cellStyle name="Calculation 27 11" xfId="5458"/>
    <cellStyle name="Calculation 27 12" xfId="5459"/>
    <cellStyle name="Calculation 27 13" xfId="5460"/>
    <cellStyle name="Calculation 27 14" xfId="5461"/>
    <cellStyle name="Calculation 27 15" xfId="5462"/>
    <cellStyle name="Calculation 27 16" xfId="5463"/>
    <cellStyle name="Calculation 27 17" xfId="5464"/>
    <cellStyle name="Calculation 27 18" xfId="5465"/>
    <cellStyle name="Calculation 27 19" xfId="5466"/>
    <cellStyle name="Calculation 27 2" xfId="5467"/>
    <cellStyle name="Calculation 27 20" xfId="5468"/>
    <cellStyle name="Calculation 27 21" xfId="5469"/>
    <cellStyle name="Calculation 27 3" xfId="5470"/>
    <cellStyle name="Calculation 27 4" xfId="5471"/>
    <cellStyle name="Calculation 27 5" xfId="5472"/>
    <cellStyle name="Calculation 27 6" xfId="5473"/>
    <cellStyle name="Calculation 27 7" xfId="5474"/>
    <cellStyle name="Calculation 27 8" xfId="5475"/>
    <cellStyle name="Calculation 27 9" xfId="5476"/>
    <cellStyle name="Calculation 28" xfId="1532"/>
    <cellStyle name="Calculation 28 10" xfId="5477"/>
    <cellStyle name="Calculation 28 11" xfId="5478"/>
    <cellStyle name="Calculation 28 12" xfId="5479"/>
    <cellStyle name="Calculation 28 13" xfId="5480"/>
    <cellStyle name="Calculation 28 14" xfId="5481"/>
    <cellStyle name="Calculation 28 15" xfId="5482"/>
    <cellStyle name="Calculation 28 16" xfId="5483"/>
    <cellStyle name="Calculation 28 17" xfId="5484"/>
    <cellStyle name="Calculation 28 18" xfId="5485"/>
    <cellStyle name="Calculation 28 19" xfId="5486"/>
    <cellStyle name="Calculation 28 2" xfId="5487"/>
    <cellStyle name="Calculation 28 20" xfId="5488"/>
    <cellStyle name="Calculation 28 21" xfId="5489"/>
    <cellStyle name="Calculation 28 3" xfId="5490"/>
    <cellStyle name="Calculation 28 4" xfId="5491"/>
    <cellStyle name="Calculation 28 5" xfId="5492"/>
    <cellStyle name="Calculation 28 6" xfId="5493"/>
    <cellStyle name="Calculation 28 7" xfId="5494"/>
    <cellStyle name="Calculation 28 8" xfId="5495"/>
    <cellStyle name="Calculation 28 9" xfId="5496"/>
    <cellStyle name="Calculation 29" xfId="1533"/>
    <cellStyle name="Calculation 29 10" xfId="5497"/>
    <cellStyle name="Calculation 29 11" xfId="5498"/>
    <cellStyle name="Calculation 29 12" xfId="5499"/>
    <cellStyle name="Calculation 29 13" xfId="5500"/>
    <cellStyle name="Calculation 29 14" xfId="5501"/>
    <cellStyle name="Calculation 29 15" xfId="5502"/>
    <cellStyle name="Calculation 29 16" xfId="5503"/>
    <cellStyle name="Calculation 29 17" xfId="5504"/>
    <cellStyle name="Calculation 29 18" xfId="5505"/>
    <cellStyle name="Calculation 29 19" xfId="5506"/>
    <cellStyle name="Calculation 29 2" xfId="5507"/>
    <cellStyle name="Calculation 29 20" xfId="5508"/>
    <cellStyle name="Calculation 29 21" xfId="5509"/>
    <cellStyle name="Calculation 29 3" xfId="5510"/>
    <cellStyle name="Calculation 29 4" xfId="5511"/>
    <cellStyle name="Calculation 29 5" xfId="5512"/>
    <cellStyle name="Calculation 29 6" xfId="5513"/>
    <cellStyle name="Calculation 29 7" xfId="5514"/>
    <cellStyle name="Calculation 29 8" xfId="5515"/>
    <cellStyle name="Calculation 29 9" xfId="5516"/>
    <cellStyle name="Calculation 3" xfId="1534"/>
    <cellStyle name="Calculation 3 10" xfId="5517"/>
    <cellStyle name="Calculation 3 11" xfId="5518"/>
    <cellStyle name="Calculation 3 12" xfId="5519"/>
    <cellStyle name="Calculation 3 13" xfId="5520"/>
    <cellStyle name="Calculation 3 14" xfId="5521"/>
    <cellStyle name="Calculation 3 15" xfId="5522"/>
    <cellStyle name="Calculation 3 16" xfId="5523"/>
    <cellStyle name="Calculation 3 17" xfId="5524"/>
    <cellStyle name="Calculation 3 18" xfId="5525"/>
    <cellStyle name="Calculation 3 19" xfId="5526"/>
    <cellStyle name="Calculation 3 2" xfId="5527"/>
    <cellStyle name="Calculation 3 20" xfId="5528"/>
    <cellStyle name="Calculation 3 21" xfId="5529"/>
    <cellStyle name="Calculation 3 3" xfId="5530"/>
    <cellStyle name="Calculation 3 4" xfId="5531"/>
    <cellStyle name="Calculation 3 5" xfId="5532"/>
    <cellStyle name="Calculation 3 6" xfId="5533"/>
    <cellStyle name="Calculation 3 7" xfId="5534"/>
    <cellStyle name="Calculation 3 8" xfId="5535"/>
    <cellStyle name="Calculation 3 9" xfId="5536"/>
    <cellStyle name="Calculation 30" xfId="1535"/>
    <cellStyle name="Calculation 30 10" xfId="5537"/>
    <cellStyle name="Calculation 30 11" xfId="5538"/>
    <cellStyle name="Calculation 30 12" xfId="5539"/>
    <cellStyle name="Calculation 30 13" xfId="5540"/>
    <cellStyle name="Calculation 30 14" xfId="5541"/>
    <cellStyle name="Calculation 30 15" xfId="5542"/>
    <cellStyle name="Calculation 30 16" xfId="5543"/>
    <cellStyle name="Calculation 30 17" xfId="5544"/>
    <cellStyle name="Calculation 30 18" xfId="5545"/>
    <cellStyle name="Calculation 30 19" xfId="5546"/>
    <cellStyle name="Calculation 30 2" xfId="5547"/>
    <cellStyle name="Calculation 30 20" xfId="5548"/>
    <cellStyle name="Calculation 30 21" xfId="5549"/>
    <cellStyle name="Calculation 30 3" xfId="5550"/>
    <cellStyle name="Calculation 30 4" xfId="5551"/>
    <cellStyle name="Calculation 30 5" xfId="5552"/>
    <cellStyle name="Calculation 30 6" xfId="5553"/>
    <cellStyle name="Calculation 30 7" xfId="5554"/>
    <cellStyle name="Calculation 30 8" xfId="5555"/>
    <cellStyle name="Calculation 30 9" xfId="5556"/>
    <cellStyle name="Calculation 31" xfId="1536"/>
    <cellStyle name="Calculation 31 10" xfId="5557"/>
    <cellStyle name="Calculation 31 11" xfId="5558"/>
    <cellStyle name="Calculation 31 12" xfId="5559"/>
    <cellStyle name="Calculation 31 13" xfId="5560"/>
    <cellStyle name="Calculation 31 14" xfId="5561"/>
    <cellStyle name="Calculation 31 15" xfId="5562"/>
    <cellStyle name="Calculation 31 16" xfId="5563"/>
    <cellStyle name="Calculation 31 17" xfId="5564"/>
    <cellStyle name="Calculation 31 18" xfId="5565"/>
    <cellStyle name="Calculation 31 19" xfId="5566"/>
    <cellStyle name="Calculation 31 2" xfId="5567"/>
    <cellStyle name="Calculation 31 20" xfId="5568"/>
    <cellStyle name="Calculation 31 21" xfId="5569"/>
    <cellStyle name="Calculation 31 3" xfId="5570"/>
    <cellStyle name="Calculation 31 4" xfId="5571"/>
    <cellStyle name="Calculation 31 5" xfId="5572"/>
    <cellStyle name="Calculation 31 6" xfId="5573"/>
    <cellStyle name="Calculation 31 7" xfId="5574"/>
    <cellStyle name="Calculation 31 8" xfId="5575"/>
    <cellStyle name="Calculation 31 9" xfId="5576"/>
    <cellStyle name="Calculation 32" xfId="1537"/>
    <cellStyle name="Calculation 32 10" xfId="5577"/>
    <cellStyle name="Calculation 32 11" xfId="5578"/>
    <cellStyle name="Calculation 32 12" xfId="5579"/>
    <cellStyle name="Calculation 32 13" xfId="5580"/>
    <cellStyle name="Calculation 32 14" xfId="5581"/>
    <cellStyle name="Calculation 32 15" xfId="5582"/>
    <cellStyle name="Calculation 32 16" xfId="5583"/>
    <cellStyle name="Calculation 32 17" xfId="5584"/>
    <cellStyle name="Calculation 32 18" xfId="5585"/>
    <cellStyle name="Calculation 32 19" xfId="5586"/>
    <cellStyle name="Calculation 32 2" xfId="5587"/>
    <cellStyle name="Calculation 32 20" xfId="5588"/>
    <cellStyle name="Calculation 32 21" xfId="5589"/>
    <cellStyle name="Calculation 32 3" xfId="5590"/>
    <cellStyle name="Calculation 32 4" xfId="5591"/>
    <cellStyle name="Calculation 32 5" xfId="5592"/>
    <cellStyle name="Calculation 32 6" xfId="5593"/>
    <cellStyle name="Calculation 32 7" xfId="5594"/>
    <cellStyle name="Calculation 32 8" xfId="5595"/>
    <cellStyle name="Calculation 32 9" xfId="5596"/>
    <cellStyle name="Calculation 33" xfId="1538"/>
    <cellStyle name="Calculation 33 10" xfId="5597"/>
    <cellStyle name="Calculation 33 11" xfId="5598"/>
    <cellStyle name="Calculation 33 12" xfId="5599"/>
    <cellStyle name="Calculation 33 13" xfId="5600"/>
    <cellStyle name="Calculation 33 14" xfId="5601"/>
    <cellStyle name="Calculation 33 15" xfId="5602"/>
    <cellStyle name="Calculation 33 16" xfId="5603"/>
    <cellStyle name="Calculation 33 17" xfId="5604"/>
    <cellStyle name="Calculation 33 18" xfId="5605"/>
    <cellStyle name="Calculation 33 19" xfId="5606"/>
    <cellStyle name="Calculation 33 2" xfId="5607"/>
    <cellStyle name="Calculation 33 20" xfId="5608"/>
    <cellStyle name="Calculation 33 21" xfId="5609"/>
    <cellStyle name="Calculation 33 3" xfId="5610"/>
    <cellStyle name="Calculation 33 4" xfId="5611"/>
    <cellStyle name="Calculation 33 5" xfId="5612"/>
    <cellStyle name="Calculation 33 6" xfId="5613"/>
    <cellStyle name="Calculation 33 7" xfId="5614"/>
    <cellStyle name="Calculation 33 8" xfId="5615"/>
    <cellStyle name="Calculation 33 9" xfId="5616"/>
    <cellStyle name="Calculation 34" xfId="1539"/>
    <cellStyle name="Calculation 34 10" xfId="5617"/>
    <cellStyle name="Calculation 34 11" xfId="5618"/>
    <cellStyle name="Calculation 34 12" xfId="5619"/>
    <cellStyle name="Calculation 34 13" xfId="5620"/>
    <cellStyle name="Calculation 34 14" xfId="5621"/>
    <cellStyle name="Calculation 34 15" xfId="5622"/>
    <cellStyle name="Calculation 34 16" xfId="5623"/>
    <cellStyle name="Calculation 34 17" xfId="5624"/>
    <cellStyle name="Calculation 34 18" xfId="5625"/>
    <cellStyle name="Calculation 34 19" xfId="5626"/>
    <cellStyle name="Calculation 34 2" xfId="5627"/>
    <cellStyle name="Calculation 34 20" xfId="5628"/>
    <cellStyle name="Calculation 34 21" xfId="5629"/>
    <cellStyle name="Calculation 34 3" xfId="5630"/>
    <cellStyle name="Calculation 34 4" xfId="5631"/>
    <cellStyle name="Calculation 34 5" xfId="5632"/>
    <cellStyle name="Calculation 34 6" xfId="5633"/>
    <cellStyle name="Calculation 34 7" xfId="5634"/>
    <cellStyle name="Calculation 34 8" xfId="5635"/>
    <cellStyle name="Calculation 34 9" xfId="5636"/>
    <cellStyle name="Calculation 35" xfId="1540"/>
    <cellStyle name="Calculation 35 10" xfId="5637"/>
    <cellStyle name="Calculation 35 11" xfId="5638"/>
    <cellStyle name="Calculation 35 12" xfId="5639"/>
    <cellStyle name="Calculation 35 13" xfId="5640"/>
    <cellStyle name="Calculation 35 14" xfId="5641"/>
    <cellStyle name="Calculation 35 15" xfId="5642"/>
    <cellStyle name="Calculation 35 16" xfId="5643"/>
    <cellStyle name="Calculation 35 17" xfId="5644"/>
    <cellStyle name="Calculation 35 18" xfId="5645"/>
    <cellStyle name="Calculation 35 19" xfId="5646"/>
    <cellStyle name="Calculation 35 2" xfId="5647"/>
    <cellStyle name="Calculation 35 20" xfId="5648"/>
    <cellStyle name="Calculation 35 21" xfId="5649"/>
    <cellStyle name="Calculation 35 3" xfId="5650"/>
    <cellStyle name="Calculation 35 4" xfId="5651"/>
    <cellStyle name="Calculation 35 5" xfId="5652"/>
    <cellStyle name="Calculation 35 6" xfId="5653"/>
    <cellStyle name="Calculation 35 7" xfId="5654"/>
    <cellStyle name="Calculation 35 8" xfId="5655"/>
    <cellStyle name="Calculation 35 9" xfId="5656"/>
    <cellStyle name="Calculation 36" xfId="1541"/>
    <cellStyle name="Calculation 36 10" xfId="5657"/>
    <cellStyle name="Calculation 36 11" xfId="5658"/>
    <cellStyle name="Calculation 36 12" xfId="5659"/>
    <cellStyle name="Calculation 36 13" xfId="5660"/>
    <cellStyle name="Calculation 36 14" xfId="5661"/>
    <cellStyle name="Calculation 36 15" xfId="5662"/>
    <cellStyle name="Calculation 36 16" xfId="5663"/>
    <cellStyle name="Calculation 36 17" xfId="5664"/>
    <cellStyle name="Calculation 36 18" xfId="5665"/>
    <cellStyle name="Calculation 36 19" xfId="5666"/>
    <cellStyle name="Calculation 36 2" xfId="5667"/>
    <cellStyle name="Calculation 36 20" xfId="5668"/>
    <cellStyle name="Calculation 36 21" xfId="5669"/>
    <cellStyle name="Calculation 36 3" xfId="5670"/>
    <cellStyle name="Calculation 36 4" xfId="5671"/>
    <cellStyle name="Calculation 36 5" xfId="5672"/>
    <cellStyle name="Calculation 36 6" xfId="5673"/>
    <cellStyle name="Calculation 36 7" xfId="5674"/>
    <cellStyle name="Calculation 36 8" xfId="5675"/>
    <cellStyle name="Calculation 36 9" xfId="5676"/>
    <cellStyle name="Calculation 37" xfId="1542"/>
    <cellStyle name="Calculation 37 10" xfId="5677"/>
    <cellStyle name="Calculation 37 11" xfId="5678"/>
    <cellStyle name="Calculation 37 12" xfId="5679"/>
    <cellStyle name="Calculation 37 13" xfId="5680"/>
    <cellStyle name="Calculation 37 14" xfId="5681"/>
    <cellStyle name="Calculation 37 15" xfId="5682"/>
    <cellStyle name="Calculation 37 16" xfId="5683"/>
    <cellStyle name="Calculation 37 17" xfId="5684"/>
    <cellStyle name="Calculation 37 18" xfId="5685"/>
    <cellStyle name="Calculation 37 19" xfId="5686"/>
    <cellStyle name="Calculation 37 2" xfId="5687"/>
    <cellStyle name="Calculation 37 20" xfId="5688"/>
    <cellStyle name="Calculation 37 21" xfId="5689"/>
    <cellStyle name="Calculation 37 3" xfId="5690"/>
    <cellStyle name="Calculation 37 4" xfId="5691"/>
    <cellStyle name="Calculation 37 5" xfId="5692"/>
    <cellStyle name="Calculation 37 6" xfId="5693"/>
    <cellStyle name="Calculation 37 7" xfId="5694"/>
    <cellStyle name="Calculation 37 8" xfId="5695"/>
    <cellStyle name="Calculation 37 9" xfId="5696"/>
    <cellStyle name="Calculation 38" xfId="1543"/>
    <cellStyle name="Calculation 38 10" xfId="5697"/>
    <cellStyle name="Calculation 38 11" xfId="5698"/>
    <cellStyle name="Calculation 38 12" xfId="5699"/>
    <cellStyle name="Calculation 38 13" xfId="5700"/>
    <cellStyle name="Calculation 38 14" xfId="5701"/>
    <cellStyle name="Calculation 38 15" xfId="5702"/>
    <cellStyle name="Calculation 38 16" xfId="5703"/>
    <cellStyle name="Calculation 38 17" xfId="5704"/>
    <cellStyle name="Calculation 38 18" xfId="5705"/>
    <cellStyle name="Calculation 38 19" xfId="5706"/>
    <cellStyle name="Calculation 38 2" xfId="5707"/>
    <cellStyle name="Calculation 38 20" xfId="5708"/>
    <cellStyle name="Calculation 38 21" xfId="5709"/>
    <cellStyle name="Calculation 38 3" xfId="5710"/>
    <cellStyle name="Calculation 38 4" xfId="5711"/>
    <cellStyle name="Calculation 38 5" xfId="5712"/>
    <cellStyle name="Calculation 38 6" xfId="5713"/>
    <cellStyle name="Calculation 38 7" xfId="5714"/>
    <cellStyle name="Calculation 38 8" xfId="5715"/>
    <cellStyle name="Calculation 38 9" xfId="5716"/>
    <cellStyle name="Calculation 39" xfId="1544"/>
    <cellStyle name="Calculation 39 10" xfId="5717"/>
    <cellStyle name="Calculation 39 11" xfId="5718"/>
    <cellStyle name="Calculation 39 12" xfId="5719"/>
    <cellStyle name="Calculation 39 13" xfId="5720"/>
    <cellStyle name="Calculation 39 14" xfId="5721"/>
    <cellStyle name="Calculation 39 15" xfId="5722"/>
    <cellStyle name="Calculation 39 16" xfId="5723"/>
    <cellStyle name="Calculation 39 17" xfId="5724"/>
    <cellStyle name="Calculation 39 18" xfId="5725"/>
    <cellStyle name="Calculation 39 19" xfId="5726"/>
    <cellStyle name="Calculation 39 2" xfId="5727"/>
    <cellStyle name="Calculation 39 20" xfId="5728"/>
    <cellStyle name="Calculation 39 21" xfId="5729"/>
    <cellStyle name="Calculation 39 3" xfId="5730"/>
    <cellStyle name="Calculation 39 4" xfId="5731"/>
    <cellStyle name="Calculation 39 5" xfId="5732"/>
    <cellStyle name="Calculation 39 6" xfId="5733"/>
    <cellStyle name="Calculation 39 7" xfId="5734"/>
    <cellStyle name="Calculation 39 8" xfId="5735"/>
    <cellStyle name="Calculation 39 9" xfId="5736"/>
    <cellStyle name="Calculation 4" xfId="1545"/>
    <cellStyle name="Calculation 4 10" xfId="5737"/>
    <cellStyle name="Calculation 4 11" xfId="5738"/>
    <cellStyle name="Calculation 4 12" xfId="5739"/>
    <cellStyle name="Calculation 4 13" xfId="5740"/>
    <cellStyle name="Calculation 4 14" xfId="5741"/>
    <cellStyle name="Calculation 4 15" xfId="5742"/>
    <cellStyle name="Calculation 4 16" xfId="5743"/>
    <cellStyle name="Calculation 4 17" xfId="5744"/>
    <cellStyle name="Calculation 4 18" xfId="5745"/>
    <cellStyle name="Calculation 4 19" xfId="5746"/>
    <cellStyle name="Calculation 4 2" xfId="5747"/>
    <cellStyle name="Calculation 4 20" xfId="5748"/>
    <cellStyle name="Calculation 4 21" xfId="5749"/>
    <cellStyle name="Calculation 4 3" xfId="5750"/>
    <cellStyle name="Calculation 4 4" xfId="5751"/>
    <cellStyle name="Calculation 4 5" xfId="5752"/>
    <cellStyle name="Calculation 4 6" xfId="5753"/>
    <cellStyle name="Calculation 4 7" xfId="5754"/>
    <cellStyle name="Calculation 4 8" xfId="5755"/>
    <cellStyle name="Calculation 4 9" xfId="5756"/>
    <cellStyle name="Calculation 40" xfId="1546"/>
    <cellStyle name="Calculation 40 10" xfId="5757"/>
    <cellStyle name="Calculation 40 11" xfId="5758"/>
    <cellStyle name="Calculation 40 12" xfId="5759"/>
    <cellStyle name="Calculation 40 13" xfId="5760"/>
    <cellStyle name="Calculation 40 14" xfId="5761"/>
    <cellStyle name="Calculation 40 15" xfId="5762"/>
    <cellStyle name="Calculation 40 16" xfId="5763"/>
    <cellStyle name="Calculation 40 17" xfId="5764"/>
    <cellStyle name="Calculation 40 18" xfId="5765"/>
    <cellStyle name="Calculation 40 19" xfId="5766"/>
    <cellStyle name="Calculation 40 2" xfId="5767"/>
    <cellStyle name="Calculation 40 20" xfId="5768"/>
    <cellStyle name="Calculation 40 21" xfId="5769"/>
    <cellStyle name="Calculation 40 3" xfId="5770"/>
    <cellStyle name="Calculation 40 4" xfId="5771"/>
    <cellStyle name="Calculation 40 5" xfId="5772"/>
    <cellStyle name="Calculation 40 6" xfId="5773"/>
    <cellStyle name="Calculation 40 7" xfId="5774"/>
    <cellStyle name="Calculation 40 8" xfId="5775"/>
    <cellStyle name="Calculation 40 9" xfId="5776"/>
    <cellStyle name="Calculation 41" xfId="1547"/>
    <cellStyle name="Calculation 41 10" xfId="5777"/>
    <cellStyle name="Calculation 41 11" xfId="5778"/>
    <cellStyle name="Calculation 41 12" xfId="5779"/>
    <cellStyle name="Calculation 41 13" xfId="5780"/>
    <cellStyle name="Calculation 41 14" xfId="5781"/>
    <cellStyle name="Calculation 41 15" xfId="5782"/>
    <cellStyle name="Calculation 41 16" xfId="5783"/>
    <cellStyle name="Calculation 41 17" xfId="5784"/>
    <cellStyle name="Calculation 41 18" xfId="5785"/>
    <cellStyle name="Calculation 41 19" xfId="5786"/>
    <cellStyle name="Calculation 41 2" xfId="5787"/>
    <cellStyle name="Calculation 41 20" xfId="5788"/>
    <cellStyle name="Calculation 41 21" xfId="5789"/>
    <cellStyle name="Calculation 41 3" xfId="5790"/>
    <cellStyle name="Calculation 41 4" xfId="5791"/>
    <cellStyle name="Calculation 41 5" xfId="5792"/>
    <cellStyle name="Calculation 41 6" xfId="5793"/>
    <cellStyle name="Calculation 41 7" xfId="5794"/>
    <cellStyle name="Calculation 41 8" xfId="5795"/>
    <cellStyle name="Calculation 41 9" xfId="5796"/>
    <cellStyle name="Calculation 42" xfId="1548"/>
    <cellStyle name="Calculation 42 10" xfId="5797"/>
    <cellStyle name="Calculation 42 11" xfId="5798"/>
    <cellStyle name="Calculation 42 12" xfId="5799"/>
    <cellStyle name="Calculation 42 13" xfId="5800"/>
    <cellStyle name="Calculation 42 14" xfId="5801"/>
    <cellStyle name="Calculation 42 15" xfId="5802"/>
    <cellStyle name="Calculation 42 16" xfId="5803"/>
    <cellStyle name="Calculation 42 17" xfId="5804"/>
    <cellStyle name="Calculation 42 18" xfId="5805"/>
    <cellStyle name="Calculation 42 19" xfId="5806"/>
    <cellStyle name="Calculation 42 2" xfId="5807"/>
    <cellStyle name="Calculation 42 20" xfId="5808"/>
    <cellStyle name="Calculation 42 21" xfId="5809"/>
    <cellStyle name="Calculation 42 3" xfId="5810"/>
    <cellStyle name="Calculation 42 4" xfId="5811"/>
    <cellStyle name="Calculation 42 5" xfId="5812"/>
    <cellStyle name="Calculation 42 6" xfId="5813"/>
    <cellStyle name="Calculation 42 7" xfId="5814"/>
    <cellStyle name="Calculation 42 8" xfId="5815"/>
    <cellStyle name="Calculation 42 9" xfId="5816"/>
    <cellStyle name="Calculation 43" xfId="1549"/>
    <cellStyle name="Calculation 43 10" xfId="5817"/>
    <cellStyle name="Calculation 43 11" xfId="5818"/>
    <cellStyle name="Calculation 43 12" xfId="5819"/>
    <cellStyle name="Calculation 43 13" xfId="5820"/>
    <cellStyle name="Calculation 43 14" xfId="5821"/>
    <cellStyle name="Calculation 43 15" xfId="5822"/>
    <cellStyle name="Calculation 43 16" xfId="5823"/>
    <cellStyle name="Calculation 43 17" xfId="5824"/>
    <cellStyle name="Calculation 43 18" xfId="5825"/>
    <cellStyle name="Calculation 43 19" xfId="5826"/>
    <cellStyle name="Calculation 43 2" xfId="5827"/>
    <cellStyle name="Calculation 43 20" xfId="5828"/>
    <cellStyle name="Calculation 43 21" xfId="5829"/>
    <cellStyle name="Calculation 43 3" xfId="5830"/>
    <cellStyle name="Calculation 43 4" xfId="5831"/>
    <cellStyle name="Calculation 43 5" xfId="5832"/>
    <cellStyle name="Calculation 43 6" xfId="5833"/>
    <cellStyle name="Calculation 43 7" xfId="5834"/>
    <cellStyle name="Calculation 43 8" xfId="5835"/>
    <cellStyle name="Calculation 43 9" xfId="5836"/>
    <cellStyle name="Calculation 44" xfId="1550"/>
    <cellStyle name="Calculation 44 10" xfId="5837"/>
    <cellStyle name="Calculation 44 11" xfId="5838"/>
    <cellStyle name="Calculation 44 12" xfId="5839"/>
    <cellStyle name="Calculation 44 13" xfId="5840"/>
    <cellStyle name="Calculation 44 14" xfId="5841"/>
    <cellStyle name="Calculation 44 15" xfId="5842"/>
    <cellStyle name="Calculation 44 16" xfId="5843"/>
    <cellStyle name="Calculation 44 17" xfId="5844"/>
    <cellStyle name="Calculation 44 18" xfId="5845"/>
    <cellStyle name="Calculation 44 19" xfId="5846"/>
    <cellStyle name="Calculation 44 2" xfId="5847"/>
    <cellStyle name="Calculation 44 20" xfId="5848"/>
    <cellStyle name="Calculation 44 21" xfId="5849"/>
    <cellStyle name="Calculation 44 3" xfId="5850"/>
    <cellStyle name="Calculation 44 4" xfId="5851"/>
    <cellStyle name="Calculation 44 5" xfId="5852"/>
    <cellStyle name="Calculation 44 6" xfId="5853"/>
    <cellStyle name="Calculation 44 7" xfId="5854"/>
    <cellStyle name="Calculation 44 8" xfId="5855"/>
    <cellStyle name="Calculation 44 9" xfId="5856"/>
    <cellStyle name="Calculation 45" xfId="1551"/>
    <cellStyle name="Calculation 45 10" xfId="5857"/>
    <cellStyle name="Calculation 45 11" xfId="5858"/>
    <cellStyle name="Calculation 45 12" xfId="5859"/>
    <cellStyle name="Calculation 45 13" xfId="5860"/>
    <cellStyle name="Calculation 45 14" xfId="5861"/>
    <cellStyle name="Calculation 45 15" xfId="5862"/>
    <cellStyle name="Calculation 45 16" xfId="5863"/>
    <cellStyle name="Calculation 45 17" xfId="5864"/>
    <cellStyle name="Calculation 45 18" xfId="5865"/>
    <cellStyle name="Calculation 45 19" xfId="5866"/>
    <cellStyle name="Calculation 45 2" xfId="5867"/>
    <cellStyle name="Calculation 45 20" xfId="5868"/>
    <cellStyle name="Calculation 45 21" xfId="5869"/>
    <cellStyle name="Calculation 45 3" xfId="5870"/>
    <cellStyle name="Calculation 45 4" xfId="5871"/>
    <cellStyle name="Calculation 45 5" xfId="5872"/>
    <cellStyle name="Calculation 45 6" xfId="5873"/>
    <cellStyle name="Calculation 45 7" xfId="5874"/>
    <cellStyle name="Calculation 45 8" xfId="5875"/>
    <cellStyle name="Calculation 45 9" xfId="5876"/>
    <cellStyle name="Calculation 46" xfId="1552"/>
    <cellStyle name="Calculation 46 10" xfId="5877"/>
    <cellStyle name="Calculation 46 11" xfId="5878"/>
    <cellStyle name="Calculation 46 12" xfId="5879"/>
    <cellStyle name="Calculation 46 13" xfId="5880"/>
    <cellStyle name="Calculation 46 14" xfId="5881"/>
    <cellStyle name="Calculation 46 15" xfId="5882"/>
    <cellStyle name="Calculation 46 16" xfId="5883"/>
    <cellStyle name="Calculation 46 17" xfId="5884"/>
    <cellStyle name="Calculation 46 18" xfId="5885"/>
    <cellStyle name="Calculation 46 19" xfId="5886"/>
    <cellStyle name="Calculation 46 2" xfId="5887"/>
    <cellStyle name="Calculation 46 20" xfId="5888"/>
    <cellStyle name="Calculation 46 21" xfId="5889"/>
    <cellStyle name="Calculation 46 3" xfId="5890"/>
    <cellStyle name="Calculation 46 4" xfId="5891"/>
    <cellStyle name="Calculation 46 5" xfId="5892"/>
    <cellStyle name="Calculation 46 6" xfId="5893"/>
    <cellStyle name="Calculation 46 7" xfId="5894"/>
    <cellStyle name="Calculation 46 8" xfId="5895"/>
    <cellStyle name="Calculation 46 9" xfId="5896"/>
    <cellStyle name="Calculation 47" xfId="1553"/>
    <cellStyle name="Calculation 47 10" xfId="5897"/>
    <cellStyle name="Calculation 47 11" xfId="5898"/>
    <cellStyle name="Calculation 47 12" xfId="5899"/>
    <cellStyle name="Calculation 47 13" xfId="5900"/>
    <cellStyle name="Calculation 47 14" xfId="5901"/>
    <cellStyle name="Calculation 47 15" xfId="5902"/>
    <cellStyle name="Calculation 47 16" xfId="5903"/>
    <cellStyle name="Calculation 47 17" xfId="5904"/>
    <cellStyle name="Calculation 47 18" xfId="5905"/>
    <cellStyle name="Calculation 47 19" xfId="5906"/>
    <cellStyle name="Calculation 47 2" xfId="5907"/>
    <cellStyle name="Calculation 47 20" xfId="5908"/>
    <cellStyle name="Calculation 47 21" xfId="5909"/>
    <cellStyle name="Calculation 47 3" xfId="5910"/>
    <cellStyle name="Calculation 47 4" xfId="5911"/>
    <cellStyle name="Calculation 47 5" xfId="5912"/>
    <cellStyle name="Calculation 47 6" xfId="5913"/>
    <cellStyle name="Calculation 47 7" xfId="5914"/>
    <cellStyle name="Calculation 47 8" xfId="5915"/>
    <cellStyle name="Calculation 47 9" xfId="5916"/>
    <cellStyle name="Calculation 48" xfId="1554"/>
    <cellStyle name="Calculation 48 10" xfId="5917"/>
    <cellStyle name="Calculation 48 11" xfId="5918"/>
    <cellStyle name="Calculation 48 12" xfId="5919"/>
    <cellStyle name="Calculation 48 13" xfId="5920"/>
    <cellStyle name="Calculation 48 14" xfId="5921"/>
    <cellStyle name="Calculation 48 15" xfId="5922"/>
    <cellStyle name="Calculation 48 16" xfId="5923"/>
    <cellStyle name="Calculation 48 17" xfId="5924"/>
    <cellStyle name="Calculation 48 18" xfId="5925"/>
    <cellStyle name="Calculation 48 19" xfId="5926"/>
    <cellStyle name="Calculation 48 2" xfId="5927"/>
    <cellStyle name="Calculation 48 20" xfId="5928"/>
    <cellStyle name="Calculation 48 21" xfId="5929"/>
    <cellStyle name="Calculation 48 3" xfId="5930"/>
    <cellStyle name="Calculation 48 4" xfId="5931"/>
    <cellStyle name="Calculation 48 5" xfId="5932"/>
    <cellStyle name="Calculation 48 6" xfId="5933"/>
    <cellStyle name="Calculation 48 7" xfId="5934"/>
    <cellStyle name="Calculation 48 8" xfId="5935"/>
    <cellStyle name="Calculation 48 9" xfId="5936"/>
    <cellStyle name="Calculation 49" xfId="1555"/>
    <cellStyle name="Calculation 49 10" xfId="5937"/>
    <cellStyle name="Calculation 49 11" xfId="5938"/>
    <cellStyle name="Calculation 49 12" xfId="5939"/>
    <cellStyle name="Calculation 49 13" xfId="5940"/>
    <cellStyle name="Calculation 49 14" xfId="5941"/>
    <cellStyle name="Calculation 49 15" xfId="5942"/>
    <cellStyle name="Calculation 49 16" xfId="5943"/>
    <cellStyle name="Calculation 49 17" xfId="5944"/>
    <cellStyle name="Calculation 49 18" xfId="5945"/>
    <cellStyle name="Calculation 49 19" xfId="5946"/>
    <cellStyle name="Calculation 49 2" xfId="5947"/>
    <cellStyle name="Calculation 49 20" xfId="5948"/>
    <cellStyle name="Calculation 49 21" xfId="5949"/>
    <cellStyle name="Calculation 49 3" xfId="5950"/>
    <cellStyle name="Calculation 49 4" xfId="5951"/>
    <cellStyle name="Calculation 49 5" xfId="5952"/>
    <cellStyle name="Calculation 49 6" xfId="5953"/>
    <cellStyle name="Calculation 49 7" xfId="5954"/>
    <cellStyle name="Calculation 49 8" xfId="5955"/>
    <cellStyle name="Calculation 49 9" xfId="5956"/>
    <cellStyle name="Calculation 5" xfId="1556"/>
    <cellStyle name="Calculation 5 10" xfId="5957"/>
    <cellStyle name="Calculation 5 11" xfId="5958"/>
    <cellStyle name="Calculation 5 12" xfId="5959"/>
    <cellStyle name="Calculation 5 13" xfId="5960"/>
    <cellStyle name="Calculation 5 14" xfId="5961"/>
    <cellStyle name="Calculation 5 15" xfId="5962"/>
    <cellStyle name="Calculation 5 16" xfId="5963"/>
    <cellStyle name="Calculation 5 17" xfId="5964"/>
    <cellStyle name="Calculation 5 18" xfId="5965"/>
    <cellStyle name="Calculation 5 19" xfId="5966"/>
    <cellStyle name="Calculation 5 2" xfId="5967"/>
    <cellStyle name="Calculation 5 20" xfId="5968"/>
    <cellStyle name="Calculation 5 21" xfId="5969"/>
    <cellStyle name="Calculation 5 3" xfId="5970"/>
    <cellStyle name="Calculation 5 4" xfId="5971"/>
    <cellStyle name="Calculation 5 5" xfId="5972"/>
    <cellStyle name="Calculation 5 6" xfId="5973"/>
    <cellStyle name="Calculation 5 7" xfId="5974"/>
    <cellStyle name="Calculation 5 8" xfId="5975"/>
    <cellStyle name="Calculation 5 9" xfId="5976"/>
    <cellStyle name="Calculation 50" xfId="1557"/>
    <cellStyle name="Calculation 50 10" xfId="5977"/>
    <cellStyle name="Calculation 50 11" xfId="5978"/>
    <cellStyle name="Calculation 50 12" xfId="5979"/>
    <cellStyle name="Calculation 50 13" xfId="5980"/>
    <cellStyle name="Calculation 50 14" xfId="5981"/>
    <cellStyle name="Calculation 50 15" xfId="5982"/>
    <cellStyle name="Calculation 50 16" xfId="5983"/>
    <cellStyle name="Calculation 50 17" xfId="5984"/>
    <cellStyle name="Calculation 50 18" xfId="5985"/>
    <cellStyle name="Calculation 50 19" xfId="5986"/>
    <cellStyle name="Calculation 50 2" xfId="5987"/>
    <cellStyle name="Calculation 50 20" xfId="5988"/>
    <cellStyle name="Calculation 50 21" xfId="5989"/>
    <cellStyle name="Calculation 50 3" xfId="5990"/>
    <cellStyle name="Calculation 50 4" xfId="5991"/>
    <cellStyle name="Calculation 50 5" xfId="5992"/>
    <cellStyle name="Calculation 50 6" xfId="5993"/>
    <cellStyle name="Calculation 50 7" xfId="5994"/>
    <cellStyle name="Calculation 50 8" xfId="5995"/>
    <cellStyle name="Calculation 50 9" xfId="5996"/>
    <cellStyle name="Calculation 51" xfId="1558"/>
    <cellStyle name="Calculation 51 10" xfId="5997"/>
    <cellStyle name="Calculation 51 11" xfId="5998"/>
    <cellStyle name="Calculation 51 12" xfId="5999"/>
    <cellStyle name="Calculation 51 13" xfId="6000"/>
    <cellStyle name="Calculation 51 14" xfId="6001"/>
    <cellStyle name="Calculation 51 15" xfId="6002"/>
    <cellStyle name="Calculation 51 16" xfId="6003"/>
    <cellStyle name="Calculation 51 17" xfId="6004"/>
    <cellStyle name="Calculation 51 18" xfId="6005"/>
    <cellStyle name="Calculation 51 19" xfId="6006"/>
    <cellStyle name="Calculation 51 2" xfId="6007"/>
    <cellStyle name="Calculation 51 20" xfId="6008"/>
    <cellStyle name="Calculation 51 21" xfId="6009"/>
    <cellStyle name="Calculation 51 3" xfId="6010"/>
    <cellStyle name="Calculation 51 4" xfId="6011"/>
    <cellStyle name="Calculation 51 5" xfId="6012"/>
    <cellStyle name="Calculation 51 6" xfId="6013"/>
    <cellStyle name="Calculation 51 7" xfId="6014"/>
    <cellStyle name="Calculation 51 8" xfId="6015"/>
    <cellStyle name="Calculation 51 9" xfId="6016"/>
    <cellStyle name="Calculation 52" xfId="1559"/>
    <cellStyle name="Calculation 52 10" xfId="6017"/>
    <cellStyle name="Calculation 52 11" xfId="6018"/>
    <cellStyle name="Calculation 52 12" xfId="6019"/>
    <cellStyle name="Calculation 52 13" xfId="6020"/>
    <cellStyle name="Calculation 52 14" xfId="6021"/>
    <cellStyle name="Calculation 52 15" xfId="6022"/>
    <cellStyle name="Calculation 52 16" xfId="6023"/>
    <cellStyle name="Calculation 52 17" xfId="6024"/>
    <cellStyle name="Calculation 52 18" xfId="6025"/>
    <cellStyle name="Calculation 52 19" xfId="6026"/>
    <cellStyle name="Calculation 52 2" xfId="6027"/>
    <cellStyle name="Calculation 52 20" xfId="6028"/>
    <cellStyle name="Calculation 52 21" xfId="6029"/>
    <cellStyle name="Calculation 52 3" xfId="6030"/>
    <cellStyle name="Calculation 52 4" xfId="6031"/>
    <cellStyle name="Calculation 52 5" xfId="6032"/>
    <cellStyle name="Calculation 52 6" xfId="6033"/>
    <cellStyle name="Calculation 52 7" xfId="6034"/>
    <cellStyle name="Calculation 52 8" xfId="6035"/>
    <cellStyle name="Calculation 52 9" xfId="6036"/>
    <cellStyle name="Calculation 53" xfId="1560"/>
    <cellStyle name="Calculation 53 10" xfId="6037"/>
    <cellStyle name="Calculation 53 11" xfId="6038"/>
    <cellStyle name="Calculation 53 12" xfId="6039"/>
    <cellStyle name="Calculation 53 13" xfId="6040"/>
    <cellStyle name="Calculation 53 14" xfId="6041"/>
    <cellStyle name="Calculation 53 15" xfId="6042"/>
    <cellStyle name="Calculation 53 16" xfId="6043"/>
    <cellStyle name="Calculation 53 17" xfId="6044"/>
    <cellStyle name="Calculation 53 18" xfId="6045"/>
    <cellStyle name="Calculation 53 19" xfId="6046"/>
    <cellStyle name="Calculation 53 2" xfId="6047"/>
    <cellStyle name="Calculation 53 20" xfId="6048"/>
    <cellStyle name="Calculation 53 21" xfId="6049"/>
    <cellStyle name="Calculation 53 3" xfId="6050"/>
    <cellStyle name="Calculation 53 4" xfId="6051"/>
    <cellStyle name="Calculation 53 5" xfId="6052"/>
    <cellStyle name="Calculation 53 6" xfId="6053"/>
    <cellStyle name="Calculation 53 7" xfId="6054"/>
    <cellStyle name="Calculation 53 8" xfId="6055"/>
    <cellStyle name="Calculation 53 9" xfId="6056"/>
    <cellStyle name="Calculation 54" xfId="1561"/>
    <cellStyle name="Calculation 54 10" xfId="6057"/>
    <cellStyle name="Calculation 54 11" xfId="6058"/>
    <cellStyle name="Calculation 54 12" xfId="6059"/>
    <cellStyle name="Calculation 54 13" xfId="6060"/>
    <cellStyle name="Calculation 54 14" xfId="6061"/>
    <cellStyle name="Calculation 54 15" xfId="6062"/>
    <cellStyle name="Calculation 54 16" xfId="6063"/>
    <cellStyle name="Calculation 54 17" xfId="6064"/>
    <cellStyle name="Calculation 54 18" xfId="6065"/>
    <cellStyle name="Calculation 54 19" xfId="6066"/>
    <cellStyle name="Calculation 54 2" xfId="6067"/>
    <cellStyle name="Calculation 54 20" xfId="6068"/>
    <cellStyle name="Calculation 54 21" xfId="6069"/>
    <cellStyle name="Calculation 54 3" xfId="6070"/>
    <cellStyle name="Calculation 54 4" xfId="6071"/>
    <cellStyle name="Calculation 54 5" xfId="6072"/>
    <cellStyle name="Calculation 54 6" xfId="6073"/>
    <cellStyle name="Calculation 54 7" xfId="6074"/>
    <cellStyle name="Calculation 54 8" xfId="6075"/>
    <cellStyle name="Calculation 54 9" xfId="6076"/>
    <cellStyle name="Calculation 55" xfId="1562"/>
    <cellStyle name="Calculation 55 10" xfId="6077"/>
    <cellStyle name="Calculation 55 11" xfId="6078"/>
    <cellStyle name="Calculation 55 12" xfId="6079"/>
    <cellStyle name="Calculation 55 13" xfId="6080"/>
    <cellStyle name="Calculation 55 14" xfId="6081"/>
    <cellStyle name="Calculation 55 15" xfId="6082"/>
    <cellStyle name="Calculation 55 16" xfId="6083"/>
    <cellStyle name="Calculation 55 17" xfId="6084"/>
    <cellStyle name="Calculation 55 18" xfId="6085"/>
    <cellStyle name="Calculation 55 19" xfId="6086"/>
    <cellStyle name="Calculation 55 2" xfId="6087"/>
    <cellStyle name="Calculation 55 20" xfId="6088"/>
    <cellStyle name="Calculation 55 21" xfId="6089"/>
    <cellStyle name="Calculation 55 3" xfId="6090"/>
    <cellStyle name="Calculation 55 4" xfId="6091"/>
    <cellStyle name="Calculation 55 5" xfId="6092"/>
    <cellStyle name="Calculation 55 6" xfId="6093"/>
    <cellStyle name="Calculation 55 7" xfId="6094"/>
    <cellStyle name="Calculation 55 8" xfId="6095"/>
    <cellStyle name="Calculation 55 9" xfId="6096"/>
    <cellStyle name="Calculation 56" xfId="1563"/>
    <cellStyle name="Calculation 56 10" xfId="6097"/>
    <cellStyle name="Calculation 56 11" xfId="6098"/>
    <cellStyle name="Calculation 56 12" xfId="6099"/>
    <cellStyle name="Calculation 56 13" xfId="6100"/>
    <cellStyle name="Calculation 56 14" xfId="6101"/>
    <cellStyle name="Calculation 56 15" xfId="6102"/>
    <cellStyle name="Calculation 56 16" xfId="6103"/>
    <cellStyle name="Calculation 56 17" xfId="6104"/>
    <cellStyle name="Calculation 56 18" xfId="6105"/>
    <cellStyle name="Calculation 56 19" xfId="6106"/>
    <cellStyle name="Calculation 56 2" xfId="6107"/>
    <cellStyle name="Calculation 56 20" xfId="6108"/>
    <cellStyle name="Calculation 56 21" xfId="6109"/>
    <cellStyle name="Calculation 56 3" xfId="6110"/>
    <cellStyle name="Calculation 56 4" xfId="6111"/>
    <cellStyle name="Calculation 56 5" xfId="6112"/>
    <cellStyle name="Calculation 56 6" xfId="6113"/>
    <cellStyle name="Calculation 56 7" xfId="6114"/>
    <cellStyle name="Calculation 56 8" xfId="6115"/>
    <cellStyle name="Calculation 56 9" xfId="6116"/>
    <cellStyle name="Calculation 57" xfId="1564"/>
    <cellStyle name="Calculation 57 10" xfId="6117"/>
    <cellStyle name="Calculation 57 11" xfId="6118"/>
    <cellStyle name="Calculation 57 12" xfId="6119"/>
    <cellStyle name="Calculation 57 13" xfId="6120"/>
    <cellStyle name="Calculation 57 14" xfId="6121"/>
    <cellStyle name="Calculation 57 15" xfId="6122"/>
    <cellStyle name="Calculation 57 16" xfId="6123"/>
    <cellStyle name="Calculation 57 17" xfId="6124"/>
    <cellStyle name="Calculation 57 18" xfId="6125"/>
    <cellStyle name="Calculation 57 19" xfId="6126"/>
    <cellStyle name="Calculation 57 2" xfId="6127"/>
    <cellStyle name="Calculation 57 20" xfId="6128"/>
    <cellStyle name="Calculation 57 21" xfId="6129"/>
    <cellStyle name="Calculation 57 3" xfId="6130"/>
    <cellStyle name="Calculation 57 4" xfId="6131"/>
    <cellStyle name="Calculation 57 5" xfId="6132"/>
    <cellStyle name="Calculation 57 6" xfId="6133"/>
    <cellStyle name="Calculation 57 7" xfId="6134"/>
    <cellStyle name="Calculation 57 8" xfId="6135"/>
    <cellStyle name="Calculation 57 9" xfId="6136"/>
    <cellStyle name="Calculation 58" xfId="1565"/>
    <cellStyle name="Calculation 58 10" xfId="6137"/>
    <cellStyle name="Calculation 58 11" xfId="6138"/>
    <cellStyle name="Calculation 58 12" xfId="6139"/>
    <cellStyle name="Calculation 58 13" xfId="6140"/>
    <cellStyle name="Calculation 58 14" xfId="6141"/>
    <cellStyle name="Calculation 58 15" xfId="6142"/>
    <cellStyle name="Calculation 58 16" xfId="6143"/>
    <cellStyle name="Calculation 58 17" xfId="6144"/>
    <cellStyle name="Calculation 58 18" xfId="6145"/>
    <cellStyle name="Calculation 58 19" xfId="6146"/>
    <cellStyle name="Calculation 58 2" xfId="6147"/>
    <cellStyle name="Calculation 58 20" xfId="6148"/>
    <cellStyle name="Calculation 58 21" xfId="6149"/>
    <cellStyle name="Calculation 58 3" xfId="6150"/>
    <cellStyle name="Calculation 58 4" xfId="6151"/>
    <cellStyle name="Calculation 58 5" xfId="6152"/>
    <cellStyle name="Calculation 58 6" xfId="6153"/>
    <cellStyle name="Calculation 58 7" xfId="6154"/>
    <cellStyle name="Calculation 58 8" xfId="6155"/>
    <cellStyle name="Calculation 58 9" xfId="6156"/>
    <cellStyle name="Calculation 59" xfId="1566"/>
    <cellStyle name="Calculation 59 10" xfId="6157"/>
    <cellStyle name="Calculation 59 11" xfId="6158"/>
    <cellStyle name="Calculation 59 12" xfId="6159"/>
    <cellStyle name="Calculation 59 13" xfId="6160"/>
    <cellStyle name="Calculation 59 14" xfId="6161"/>
    <cellStyle name="Calculation 59 15" xfId="6162"/>
    <cellStyle name="Calculation 59 16" xfId="6163"/>
    <cellStyle name="Calculation 59 17" xfId="6164"/>
    <cellStyle name="Calculation 59 18" xfId="6165"/>
    <cellStyle name="Calculation 59 19" xfId="6166"/>
    <cellStyle name="Calculation 59 2" xfId="6167"/>
    <cellStyle name="Calculation 59 20" xfId="6168"/>
    <cellStyle name="Calculation 59 21" xfId="6169"/>
    <cellStyle name="Calculation 59 3" xfId="6170"/>
    <cellStyle name="Calculation 59 4" xfId="6171"/>
    <cellStyle name="Calculation 59 5" xfId="6172"/>
    <cellStyle name="Calculation 59 6" xfId="6173"/>
    <cellStyle name="Calculation 59 7" xfId="6174"/>
    <cellStyle name="Calculation 59 8" xfId="6175"/>
    <cellStyle name="Calculation 59 9" xfId="6176"/>
    <cellStyle name="Calculation 6" xfId="1567"/>
    <cellStyle name="Calculation 6 10" xfId="6177"/>
    <cellStyle name="Calculation 6 11" xfId="6178"/>
    <cellStyle name="Calculation 6 12" xfId="6179"/>
    <cellStyle name="Calculation 6 13" xfId="6180"/>
    <cellStyle name="Calculation 6 14" xfId="6181"/>
    <cellStyle name="Calculation 6 15" xfId="6182"/>
    <cellStyle name="Calculation 6 16" xfId="6183"/>
    <cellStyle name="Calculation 6 17" xfId="6184"/>
    <cellStyle name="Calculation 6 18" xfId="6185"/>
    <cellStyle name="Calculation 6 19" xfId="6186"/>
    <cellStyle name="Calculation 6 2" xfId="6187"/>
    <cellStyle name="Calculation 6 20" xfId="6188"/>
    <cellStyle name="Calculation 6 21" xfId="6189"/>
    <cellStyle name="Calculation 6 3" xfId="6190"/>
    <cellStyle name="Calculation 6 4" xfId="6191"/>
    <cellStyle name="Calculation 6 5" xfId="6192"/>
    <cellStyle name="Calculation 6 6" xfId="6193"/>
    <cellStyle name="Calculation 6 7" xfId="6194"/>
    <cellStyle name="Calculation 6 8" xfId="6195"/>
    <cellStyle name="Calculation 6 9" xfId="6196"/>
    <cellStyle name="Calculation 60" xfId="6197"/>
    <cellStyle name="Calculation 61" xfId="6198"/>
    <cellStyle name="Calculation 62" xfId="6199"/>
    <cellStyle name="Calculation 63" xfId="6200"/>
    <cellStyle name="Calculation 64" xfId="6201"/>
    <cellStyle name="Calculation 65" xfId="6202"/>
    <cellStyle name="Calculation 66" xfId="6203"/>
    <cellStyle name="Calculation 67" xfId="6204"/>
    <cellStyle name="Calculation 68" xfId="6205"/>
    <cellStyle name="Calculation 69" xfId="6206"/>
    <cellStyle name="Calculation 7" xfId="1568"/>
    <cellStyle name="Calculation 7 10" xfId="6207"/>
    <cellStyle name="Calculation 7 11" xfId="6208"/>
    <cellStyle name="Calculation 7 12" xfId="6209"/>
    <cellStyle name="Calculation 7 13" xfId="6210"/>
    <cellStyle name="Calculation 7 14" xfId="6211"/>
    <cellStyle name="Calculation 7 15" xfId="6212"/>
    <cellStyle name="Calculation 7 16" xfId="6213"/>
    <cellStyle name="Calculation 7 17" xfId="6214"/>
    <cellStyle name="Calculation 7 18" xfId="6215"/>
    <cellStyle name="Calculation 7 19" xfId="6216"/>
    <cellStyle name="Calculation 7 2" xfId="6217"/>
    <cellStyle name="Calculation 7 20" xfId="6218"/>
    <cellStyle name="Calculation 7 21" xfId="6219"/>
    <cellStyle name="Calculation 7 3" xfId="6220"/>
    <cellStyle name="Calculation 7 4" xfId="6221"/>
    <cellStyle name="Calculation 7 5" xfId="6222"/>
    <cellStyle name="Calculation 7 6" xfId="6223"/>
    <cellStyle name="Calculation 7 7" xfId="6224"/>
    <cellStyle name="Calculation 7 8" xfId="6225"/>
    <cellStyle name="Calculation 7 9" xfId="6226"/>
    <cellStyle name="Calculation 70" xfId="6227"/>
    <cellStyle name="Calculation 71" xfId="6228"/>
    <cellStyle name="Calculation 72" xfId="6229"/>
    <cellStyle name="Calculation 73" xfId="6230"/>
    <cellStyle name="Calculation 74" xfId="6231"/>
    <cellStyle name="Calculation 75" xfId="6232"/>
    <cellStyle name="Calculation 76" xfId="6233"/>
    <cellStyle name="Calculation 77" xfId="6234"/>
    <cellStyle name="Calculation 78" xfId="6235"/>
    <cellStyle name="Calculation 79" xfId="6236"/>
    <cellStyle name="Calculation 8" xfId="1569"/>
    <cellStyle name="Calculation 8 10" xfId="6237"/>
    <cellStyle name="Calculation 8 11" xfId="6238"/>
    <cellStyle name="Calculation 8 12" xfId="6239"/>
    <cellStyle name="Calculation 8 13" xfId="6240"/>
    <cellStyle name="Calculation 8 14" xfId="6241"/>
    <cellStyle name="Calculation 8 15" xfId="6242"/>
    <cellStyle name="Calculation 8 16" xfId="6243"/>
    <cellStyle name="Calculation 8 17" xfId="6244"/>
    <cellStyle name="Calculation 8 18" xfId="6245"/>
    <cellStyle name="Calculation 8 19" xfId="6246"/>
    <cellStyle name="Calculation 8 2" xfId="6247"/>
    <cellStyle name="Calculation 8 20" xfId="6248"/>
    <cellStyle name="Calculation 8 21" xfId="6249"/>
    <cellStyle name="Calculation 8 3" xfId="6250"/>
    <cellStyle name="Calculation 8 4" xfId="6251"/>
    <cellStyle name="Calculation 8 5" xfId="6252"/>
    <cellStyle name="Calculation 8 6" xfId="6253"/>
    <cellStyle name="Calculation 8 7" xfId="6254"/>
    <cellStyle name="Calculation 8 8" xfId="6255"/>
    <cellStyle name="Calculation 8 9" xfId="6256"/>
    <cellStyle name="Calculation 9" xfId="1570"/>
    <cellStyle name="Calculation 9 10" xfId="6257"/>
    <cellStyle name="Calculation 9 11" xfId="6258"/>
    <cellStyle name="Calculation 9 12" xfId="6259"/>
    <cellStyle name="Calculation 9 13" xfId="6260"/>
    <cellStyle name="Calculation 9 14" xfId="6261"/>
    <cellStyle name="Calculation 9 15" xfId="6262"/>
    <cellStyle name="Calculation 9 16" xfId="6263"/>
    <cellStyle name="Calculation 9 17" xfId="6264"/>
    <cellStyle name="Calculation 9 18" xfId="6265"/>
    <cellStyle name="Calculation 9 19" xfId="6266"/>
    <cellStyle name="Calculation 9 2" xfId="6267"/>
    <cellStyle name="Calculation 9 20" xfId="6268"/>
    <cellStyle name="Calculation 9 21" xfId="6269"/>
    <cellStyle name="Calculation 9 3" xfId="6270"/>
    <cellStyle name="Calculation 9 4" xfId="6271"/>
    <cellStyle name="Calculation 9 5" xfId="6272"/>
    <cellStyle name="Calculation 9 6" xfId="6273"/>
    <cellStyle name="Calculation 9 7" xfId="6274"/>
    <cellStyle name="Calculation 9 8" xfId="6275"/>
    <cellStyle name="Calculation 9 9" xfId="6276"/>
    <cellStyle name="category" xfId="16747"/>
    <cellStyle name="Check Cell 10" xfId="1571"/>
    <cellStyle name="Check Cell 10 2" xfId="6277"/>
    <cellStyle name="Check Cell 11" xfId="1572"/>
    <cellStyle name="Check Cell 11 2" xfId="6278"/>
    <cellStyle name="Check Cell 12" xfId="1573"/>
    <cellStyle name="Check Cell 12 2" xfId="6279"/>
    <cellStyle name="Check Cell 13" xfId="1574"/>
    <cellStyle name="Check Cell 13 2" xfId="6280"/>
    <cellStyle name="Check Cell 14" xfId="1575"/>
    <cellStyle name="Check Cell 14 2" xfId="6281"/>
    <cellStyle name="Check Cell 15" xfId="1576"/>
    <cellStyle name="Check Cell 15 2" xfId="6282"/>
    <cellStyle name="Check Cell 16" xfId="1577"/>
    <cellStyle name="Check Cell 16 2" xfId="6283"/>
    <cellStyle name="Check Cell 17" xfId="1578"/>
    <cellStyle name="Check Cell 17 2" xfId="6284"/>
    <cellStyle name="Check Cell 18" xfId="1579"/>
    <cellStyle name="Check Cell 18 2" xfId="6285"/>
    <cellStyle name="Check Cell 19" xfId="1580"/>
    <cellStyle name="Check Cell 19 2" xfId="6286"/>
    <cellStyle name="Check Cell 2" xfId="1581"/>
    <cellStyle name="Check Cell 2 2" xfId="1582"/>
    <cellStyle name="Check Cell 2 2 2" xfId="6287"/>
    <cellStyle name="Check Cell 2 3" xfId="6288"/>
    <cellStyle name="Check Cell 20" xfId="1583"/>
    <cellStyle name="Check Cell 20 2" xfId="6289"/>
    <cellStyle name="Check Cell 21" xfId="1584"/>
    <cellStyle name="Check Cell 21 2" xfId="6290"/>
    <cellStyle name="Check Cell 22" xfId="1585"/>
    <cellStyle name="Check Cell 22 2" xfId="6291"/>
    <cellStyle name="Check Cell 23" xfId="1586"/>
    <cellStyle name="Check Cell 23 2" xfId="6292"/>
    <cellStyle name="Check Cell 24" xfId="1587"/>
    <cellStyle name="Check Cell 24 2" xfId="6293"/>
    <cellStyle name="Check Cell 25" xfId="1588"/>
    <cellStyle name="Check Cell 25 2" xfId="6294"/>
    <cellStyle name="Check Cell 26" xfId="1589"/>
    <cellStyle name="Check Cell 26 2" xfId="6295"/>
    <cellStyle name="Check Cell 27" xfId="1590"/>
    <cellStyle name="Check Cell 27 2" xfId="6296"/>
    <cellStyle name="Check Cell 28" xfId="1591"/>
    <cellStyle name="Check Cell 28 2" xfId="6297"/>
    <cellStyle name="Check Cell 29" xfId="1592"/>
    <cellStyle name="Check Cell 29 2" xfId="6298"/>
    <cellStyle name="Check Cell 3" xfId="1593"/>
    <cellStyle name="Check Cell 3 2" xfId="6299"/>
    <cellStyle name="Check Cell 30" xfId="1594"/>
    <cellStyle name="Check Cell 30 2" xfId="6300"/>
    <cellStyle name="Check Cell 31" xfId="1595"/>
    <cellStyle name="Check Cell 31 2" xfId="6301"/>
    <cellStyle name="Check Cell 32" xfId="1596"/>
    <cellStyle name="Check Cell 32 2" xfId="6302"/>
    <cellStyle name="Check Cell 33" xfId="1597"/>
    <cellStyle name="Check Cell 33 2" xfId="6303"/>
    <cellStyle name="Check Cell 34" xfId="1598"/>
    <cellStyle name="Check Cell 34 2" xfId="6304"/>
    <cellStyle name="Check Cell 35" xfId="1599"/>
    <cellStyle name="Check Cell 35 2" xfId="6305"/>
    <cellStyle name="Check Cell 36" xfId="1600"/>
    <cellStyle name="Check Cell 36 2" xfId="6306"/>
    <cellStyle name="Check Cell 37" xfId="1601"/>
    <cellStyle name="Check Cell 37 2" xfId="6307"/>
    <cellStyle name="Check Cell 38" xfId="1602"/>
    <cellStyle name="Check Cell 38 2" xfId="6308"/>
    <cellStyle name="Check Cell 39" xfId="1603"/>
    <cellStyle name="Check Cell 39 2" xfId="6309"/>
    <cellStyle name="Check Cell 4" xfId="1604"/>
    <cellStyle name="Check Cell 4 2" xfId="6310"/>
    <cellStyle name="Check Cell 40" xfId="1605"/>
    <cellStyle name="Check Cell 40 2" xfId="6311"/>
    <cellStyle name="Check Cell 41" xfId="1606"/>
    <cellStyle name="Check Cell 41 2" xfId="6312"/>
    <cellStyle name="Check Cell 42" xfId="1607"/>
    <cellStyle name="Check Cell 42 2" xfId="6313"/>
    <cellStyle name="Check Cell 43" xfId="1608"/>
    <cellStyle name="Check Cell 43 2" xfId="6314"/>
    <cellStyle name="Check Cell 44" xfId="1609"/>
    <cellStyle name="Check Cell 44 2" xfId="6315"/>
    <cellStyle name="Check Cell 45" xfId="1610"/>
    <cellStyle name="Check Cell 45 2" xfId="6316"/>
    <cellStyle name="Check Cell 46" xfId="1611"/>
    <cellStyle name="Check Cell 46 2" xfId="6317"/>
    <cellStyle name="Check Cell 47" xfId="1612"/>
    <cellStyle name="Check Cell 47 2" xfId="6318"/>
    <cellStyle name="Check Cell 48" xfId="1613"/>
    <cellStyle name="Check Cell 48 2" xfId="6319"/>
    <cellStyle name="Check Cell 49" xfId="1614"/>
    <cellStyle name="Check Cell 49 2" xfId="6320"/>
    <cellStyle name="Check Cell 5" xfId="1615"/>
    <cellStyle name="Check Cell 5 2" xfId="6321"/>
    <cellStyle name="Check Cell 50" xfId="1616"/>
    <cellStyle name="Check Cell 50 2" xfId="6322"/>
    <cellStyle name="Check Cell 51" xfId="1617"/>
    <cellStyle name="Check Cell 51 2" xfId="6323"/>
    <cellStyle name="Check Cell 52" xfId="1618"/>
    <cellStyle name="Check Cell 52 2" xfId="6324"/>
    <cellStyle name="Check Cell 53" xfId="1619"/>
    <cellStyle name="Check Cell 53 2" xfId="6325"/>
    <cellStyle name="Check Cell 54" xfId="1620"/>
    <cellStyle name="Check Cell 54 2" xfId="6326"/>
    <cellStyle name="Check Cell 55" xfId="1621"/>
    <cellStyle name="Check Cell 55 2" xfId="6327"/>
    <cellStyle name="Check Cell 56" xfId="1622"/>
    <cellStyle name="Check Cell 56 2" xfId="6328"/>
    <cellStyle name="Check Cell 57" xfId="1623"/>
    <cellStyle name="Check Cell 57 2" xfId="6329"/>
    <cellStyle name="Check Cell 58" xfId="1624"/>
    <cellStyle name="Check Cell 58 2" xfId="6330"/>
    <cellStyle name="Check Cell 59" xfId="1625"/>
    <cellStyle name="Check Cell 59 2" xfId="6331"/>
    <cellStyle name="Check Cell 6" xfId="1626"/>
    <cellStyle name="Check Cell 6 2" xfId="6332"/>
    <cellStyle name="Check Cell 60" xfId="6333"/>
    <cellStyle name="Check Cell 7" xfId="1627"/>
    <cellStyle name="Check Cell 7 2" xfId="6334"/>
    <cellStyle name="Check Cell 8" xfId="1628"/>
    <cellStyle name="Check Cell 8 2" xfId="6335"/>
    <cellStyle name="Check Cell 9" xfId="1629"/>
    <cellStyle name="Check Cell 9 2" xfId="6336"/>
    <cellStyle name="CHUONG" xfId="16758"/>
    <cellStyle name="Comma" xfId="31" builtinId="3"/>
    <cellStyle name="Comma [00]" xfId="16748"/>
    <cellStyle name="Comma 10" xfId="1630"/>
    <cellStyle name="Comma 10 2" xfId="3576"/>
    <cellStyle name="Comma 11" xfId="16663"/>
    <cellStyle name="Comma 12" xfId="16749"/>
    <cellStyle name="Comma 13" xfId="16661"/>
    <cellStyle name="Comma 14" xfId="16750"/>
    <cellStyle name="Comma 15" xfId="16662"/>
    <cellStyle name="Comma 15 2" xfId="16916"/>
    <cellStyle name="Comma 16" xfId="16917"/>
    <cellStyle name="Comma 2" xfId="5"/>
    <cellStyle name="Comma 2 10" xfId="1631"/>
    <cellStyle name="Comma 2 10 2" xfId="1632"/>
    <cellStyle name="Comma 2 11" xfId="1633"/>
    <cellStyle name="Comma 2 11 2" xfId="1634"/>
    <cellStyle name="Comma 2 12" xfId="1635"/>
    <cellStyle name="Comma 2 12 2" xfId="1636"/>
    <cellStyle name="Comma 2 13" xfId="1637"/>
    <cellStyle name="Comma 2 13 2" xfId="1638"/>
    <cellStyle name="Comma 2 14" xfId="1639"/>
    <cellStyle name="Comma 2 14 2" xfId="1640"/>
    <cellStyle name="Comma 2 15" xfId="1641"/>
    <cellStyle name="Comma 2 15 2" xfId="1642"/>
    <cellStyle name="Comma 2 16" xfId="1643"/>
    <cellStyle name="Comma 2 16 2" xfId="1644"/>
    <cellStyle name="Comma 2 17" xfId="1645"/>
    <cellStyle name="Comma 2 17 2" xfId="1646"/>
    <cellStyle name="Comma 2 18" xfId="1647"/>
    <cellStyle name="Comma 2 18 2" xfId="1648"/>
    <cellStyle name="Comma 2 19" xfId="1649"/>
    <cellStyle name="Comma 2 19 2" xfId="1650"/>
    <cellStyle name="Comma 2 2" xfId="6"/>
    <cellStyle name="Comma 2 2 2" xfId="1651"/>
    <cellStyle name="Comma 2 2 3" xfId="1652"/>
    <cellStyle name="Comma 2 20" xfId="1653"/>
    <cellStyle name="Comma 2 20 2" xfId="1654"/>
    <cellStyle name="Comma 2 21" xfId="1655"/>
    <cellStyle name="Comma 2 21 2" xfId="1656"/>
    <cellStyle name="Comma 2 22" xfId="1657"/>
    <cellStyle name="Comma 2 22 2" xfId="1658"/>
    <cellStyle name="Comma 2 23" xfId="1659"/>
    <cellStyle name="Comma 2 23 2" xfId="1660"/>
    <cellStyle name="Comma 2 24" xfId="1661"/>
    <cellStyle name="Comma 2 24 2" xfId="1662"/>
    <cellStyle name="Comma 2 25" xfId="1663"/>
    <cellStyle name="Comma 2 25 2" xfId="1664"/>
    <cellStyle name="Comma 2 26" xfId="1665"/>
    <cellStyle name="Comma 2 26 2" xfId="1666"/>
    <cellStyle name="Comma 2 27" xfId="1667"/>
    <cellStyle name="Comma 2 27 2" xfId="1668"/>
    <cellStyle name="Comma 2 28" xfId="1669"/>
    <cellStyle name="Comma 2 28 2" xfId="1670"/>
    <cellStyle name="Comma 2 29" xfId="1671"/>
    <cellStyle name="Comma 2 29 2" xfId="1672"/>
    <cellStyle name="Comma 2 3" xfId="4"/>
    <cellStyle name="Comma 2 3 10" xfId="1673"/>
    <cellStyle name="Comma 2 3 11" xfId="1674"/>
    <cellStyle name="Comma 2 3 12" xfId="1675"/>
    <cellStyle name="Comma 2 3 13" xfId="1676"/>
    <cellStyle name="Comma 2 3 2" xfId="1677"/>
    <cellStyle name="Comma 2 3 3" xfId="1678"/>
    <cellStyle name="Comma 2 3 4" xfId="1679"/>
    <cellStyle name="Comma 2 3 5" xfId="1680"/>
    <cellStyle name="Comma 2 3 6" xfId="1681"/>
    <cellStyle name="Comma 2 3 7" xfId="1682"/>
    <cellStyle name="Comma 2 3 8" xfId="1683"/>
    <cellStyle name="Comma 2 3 9" xfId="1684"/>
    <cellStyle name="Comma 2 30" xfId="1685"/>
    <cellStyle name="Comma 2 30 2" xfId="1686"/>
    <cellStyle name="Comma 2 31" xfId="1687"/>
    <cellStyle name="Comma 2 31 2" xfId="1688"/>
    <cellStyle name="Comma 2 32" xfId="1689"/>
    <cellStyle name="Comma 2 32 2" xfId="1690"/>
    <cellStyle name="Comma 2 33" xfId="1691"/>
    <cellStyle name="Comma 2 33 2" xfId="1692"/>
    <cellStyle name="Comma 2 34" xfId="1693"/>
    <cellStyle name="Comma 2 34 2" xfId="1694"/>
    <cellStyle name="Comma 2 35" xfId="1695"/>
    <cellStyle name="Comma 2 35 2" xfId="1696"/>
    <cellStyle name="Comma 2 36" xfId="1697"/>
    <cellStyle name="Comma 2 36 2" xfId="1698"/>
    <cellStyle name="Comma 2 37" xfId="1699"/>
    <cellStyle name="Comma 2 37 2" xfId="1700"/>
    <cellStyle name="Comma 2 38" xfId="1701"/>
    <cellStyle name="Comma 2 38 2" xfId="1702"/>
    <cellStyle name="Comma 2 39" xfId="1703"/>
    <cellStyle name="Comma 2 39 2" xfId="1704"/>
    <cellStyle name="Comma 2 4" xfId="1705"/>
    <cellStyle name="Comma 2 4 2" xfId="1706"/>
    <cellStyle name="Comma 2 40" xfId="1707"/>
    <cellStyle name="Comma 2 40 2" xfId="1708"/>
    <cellStyle name="Comma 2 41" xfId="1709"/>
    <cellStyle name="Comma 2 41 2" xfId="1710"/>
    <cellStyle name="Comma 2 42" xfId="1711"/>
    <cellStyle name="Comma 2 42 2" xfId="1712"/>
    <cellStyle name="Comma 2 43" xfId="1713"/>
    <cellStyle name="Comma 2 43 2" xfId="1714"/>
    <cellStyle name="Comma 2 44" xfId="1715"/>
    <cellStyle name="Comma 2 44 2" xfId="1716"/>
    <cellStyle name="Comma 2 45" xfId="1717"/>
    <cellStyle name="Comma 2 45 2" xfId="1718"/>
    <cellStyle name="Comma 2 46" xfId="1719"/>
    <cellStyle name="Comma 2 46 2" xfId="1720"/>
    <cellStyle name="Comma 2 47" xfId="1721"/>
    <cellStyle name="Comma 2 47 2" xfId="1722"/>
    <cellStyle name="Comma 2 48" xfId="1723"/>
    <cellStyle name="Comma 2 48 2" xfId="1724"/>
    <cellStyle name="Comma 2 49" xfId="1725"/>
    <cellStyle name="Comma 2 49 2" xfId="1726"/>
    <cellStyle name="Comma 2 5" xfId="1727"/>
    <cellStyle name="Comma 2 5 2" xfId="1728"/>
    <cellStyle name="Comma 2 50" xfId="1729"/>
    <cellStyle name="Comma 2 50 2" xfId="1730"/>
    <cellStyle name="Comma 2 51" xfId="1731"/>
    <cellStyle name="Comma 2 51 2" xfId="1732"/>
    <cellStyle name="Comma 2 52" xfId="1733"/>
    <cellStyle name="Comma 2 52 2" xfId="1734"/>
    <cellStyle name="Comma 2 53" xfId="1735"/>
    <cellStyle name="Comma 2 53 2" xfId="1736"/>
    <cellStyle name="Comma 2 54" xfId="1737"/>
    <cellStyle name="Comma 2 54 2" xfId="1738"/>
    <cellStyle name="Comma 2 55" xfId="1739"/>
    <cellStyle name="Comma 2 55 2" xfId="1740"/>
    <cellStyle name="Comma 2 56" xfId="1741"/>
    <cellStyle name="Comma 2 56 2" xfId="1742"/>
    <cellStyle name="Comma 2 57" xfId="1743"/>
    <cellStyle name="Comma 2 57 2" xfId="1744"/>
    <cellStyle name="Comma 2 58" xfId="1745"/>
    <cellStyle name="Comma 2 58 2" xfId="1746"/>
    <cellStyle name="Comma 2 59" xfId="1747"/>
    <cellStyle name="Comma 2 59 2" xfId="1748"/>
    <cellStyle name="Comma 2 6" xfId="1749"/>
    <cellStyle name="Comma 2 6 2" xfId="1750"/>
    <cellStyle name="Comma 2 60" xfId="1751"/>
    <cellStyle name="Comma 2 60 2" xfId="1752"/>
    <cellStyle name="Comma 2 61" xfId="1753"/>
    <cellStyle name="Comma 2 61 2" xfId="1754"/>
    <cellStyle name="Comma 2 62" xfId="1755"/>
    <cellStyle name="Comma 2 62 2" xfId="1756"/>
    <cellStyle name="Comma 2 63" xfId="1757"/>
    <cellStyle name="Comma 2 63 2" xfId="1758"/>
    <cellStyle name="Comma 2 64" xfId="1759"/>
    <cellStyle name="Comma 2 65" xfId="16920"/>
    <cellStyle name="Comma 2 7" xfId="1760"/>
    <cellStyle name="Comma 2 7 2" xfId="1761"/>
    <cellStyle name="Comma 2 8" xfId="1762"/>
    <cellStyle name="Comma 2 8 2" xfId="1763"/>
    <cellStyle name="Comma 2 9" xfId="1764"/>
    <cellStyle name="Comma 2 9 2" xfId="1765"/>
    <cellStyle name="Comma 2_Sheet4" xfId="6337"/>
    <cellStyle name="Comma 3" xfId="7"/>
    <cellStyle name="Comma 3 10" xfId="1766"/>
    <cellStyle name="Comma 3 11" xfId="1767"/>
    <cellStyle name="Comma 3 12" xfId="1768"/>
    <cellStyle name="Comma 3 13" xfId="1769"/>
    <cellStyle name="Comma 3 14" xfId="1770"/>
    <cellStyle name="Comma 3 15" xfId="1771"/>
    <cellStyle name="Comma 3 16" xfId="1772"/>
    <cellStyle name="Comma 3 17" xfId="1773"/>
    <cellStyle name="Comma 3 18" xfId="1774"/>
    <cellStyle name="Comma 3 19" xfId="1775"/>
    <cellStyle name="Comma 3 2" xfId="1776"/>
    <cellStyle name="Comma 3 20" xfId="1777"/>
    <cellStyle name="Comma 3 21" xfId="1778"/>
    <cellStyle name="Comma 3 22" xfId="1779"/>
    <cellStyle name="Comma 3 23" xfId="1780"/>
    <cellStyle name="Comma 3 24" xfId="1781"/>
    <cellStyle name="Comma 3 25" xfId="1782"/>
    <cellStyle name="Comma 3 26" xfId="1783"/>
    <cellStyle name="Comma 3 27" xfId="1784"/>
    <cellStyle name="Comma 3 28" xfId="1785"/>
    <cellStyle name="Comma 3 29" xfId="1786"/>
    <cellStyle name="Comma 3 3" xfId="1787"/>
    <cellStyle name="Comma 3 30" xfId="1788"/>
    <cellStyle name="Comma 3 31" xfId="1789"/>
    <cellStyle name="Comma 3 32" xfId="1790"/>
    <cellStyle name="Comma 3 33" xfId="1791"/>
    <cellStyle name="Comma 3 34" xfId="1792"/>
    <cellStyle name="Comma 3 35" xfId="1793"/>
    <cellStyle name="Comma 3 36" xfId="1794"/>
    <cellStyle name="Comma 3 37" xfId="1795"/>
    <cellStyle name="Comma 3 38" xfId="1796"/>
    <cellStyle name="Comma 3 39" xfId="1797"/>
    <cellStyle name="Comma 3 4" xfId="1798"/>
    <cellStyle name="Comma 3 40" xfId="1799"/>
    <cellStyle name="Comma 3 41" xfId="1800"/>
    <cellStyle name="Comma 3 42" xfId="1801"/>
    <cellStyle name="Comma 3 43" xfId="1802"/>
    <cellStyle name="Comma 3 44" xfId="1803"/>
    <cellStyle name="Comma 3 45" xfId="1804"/>
    <cellStyle name="Comma 3 46" xfId="1805"/>
    <cellStyle name="Comma 3 47" xfId="6338"/>
    <cellStyle name="Comma 3 48" xfId="6339"/>
    <cellStyle name="Comma 3 49" xfId="6340"/>
    <cellStyle name="Comma 3 5" xfId="1806"/>
    <cellStyle name="Comma 3 5 2" xfId="6341"/>
    <cellStyle name="Comma 3 50" xfId="6342"/>
    <cellStyle name="Comma 3 51" xfId="6343"/>
    <cellStyle name="Comma 3 52" xfId="6344"/>
    <cellStyle name="Comma 3 53" xfId="6345"/>
    <cellStyle name="Comma 3 54" xfId="6346"/>
    <cellStyle name="Comma 3 55" xfId="6347"/>
    <cellStyle name="Comma 3 56" xfId="6348"/>
    <cellStyle name="Comma 3 57" xfId="6349"/>
    <cellStyle name="Comma 3 58" xfId="6350"/>
    <cellStyle name="Comma 3 59" xfId="6351"/>
    <cellStyle name="Comma 3 6" xfId="1807"/>
    <cellStyle name="Comma 3 60" xfId="6352"/>
    <cellStyle name="Comma 3 61" xfId="6353"/>
    <cellStyle name="Comma 3 62" xfId="6354"/>
    <cellStyle name="Comma 3 63" xfId="6355"/>
    <cellStyle name="Comma 3 64" xfId="6356"/>
    <cellStyle name="Comma 3 65" xfId="6357"/>
    <cellStyle name="Comma 3 66" xfId="6358"/>
    <cellStyle name="Comma 3 7" xfId="1808"/>
    <cellStyle name="Comma 3 8" xfId="1809"/>
    <cellStyle name="Comma 3 9" xfId="1810"/>
    <cellStyle name="Comma 4" xfId="8"/>
    <cellStyle name="Comma 4 2" xfId="1811"/>
    <cellStyle name="Comma 4 3" xfId="1812"/>
    <cellStyle name="Comma 5" xfId="1813"/>
    <cellStyle name="Comma 5 10" xfId="6359"/>
    <cellStyle name="Comma 5 11" xfId="6360"/>
    <cellStyle name="Comma 5 12" xfId="6361"/>
    <cellStyle name="Comma 5 13" xfId="6362"/>
    <cellStyle name="Comma 5 14" xfId="6363"/>
    <cellStyle name="Comma 5 15" xfId="6364"/>
    <cellStyle name="Comma 5 16" xfId="6365"/>
    <cellStyle name="Comma 5 17" xfId="6366"/>
    <cellStyle name="Comma 5 18" xfId="6367"/>
    <cellStyle name="Comma 5 19" xfId="6368"/>
    <cellStyle name="Comma 5 2" xfId="1814"/>
    <cellStyle name="Comma 5 2 2" xfId="16751"/>
    <cellStyle name="Comma 5 20" xfId="6369"/>
    <cellStyle name="Comma 5 21" xfId="6370"/>
    <cellStyle name="Comma 5 22" xfId="6371"/>
    <cellStyle name="Comma 5 23" xfId="6372"/>
    <cellStyle name="Comma 5 3" xfId="1815"/>
    <cellStyle name="Comma 5 4" xfId="6373"/>
    <cellStyle name="Comma 5 4 10" xfId="6374"/>
    <cellStyle name="Comma 5 4 11" xfId="6375"/>
    <cellStyle name="Comma 5 4 12" xfId="6376"/>
    <cellStyle name="Comma 5 4 13" xfId="6377"/>
    <cellStyle name="Comma 5 4 14" xfId="6378"/>
    <cellStyle name="Comma 5 4 15" xfId="6379"/>
    <cellStyle name="Comma 5 4 16" xfId="6380"/>
    <cellStyle name="Comma 5 4 17" xfId="6381"/>
    <cellStyle name="Comma 5 4 18" xfId="6382"/>
    <cellStyle name="Comma 5 4 19" xfId="6383"/>
    <cellStyle name="Comma 5 4 2" xfId="6384"/>
    <cellStyle name="Comma 5 4 2 10" xfId="6385"/>
    <cellStyle name="Comma 5 4 2 11" xfId="6386"/>
    <cellStyle name="Comma 5 4 2 12" xfId="6387"/>
    <cellStyle name="Comma 5 4 2 13" xfId="6388"/>
    <cellStyle name="Comma 5 4 2 14" xfId="6389"/>
    <cellStyle name="Comma 5 4 2 15" xfId="6390"/>
    <cellStyle name="Comma 5 4 2 16" xfId="6391"/>
    <cellStyle name="Comma 5 4 2 17" xfId="6392"/>
    <cellStyle name="Comma 5 4 2 18" xfId="6393"/>
    <cellStyle name="Comma 5 4 2 19" xfId="6394"/>
    <cellStyle name="Comma 5 4 2 2" xfId="6395"/>
    <cellStyle name="Comma 5 4 2 3" xfId="6396"/>
    <cellStyle name="Comma 5 4 2 4" xfId="6397"/>
    <cellStyle name="Comma 5 4 2 5" xfId="6398"/>
    <cellStyle name="Comma 5 4 2 6" xfId="6399"/>
    <cellStyle name="Comma 5 4 2 7" xfId="6400"/>
    <cellStyle name="Comma 5 4 2 8" xfId="6401"/>
    <cellStyle name="Comma 5 4 2 9" xfId="6402"/>
    <cellStyle name="Comma 5 4 20" xfId="6403"/>
    <cellStyle name="Comma 5 4 3" xfId="6404"/>
    <cellStyle name="Comma 5 4 4" xfId="6405"/>
    <cellStyle name="Comma 5 4 5" xfId="6406"/>
    <cellStyle name="Comma 5 4 6" xfId="6407"/>
    <cellStyle name="Comma 5 4 7" xfId="6408"/>
    <cellStyle name="Comma 5 4 8" xfId="6409"/>
    <cellStyle name="Comma 5 4 9" xfId="6410"/>
    <cellStyle name="Comma 5 5" xfId="6411"/>
    <cellStyle name="Comma 5 5 10" xfId="6412"/>
    <cellStyle name="Comma 5 5 11" xfId="6413"/>
    <cellStyle name="Comma 5 5 12" xfId="6414"/>
    <cellStyle name="Comma 5 5 13" xfId="6415"/>
    <cellStyle name="Comma 5 5 14" xfId="6416"/>
    <cellStyle name="Comma 5 5 15" xfId="6417"/>
    <cellStyle name="Comma 5 5 16" xfId="6418"/>
    <cellStyle name="Comma 5 5 17" xfId="6419"/>
    <cellStyle name="Comma 5 5 18" xfId="6420"/>
    <cellStyle name="Comma 5 5 19" xfId="6421"/>
    <cellStyle name="Comma 5 5 2" xfId="6422"/>
    <cellStyle name="Comma 5 5 3" xfId="6423"/>
    <cellStyle name="Comma 5 5 4" xfId="6424"/>
    <cellStyle name="Comma 5 5 5" xfId="6425"/>
    <cellStyle name="Comma 5 5 6" xfId="6426"/>
    <cellStyle name="Comma 5 5 7" xfId="6427"/>
    <cellStyle name="Comma 5 5 8" xfId="6428"/>
    <cellStyle name="Comma 5 5 9" xfId="6429"/>
    <cellStyle name="Comma 5 6" xfId="6430"/>
    <cellStyle name="Comma 5 7" xfId="6431"/>
    <cellStyle name="Comma 5 8" xfId="6432"/>
    <cellStyle name="Comma 5 9" xfId="6433"/>
    <cellStyle name="Comma 6" xfId="1816"/>
    <cellStyle name="Comma 63" xfId="1817"/>
    <cellStyle name="Comma 7" xfId="1818"/>
    <cellStyle name="Comma 7 2" xfId="1819"/>
    <cellStyle name="Comma 7 3" xfId="1820"/>
    <cellStyle name="Comma 7 4" xfId="1821"/>
    <cellStyle name="Comma 8" xfId="1822"/>
    <cellStyle name="Comma 9" xfId="1823"/>
    <cellStyle name="Comma 9 10" xfId="6434"/>
    <cellStyle name="Comma 9 11" xfId="6435"/>
    <cellStyle name="Comma 9 12" xfId="6436"/>
    <cellStyle name="Comma 9 13" xfId="6437"/>
    <cellStyle name="Comma 9 14" xfId="6438"/>
    <cellStyle name="Comma 9 15" xfId="6439"/>
    <cellStyle name="Comma 9 16" xfId="6440"/>
    <cellStyle name="Comma 9 17" xfId="6441"/>
    <cellStyle name="Comma 9 18" xfId="6442"/>
    <cellStyle name="Comma 9 19" xfId="6443"/>
    <cellStyle name="Comma 9 2" xfId="6444"/>
    <cellStyle name="Comma 9 2 10" xfId="6445"/>
    <cellStyle name="Comma 9 2 11" xfId="6446"/>
    <cellStyle name="Comma 9 2 12" xfId="6447"/>
    <cellStyle name="Comma 9 2 13" xfId="6448"/>
    <cellStyle name="Comma 9 2 14" xfId="6449"/>
    <cellStyle name="Comma 9 2 15" xfId="6450"/>
    <cellStyle name="Comma 9 2 16" xfId="6451"/>
    <cellStyle name="Comma 9 2 17" xfId="6452"/>
    <cellStyle name="Comma 9 2 18" xfId="6453"/>
    <cellStyle name="Comma 9 2 19" xfId="6454"/>
    <cellStyle name="Comma 9 2 2" xfId="6455"/>
    <cellStyle name="Comma 9 2 2 10" xfId="6456"/>
    <cellStyle name="Comma 9 2 2 11" xfId="6457"/>
    <cellStyle name="Comma 9 2 2 12" xfId="6458"/>
    <cellStyle name="Comma 9 2 2 13" xfId="6459"/>
    <cellStyle name="Comma 9 2 2 14" xfId="6460"/>
    <cellStyle name="Comma 9 2 2 15" xfId="6461"/>
    <cellStyle name="Comma 9 2 2 16" xfId="6462"/>
    <cellStyle name="Comma 9 2 2 17" xfId="6463"/>
    <cellStyle name="Comma 9 2 2 18" xfId="6464"/>
    <cellStyle name="Comma 9 2 2 19" xfId="6465"/>
    <cellStyle name="Comma 9 2 2 2" xfId="6466"/>
    <cellStyle name="Comma 9 2 2 3" xfId="6467"/>
    <cellStyle name="Comma 9 2 2 4" xfId="6468"/>
    <cellStyle name="Comma 9 2 2 5" xfId="6469"/>
    <cellStyle name="Comma 9 2 2 6" xfId="6470"/>
    <cellStyle name="Comma 9 2 2 7" xfId="6471"/>
    <cellStyle name="Comma 9 2 2 8" xfId="6472"/>
    <cellStyle name="Comma 9 2 2 9" xfId="6473"/>
    <cellStyle name="Comma 9 2 20" xfId="6474"/>
    <cellStyle name="Comma 9 2 3" xfId="6475"/>
    <cellStyle name="Comma 9 2 4" xfId="6476"/>
    <cellStyle name="Comma 9 2 5" xfId="6477"/>
    <cellStyle name="Comma 9 2 6" xfId="6478"/>
    <cellStyle name="Comma 9 2 7" xfId="6479"/>
    <cellStyle name="Comma 9 2 8" xfId="6480"/>
    <cellStyle name="Comma 9 2 9" xfId="6481"/>
    <cellStyle name="Comma 9 20" xfId="6482"/>
    <cellStyle name="Comma 9 21" xfId="6483"/>
    <cellStyle name="Comma 9 3" xfId="6484"/>
    <cellStyle name="Comma 9 3 10" xfId="6485"/>
    <cellStyle name="Comma 9 3 11" xfId="6486"/>
    <cellStyle name="Comma 9 3 12" xfId="6487"/>
    <cellStyle name="Comma 9 3 13" xfId="6488"/>
    <cellStyle name="Comma 9 3 14" xfId="6489"/>
    <cellStyle name="Comma 9 3 15" xfId="6490"/>
    <cellStyle name="Comma 9 3 16" xfId="6491"/>
    <cellStyle name="Comma 9 3 17" xfId="6492"/>
    <cellStyle name="Comma 9 3 18" xfId="6493"/>
    <cellStyle name="Comma 9 3 19" xfId="6494"/>
    <cellStyle name="Comma 9 3 2" xfId="6495"/>
    <cellStyle name="Comma 9 3 3" xfId="6496"/>
    <cellStyle name="Comma 9 3 4" xfId="6497"/>
    <cellStyle name="Comma 9 3 5" xfId="6498"/>
    <cellStyle name="Comma 9 3 6" xfId="6499"/>
    <cellStyle name="Comma 9 3 7" xfId="6500"/>
    <cellStyle name="Comma 9 3 8" xfId="6501"/>
    <cellStyle name="Comma 9 3 9" xfId="6502"/>
    <cellStyle name="Comma 9 4" xfId="6503"/>
    <cellStyle name="Comma 9 5" xfId="6504"/>
    <cellStyle name="Comma 9 6" xfId="6505"/>
    <cellStyle name="Comma 9 7" xfId="6506"/>
    <cellStyle name="Comma 9 8" xfId="6507"/>
    <cellStyle name="Comma 9 9" xfId="6508"/>
    <cellStyle name="comma zerodec" xfId="16752"/>
    <cellStyle name="Comma0" xfId="1824"/>
    <cellStyle name="Comma0 10" xfId="1825"/>
    <cellStyle name="Comma0 100" xfId="1826"/>
    <cellStyle name="Comma0 101" xfId="1827"/>
    <cellStyle name="Comma0 102" xfId="1828"/>
    <cellStyle name="Comma0 103" xfId="1829"/>
    <cellStyle name="Comma0 104" xfId="6509"/>
    <cellStyle name="Comma0 105" xfId="6510"/>
    <cellStyle name="Comma0 106" xfId="6511"/>
    <cellStyle name="Comma0 107" xfId="6512"/>
    <cellStyle name="Comma0 108" xfId="6513"/>
    <cellStyle name="Comma0 109" xfId="6514"/>
    <cellStyle name="Comma0 11" xfId="1830"/>
    <cellStyle name="Comma0 110" xfId="6515"/>
    <cellStyle name="Comma0 111" xfId="6516"/>
    <cellStyle name="Comma0 112" xfId="6517"/>
    <cellStyle name="Comma0 113" xfId="6518"/>
    <cellStyle name="Comma0 114" xfId="6519"/>
    <cellStyle name="Comma0 115" xfId="6520"/>
    <cellStyle name="Comma0 116" xfId="6521"/>
    <cellStyle name="Comma0 117" xfId="6522"/>
    <cellStyle name="Comma0 118" xfId="6523"/>
    <cellStyle name="Comma0 119" xfId="6524"/>
    <cellStyle name="Comma0 12" xfId="1831"/>
    <cellStyle name="Comma0 120" xfId="6525"/>
    <cellStyle name="Comma0 121" xfId="6526"/>
    <cellStyle name="Comma0 122" xfId="6527"/>
    <cellStyle name="Comma0 123" xfId="6528"/>
    <cellStyle name="Comma0 13" xfId="1832"/>
    <cellStyle name="Comma0 14" xfId="1833"/>
    <cellStyle name="Comma0 15" xfId="1834"/>
    <cellStyle name="Comma0 16" xfId="1835"/>
    <cellStyle name="Comma0 17" xfId="1836"/>
    <cellStyle name="Comma0 18" xfId="1837"/>
    <cellStyle name="Comma0 19" xfId="1838"/>
    <cellStyle name="Comma0 2" xfId="1839"/>
    <cellStyle name="Comma0 20" xfId="1840"/>
    <cellStyle name="Comma0 21" xfId="1841"/>
    <cellStyle name="Comma0 22" xfId="1842"/>
    <cellStyle name="Comma0 23" xfId="1843"/>
    <cellStyle name="Comma0 24" xfId="1844"/>
    <cellStyle name="Comma0 25" xfId="1845"/>
    <cellStyle name="Comma0 26" xfId="1846"/>
    <cellStyle name="Comma0 27" xfId="1847"/>
    <cellStyle name="Comma0 28" xfId="1848"/>
    <cellStyle name="Comma0 29" xfId="1849"/>
    <cellStyle name="Comma0 3" xfId="1850"/>
    <cellStyle name="Comma0 30" xfId="1851"/>
    <cellStyle name="Comma0 31" xfId="1852"/>
    <cellStyle name="Comma0 32" xfId="1853"/>
    <cellStyle name="Comma0 33" xfId="1854"/>
    <cellStyle name="Comma0 34" xfId="1855"/>
    <cellStyle name="Comma0 35" xfId="1856"/>
    <cellStyle name="Comma0 36" xfId="1857"/>
    <cellStyle name="Comma0 37" xfId="1858"/>
    <cellStyle name="Comma0 38" xfId="1859"/>
    <cellStyle name="Comma0 39" xfId="1860"/>
    <cellStyle name="Comma0 4" xfId="1861"/>
    <cellStyle name="Comma0 40" xfId="1862"/>
    <cellStyle name="Comma0 41" xfId="1863"/>
    <cellStyle name="Comma0 42" xfId="1864"/>
    <cellStyle name="Comma0 43" xfId="1865"/>
    <cellStyle name="Comma0 44" xfId="1866"/>
    <cellStyle name="Comma0 45" xfId="1867"/>
    <cellStyle name="Comma0 46" xfId="1868"/>
    <cellStyle name="Comma0 47" xfId="1869"/>
    <cellStyle name="Comma0 48" xfId="1870"/>
    <cellStyle name="Comma0 49" xfId="1871"/>
    <cellStyle name="Comma0 5" xfId="1872"/>
    <cellStyle name="Comma0 50" xfId="1873"/>
    <cellStyle name="Comma0 51" xfId="1874"/>
    <cellStyle name="Comma0 52" xfId="1875"/>
    <cellStyle name="Comma0 53" xfId="1876"/>
    <cellStyle name="Comma0 54" xfId="1877"/>
    <cellStyle name="Comma0 55" xfId="1878"/>
    <cellStyle name="Comma0 56" xfId="1879"/>
    <cellStyle name="Comma0 57" xfId="1880"/>
    <cellStyle name="Comma0 58" xfId="1881"/>
    <cellStyle name="Comma0 59" xfId="1882"/>
    <cellStyle name="Comma0 6" xfId="1883"/>
    <cellStyle name="Comma0 60" xfId="1884"/>
    <cellStyle name="Comma0 61" xfId="1885"/>
    <cellStyle name="Comma0 62" xfId="1886"/>
    <cellStyle name="Comma0 63" xfId="1887"/>
    <cellStyle name="Comma0 64" xfId="1888"/>
    <cellStyle name="Comma0 65" xfId="1889"/>
    <cellStyle name="Comma0 66" xfId="1890"/>
    <cellStyle name="Comma0 67" xfId="1891"/>
    <cellStyle name="Comma0 68" xfId="1892"/>
    <cellStyle name="Comma0 69" xfId="1893"/>
    <cellStyle name="Comma0 7" xfId="1894"/>
    <cellStyle name="Comma0 70" xfId="1895"/>
    <cellStyle name="Comma0 71" xfId="1896"/>
    <cellStyle name="Comma0 72" xfId="1897"/>
    <cellStyle name="Comma0 73" xfId="1898"/>
    <cellStyle name="Comma0 74" xfId="1899"/>
    <cellStyle name="Comma0 75" xfId="1900"/>
    <cellStyle name="Comma0 76" xfId="1901"/>
    <cellStyle name="Comma0 77" xfId="1902"/>
    <cellStyle name="Comma0 78" xfId="1903"/>
    <cellStyle name="Comma0 79" xfId="1904"/>
    <cellStyle name="Comma0 8" xfId="1905"/>
    <cellStyle name="Comma0 80" xfId="1906"/>
    <cellStyle name="Comma0 81" xfId="1907"/>
    <cellStyle name="Comma0 82" xfId="1908"/>
    <cellStyle name="Comma0 83" xfId="1909"/>
    <cellStyle name="Comma0 84" xfId="1910"/>
    <cellStyle name="Comma0 85" xfId="1911"/>
    <cellStyle name="Comma0 86" xfId="1912"/>
    <cellStyle name="Comma0 87" xfId="1913"/>
    <cellStyle name="Comma0 88" xfId="1914"/>
    <cellStyle name="Comma0 89" xfId="1915"/>
    <cellStyle name="Comma0 9" xfId="1916"/>
    <cellStyle name="Comma0 90" xfId="1917"/>
    <cellStyle name="Comma0 91" xfId="1918"/>
    <cellStyle name="Comma0 92" xfId="1919"/>
    <cellStyle name="Comma0 93" xfId="1920"/>
    <cellStyle name="Comma0 94" xfId="1921"/>
    <cellStyle name="Comma0 95" xfId="1922"/>
    <cellStyle name="Comma0 96" xfId="1923"/>
    <cellStyle name="Comma0 97" xfId="1924"/>
    <cellStyle name="Comma0 98" xfId="1925"/>
    <cellStyle name="Comma0 99" xfId="1926"/>
    <cellStyle name="Copied" xfId="16753"/>
    <cellStyle name="COST1" xfId="16754"/>
    <cellStyle name="Currency [00]" xfId="16755"/>
    <cellStyle name="Currency 2" xfId="16756"/>
    <cellStyle name="Currency0" xfId="1927"/>
    <cellStyle name="Currency0 10" xfId="1928"/>
    <cellStyle name="Currency0 100" xfId="1929"/>
    <cellStyle name="Currency0 101" xfId="1930"/>
    <cellStyle name="Currency0 102" xfId="1931"/>
    <cellStyle name="Currency0 103" xfId="1932"/>
    <cellStyle name="Currency0 104" xfId="6529"/>
    <cellStyle name="Currency0 105" xfId="6530"/>
    <cellStyle name="Currency0 106" xfId="6531"/>
    <cellStyle name="Currency0 107" xfId="6532"/>
    <cellStyle name="Currency0 108" xfId="6533"/>
    <cellStyle name="Currency0 109" xfId="6534"/>
    <cellStyle name="Currency0 11" xfId="1933"/>
    <cellStyle name="Currency0 110" xfId="6535"/>
    <cellStyle name="Currency0 111" xfId="6536"/>
    <cellStyle name="Currency0 112" xfId="6537"/>
    <cellStyle name="Currency0 113" xfId="6538"/>
    <cellStyle name="Currency0 114" xfId="6539"/>
    <cellStyle name="Currency0 115" xfId="6540"/>
    <cellStyle name="Currency0 116" xfId="6541"/>
    <cellStyle name="Currency0 117" xfId="6542"/>
    <cellStyle name="Currency0 118" xfId="6543"/>
    <cellStyle name="Currency0 119" xfId="6544"/>
    <cellStyle name="Currency0 12" xfId="1934"/>
    <cellStyle name="Currency0 120" xfId="6545"/>
    <cellStyle name="Currency0 121" xfId="6546"/>
    <cellStyle name="Currency0 122" xfId="6547"/>
    <cellStyle name="Currency0 123" xfId="6548"/>
    <cellStyle name="Currency0 13" xfId="1935"/>
    <cellStyle name="Currency0 14" xfId="1936"/>
    <cellStyle name="Currency0 15" xfId="1937"/>
    <cellStyle name="Currency0 16" xfId="1938"/>
    <cellStyle name="Currency0 17" xfId="1939"/>
    <cellStyle name="Currency0 18" xfId="1940"/>
    <cellStyle name="Currency0 19" xfId="1941"/>
    <cellStyle name="Currency0 2" xfId="1942"/>
    <cellStyle name="Currency0 20" xfId="1943"/>
    <cellStyle name="Currency0 21" xfId="1944"/>
    <cellStyle name="Currency0 22" xfId="1945"/>
    <cellStyle name="Currency0 23" xfId="1946"/>
    <cellStyle name="Currency0 24" xfId="1947"/>
    <cellStyle name="Currency0 25" xfId="1948"/>
    <cellStyle name="Currency0 26" xfId="1949"/>
    <cellStyle name="Currency0 27" xfId="1950"/>
    <cellStyle name="Currency0 28" xfId="1951"/>
    <cellStyle name="Currency0 29" xfId="1952"/>
    <cellStyle name="Currency0 3" xfId="1953"/>
    <cellStyle name="Currency0 30" xfId="1954"/>
    <cellStyle name="Currency0 31" xfId="1955"/>
    <cellStyle name="Currency0 32" xfId="1956"/>
    <cellStyle name="Currency0 33" xfId="1957"/>
    <cellStyle name="Currency0 34" xfId="1958"/>
    <cellStyle name="Currency0 35" xfId="1959"/>
    <cellStyle name="Currency0 36" xfId="1960"/>
    <cellStyle name="Currency0 37" xfId="1961"/>
    <cellStyle name="Currency0 38" xfId="1962"/>
    <cellStyle name="Currency0 39" xfId="1963"/>
    <cellStyle name="Currency0 4" xfId="1964"/>
    <cellStyle name="Currency0 40" xfId="1965"/>
    <cellStyle name="Currency0 41" xfId="1966"/>
    <cellStyle name="Currency0 42" xfId="1967"/>
    <cellStyle name="Currency0 43" xfId="1968"/>
    <cellStyle name="Currency0 44" xfId="1969"/>
    <cellStyle name="Currency0 45" xfId="1970"/>
    <cellStyle name="Currency0 46" xfId="1971"/>
    <cellStyle name="Currency0 47" xfId="1972"/>
    <cellStyle name="Currency0 48" xfId="1973"/>
    <cellStyle name="Currency0 49" xfId="1974"/>
    <cellStyle name="Currency0 5" xfId="1975"/>
    <cellStyle name="Currency0 50" xfId="1976"/>
    <cellStyle name="Currency0 51" xfId="1977"/>
    <cellStyle name="Currency0 52" xfId="1978"/>
    <cellStyle name="Currency0 53" xfId="1979"/>
    <cellStyle name="Currency0 54" xfId="1980"/>
    <cellStyle name="Currency0 55" xfId="1981"/>
    <cellStyle name="Currency0 56" xfId="1982"/>
    <cellStyle name="Currency0 57" xfId="1983"/>
    <cellStyle name="Currency0 58" xfId="1984"/>
    <cellStyle name="Currency0 59" xfId="1985"/>
    <cellStyle name="Currency0 6" xfId="1986"/>
    <cellStyle name="Currency0 60" xfId="1987"/>
    <cellStyle name="Currency0 61" xfId="1988"/>
    <cellStyle name="Currency0 62" xfId="1989"/>
    <cellStyle name="Currency0 63" xfId="1990"/>
    <cellStyle name="Currency0 64" xfId="1991"/>
    <cellStyle name="Currency0 65" xfId="1992"/>
    <cellStyle name="Currency0 66" xfId="1993"/>
    <cellStyle name="Currency0 67" xfId="1994"/>
    <cellStyle name="Currency0 68" xfId="1995"/>
    <cellStyle name="Currency0 69" xfId="1996"/>
    <cellStyle name="Currency0 7" xfId="1997"/>
    <cellStyle name="Currency0 70" xfId="1998"/>
    <cellStyle name="Currency0 71" xfId="1999"/>
    <cellStyle name="Currency0 72" xfId="2000"/>
    <cellStyle name="Currency0 73" xfId="2001"/>
    <cellStyle name="Currency0 74" xfId="2002"/>
    <cellStyle name="Currency0 75" xfId="2003"/>
    <cellStyle name="Currency0 76" xfId="2004"/>
    <cellStyle name="Currency0 77" xfId="2005"/>
    <cellStyle name="Currency0 78" xfId="2006"/>
    <cellStyle name="Currency0 79" xfId="2007"/>
    <cellStyle name="Currency0 8" xfId="2008"/>
    <cellStyle name="Currency0 80" xfId="2009"/>
    <cellStyle name="Currency0 81" xfId="2010"/>
    <cellStyle name="Currency0 82" xfId="2011"/>
    <cellStyle name="Currency0 83" xfId="2012"/>
    <cellStyle name="Currency0 84" xfId="2013"/>
    <cellStyle name="Currency0 85" xfId="2014"/>
    <cellStyle name="Currency0 86" xfId="2015"/>
    <cellStyle name="Currency0 87" xfId="2016"/>
    <cellStyle name="Currency0 88" xfId="2017"/>
    <cellStyle name="Currency0 89" xfId="2018"/>
    <cellStyle name="Currency0 9" xfId="2019"/>
    <cellStyle name="Currency0 90" xfId="2020"/>
    <cellStyle name="Currency0 91" xfId="2021"/>
    <cellStyle name="Currency0 92" xfId="2022"/>
    <cellStyle name="Currency0 93" xfId="2023"/>
    <cellStyle name="Currency0 94" xfId="2024"/>
    <cellStyle name="Currency0 95" xfId="2025"/>
    <cellStyle name="Currency0 96" xfId="2026"/>
    <cellStyle name="Currency0 97" xfId="2027"/>
    <cellStyle name="Currency0 98" xfId="2028"/>
    <cellStyle name="Currency0 99" xfId="2029"/>
    <cellStyle name="Currency1" xfId="16757"/>
    <cellStyle name="Custom - Style8" xfId="2030"/>
    <cellStyle name="Custom - Style8 2" xfId="6549"/>
    <cellStyle name="Date" xfId="2031"/>
    <cellStyle name="Date 10" xfId="2032"/>
    <cellStyle name="Date 10 2" xfId="6550"/>
    <cellStyle name="Date 100" xfId="2033"/>
    <cellStyle name="Date 100 2" xfId="6551"/>
    <cellStyle name="Date 101" xfId="2034"/>
    <cellStyle name="Date 101 2" xfId="6552"/>
    <cellStyle name="Date 102" xfId="2035"/>
    <cellStyle name="Date 102 2" xfId="6553"/>
    <cellStyle name="Date 103" xfId="2036"/>
    <cellStyle name="Date 103 2" xfId="6554"/>
    <cellStyle name="Date 104" xfId="6555"/>
    <cellStyle name="Date 105" xfId="6556"/>
    <cellStyle name="Date 106" xfId="6557"/>
    <cellStyle name="Date 107" xfId="6558"/>
    <cellStyle name="Date 108" xfId="6559"/>
    <cellStyle name="Date 109" xfId="6560"/>
    <cellStyle name="Date 11" xfId="2037"/>
    <cellStyle name="Date 11 2" xfId="6561"/>
    <cellStyle name="Date 110" xfId="6562"/>
    <cellStyle name="Date 111" xfId="6563"/>
    <cellStyle name="Date 112" xfId="6564"/>
    <cellStyle name="Date 113" xfId="6565"/>
    <cellStyle name="Date 114" xfId="6566"/>
    <cellStyle name="Date 115" xfId="6567"/>
    <cellStyle name="Date 116" xfId="6568"/>
    <cellStyle name="Date 117" xfId="6569"/>
    <cellStyle name="Date 118" xfId="6570"/>
    <cellStyle name="Date 119" xfId="6571"/>
    <cellStyle name="Date 12" xfId="2038"/>
    <cellStyle name="Date 12 2" xfId="6572"/>
    <cellStyle name="Date 120" xfId="6573"/>
    <cellStyle name="Date 121" xfId="6574"/>
    <cellStyle name="Date 122" xfId="6575"/>
    <cellStyle name="Date 123" xfId="6576"/>
    <cellStyle name="Date 13" xfId="2039"/>
    <cellStyle name="Date 13 2" xfId="6577"/>
    <cellStyle name="Date 14" xfId="2040"/>
    <cellStyle name="Date 14 2" xfId="6578"/>
    <cellStyle name="Date 15" xfId="2041"/>
    <cellStyle name="Date 15 2" xfId="6579"/>
    <cellStyle name="Date 16" xfId="2042"/>
    <cellStyle name="Date 16 2" xfId="6580"/>
    <cellStyle name="Date 17" xfId="2043"/>
    <cellStyle name="Date 17 2" xfId="6581"/>
    <cellStyle name="Date 18" xfId="2044"/>
    <cellStyle name="Date 18 2" xfId="6582"/>
    <cellStyle name="Date 19" xfId="2045"/>
    <cellStyle name="Date 19 2" xfId="6583"/>
    <cellStyle name="Date 2" xfId="2046"/>
    <cellStyle name="Date 2 2" xfId="6584"/>
    <cellStyle name="Date 20" xfId="2047"/>
    <cellStyle name="Date 20 2" xfId="6585"/>
    <cellStyle name="Date 21" xfId="2048"/>
    <cellStyle name="Date 21 2" xfId="6586"/>
    <cellStyle name="Date 22" xfId="2049"/>
    <cellStyle name="Date 22 2" xfId="6587"/>
    <cellStyle name="Date 23" xfId="2050"/>
    <cellStyle name="Date 23 2" xfId="6588"/>
    <cellStyle name="Date 24" xfId="2051"/>
    <cellStyle name="Date 24 2" xfId="6589"/>
    <cellStyle name="Date 25" xfId="2052"/>
    <cellStyle name="Date 25 2" xfId="6590"/>
    <cellStyle name="Date 26" xfId="2053"/>
    <cellStyle name="Date 26 2" xfId="6591"/>
    <cellStyle name="Date 27" xfId="2054"/>
    <cellStyle name="Date 27 2" xfId="6592"/>
    <cellStyle name="Date 28" xfId="2055"/>
    <cellStyle name="Date 28 2" xfId="6593"/>
    <cellStyle name="Date 29" xfId="2056"/>
    <cellStyle name="Date 29 2" xfId="6594"/>
    <cellStyle name="Date 3" xfId="2057"/>
    <cellStyle name="Date 3 2" xfId="6595"/>
    <cellStyle name="Date 30" xfId="2058"/>
    <cellStyle name="Date 30 2" xfId="6596"/>
    <cellStyle name="Date 31" xfId="2059"/>
    <cellStyle name="Date 31 2" xfId="6597"/>
    <cellStyle name="Date 32" xfId="2060"/>
    <cellStyle name="Date 32 2" xfId="6598"/>
    <cellStyle name="Date 33" xfId="2061"/>
    <cellStyle name="Date 33 2" xfId="6599"/>
    <cellStyle name="Date 34" xfId="2062"/>
    <cellStyle name="Date 34 2" xfId="6600"/>
    <cellStyle name="Date 35" xfId="2063"/>
    <cellStyle name="Date 35 2" xfId="6601"/>
    <cellStyle name="Date 36" xfId="2064"/>
    <cellStyle name="Date 36 2" xfId="6602"/>
    <cellStyle name="Date 37" xfId="2065"/>
    <cellStyle name="Date 37 2" xfId="6603"/>
    <cellStyle name="Date 38" xfId="2066"/>
    <cellStyle name="Date 38 2" xfId="6604"/>
    <cellStyle name="Date 39" xfId="2067"/>
    <cellStyle name="Date 39 2" xfId="6605"/>
    <cellStyle name="Date 4" xfId="2068"/>
    <cellStyle name="Date 4 2" xfId="6606"/>
    <cellStyle name="Date 40" xfId="2069"/>
    <cellStyle name="Date 40 2" xfId="6607"/>
    <cellStyle name="Date 41" xfId="2070"/>
    <cellStyle name="Date 41 2" xfId="6608"/>
    <cellStyle name="Date 42" xfId="2071"/>
    <cellStyle name="Date 42 2" xfId="6609"/>
    <cellStyle name="Date 43" xfId="2072"/>
    <cellStyle name="Date 43 2" xfId="6610"/>
    <cellStyle name="Date 44" xfId="2073"/>
    <cellStyle name="Date 44 2" xfId="6611"/>
    <cellStyle name="Date 45" xfId="2074"/>
    <cellStyle name="Date 45 2" xfId="6612"/>
    <cellStyle name="Date 46" xfId="2075"/>
    <cellStyle name="Date 46 2" xfId="6613"/>
    <cellStyle name="Date 47" xfId="2076"/>
    <cellStyle name="Date 47 2" xfId="6614"/>
    <cellStyle name="Date 48" xfId="2077"/>
    <cellStyle name="Date 48 2" xfId="6615"/>
    <cellStyle name="Date 49" xfId="2078"/>
    <cellStyle name="Date 49 2" xfId="6616"/>
    <cellStyle name="Date 5" xfId="2079"/>
    <cellStyle name="Date 5 2" xfId="6617"/>
    <cellStyle name="Date 50" xfId="2080"/>
    <cellStyle name="Date 50 2" xfId="6618"/>
    <cellStyle name="Date 51" xfId="2081"/>
    <cellStyle name="Date 51 2" xfId="6619"/>
    <cellStyle name="Date 52" xfId="2082"/>
    <cellStyle name="Date 52 2" xfId="6620"/>
    <cellStyle name="Date 53" xfId="2083"/>
    <cellStyle name="Date 53 2" xfId="6621"/>
    <cellStyle name="Date 54" xfId="2084"/>
    <cellStyle name="Date 54 2" xfId="6622"/>
    <cellStyle name="Date 55" xfId="2085"/>
    <cellStyle name="Date 55 2" xfId="6623"/>
    <cellStyle name="Date 56" xfId="2086"/>
    <cellStyle name="Date 56 2" xfId="6624"/>
    <cellStyle name="Date 57" xfId="2087"/>
    <cellStyle name="Date 57 2" xfId="6625"/>
    <cellStyle name="Date 58" xfId="2088"/>
    <cellStyle name="Date 58 2" xfId="6626"/>
    <cellStyle name="Date 59" xfId="2089"/>
    <cellStyle name="Date 59 2" xfId="6627"/>
    <cellStyle name="Date 6" xfId="2090"/>
    <cellStyle name="Date 6 2" xfId="6628"/>
    <cellStyle name="Date 60" xfId="2091"/>
    <cellStyle name="Date 60 2" xfId="6629"/>
    <cellStyle name="Date 61" xfId="2092"/>
    <cellStyle name="Date 61 2" xfId="6630"/>
    <cellStyle name="Date 62" xfId="2093"/>
    <cellStyle name="Date 62 2" xfId="6631"/>
    <cellStyle name="Date 63" xfId="2094"/>
    <cellStyle name="Date 63 2" xfId="6632"/>
    <cellStyle name="Date 64" xfId="2095"/>
    <cellStyle name="Date 64 2" xfId="6633"/>
    <cellStyle name="Date 65" xfId="2096"/>
    <cellStyle name="Date 65 2" xfId="6634"/>
    <cellStyle name="Date 66" xfId="2097"/>
    <cellStyle name="Date 66 2" xfId="6635"/>
    <cellStyle name="Date 67" xfId="2098"/>
    <cellStyle name="Date 67 2" xfId="6636"/>
    <cellStyle name="Date 68" xfId="2099"/>
    <cellStyle name="Date 68 2" xfId="6637"/>
    <cellStyle name="Date 69" xfId="2100"/>
    <cellStyle name="Date 69 2" xfId="6638"/>
    <cellStyle name="Date 7" xfId="2101"/>
    <cellStyle name="Date 7 2" xfId="6639"/>
    <cellStyle name="Date 70" xfId="2102"/>
    <cellStyle name="Date 70 2" xfId="6640"/>
    <cellStyle name="Date 71" xfId="2103"/>
    <cellStyle name="Date 71 2" xfId="6641"/>
    <cellStyle name="Date 72" xfId="2104"/>
    <cellStyle name="Date 72 2" xfId="6642"/>
    <cellStyle name="Date 73" xfId="2105"/>
    <cellStyle name="Date 73 2" xfId="6643"/>
    <cellStyle name="Date 74" xfId="2106"/>
    <cellStyle name="Date 74 2" xfId="6644"/>
    <cellStyle name="Date 75" xfId="2107"/>
    <cellStyle name="Date 75 2" xfId="6645"/>
    <cellStyle name="Date 76" xfId="2108"/>
    <cellStyle name="Date 76 2" xfId="6646"/>
    <cellStyle name="Date 77" xfId="2109"/>
    <cellStyle name="Date 77 2" xfId="6647"/>
    <cellStyle name="Date 78" xfId="2110"/>
    <cellStyle name="Date 78 2" xfId="6648"/>
    <cellStyle name="Date 79" xfId="2111"/>
    <cellStyle name="Date 79 2" xfId="6649"/>
    <cellStyle name="Date 8" xfId="2112"/>
    <cellStyle name="Date 8 2" xfId="6650"/>
    <cellStyle name="Date 80" xfId="2113"/>
    <cellStyle name="Date 80 2" xfId="6651"/>
    <cellStyle name="Date 81" xfId="2114"/>
    <cellStyle name="Date 81 2" xfId="6652"/>
    <cellStyle name="Date 82" xfId="2115"/>
    <cellStyle name="Date 82 2" xfId="6653"/>
    <cellStyle name="Date 83" xfId="2116"/>
    <cellStyle name="Date 83 2" xfId="6654"/>
    <cellStyle name="Date 84" xfId="2117"/>
    <cellStyle name="Date 84 2" xfId="6655"/>
    <cellStyle name="Date 85" xfId="2118"/>
    <cellStyle name="Date 85 2" xfId="6656"/>
    <cellStyle name="Date 86" xfId="2119"/>
    <cellStyle name="Date 86 2" xfId="6657"/>
    <cellStyle name="Date 87" xfId="2120"/>
    <cellStyle name="Date 87 2" xfId="6658"/>
    <cellStyle name="Date 88" xfId="2121"/>
    <cellStyle name="Date 88 2" xfId="6659"/>
    <cellStyle name="Date 89" xfId="2122"/>
    <cellStyle name="Date 89 2" xfId="6660"/>
    <cellStyle name="Date 9" xfId="2123"/>
    <cellStyle name="Date 9 2" xfId="6661"/>
    <cellStyle name="Date 90" xfId="2124"/>
    <cellStyle name="Date 90 2" xfId="6662"/>
    <cellStyle name="Date 91" xfId="2125"/>
    <cellStyle name="Date 91 2" xfId="6663"/>
    <cellStyle name="Date 92" xfId="2126"/>
    <cellStyle name="Date 92 2" xfId="6664"/>
    <cellStyle name="Date 93" xfId="2127"/>
    <cellStyle name="Date 93 2" xfId="6665"/>
    <cellStyle name="Date 94" xfId="2128"/>
    <cellStyle name="Date 94 2" xfId="6666"/>
    <cellStyle name="Date 95" xfId="2129"/>
    <cellStyle name="Date 95 2" xfId="6667"/>
    <cellStyle name="Date 96" xfId="2130"/>
    <cellStyle name="Date 96 2" xfId="6668"/>
    <cellStyle name="Date 97" xfId="2131"/>
    <cellStyle name="Date 97 2" xfId="6669"/>
    <cellStyle name="Date 98" xfId="2132"/>
    <cellStyle name="Date 98 2" xfId="6670"/>
    <cellStyle name="Date 99" xfId="2133"/>
    <cellStyle name="Date 99 2" xfId="6671"/>
    <cellStyle name="Date Short" xfId="16759"/>
    <cellStyle name="Date_DANH SACH TRAINING" xfId="16760"/>
    <cellStyle name="DELTA" xfId="16761"/>
    <cellStyle name="Dezimal [0]_68574_Materialbedarfsliste" xfId="16762"/>
    <cellStyle name="Dezimal_68574_Materialbedarfsliste" xfId="16763"/>
    <cellStyle name="Dollar (zero dec)" xfId="16764"/>
    <cellStyle name="EN CO.," xfId="16765"/>
    <cellStyle name="Enter Currency (0)" xfId="16766"/>
    <cellStyle name="Enter Currency (2)" xfId="16767"/>
    <cellStyle name="Enter Units (0)" xfId="16768"/>
    <cellStyle name="Enter Units (1)" xfId="16769"/>
    <cellStyle name="Enter Units (2)" xfId="16770"/>
    <cellStyle name="Entered" xfId="16771"/>
    <cellStyle name="Euro" xfId="16772"/>
    <cellStyle name="Excel Built-in Normal" xfId="2134"/>
    <cellStyle name="Explanatory Text 10" xfId="2135"/>
    <cellStyle name="Explanatory Text 10 2" xfId="6672"/>
    <cellStyle name="Explanatory Text 11" xfId="2136"/>
    <cellStyle name="Explanatory Text 11 2" xfId="6673"/>
    <cellStyle name="Explanatory Text 12" xfId="2137"/>
    <cellStyle name="Explanatory Text 12 2" xfId="6674"/>
    <cellStyle name="Explanatory Text 13" xfId="2138"/>
    <cellStyle name="Explanatory Text 13 2" xfId="6675"/>
    <cellStyle name="Explanatory Text 14" xfId="2139"/>
    <cellStyle name="Explanatory Text 14 2" xfId="6676"/>
    <cellStyle name="Explanatory Text 15" xfId="2140"/>
    <cellStyle name="Explanatory Text 15 2" xfId="6677"/>
    <cellStyle name="Explanatory Text 16" xfId="2141"/>
    <cellStyle name="Explanatory Text 16 2" xfId="6678"/>
    <cellStyle name="Explanatory Text 17" xfId="2142"/>
    <cellStyle name="Explanatory Text 17 2" xfId="6679"/>
    <cellStyle name="Explanatory Text 18" xfId="2143"/>
    <cellStyle name="Explanatory Text 18 2" xfId="6680"/>
    <cellStyle name="Explanatory Text 19" xfId="2144"/>
    <cellStyle name="Explanatory Text 19 2" xfId="6681"/>
    <cellStyle name="Explanatory Text 2" xfId="2145"/>
    <cellStyle name="Explanatory Text 2 2" xfId="2146"/>
    <cellStyle name="Explanatory Text 2 2 2" xfId="6682"/>
    <cellStyle name="Explanatory Text 2 3" xfId="6683"/>
    <cellStyle name="Explanatory Text 20" xfId="2147"/>
    <cellStyle name="Explanatory Text 20 2" xfId="6684"/>
    <cellStyle name="Explanatory Text 21" xfId="2148"/>
    <cellStyle name="Explanatory Text 21 2" xfId="6685"/>
    <cellStyle name="Explanatory Text 22" xfId="2149"/>
    <cellStyle name="Explanatory Text 22 2" xfId="6686"/>
    <cellStyle name="Explanatory Text 23" xfId="2150"/>
    <cellStyle name="Explanatory Text 23 2" xfId="6687"/>
    <cellStyle name="Explanatory Text 24" xfId="2151"/>
    <cellStyle name="Explanatory Text 24 2" xfId="6688"/>
    <cellStyle name="Explanatory Text 25" xfId="2152"/>
    <cellStyle name="Explanatory Text 25 2" xfId="6689"/>
    <cellStyle name="Explanatory Text 26" xfId="2153"/>
    <cellStyle name="Explanatory Text 26 2" xfId="6690"/>
    <cellStyle name="Explanatory Text 27" xfId="2154"/>
    <cellStyle name="Explanatory Text 27 2" xfId="6691"/>
    <cellStyle name="Explanatory Text 28" xfId="2155"/>
    <cellStyle name="Explanatory Text 28 2" xfId="6692"/>
    <cellStyle name="Explanatory Text 29" xfId="2156"/>
    <cellStyle name="Explanatory Text 29 2" xfId="6693"/>
    <cellStyle name="Explanatory Text 3" xfId="2157"/>
    <cellStyle name="Explanatory Text 3 2" xfId="6694"/>
    <cellStyle name="Explanatory Text 30" xfId="2158"/>
    <cellStyle name="Explanatory Text 30 2" xfId="6695"/>
    <cellStyle name="Explanatory Text 31" xfId="2159"/>
    <cellStyle name="Explanatory Text 31 2" xfId="6696"/>
    <cellStyle name="Explanatory Text 32" xfId="2160"/>
    <cellStyle name="Explanatory Text 32 2" xfId="6697"/>
    <cellStyle name="Explanatory Text 33" xfId="2161"/>
    <cellStyle name="Explanatory Text 33 2" xfId="6698"/>
    <cellStyle name="Explanatory Text 34" xfId="2162"/>
    <cellStyle name="Explanatory Text 34 2" xfId="6699"/>
    <cellStyle name="Explanatory Text 35" xfId="2163"/>
    <cellStyle name="Explanatory Text 35 2" xfId="6700"/>
    <cellStyle name="Explanatory Text 36" xfId="2164"/>
    <cellStyle name="Explanatory Text 36 2" xfId="6701"/>
    <cellStyle name="Explanatory Text 37" xfId="2165"/>
    <cellStyle name="Explanatory Text 37 2" xfId="6702"/>
    <cellStyle name="Explanatory Text 38" xfId="2166"/>
    <cellStyle name="Explanatory Text 38 2" xfId="6703"/>
    <cellStyle name="Explanatory Text 39" xfId="2167"/>
    <cellStyle name="Explanatory Text 39 2" xfId="6704"/>
    <cellStyle name="Explanatory Text 4" xfId="2168"/>
    <cellStyle name="Explanatory Text 4 2" xfId="6705"/>
    <cellStyle name="Explanatory Text 40" xfId="2169"/>
    <cellStyle name="Explanatory Text 40 2" xfId="6706"/>
    <cellStyle name="Explanatory Text 41" xfId="2170"/>
    <cellStyle name="Explanatory Text 41 2" xfId="6707"/>
    <cellStyle name="Explanatory Text 42" xfId="2171"/>
    <cellStyle name="Explanatory Text 42 2" xfId="6708"/>
    <cellStyle name="Explanatory Text 43" xfId="2172"/>
    <cellStyle name="Explanatory Text 43 2" xfId="6709"/>
    <cellStyle name="Explanatory Text 44" xfId="2173"/>
    <cellStyle name="Explanatory Text 44 2" xfId="6710"/>
    <cellStyle name="Explanatory Text 45" xfId="2174"/>
    <cellStyle name="Explanatory Text 45 2" xfId="6711"/>
    <cellStyle name="Explanatory Text 46" xfId="2175"/>
    <cellStyle name="Explanatory Text 46 2" xfId="6712"/>
    <cellStyle name="Explanatory Text 47" xfId="2176"/>
    <cellStyle name="Explanatory Text 47 2" xfId="6713"/>
    <cellStyle name="Explanatory Text 48" xfId="2177"/>
    <cellStyle name="Explanatory Text 48 2" xfId="6714"/>
    <cellStyle name="Explanatory Text 49" xfId="2178"/>
    <cellStyle name="Explanatory Text 49 2" xfId="6715"/>
    <cellStyle name="Explanatory Text 5" xfId="2179"/>
    <cellStyle name="Explanatory Text 5 2" xfId="6716"/>
    <cellStyle name="Explanatory Text 50" xfId="2180"/>
    <cellStyle name="Explanatory Text 50 2" xfId="6717"/>
    <cellStyle name="Explanatory Text 51" xfId="2181"/>
    <cellStyle name="Explanatory Text 51 2" xfId="6718"/>
    <cellStyle name="Explanatory Text 52" xfId="2182"/>
    <cellStyle name="Explanatory Text 52 2" xfId="6719"/>
    <cellStyle name="Explanatory Text 53" xfId="2183"/>
    <cellStyle name="Explanatory Text 53 2" xfId="6720"/>
    <cellStyle name="Explanatory Text 54" xfId="2184"/>
    <cellStyle name="Explanatory Text 54 2" xfId="6721"/>
    <cellStyle name="Explanatory Text 55" xfId="2185"/>
    <cellStyle name="Explanatory Text 55 2" xfId="6722"/>
    <cellStyle name="Explanatory Text 56" xfId="2186"/>
    <cellStyle name="Explanatory Text 56 2" xfId="6723"/>
    <cellStyle name="Explanatory Text 57" xfId="2187"/>
    <cellStyle name="Explanatory Text 57 2" xfId="6724"/>
    <cellStyle name="Explanatory Text 58" xfId="2188"/>
    <cellStyle name="Explanatory Text 58 2" xfId="6725"/>
    <cellStyle name="Explanatory Text 59" xfId="2189"/>
    <cellStyle name="Explanatory Text 59 2" xfId="6726"/>
    <cellStyle name="Explanatory Text 6" xfId="2190"/>
    <cellStyle name="Explanatory Text 6 2" xfId="6727"/>
    <cellStyle name="Explanatory Text 60" xfId="6728"/>
    <cellStyle name="Explanatory Text 7" xfId="2191"/>
    <cellStyle name="Explanatory Text 7 2" xfId="6729"/>
    <cellStyle name="Explanatory Text 8" xfId="2192"/>
    <cellStyle name="Explanatory Text 8 2" xfId="6730"/>
    <cellStyle name="Explanatory Text 9" xfId="2193"/>
    <cellStyle name="Explanatory Text 9 2" xfId="6731"/>
    <cellStyle name="Fixed" xfId="2194"/>
    <cellStyle name="Fixed 10" xfId="2195"/>
    <cellStyle name="Fixed 100" xfId="2196"/>
    <cellStyle name="Fixed 101" xfId="2197"/>
    <cellStyle name="Fixed 102" xfId="2198"/>
    <cellStyle name="Fixed 103" xfId="2199"/>
    <cellStyle name="Fixed 104" xfId="6732"/>
    <cellStyle name="Fixed 105" xfId="6733"/>
    <cellStyle name="Fixed 106" xfId="6734"/>
    <cellStyle name="Fixed 107" xfId="6735"/>
    <cellStyle name="Fixed 108" xfId="6736"/>
    <cellStyle name="Fixed 109" xfId="6737"/>
    <cellStyle name="Fixed 11" xfId="2200"/>
    <cellStyle name="Fixed 110" xfId="6738"/>
    <cellStyle name="Fixed 111" xfId="6739"/>
    <cellStyle name="Fixed 112" xfId="6740"/>
    <cellStyle name="Fixed 113" xfId="6741"/>
    <cellStyle name="Fixed 114" xfId="6742"/>
    <cellStyle name="Fixed 115" xfId="6743"/>
    <cellStyle name="Fixed 116" xfId="6744"/>
    <cellStyle name="Fixed 117" xfId="6745"/>
    <cellStyle name="Fixed 118" xfId="6746"/>
    <cellStyle name="Fixed 119" xfId="6747"/>
    <cellStyle name="Fixed 12" xfId="2201"/>
    <cellStyle name="Fixed 120" xfId="6748"/>
    <cellStyle name="Fixed 121" xfId="6749"/>
    <cellStyle name="Fixed 122" xfId="6750"/>
    <cellStyle name="Fixed 123" xfId="6751"/>
    <cellStyle name="Fixed 13" xfId="2202"/>
    <cellStyle name="Fixed 14" xfId="2203"/>
    <cellStyle name="Fixed 15" xfId="2204"/>
    <cellStyle name="Fixed 16" xfId="2205"/>
    <cellStyle name="Fixed 17" xfId="2206"/>
    <cellStyle name="Fixed 18" xfId="2207"/>
    <cellStyle name="Fixed 19" xfId="2208"/>
    <cellStyle name="Fixed 2" xfId="2209"/>
    <cellStyle name="Fixed 20" xfId="2210"/>
    <cellStyle name="Fixed 21" xfId="2211"/>
    <cellStyle name="Fixed 22" xfId="2212"/>
    <cellStyle name="Fixed 23" xfId="2213"/>
    <cellStyle name="Fixed 24" xfId="2214"/>
    <cellStyle name="Fixed 25" xfId="2215"/>
    <cellStyle name="Fixed 26" xfId="2216"/>
    <cellStyle name="Fixed 27" xfId="2217"/>
    <cellStyle name="Fixed 28" xfId="2218"/>
    <cellStyle name="Fixed 29" xfId="2219"/>
    <cellStyle name="Fixed 3" xfId="2220"/>
    <cellStyle name="Fixed 30" xfId="2221"/>
    <cellStyle name="Fixed 31" xfId="2222"/>
    <cellStyle name="Fixed 32" xfId="2223"/>
    <cellStyle name="Fixed 33" xfId="2224"/>
    <cellStyle name="Fixed 34" xfId="2225"/>
    <cellStyle name="Fixed 35" xfId="2226"/>
    <cellStyle name="Fixed 36" xfId="2227"/>
    <cellStyle name="Fixed 37" xfId="2228"/>
    <cellStyle name="Fixed 38" xfId="2229"/>
    <cellStyle name="Fixed 39" xfId="2230"/>
    <cellStyle name="Fixed 4" xfId="2231"/>
    <cellStyle name="Fixed 40" xfId="2232"/>
    <cellStyle name="Fixed 41" xfId="2233"/>
    <cellStyle name="Fixed 42" xfId="2234"/>
    <cellStyle name="Fixed 43" xfId="2235"/>
    <cellStyle name="Fixed 44" xfId="2236"/>
    <cellStyle name="Fixed 45" xfId="2237"/>
    <cellStyle name="Fixed 46" xfId="2238"/>
    <cellStyle name="Fixed 47" xfId="2239"/>
    <cellStyle name="Fixed 48" xfId="2240"/>
    <cellStyle name="Fixed 49" xfId="2241"/>
    <cellStyle name="Fixed 5" xfId="2242"/>
    <cellStyle name="Fixed 50" xfId="2243"/>
    <cellStyle name="Fixed 51" xfId="2244"/>
    <cellStyle name="Fixed 52" xfId="2245"/>
    <cellStyle name="Fixed 53" xfId="2246"/>
    <cellStyle name="Fixed 54" xfId="2247"/>
    <cellStyle name="Fixed 55" xfId="2248"/>
    <cellStyle name="Fixed 56" xfId="2249"/>
    <cellStyle name="Fixed 57" xfId="2250"/>
    <cellStyle name="Fixed 58" xfId="2251"/>
    <cellStyle name="Fixed 59" xfId="2252"/>
    <cellStyle name="Fixed 6" xfId="2253"/>
    <cellStyle name="Fixed 60" xfId="2254"/>
    <cellStyle name="Fixed 61" xfId="2255"/>
    <cellStyle name="Fixed 62" xfId="2256"/>
    <cellStyle name="Fixed 63" xfId="2257"/>
    <cellStyle name="Fixed 64" xfId="2258"/>
    <cellStyle name="Fixed 65" xfId="2259"/>
    <cellStyle name="Fixed 66" xfId="2260"/>
    <cellStyle name="Fixed 67" xfId="2261"/>
    <cellStyle name="Fixed 68" xfId="2262"/>
    <cellStyle name="Fixed 69" xfId="2263"/>
    <cellStyle name="Fixed 7" xfId="2264"/>
    <cellStyle name="Fixed 70" xfId="2265"/>
    <cellStyle name="Fixed 71" xfId="2266"/>
    <cellStyle name="Fixed 72" xfId="2267"/>
    <cellStyle name="Fixed 73" xfId="2268"/>
    <cellStyle name="Fixed 74" xfId="2269"/>
    <cellStyle name="Fixed 75" xfId="2270"/>
    <cellStyle name="Fixed 76" xfId="2271"/>
    <cellStyle name="Fixed 77" xfId="2272"/>
    <cellStyle name="Fixed 78" xfId="2273"/>
    <cellStyle name="Fixed 79" xfId="2274"/>
    <cellStyle name="Fixed 8" xfId="2275"/>
    <cellStyle name="Fixed 80" xfId="2276"/>
    <cellStyle name="Fixed 81" xfId="2277"/>
    <cellStyle name="Fixed 82" xfId="2278"/>
    <cellStyle name="Fixed 83" xfId="2279"/>
    <cellStyle name="Fixed 84" xfId="2280"/>
    <cellStyle name="Fixed 85" xfId="2281"/>
    <cellStyle name="Fixed 86" xfId="2282"/>
    <cellStyle name="Fixed 87" xfId="2283"/>
    <cellStyle name="Fixed 88" xfId="2284"/>
    <cellStyle name="Fixed 89" xfId="2285"/>
    <cellStyle name="Fixed 9" xfId="2286"/>
    <cellStyle name="Fixed 90" xfId="2287"/>
    <cellStyle name="Fixed 91" xfId="2288"/>
    <cellStyle name="Fixed 92" xfId="2289"/>
    <cellStyle name="Fixed 93" xfId="2290"/>
    <cellStyle name="Fixed 94" xfId="2291"/>
    <cellStyle name="Fixed 95" xfId="2292"/>
    <cellStyle name="Fixed 96" xfId="2293"/>
    <cellStyle name="Fixed 97" xfId="2294"/>
    <cellStyle name="Fixed 98" xfId="2295"/>
    <cellStyle name="Fixed 99" xfId="2296"/>
    <cellStyle name="Font Britannic16" xfId="16773"/>
    <cellStyle name="Font Britannic18" xfId="16774"/>
    <cellStyle name="Font CenturyCond 18" xfId="16775"/>
    <cellStyle name="Font Cond20" xfId="16776"/>
    <cellStyle name="Font LucidaSans16" xfId="16777"/>
    <cellStyle name="Font NewCenturyCond18" xfId="16778"/>
    <cellStyle name="Font Ottawa14" xfId="16779"/>
    <cellStyle name="Font Ottawa16" xfId="16780"/>
    <cellStyle name="Good 10" xfId="2297"/>
    <cellStyle name="Good 10 2" xfId="6752"/>
    <cellStyle name="Good 11" xfId="2298"/>
    <cellStyle name="Good 11 2" xfId="6753"/>
    <cellStyle name="Good 12" xfId="2299"/>
    <cellStyle name="Good 12 2" xfId="6754"/>
    <cellStyle name="Good 13" xfId="2300"/>
    <cellStyle name="Good 13 2" xfId="6755"/>
    <cellStyle name="Good 14" xfId="2301"/>
    <cellStyle name="Good 14 2" xfId="6756"/>
    <cellStyle name="Good 15" xfId="2302"/>
    <cellStyle name="Good 15 2" xfId="6757"/>
    <cellStyle name="Good 16" xfId="2303"/>
    <cellStyle name="Good 16 2" xfId="6758"/>
    <cellStyle name="Good 17" xfId="2304"/>
    <cellStyle name="Good 17 2" xfId="6759"/>
    <cellStyle name="Good 18" xfId="2305"/>
    <cellStyle name="Good 18 2" xfId="6760"/>
    <cellStyle name="Good 19" xfId="2306"/>
    <cellStyle name="Good 19 2" xfId="6761"/>
    <cellStyle name="Good 2" xfId="2307"/>
    <cellStyle name="Good 2 2" xfId="2308"/>
    <cellStyle name="Good 2 2 2" xfId="6762"/>
    <cellStyle name="Good 2 3" xfId="6763"/>
    <cellStyle name="Good 20" xfId="2309"/>
    <cellStyle name="Good 20 2" xfId="6764"/>
    <cellStyle name="Good 21" xfId="2310"/>
    <cellStyle name="Good 21 2" xfId="6765"/>
    <cellStyle name="Good 22" xfId="2311"/>
    <cellStyle name="Good 22 2" xfId="6766"/>
    <cellStyle name="Good 23" xfId="2312"/>
    <cellStyle name="Good 23 2" xfId="6767"/>
    <cellStyle name="Good 24" xfId="2313"/>
    <cellStyle name="Good 24 2" xfId="6768"/>
    <cellStyle name="Good 25" xfId="2314"/>
    <cellStyle name="Good 25 2" xfId="6769"/>
    <cellStyle name="Good 26" xfId="2315"/>
    <cellStyle name="Good 26 2" xfId="6770"/>
    <cellStyle name="Good 27" xfId="2316"/>
    <cellStyle name="Good 27 2" xfId="6771"/>
    <cellStyle name="Good 28" xfId="2317"/>
    <cellStyle name="Good 28 2" xfId="6772"/>
    <cellStyle name="Good 29" xfId="2318"/>
    <cellStyle name="Good 29 2" xfId="6773"/>
    <cellStyle name="Good 3" xfId="2319"/>
    <cellStyle name="Good 3 2" xfId="6774"/>
    <cellStyle name="Good 30" xfId="2320"/>
    <cellStyle name="Good 30 2" xfId="6775"/>
    <cellStyle name="Good 31" xfId="2321"/>
    <cellStyle name="Good 31 2" xfId="6776"/>
    <cellStyle name="Good 32" xfId="2322"/>
    <cellStyle name="Good 32 2" xfId="6777"/>
    <cellStyle name="Good 33" xfId="2323"/>
    <cellStyle name="Good 33 2" xfId="6778"/>
    <cellStyle name="Good 34" xfId="2324"/>
    <cellStyle name="Good 34 2" xfId="6779"/>
    <cellStyle name="Good 35" xfId="2325"/>
    <cellStyle name="Good 35 2" xfId="6780"/>
    <cellStyle name="Good 36" xfId="2326"/>
    <cellStyle name="Good 36 2" xfId="6781"/>
    <cellStyle name="Good 37" xfId="2327"/>
    <cellStyle name="Good 37 2" xfId="6782"/>
    <cellStyle name="Good 38" xfId="2328"/>
    <cellStyle name="Good 38 2" xfId="6783"/>
    <cellStyle name="Good 39" xfId="2329"/>
    <cellStyle name="Good 39 2" xfId="6784"/>
    <cellStyle name="Good 4" xfId="2330"/>
    <cellStyle name="Good 4 2" xfId="6785"/>
    <cellStyle name="Good 40" xfId="2331"/>
    <cellStyle name="Good 40 2" xfId="6786"/>
    <cellStyle name="Good 41" xfId="2332"/>
    <cellStyle name="Good 41 2" xfId="6787"/>
    <cellStyle name="Good 42" xfId="2333"/>
    <cellStyle name="Good 42 2" xfId="6788"/>
    <cellStyle name="Good 43" xfId="2334"/>
    <cellStyle name="Good 43 2" xfId="6789"/>
    <cellStyle name="Good 44" xfId="2335"/>
    <cellStyle name="Good 44 2" xfId="6790"/>
    <cellStyle name="Good 45" xfId="2336"/>
    <cellStyle name="Good 45 2" xfId="6791"/>
    <cellStyle name="Good 46" xfId="2337"/>
    <cellStyle name="Good 46 2" xfId="6792"/>
    <cellStyle name="Good 47" xfId="2338"/>
    <cellStyle name="Good 47 2" xfId="6793"/>
    <cellStyle name="Good 48" xfId="2339"/>
    <cellStyle name="Good 48 2" xfId="6794"/>
    <cellStyle name="Good 49" xfId="2340"/>
    <cellStyle name="Good 49 2" xfId="6795"/>
    <cellStyle name="Good 5" xfId="2341"/>
    <cellStyle name="Good 5 2" xfId="6796"/>
    <cellStyle name="Good 50" xfId="2342"/>
    <cellStyle name="Good 50 2" xfId="6797"/>
    <cellStyle name="Good 51" xfId="2343"/>
    <cellStyle name="Good 51 2" xfId="6798"/>
    <cellStyle name="Good 52" xfId="2344"/>
    <cellStyle name="Good 52 2" xfId="6799"/>
    <cellStyle name="Good 53" xfId="2345"/>
    <cellStyle name="Good 53 2" xfId="6800"/>
    <cellStyle name="Good 54" xfId="2346"/>
    <cellStyle name="Good 54 2" xfId="6801"/>
    <cellStyle name="Good 55" xfId="2347"/>
    <cellStyle name="Good 55 2" xfId="6802"/>
    <cellStyle name="Good 56" xfId="2348"/>
    <cellStyle name="Good 56 2" xfId="6803"/>
    <cellStyle name="Good 57" xfId="2349"/>
    <cellStyle name="Good 57 2" xfId="6804"/>
    <cellStyle name="Good 58" xfId="2350"/>
    <cellStyle name="Good 58 2" xfId="6805"/>
    <cellStyle name="Good 59" xfId="2351"/>
    <cellStyle name="Good 59 2" xfId="6806"/>
    <cellStyle name="Good 6" xfId="2352"/>
    <cellStyle name="Good 6 2" xfId="6807"/>
    <cellStyle name="Good 60" xfId="6808"/>
    <cellStyle name="Good 7" xfId="2353"/>
    <cellStyle name="Good 7 2" xfId="6809"/>
    <cellStyle name="Good 8" xfId="2354"/>
    <cellStyle name="Good 8 2" xfId="6810"/>
    <cellStyle name="Good 9" xfId="2355"/>
    <cellStyle name="Good 9 2" xfId="6811"/>
    <cellStyle name="Grey" xfId="16781"/>
    <cellStyle name="ha" xfId="16782"/>
    <cellStyle name="header" xfId="16783"/>
    <cellStyle name="Header1" xfId="16784"/>
    <cellStyle name="Header2" xfId="16785"/>
    <cellStyle name="Header2 2" xfId="16786"/>
    <cellStyle name="Heading 1 10" xfId="2356"/>
    <cellStyle name="Heading 1 10 2" xfId="6812"/>
    <cellStyle name="Heading 1 11" xfId="2357"/>
    <cellStyle name="Heading 1 11 2" xfId="6813"/>
    <cellStyle name="Heading 1 12" xfId="2358"/>
    <cellStyle name="Heading 1 12 2" xfId="6814"/>
    <cellStyle name="Heading 1 13" xfId="2359"/>
    <cellStyle name="Heading 1 13 2" xfId="6815"/>
    <cellStyle name="Heading 1 14" xfId="2360"/>
    <cellStyle name="Heading 1 14 2" xfId="6816"/>
    <cellStyle name="Heading 1 15" xfId="2361"/>
    <cellStyle name="Heading 1 15 2" xfId="6817"/>
    <cellStyle name="Heading 1 16" xfId="2362"/>
    <cellStyle name="Heading 1 16 2" xfId="6818"/>
    <cellStyle name="Heading 1 17" xfId="2363"/>
    <cellStyle name="Heading 1 17 2" xfId="6819"/>
    <cellStyle name="Heading 1 18" xfId="2364"/>
    <cellStyle name="Heading 1 18 2" xfId="6820"/>
    <cellStyle name="Heading 1 19" xfId="2365"/>
    <cellStyle name="Heading 1 19 2" xfId="6821"/>
    <cellStyle name="Heading 1 2" xfId="2366"/>
    <cellStyle name="Heading 1 2 2" xfId="2367"/>
    <cellStyle name="Heading 1 2 2 2" xfId="6822"/>
    <cellStyle name="Heading 1 2 3" xfId="6823"/>
    <cellStyle name="Heading 1 20" xfId="2368"/>
    <cellStyle name="Heading 1 20 2" xfId="6824"/>
    <cellStyle name="Heading 1 21" xfId="2369"/>
    <cellStyle name="Heading 1 21 2" xfId="6825"/>
    <cellStyle name="Heading 1 22" xfId="2370"/>
    <cellStyle name="Heading 1 22 2" xfId="6826"/>
    <cellStyle name="Heading 1 23" xfId="2371"/>
    <cellStyle name="Heading 1 23 2" xfId="6827"/>
    <cellStyle name="Heading 1 24" xfId="2372"/>
    <cellStyle name="Heading 1 24 2" xfId="6828"/>
    <cellStyle name="Heading 1 25" xfId="2373"/>
    <cellStyle name="Heading 1 25 2" xfId="6829"/>
    <cellStyle name="Heading 1 26" xfId="2374"/>
    <cellStyle name="Heading 1 26 2" xfId="6830"/>
    <cellStyle name="Heading 1 27" xfId="2375"/>
    <cellStyle name="Heading 1 27 2" xfId="6831"/>
    <cellStyle name="Heading 1 28" xfId="2376"/>
    <cellStyle name="Heading 1 28 2" xfId="6832"/>
    <cellStyle name="Heading 1 29" xfId="2377"/>
    <cellStyle name="Heading 1 29 2" xfId="6833"/>
    <cellStyle name="Heading 1 3" xfId="2378"/>
    <cellStyle name="Heading 1 3 2" xfId="6834"/>
    <cellStyle name="Heading 1 30" xfId="2379"/>
    <cellStyle name="Heading 1 30 2" xfId="6835"/>
    <cellStyle name="Heading 1 31" xfId="2380"/>
    <cellStyle name="Heading 1 31 2" xfId="6836"/>
    <cellStyle name="Heading 1 32" xfId="2381"/>
    <cellStyle name="Heading 1 32 2" xfId="6837"/>
    <cellStyle name="Heading 1 33" xfId="2382"/>
    <cellStyle name="Heading 1 33 2" xfId="6838"/>
    <cellStyle name="Heading 1 34" xfId="2383"/>
    <cellStyle name="Heading 1 34 2" xfId="6839"/>
    <cellStyle name="Heading 1 35" xfId="2384"/>
    <cellStyle name="Heading 1 35 2" xfId="6840"/>
    <cellStyle name="Heading 1 36" xfId="2385"/>
    <cellStyle name="Heading 1 36 2" xfId="6841"/>
    <cellStyle name="Heading 1 37" xfId="2386"/>
    <cellStyle name="Heading 1 37 2" xfId="6842"/>
    <cellStyle name="Heading 1 38" xfId="2387"/>
    <cellStyle name="Heading 1 38 2" xfId="6843"/>
    <cellStyle name="Heading 1 39" xfId="2388"/>
    <cellStyle name="Heading 1 39 2" xfId="6844"/>
    <cellStyle name="Heading 1 4" xfId="2389"/>
    <cellStyle name="Heading 1 4 2" xfId="6845"/>
    <cellStyle name="Heading 1 40" xfId="2390"/>
    <cellStyle name="Heading 1 40 2" xfId="6846"/>
    <cellStyle name="Heading 1 41" xfId="2391"/>
    <cellStyle name="Heading 1 41 2" xfId="6847"/>
    <cellStyle name="Heading 1 42" xfId="2392"/>
    <cellStyle name="Heading 1 42 2" xfId="6848"/>
    <cellStyle name="Heading 1 43" xfId="2393"/>
    <cellStyle name="Heading 1 43 2" xfId="6849"/>
    <cellStyle name="Heading 1 44" xfId="2394"/>
    <cellStyle name="Heading 1 44 2" xfId="6850"/>
    <cellStyle name="Heading 1 45" xfId="2395"/>
    <cellStyle name="Heading 1 45 2" xfId="6851"/>
    <cellStyle name="Heading 1 46" xfId="2396"/>
    <cellStyle name="Heading 1 46 2" xfId="6852"/>
    <cellStyle name="Heading 1 47" xfId="2397"/>
    <cellStyle name="Heading 1 47 2" xfId="6853"/>
    <cellStyle name="Heading 1 48" xfId="2398"/>
    <cellStyle name="Heading 1 48 2" xfId="6854"/>
    <cellStyle name="Heading 1 49" xfId="2399"/>
    <cellStyle name="Heading 1 49 2" xfId="6855"/>
    <cellStyle name="Heading 1 5" xfId="2400"/>
    <cellStyle name="Heading 1 5 2" xfId="6856"/>
    <cellStyle name="Heading 1 50" xfId="2401"/>
    <cellStyle name="Heading 1 50 2" xfId="6857"/>
    <cellStyle name="Heading 1 51" xfId="2402"/>
    <cellStyle name="Heading 1 51 2" xfId="6858"/>
    <cellStyle name="Heading 1 52" xfId="2403"/>
    <cellStyle name="Heading 1 52 2" xfId="6859"/>
    <cellStyle name="Heading 1 53" xfId="2404"/>
    <cellStyle name="Heading 1 53 2" xfId="6860"/>
    <cellStyle name="Heading 1 54" xfId="2405"/>
    <cellStyle name="Heading 1 54 2" xfId="6861"/>
    <cellStyle name="Heading 1 55" xfId="2406"/>
    <cellStyle name="Heading 1 55 2" xfId="6862"/>
    <cellStyle name="Heading 1 56" xfId="2407"/>
    <cellStyle name="Heading 1 56 2" xfId="6863"/>
    <cellStyle name="Heading 1 57" xfId="2408"/>
    <cellStyle name="Heading 1 57 2" xfId="6864"/>
    <cellStyle name="Heading 1 58" xfId="2409"/>
    <cellStyle name="Heading 1 58 2" xfId="6865"/>
    <cellStyle name="Heading 1 59" xfId="2410"/>
    <cellStyle name="Heading 1 59 2" xfId="6866"/>
    <cellStyle name="Heading 1 6" xfId="2411"/>
    <cellStyle name="Heading 1 6 2" xfId="6867"/>
    <cellStyle name="Heading 1 60" xfId="6868"/>
    <cellStyle name="Heading 1 7" xfId="2412"/>
    <cellStyle name="Heading 1 7 2" xfId="6869"/>
    <cellStyle name="Heading 1 8" xfId="2413"/>
    <cellStyle name="Heading 1 8 2" xfId="6870"/>
    <cellStyle name="Heading 1 9" xfId="2414"/>
    <cellStyle name="Heading 1 9 2" xfId="6871"/>
    <cellStyle name="Heading 2 10" xfId="2415"/>
    <cellStyle name="Heading 2 10 2" xfId="6872"/>
    <cellStyle name="Heading 2 11" xfId="2416"/>
    <cellStyle name="Heading 2 11 2" xfId="6873"/>
    <cellStyle name="Heading 2 12" xfId="2417"/>
    <cellStyle name="Heading 2 12 2" xfId="6874"/>
    <cellStyle name="Heading 2 13" xfId="2418"/>
    <cellStyle name="Heading 2 13 2" xfId="6875"/>
    <cellStyle name="Heading 2 14" xfId="2419"/>
    <cellStyle name="Heading 2 14 2" xfId="6876"/>
    <cellStyle name="Heading 2 15" xfId="2420"/>
    <cellStyle name="Heading 2 15 2" xfId="6877"/>
    <cellStyle name="Heading 2 16" xfId="2421"/>
    <cellStyle name="Heading 2 16 2" xfId="6878"/>
    <cellStyle name="Heading 2 17" xfId="2422"/>
    <cellStyle name="Heading 2 17 2" xfId="6879"/>
    <cellStyle name="Heading 2 18" xfId="2423"/>
    <cellStyle name="Heading 2 18 2" xfId="6880"/>
    <cellStyle name="Heading 2 19" xfId="2424"/>
    <cellStyle name="Heading 2 19 2" xfId="6881"/>
    <cellStyle name="Heading 2 2" xfId="2425"/>
    <cellStyle name="Heading 2 2 2" xfId="2426"/>
    <cellStyle name="Heading 2 2 2 2" xfId="6882"/>
    <cellStyle name="Heading 2 2 3" xfId="6883"/>
    <cellStyle name="Heading 2 20" xfId="2427"/>
    <cellStyle name="Heading 2 20 2" xfId="6884"/>
    <cellStyle name="Heading 2 21" xfId="2428"/>
    <cellStyle name="Heading 2 21 2" xfId="6885"/>
    <cellStyle name="Heading 2 22" xfId="2429"/>
    <cellStyle name="Heading 2 22 2" xfId="6886"/>
    <cellStyle name="Heading 2 23" xfId="2430"/>
    <cellStyle name="Heading 2 23 2" xfId="6887"/>
    <cellStyle name="Heading 2 24" xfId="2431"/>
    <cellStyle name="Heading 2 24 2" xfId="6888"/>
    <cellStyle name="Heading 2 25" xfId="2432"/>
    <cellStyle name="Heading 2 25 2" xfId="6889"/>
    <cellStyle name="Heading 2 26" xfId="2433"/>
    <cellStyle name="Heading 2 26 2" xfId="6890"/>
    <cellStyle name="Heading 2 27" xfId="2434"/>
    <cellStyle name="Heading 2 27 2" xfId="6891"/>
    <cellStyle name="Heading 2 28" xfId="2435"/>
    <cellStyle name="Heading 2 28 2" xfId="6892"/>
    <cellStyle name="Heading 2 29" xfId="2436"/>
    <cellStyle name="Heading 2 29 2" xfId="6893"/>
    <cellStyle name="Heading 2 3" xfId="2437"/>
    <cellStyle name="Heading 2 3 2" xfId="6894"/>
    <cellStyle name="Heading 2 30" xfId="2438"/>
    <cellStyle name="Heading 2 30 2" xfId="6895"/>
    <cellStyle name="Heading 2 31" xfId="2439"/>
    <cellStyle name="Heading 2 31 2" xfId="6896"/>
    <cellStyle name="Heading 2 32" xfId="2440"/>
    <cellStyle name="Heading 2 32 2" xfId="6897"/>
    <cellStyle name="Heading 2 33" xfId="2441"/>
    <cellStyle name="Heading 2 33 2" xfId="6898"/>
    <cellStyle name="Heading 2 34" xfId="2442"/>
    <cellStyle name="Heading 2 34 2" xfId="6899"/>
    <cellStyle name="Heading 2 35" xfId="2443"/>
    <cellStyle name="Heading 2 35 2" xfId="6900"/>
    <cellStyle name="Heading 2 36" xfId="2444"/>
    <cellStyle name="Heading 2 36 2" xfId="6901"/>
    <cellStyle name="Heading 2 37" xfId="2445"/>
    <cellStyle name="Heading 2 37 2" xfId="6902"/>
    <cellStyle name="Heading 2 38" xfId="2446"/>
    <cellStyle name="Heading 2 38 2" xfId="6903"/>
    <cellStyle name="Heading 2 39" xfId="2447"/>
    <cellStyle name="Heading 2 39 2" xfId="6904"/>
    <cellStyle name="Heading 2 4" xfId="2448"/>
    <cellStyle name="Heading 2 4 2" xfId="6905"/>
    <cellStyle name="Heading 2 40" xfId="2449"/>
    <cellStyle name="Heading 2 40 2" xfId="6906"/>
    <cellStyle name="Heading 2 41" xfId="2450"/>
    <cellStyle name="Heading 2 41 2" xfId="6907"/>
    <cellStyle name="Heading 2 42" xfId="2451"/>
    <cellStyle name="Heading 2 42 2" xfId="6908"/>
    <cellStyle name="Heading 2 43" xfId="2452"/>
    <cellStyle name="Heading 2 43 2" xfId="6909"/>
    <cellStyle name="Heading 2 44" xfId="2453"/>
    <cellStyle name="Heading 2 44 2" xfId="6910"/>
    <cellStyle name="Heading 2 45" xfId="2454"/>
    <cellStyle name="Heading 2 45 2" xfId="6911"/>
    <cellStyle name="Heading 2 46" xfId="2455"/>
    <cellStyle name="Heading 2 46 2" xfId="6912"/>
    <cellStyle name="Heading 2 47" xfId="2456"/>
    <cellStyle name="Heading 2 47 2" xfId="6913"/>
    <cellStyle name="Heading 2 48" xfId="2457"/>
    <cellStyle name="Heading 2 48 2" xfId="6914"/>
    <cellStyle name="Heading 2 49" xfId="2458"/>
    <cellStyle name="Heading 2 49 2" xfId="6915"/>
    <cellStyle name="Heading 2 5" xfId="2459"/>
    <cellStyle name="Heading 2 5 2" xfId="6916"/>
    <cellStyle name="Heading 2 50" xfId="2460"/>
    <cellStyle name="Heading 2 50 2" xfId="6917"/>
    <cellStyle name="Heading 2 51" xfId="2461"/>
    <cellStyle name="Heading 2 51 2" xfId="6918"/>
    <cellStyle name="Heading 2 52" xfId="2462"/>
    <cellStyle name="Heading 2 52 2" xfId="6919"/>
    <cellStyle name="Heading 2 53" xfId="2463"/>
    <cellStyle name="Heading 2 53 2" xfId="6920"/>
    <cellStyle name="Heading 2 54" xfId="2464"/>
    <cellStyle name="Heading 2 54 2" xfId="6921"/>
    <cellStyle name="Heading 2 55" xfId="2465"/>
    <cellStyle name="Heading 2 55 2" xfId="6922"/>
    <cellStyle name="Heading 2 56" xfId="2466"/>
    <cellStyle name="Heading 2 56 2" xfId="6923"/>
    <cellStyle name="Heading 2 57" xfId="2467"/>
    <cellStyle name="Heading 2 57 2" xfId="6924"/>
    <cellStyle name="Heading 2 58" xfId="2468"/>
    <cellStyle name="Heading 2 58 2" xfId="6925"/>
    <cellStyle name="Heading 2 59" xfId="2469"/>
    <cellStyle name="Heading 2 59 2" xfId="6926"/>
    <cellStyle name="Heading 2 6" xfId="2470"/>
    <cellStyle name="Heading 2 6 2" xfId="6927"/>
    <cellStyle name="Heading 2 60" xfId="6928"/>
    <cellStyle name="Heading 2 7" xfId="2471"/>
    <cellStyle name="Heading 2 7 2" xfId="6929"/>
    <cellStyle name="Heading 2 8" xfId="2472"/>
    <cellStyle name="Heading 2 8 2" xfId="6930"/>
    <cellStyle name="Heading 2 9" xfId="2473"/>
    <cellStyle name="Heading 2 9 2" xfId="6931"/>
    <cellStyle name="Heading 3 10" xfId="2474"/>
    <cellStyle name="Heading 3 10 2" xfId="6932"/>
    <cellStyle name="Heading 3 11" xfId="2475"/>
    <cellStyle name="Heading 3 11 2" xfId="6933"/>
    <cellStyle name="Heading 3 12" xfId="2476"/>
    <cellStyle name="Heading 3 12 2" xfId="6934"/>
    <cellStyle name="Heading 3 13" xfId="2477"/>
    <cellStyle name="Heading 3 13 2" xfId="6935"/>
    <cellStyle name="Heading 3 14" xfId="2478"/>
    <cellStyle name="Heading 3 14 2" xfId="6936"/>
    <cellStyle name="Heading 3 15" xfId="2479"/>
    <cellStyle name="Heading 3 15 2" xfId="6937"/>
    <cellStyle name="Heading 3 16" xfId="2480"/>
    <cellStyle name="Heading 3 16 2" xfId="6938"/>
    <cellStyle name="Heading 3 17" xfId="2481"/>
    <cellStyle name="Heading 3 17 2" xfId="6939"/>
    <cellStyle name="Heading 3 18" xfId="2482"/>
    <cellStyle name="Heading 3 18 2" xfId="6940"/>
    <cellStyle name="Heading 3 19" xfId="2483"/>
    <cellStyle name="Heading 3 19 2" xfId="6941"/>
    <cellStyle name="Heading 3 2" xfId="2484"/>
    <cellStyle name="Heading 3 2 2" xfId="2485"/>
    <cellStyle name="Heading 3 2 2 2" xfId="6942"/>
    <cellStyle name="Heading 3 2 3" xfId="6943"/>
    <cellStyle name="Heading 3 20" xfId="2486"/>
    <cellStyle name="Heading 3 20 2" xfId="6944"/>
    <cellStyle name="Heading 3 21" xfId="2487"/>
    <cellStyle name="Heading 3 21 2" xfId="6945"/>
    <cellStyle name="Heading 3 22" xfId="2488"/>
    <cellStyle name="Heading 3 22 2" xfId="6946"/>
    <cellStyle name="Heading 3 23" xfId="2489"/>
    <cellStyle name="Heading 3 23 2" xfId="6947"/>
    <cellStyle name="Heading 3 24" xfId="2490"/>
    <cellStyle name="Heading 3 24 2" xfId="6948"/>
    <cellStyle name="Heading 3 25" xfId="2491"/>
    <cellStyle name="Heading 3 25 2" xfId="6949"/>
    <cellStyle name="Heading 3 26" xfId="2492"/>
    <cellStyle name="Heading 3 26 2" xfId="6950"/>
    <cellStyle name="Heading 3 27" xfId="2493"/>
    <cellStyle name="Heading 3 27 2" xfId="6951"/>
    <cellStyle name="Heading 3 28" xfId="2494"/>
    <cellStyle name="Heading 3 28 2" xfId="6952"/>
    <cellStyle name="Heading 3 29" xfId="2495"/>
    <cellStyle name="Heading 3 29 2" xfId="6953"/>
    <cellStyle name="Heading 3 3" xfId="2496"/>
    <cellStyle name="Heading 3 3 2" xfId="6954"/>
    <cellStyle name="Heading 3 30" xfId="2497"/>
    <cellStyle name="Heading 3 30 2" xfId="6955"/>
    <cellStyle name="Heading 3 31" xfId="2498"/>
    <cellStyle name="Heading 3 31 2" xfId="6956"/>
    <cellStyle name="Heading 3 32" xfId="2499"/>
    <cellStyle name="Heading 3 32 2" xfId="6957"/>
    <cellStyle name="Heading 3 33" xfId="2500"/>
    <cellStyle name="Heading 3 33 2" xfId="6958"/>
    <cellStyle name="Heading 3 34" xfId="2501"/>
    <cellStyle name="Heading 3 34 2" xfId="6959"/>
    <cellStyle name="Heading 3 35" xfId="2502"/>
    <cellStyle name="Heading 3 35 2" xfId="6960"/>
    <cellStyle name="Heading 3 36" xfId="2503"/>
    <cellStyle name="Heading 3 36 2" xfId="6961"/>
    <cellStyle name="Heading 3 37" xfId="2504"/>
    <cellStyle name="Heading 3 37 2" xfId="6962"/>
    <cellStyle name="Heading 3 38" xfId="2505"/>
    <cellStyle name="Heading 3 38 2" xfId="6963"/>
    <cellStyle name="Heading 3 39" xfId="2506"/>
    <cellStyle name="Heading 3 39 2" xfId="6964"/>
    <cellStyle name="Heading 3 4" xfId="2507"/>
    <cellStyle name="Heading 3 4 2" xfId="6965"/>
    <cellStyle name="Heading 3 40" xfId="2508"/>
    <cellStyle name="Heading 3 40 2" xfId="6966"/>
    <cellStyle name="Heading 3 41" xfId="2509"/>
    <cellStyle name="Heading 3 41 2" xfId="6967"/>
    <cellStyle name="Heading 3 42" xfId="2510"/>
    <cellStyle name="Heading 3 42 2" xfId="6968"/>
    <cellStyle name="Heading 3 43" xfId="2511"/>
    <cellStyle name="Heading 3 43 2" xfId="6969"/>
    <cellStyle name="Heading 3 44" xfId="2512"/>
    <cellStyle name="Heading 3 44 2" xfId="6970"/>
    <cellStyle name="Heading 3 45" xfId="2513"/>
    <cellStyle name="Heading 3 45 2" xfId="6971"/>
    <cellStyle name="Heading 3 46" xfId="2514"/>
    <cellStyle name="Heading 3 46 2" xfId="6972"/>
    <cellStyle name="Heading 3 47" xfId="2515"/>
    <cellStyle name="Heading 3 47 2" xfId="6973"/>
    <cellStyle name="Heading 3 48" xfId="2516"/>
    <cellStyle name="Heading 3 48 2" xfId="6974"/>
    <cellStyle name="Heading 3 49" xfId="2517"/>
    <cellStyle name="Heading 3 49 2" xfId="6975"/>
    <cellStyle name="Heading 3 5" xfId="2518"/>
    <cellStyle name="Heading 3 5 2" xfId="6976"/>
    <cellStyle name="Heading 3 50" xfId="2519"/>
    <cellStyle name="Heading 3 50 2" xfId="6977"/>
    <cellStyle name="Heading 3 51" xfId="2520"/>
    <cellStyle name="Heading 3 51 2" xfId="6978"/>
    <cellStyle name="Heading 3 52" xfId="2521"/>
    <cellStyle name="Heading 3 52 2" xfId="6979"/>
    <cellStyle name="Heading 3 53" xfId="2522"/>
    <cellStyle name="Heading 3 53 2" xfId="6980"/>
    <cellStyle name="Heading 3 54" xfId="2523"/>
    <cellStyle name="Heading 3 54 2" xfId="6981"/>
    <cellStyle name="Heading 3 55" xfId="2524"/>
    <cellStyle name="Heading 3 55 2" xfId="6982"/>
    <cellStyle name="Heading 3 56" xfId="2525"/>
    <cellStyle name="Heading 3 56 2" xfId="6983"/>
    <cellStyle name="Heading 3 57" xfId="2526"/>
    <cellStyle name="Heading 3 57 2" xfId="6984"/>
    <cellStyle name="Heading 3 58" xfId="2527"/>
    <cellStyle name="Heading 3 58 2" xfId="6985"/>
    <cellStyle name="Heading 3 59" xfId="2528"/>
    <cellStyle name="Heading 3 59 2" xfId="6986"/>
    <cellStyle name="Heading 3 6" xfId="2529"/>
    <cellStyle name="Heading 3 6 2" xfId="6987"/>
    <cellStyle name="Heading 3 60" xfId="6988"/>
    <cellStyle name="Heading 3 7" xfId="2530"/>
    <cellStyle name="Heading 3 7 2" xfId="6989"/>
    <cellStyle name="Heading 3 8" xfId="2531"/>
    <cellStyle name="Heading 3 8 2" xfId="6990"/>
    <cellStyle name="Heading 3 9" xfId="2532"/>
    <cellStyle name="Heading 3 9 2" xfId="6991"/>
    <cellStyle name="Heading 4 10" xfId="2533"/>
    <cellStyle name="Heading 4 10 2" xfId="6992"/>
    <cellStyle name="Heading 4 11" xfId="2534"/>
    <cellStyle name="Heading 4 11 2" xfId="6993"/>
    <cellStyle name="Heading 4 12" xfId="2535"/>
    <cellStyle name="Heading 4 12 2" xfId="6994"/>
    <cellStyle name="Heading 4 13" xfId="2536"/>
    <cellStyle name="Heading 4 13 2" xfId="6995"/>
    <cellStyle name="Heading 4 14" xfId="2537"/>
    <cellStyle name="Heading 4 14 2" xfId="6996"/>
    <cellStyle name="Heading 4 15" xfId="2538"/>
    <cellStyle name="Heading 4 15 2" xfId="6997"/>
    <cellStyle name="Heading 4 16" xfId="2539"/>
    <cellStyle name="Heading 4 16 2" xfId="6998"/>
    <cellStyle name="Heading 4 17" xfId="2540"/>
    <cellStyle name="Heading 4 17 2" xfId="6999"/>
    <cellStyle name="Heading 4 18" xfId="2541"/>
    <cellStyle name="Heading 4 18 2" xfId="7000"/>
    <cellStyle name="Heading 4 19" xfId="2542"/>
    <cellStyle name="Heading 4 19 2" xfId="7001"/>
    <cellStyle name="Heading 4 2" xfId="2543"/>
    <cellStyle name="Heading 4 2 2" xfId="2544"/>
    <cellStyle name="Heading 4 2 2 2" xfId="7002"/>
    <cellStyle name="Heading 4 2 3" xfId="7003"/>
    <cellStyle name="Heading 4 20" xfId="2545"/>
    <cellStyle name="Heading 4 20 2" xfId="7004"/>
    <cellStyle name="Heading 4 21" xfId="2546"/>
    <cellStyle name="Heading 4 21 2" xfId="7005"/>
    <cellStyle name="Heading 4 22" xfId="2547"/>
    <cellStyle name="Heading 4 22 2" xfId="7006"/>
    <cellStyle name="Heading 4 23" xfId="2548"/>
    <cellStyle name="Heading 4 23 2" xfId="7007"/>
    <cellStyle name="Heading 4 24" xfId="2549"/>
    <cellStyle name="Heading 4 24 2" xfId="7008"/>
    <cellStyle name="Heading 4 25" xfId="2550"/>
    <cellStyle name="Heading 4 25 2" xfId="7009"/>
    <cellStyle name="Heading 4 26" xfId="2551"/>
    <cellStyle name="Heading 4 26 2" xfId="7010"/>
    <cellStyle name="Heading 4 27" xfId="2552"/>
    <cellStyle name="Heading 4 27 2" xfId="7011"/>
    <cellStyle name="Heading 4 28" xfId="2553"/>
    <cellStyle name="Heading 4 28 2" xfId="7012"/>
    <cellStyle name="Heading 4 29" xfId="2554"/>
    <cellStyle name="Heading 4 29 2" xfId="7013"/>
    <cellStyle name="Heading 4 3" xfId="2555"/>
    <cellStyle name="Heading 4 3 2" xfId="7014"/>
    <cellStyle name="Heading 4 30" xfId="2556"/>
    <cellStyle name="Heading 4 30 2" xfId="7015"/>
    <cellStyle name="Heading 4 31" xfId="2557"/>
    <cellStyle name="Heading 4 31 2" xfId="7016"/>
    <cellStyle name="Heading 4 32" xfId="2558"/>
    <cellStyle name="Heading 4 32 2" xfId="7017"/>
    <cellStyle name="Heading 4 33" xfId="2559"/>
    <cellStyle name="Heading 4 33 2" xfId="7018"/>
    <cellStyle name="Heading 4 34" xfId="2560"/>
    <cellStyle name="Heading 4 34 2" xfId="7019"/>
    <cellStyle name="Heading 4 35" xfId="2561"/>
    <cellStyle name="Heading 4 35 2" xfId="7020"/>
    <cellStyle name="Heading 4 36" xfId="2562"/>
    <cellStyle name="Heading 4 36 2" xfId="7021"/>
    <cellStyle name="Heading 4 37" xfId="2563"/>
    <cellStyle name="Heading 4 37 2" xfId="7022"/>
    <cellStyle name="Heading 4 38" xfId="2564"/>
    <cellStyle name="Heading 4 38 2" xfId="7023"/>
    <cellStyle name="Heading 4 39" xfId="2565"/>
    <cellStyle name="Heading 4 39 2" xfId="7024"/>
    <cellStyle name="Heading 4 4" xfId="2566"/>
    <cellStyle name="Heading 4 4 2" xfId="7025"/>
    <cellStyle name="Heading 4 40" xfId="2567"/>
    <cellStyle name="Heading 4 40 2" xfId="7026"/>
    <cellStyle name="Heading 4 41" xfId="2568"/>
    <cellStyle name="Heading 4 41 2" xfId="7027"/>
    <cellStyle name="Heading 4 42" xfId="2569"/>
    <cellStyle name="Heading 4 42 2" xfId="7028"/>
    <cellStyle name="Heading 4 43" xfId="2570"/>
    <cellStyle name="Heading 4 43 2" xfId="7029"/>
    <cellStyle name="Heading 4 44" xfId="2571"/>
    <cellStyle name="Heading 4 44 2" xfId="7030"/>
    <cellStyle name="Heading 4 45" xfId="2572"/>
    <cellStyle name="Heading 4 45 2" xfId="7031"/>
    <cellStyle name="Heading 4 46" xfId="2573"/>
    <cellStyle name="Heading 4 46 2" xfId="7032"/>
    <cellStyle name="Heading 4 47" xfId="2574"/>
    <cellStyle name="Heading 4 47 2" xfId="7033"/>
    <cellStyle name="Heading 4 48" xfId="2575"/>
    <cellStyle name="Heading 4 48 2" xfId="7034"/>
    <cellStyle name="Heading 4 49" xfId="2576"/>
    <cellStyle name="Heading 4 49 2" xfId="7035"/>
    <cellStyle name="Heading 4 5" xfId="2577"/>
    <cellStyle name="Heading 4 5 2" xfId="7036"/>
    <cellStyle name="Heading 4 50" xfId="2578"/>
    <cellStyle name="Heading 4 50 2" xfId="7037"/>
    <cellStyle name="Heading 4 51" xfId="2579"/>
    <cellStyle name="Heading 4 51 2" xfId="7038"/>
    <cellStyle name="Heading 4 52" xfId="2580"/>
    <cellStyle name="Heading 4 52 2" xfId="7039"/>
    <cellStyle name="Heading 4 53" xfId="2581"/>
    <cellStyle name="Heading 4 53 2" xfId="7040"/>
    <cellStyle name="Heading 4 54" xfId="2582"/>
    <cellStyle name="Heading 4 54 2" xfId="7041"/>
    <cellStyle name="Heading 4 55" xfId="2583"/>
    <cellStyle name="Heading 4 55 2" xfId="7042"/>
    <cellStyle name="Heading 4 56" xfId="2584"/>
    <cellStyle name="Heading 4 56 2" xfId="7043"/>
    <cellStyle name="Heading 4 57" xfId="2585"/>
    <cellStyle name="Heading 4 57 2" xfId="7044"/>
    <cellStyle name="Heading 4 58" xfId="2586"/>
    <cellStyle name="Heading 4 58 2" xfId="7045"/>
    <cellStyle name="Heading 4 59" xfId="2587"/>
    <cellStyle name="Heading 4 59 2" xfId="7046"/>
    <cellStyle name="Heading 4 6" xfId="2588"/>
    <cellStyle name="Heading 4 6 2" xfId="7047"/>
    <cellStyle name="Heading 4 60" xfId="7048"/>
    <cellStyle name="Heading 4 7" xfId="2589"/>
    <cellStyle name="Heading 4 7 2" xfId="7049"/>
    <cellStyle name="Heading 4 8" xfId="2590"/>
    <cellStyle name="Heading 4 8 2" xfId="7050"/>
    <cellStyle name="Heading 4 9" xfId="2591"/>
    <cellStyle name="Heading 4 9 2" xfId="7051"/>
    <cellStyle name="Heading1" xfId="16787"/>
    <cellStyle name="Heading2" xfId="16788"/>
    <cellStyle name="Heading3" xfId="2592"/>
    <cellStyle name="Heading3 10" xfId="7052"/>
    <cellStyle name="Heading3 11" xfId="7053"/>
    <cellStyle name="Heading3 12" xfId="7054"/>
    <cellStyle name="Heading3 13" xfId="7055"/>
    <cellStyle name="Heading3 14" xfId="7056"/>
    <cellStyle name="Heading3 15" xfId="7057"/>
    <cellStyle name="Heading3 16" xfId="7058"/>
    <cellStyle name="Heading3 17" xfId="7059"/>
    <cellStyle name="Heading3 2" xfId="7060"/>
    <cellStyle name="Heading3 3" xfId="7061"/>
    <cellStyle name="Heading3 4" xfId="7062"/>
    <cellStyle name="Heading3 5" xfId="7063"/>
    <cellStyle name="Heading3 6" xfId="7064"/>
    <cellStyle name="Heading3 7" xfId="7065"/>
    <cellStyle name="Heading3 8" xfId="7066"/>
    <cellStyle name="Heading3 9" xfId="7067"/>
    <cellStyle name="headoption" xfId="16789"/>
    <cellStyle name="headoption 2" xfId="16790"/>
    <cellStyle name="Hyperlink 2" xfId="2593"/>
    <cellStyle name="Hyperlink 3" xfId="7068"/>
    <cellStyle name="i·0" xfId="16791"/>
    <cellStyle name="Input [yellow]" xfId="16792"/>
    <cellStyle name="Input 10" xfId="2594"/>
    <cellStyle name="Input 10 10" xfId="7069"/>
    <cellStyle name="Input 10 11" xfId="7070"/>
    <cellStyle name="Input 10 12" xfId="7071"/>
    <cellStyle name="Input 10 13" xfId="7072"/>
    <cellStyle name="Input 10 14" xfId="7073"/>
    <cellStyle name="Input 10 15" xfId="7074"/>
    <cellStyle name="Input 10 16" xfId="7075"/>
    <cellStyle name="Input 10 17" xfId="7076"/>
    <cellStyle name="Input 10 18" xfId="7077"/>
    <cellStyle name="Input 10 19" xfId="7078"/>
    <cellStyle name="Input 10 2" xfId="7079"/>
    <cellStyle name="Input 10 20" xfId="7080"/>
    <cellStyle name="Input 10 21" xfId="7081"/>
    <cellStyle name="Input 10 3" xfId="7082"/>
    <cellStyle name="Input 10 4" xfId="7083"/>
    <cellStyle name="Input 10 5" xfId="7084"/>
    <cellStyle name="Input 10 6" xfId="7085"/>
    <cellStyle name="Input 10 7" xfId="7086"/>
    <cellStyle name="Input 10 8" xfId="7087"/>
    <cellStyle name="Input 10 9" xfId="7088"/>
    <cellStyle name="Input 11" xfId="2595"/>
    <cellStyle name="Input 11 10" xfId="7089"/>
    <cellStyle name="Input 11 11" xfId="7090"/>
    <cellStyle name="Input 11 12" xfId="7091"/>
    <cellStyle name="Input 11 13" xfId="7092"/>
    <cellStyle name="Input 11 14" xfId="7093"/>
    <cellStyle name="Input 11 15" xfId="7094"/>
    <cellStyle name="Input 11 16" xfId="7095"/>
    <cellStyle name="Input 11 17" xfId="7096"/>
    <cellStyle name="Input 11 18" xfId="7097"/>
    <cellStyle name="Input 11 19" xfId="7098"/>
    <cellStyle name="Input 11 2" xfId="7099"/>
    <cellStyle name="Input 11 20" xfId="7100"/>
    <cellStyle name="Input 11 21" xfId="7101"/>
    <cellStyle name="Input 11 3" xfId="7102"/>
    <cellStyle name="Input 11 4" xfId="7103"/>
    <cellStyle name="Input 11 5" xfId="7104"/>
    <cellStyle name="Input 11 6" xfId="7105"/>
    <cellStyle name="Input 11 7" xfId="7106"/>
    <cellStyle name="Input 11 8" xfId="7107"/>
    <cellStyle name="Input 11 9" xfId="7108"/>
    <cellStyle name="Input 12" xfId="2596"/>
    <cellStyle name="Input 12 10" xfId="7109"/>
    <cellStyle name="Input 12 11" xfId="7110"/>
    <cellStyle name="Input 12 12" xfId="7111"/>
    <cellStyle name="Input 12 13" xfId="7112"/>
    <cellStyle name="Input 12 14" xfId="7113"/>
    <cellStyle name="Input 12 15" xfId="7114"/>
    <cellStyle name="Input 12 16" xfId="7115"/>
    <cellStyle name="Input 12 17" xfId="7116"/>
    <cellStyle name="Input 12 18" xfId="7117"/>
    <cellStyle name="Input 12 19" xfId="7118"/>
    <cellStyle name="Input 12 2" xfId="7119"/>
    <cellStyle name="Input 12 20" xfId="7120"/>
    <cellStyle name="Input 12 21" xfId="7121"/>
    <cellStyle name="Input 12 3" xfId="7122"/>
    <cellStyle name="Input 12 4" xfId="7123"/>
    <cellStyle name="Input 12 5" xfId="7124"/>
    <cellStyle name="Input 12 6" xfId="7125"/>
    <cellStyle name="Input 12 7" xfId="7126"/>
    <cellStyle name="Input 12 8" xfId="7127"/>
    <cellStyle name="Input 12 9" xfId="7128"/>
    <cellStyle name="Input 13" xfId="2597"/>
    <cellStyle name="Input 13 10" xfId="7129"/>
    <cellStyle name="Input 13 11" xfId="7130"/>
    <cellStyle name="Input 13 12" xfId="7131"/>
    <cellStyle name="Input 13 13" xfId="7132"/>
    <cellStyle name="Input 13 14" xfId="7133"/>
    <cellStyle name="Input 13 15" xfId="7134"/>
    <cellStyle name="Input 13 16" xfId="7135"/>
    <cellStyle name="Input 13 17" xfId="7136"/>
    <cellStyle name="Input 13 18" xfId="7137"/>
    <cellStyle name="Input 13 19" xfId="7138"/>
    <cellStyle name="Input 13 2" xfId="7139"/>
    <cellStyle name="Input 13 20" xfId="7140"/>
    <cellStyle name="Input 13 21" xfId="7141"/>
    <cellStyle name="Input 13 3" xfId="7142"/>
    <cellStyle name="Input 13 4" xfId="7143"/>
    <cellStyle name="Input 13 5" xfId="7144"/>
    <cellStyle name="Input 13 6" xfId="7145"/>
    <cellStyle name="Input 13 7" xfId="7146"/>
    <cellStyle name="Input 13 8" xfId="7147"/>
    <cellStyle name="Input 13 9" xfId="7148"/>
    <cellStyle name="Input 14" xfId="2598"/>
    <cellStyle name="Input 14 10" xfId="7149"/>
    <cellStyle name="Input 14 11" xfId="7150"/>
    <cellStyle name="Input 14 12" xfId="7151"/>
    <cellStyle name="Input 14 13" xfId="7152"/>
    <cellStyle name="Input 14 14" xfId="7153"/>
    <cellStyle name="Input 14 15" xfId="7154"/>
    <cellStyle name="Input 14 16" xfId="7155"/>
    <cellStyle name="Input 14 17" xfId="7156"/>
    <cellStyle name="Input 14 18" xfId="7157"/>
    <cellStyle name="Input 14 19" xfId="7158"/>
    <cellStyle name="Input 14 2" xfId="7159"/>
    <cellStyle name="Input 14 20" xfId="7160"/>
    <cellStyle name="Input 14 21" xfId="7161"/>
    <cellStyle name="Input 14 3" xfId="7162"/>
    <cellStyle name="Input 14 4" xfId="7163"/>
    <cellStyle name="Input 14 5" xfId="7164"/>
    <cellStyle name="Input 14 6" xfId="7165"/>
    <cellStyle name="Input 14 7" xfId="7166"/>
    <cellStyle name="Input 14 8" xfId="7167"/>
    <cellStyle name="Input 14 9" xfId="7168"/>
    <cellStyle name="Input 15" xfId="2599"/>
    <cellStyle name="Input 15 10" xfId="7169"/>
    <cellStyle name="Input 15 11" xfId="7170"/>
    <cellStyle name="Input 15 12" xfId="7171"/>
    <cellStyle name="Input 15 13" xfId="7172"/>
    <cellStyle name="Input 15 14" xfId="7173"/>
    <cellStyle name="Input 15 15" xfId="7174"/>
    <cellStyle name="Input 15 16" xfId="7175"/>
    <cellStyle name="Input 15 17" xfId="7176"/>
    <cellStyle name="Input 15 18" xfId="7177"/>
    <cellStyle name="Input 15 19" xfId="7178"/>
    <cellStyle name="Input 15 2" xfId="7179"/>
    <cellStyle name="Input 15 20" xfId="7180"/>
    <cellStyle name="Input 15 21" xfId="7181"/>
    <cellStyle name="Input 15 3" xfId="7182"/>
    <cellStyle name="Input 15 4" xfId="7183"/>
    <cellStyle name="Input 15 5" xfId="7184"/>
    <cellStyle name="Input 15 6" xfId="7185"/>
    <cellStyle name="Input 15 7" xfId="7186"/>
    <cellStyle name="Input 15 8" xfId="7187"/>
    <cellStyle name="Input 15 9" xfId="7188"/>
    <cellStyle name="Input 16" xfId="2600"/>
    <cellStyle name="Input 16 10" xfId="7189"/>
    <cellStyle name="Input 16 11" xfId="7190"/>
    <cellStyle name="Input 16 12" xfId="7191"/>
    <cellStyle name="Input 16 13" xfId="7192"/>
    <cellStyle name="Input 16 14" xfId="7193"/>
    <cellStyle name="Input 16 15" xfId="7194"/>
    <cellStyle name="Input 16 16" xfId="7195"/>
    <cellStyle name="Input 16 17" xfId="7196"/>
    <cellStyle name="Input 16 18" xfId="7197"/>
    <cellStyle name="Input 16 19" xfId="7198"/>
    <cellStyle name="Input 16 2" xfId="7199"/>
    <cellStyle name="Input 16 20" xfId="7200"/>
    <cellStyle name="Input 16 21" xfId="7201"/>
    <cellStyle name="Input 16 3" xfId="7202"/>
    <cellStyle name="Input 16 4" xfId="7203"/>
    <cellStyle name="Input 16 5" xfId="7204"/>
    <cellStyle name="Input 16 6" xfId="7205"/>
    <cellStyle name="Input 16 7" xfId="7206"/>
    <cellStyle name="Input 16 8" xfId="7207"/>
    <cellStyle name="Input 16 9" xfId="7208"/>
    <cellStyle name="Input 17" xfId="2601"/>
    <cellStyle name="Input 17 10" xfId="7209"/>
    <cellStyle name="Input 17 11" xfId="7210"/>
    <cellStyle name="Input 17 12" xfId="7211"/>
    <cellStyle name="Input 17 13" xfId="7212"/>
    <cellStyle name="Input 17 14" xfId="7213"/>
    <cellStyle name="Input 17 15" xfId="7214"/>
    <cellStyle name="Input 17 16" xfId="7215"/>
    <cellStyle name="Input 17 17" xfId="7216"/>
    <cellStyle name="Input 17 18" xfId="7217"/>
    <cellStyle name="Input 17 19" xfId="7218"/>
    <cellStyle name="Input 17 2" xfId="7219"/>
    <cellStyle name="Input 17 20" xfId="7220"/>
    <cellStyle name="Input 17 21" xfId="7221"/>
    <cellStyle name="Input 17 3" xfId="7222"/>
    <cellStyle name="Input 17 4" xfId="7223"/>
    <cellStyle name="Input 17 5" xfId="7224"/>
    <cellStyle name="Input 17 6" xfId="7225"/>
    <cellStyle name="Input 17 7" xfId="7226"/>
    <cellStyle name="Input 17 8" xfId="7227"/>
    <cellStyle name="Input 17 9" xfId="7228"/>
    <cellStyle name="Input 18" xfId="2602"/>
    <cellStyle name="Input 18 10" xfId="7229"/>
    <cellStyle name="Input 18 11" xfId="7230"/>
    <cellStyle name="Input 18 12" xfId="7231"/>
    <cellStyle name="Input 18 13" xfId="7232"/>
    <cellStyle name="Input 18 14" xfId="7233"/>
    <cellStyle name="Input 18 15" xfId="7234"/>
    <cellStyle name="Input 18 16" xfId="7235"/>
    <cellStyle name="Input 18 17" xfId="7236"/>
    <cellStyle name="Input 18 18" xfId="7237"/>
    <cellStyle name="Input 18 19" xfId="7238"/>
    <cellStyle name="Input 18 2" xfId="7239"/>
    <cellStyle name="Input 18 20" xfId="7240"/>
    <cellStyle name="Input 18 21" xfId="7241"/>
    <cellStyle name="Input 18 3" xfId="7242"/>
    <cellStyle name="Input 18 4" xfId="7243"/>
    <cellStyle name="Input 18 5" xfId="7244"/>
    <cellStyle name="Input 18 6" xfId="7245"/>
    <cellStyle name="Input 18 7" xfId="7246"/>
    <cellStyle name="Input 18 8" xfId="7247"/>
    <cellStyle name="Input 18 9" xfId="7248"/>
    <cellStyle name="Input 19" xfId="2603"/>
    <cellStyle name="Input 19 10" xfId="7249"/>
    <cellStyle name="Input 19 11" xfId="7250"/>
    <cellStyle name="Input 19 12" xfId="7251"/>
    <cellStyle name="Input 19 13" xfId="7252"/>
    <cellStyle name="Input 19 14" xfId="7253"/>
    <cellStyle name="Input 19 15" xfId="7254"/>
    <cellStyle name="Input 19 16" xfId="7255"/>
    <cellStyle name="Input 19 17" xfId="7256"/>
    <cellStyle name="Input 19 18" xfId="7257"/>
    <cellStyle name="Input 19 19" xfId="7258"/>
    <cellStyle name="Input 19 2" xfId="7259"/>
    <cellStyle name="Input 19 20" xfId="7260"/>
    <cellStyle name="Input 19 21" xfId="7261"/>
    <cellStyle name="Input 19 3" xfId="7262"/>
    <cellStyle name="Input 19 4" xfId="7263"/>
    <cellStyle name="Input 19 5" xfId="7264"/>
    <cellStyle name="Input 19 6" xfId="7265"/>
    <cellStyle name="Input 19 7" xfId="7266"/>
    <cellStyle name="Input 19 8" xfId="7267"/>
    <cellStyle name="Input 19 9" xfId="7268"/>
    <cellStyle name="Input 2" xfId="2604"/>
    <cellStyle name="Input 2 10" xfId="7269"/>
    <cellStyle name="Input 2 11" xfId="7270"/>
    <cellStyle name="Input 2 12" xfId="7271"/>
    <cellStyle name="Input 2 13" xfId="7272"/>
    <cellStyle name="Input 2 14" xfId="7273"/>
    <cellStyle name="Input 2 15" xfId="7274"/>
    <cellStyle name="Input 2 16" xfId="7275"/>
    <cellStyle name="Input 2 17" xfId="7276"/>
    <cellStyle name="Input 2 18" xfId="7277"/>
    <cellStyle name="Input 2 19" xfId="7278"/>
    <cellStyle name="Input 2 2" xfId="2605"/>
    <cellStyle name="Input 2 2 10" xfId="7279"/>
    <cellStyle name="Input 2 2 11" xfId="7280"/>
    <cellStyle name="Input 2 2 12" xfId="7281"/>
    <cellStyle name="Input 2 2 13" xfId="7282"/>
    <cellStyle name="Input 2 2 14" xfId="7283"/>
    <cellStyle name="Input 2 2 15" xfId="7284"/>
    <cellStyle name="Input 2 2 16" xfId="7285"/>
    <cellStyle name="Input 2 2 17" xfId="7286"/>
    <cellStyle name="Input 2 2 18" xfId="7287"/>
    <cellStyle name="Input 2 2 19" xfId="7288"/>
    <cellStyle name="Input 2 2 2" xfId="7289"/>
    <cellStyle name="Input 2 2 20" xfId="7290"/>
    <cellStyle name="Input 2 2 21" xfId="7291"/>
    <cellStyle name="Input 2 2 3" xfId="7292"/>
    <cellStyle name="Input 2 2 4" xfId="7293"/>
    <cellStyle name="Input 2 2 5" xfId="7294"/>
    <cellStyle name="Input 2 2 6" xfId="7295"/>
    <cellStyle name="Input 2 2 7" xfId="7296"/>
    <cellStyle name="Input 2 2 8" xfId="7297"/>
    <cellStyle name="Input 2 2 9" xfId="7298"/>
    <cellStyle name="Input 2 20" xfId="7299"/>
    <cellStyle name="Input 2 21" xfId="7300"/>
    <cellStyle name="Input 2 22" xfId="7301"/>
    <cellStyle name="Input 2 3" xfId="7302"/>
    <cellStyle name="Input 2 4" xfId="7303"/>
    <cellStyle name="Input 2 5" xfId="7304"/>
    <cellStyle name="Input 2 6" xfId="7305"/>
    <cellStyle name="Input 2 7" xfId="7306"/>
    <cellStyle name="Input 2 8" xfId="7307"/>
    <cellStyle name="Input 2 9" xfId="7308"/>
    <cellStyle name="Input 20" xfId="2606"/>
    <cellStyle name="Input 20 10" xfId="7309"/>
    <cellStyle name="Input 20 11" xfId="7310"/>
    <cellStyle name="Input 20 12" xfId="7311"/>
    <cellStyle name="Input 20 13" xfId="7312"/>
    <cellStyle name="Input 20 14" xfId="7313"/>
    <cellStyle name="Input 20 15" xfId="7314"/>
    <cellStyle name="Input 20 16" xfId="7315"/>
    <cellStyle name="Input 20 17" xfId="7316"/>
    <cellStyle name="Input 20 18" xfId="7317"/>
    <cellStyle name="Input 20 19" xfId="7318"/>
    <cellStyle name="Input 20 2" xfId="7319"/>
    <cellStyle name="Input 20 20" xfId="7320"/>
    <cellStyle name="Input 20 21" xfId="7321"/>
    <cellStyle name="Input 20 3" xfId="7322"/>
    <cellStyle name="Input 20 4" xfId="7323"/>
    <cellStyle name="Input 20 5" xfId="7324"/>
    <cellStyle name="Input 20 6" xfId="7325"/>
    <cellStyle name="Input 20 7" xfId="7326"/>
    <cellStyle name="Input 20 8" xfId="7327"/>
    <cellStyle name="Input 20 9" xfId="7328"/>
    <cellStyle name="Input 21" xfId="2607"/>
    <cellStyle name="Input 21 10" xfId="7329"/>
    <cellStyle name="Input 21 11" xfId="7330"/>
    <cellStyle name="Input 21 12" xfId="7331"/>
    <cellStyle name="Input 21 13" xfId="7332"/>
    <cellStyle name="Input 21 14" xfId="7333"/>
    <cellStyle name="Input 21 15" xfId="7334"/>
    <cellStyle name="Input 21 16" xfId="7335"/>
    <cellStyle name="Input 21 17" xfId="7336"/>
    <cellStyle name="Input 21 18" xfId="7337"/>
    <cellStyle name="Input 21 19" xfId="7338"/>
    <cellStyle name="Input 21 2" xfId="7339"/>
    <cellStyle name="Input 21 20" xfId="7340"/>
    <cellStyle name="Input 21 21" xfId="7341"/>
    <cellStyle name="Input 21 3" xfId="7342"/>
    <cellStyle name="Input 21 4" xfId="7343"/>
    <cellStyle name="Input 21 5" xfId="7344"/>
    <cellStyle name="Input 21 6" xfId="7345"/>
    <cellStyle name="Input 21 7" xfId="7346"/>
    <cellStyle name="Input 21 8" xfId="7347"/>
    <cellStyle name="Input 21 9" xfId="7348"/>
    <cellStyle name="Input 22" xfId="2608"/>
    <cellStyle name="Input 22 10" xfId="7349"/>
    <cellStyle name="Input 22 11" xfId="7350"/>
    <cellStyle name="Input 22 12" xfId="7351"/>
    <cellStyle name="Input 22 13" xfId="7352"/>
    <cellStyle name="Input 22 14" xfId="7353"/>
    <cellStyle name="Input 22 15" xfId="7354"/>
    <cellStyle name="Input 22 16" xfId="7355"/>
    <cellStyle name="Input 22 17" xfId="7356"/>
    <cellStyle name="Input 22 18" xfId="7357"/>
    <cellStyle name="Input 22 19" xfId="7358"/>
    <cellStyle name="Input 22 2" xfId="7359"/>
    <cellStyle name="Input 22 20" xfId="7360"/>
    <cellStyle name="Input 22 21" xfId="7361"/>
    <cellStyle name="Input 22 3" xfId="7362"/>
    <cellStyle name="Input 22 4" xfId="7363"/>
    <cellStyle name="Input 22 5" xfId="7364"/>
    <cellStyle name="Input 22 6" xfId="7365"/>
    <cellStyle name="Input 22 7" xfId="7366"/>
    <cellStyle name="Input 22 8" xfId="7367"/>
    <cellStyle name="Input 22 9" xfId="7368"/>
    <cellStyle name="Input 23" xfId="2609"/>
    <cellStyle name="Input 23 10" xfId="7369"/>
    <cellStyle name="Input 23 11" xfId="7370"/>
    <cellStyle name="Input 23 12" xfId="7371"/>
    <cellStyle name="Input 23 13" xfId="7372"/>
    <cellStyle name="Input 23 14" xfId="7373"/>
    <cellStyle name="Input 23 15" xfId="7374"/>
    <cellStyle name="Input 23 16" xfId="7375"/>
    <cellStyle name="Input 23 17" xfId="7376"/>
    <cellStyle name="Input 23 18" xfId="7377"/>
    <cellStyle name="Input 23 19" xfId="7378"/>
    <cellStyle name="Input 23 2" xfId="7379"/>
    <cellStyle name="Input 23 20" xfId="7380"/>
    <cellStyle name="Input 23 21" xfId="7381"/>
    <cellStyle name="Input 23 3" xfId="7382"/>
    <cellStyle name="Input 23 4" xfId="7383"/>
    <cellStyle name="Input 23 5" xfId="7384"/>
    <cellStyle name="Input 23 6" xfId="7385"/>
    <cellStyle name="Input 23 7" xfId="7386"/>
    <cellStyle name="Input 23 8" xfId="7387"/>
    <cellStyle name="Input 23 9" xfId="7388"/>
    <cellStyle name="Input 24" xfId="2610"/>
    <cellStyle name="Input 24 10" xfId="7389"/>
    <cellStyle name="Input 24 11" xfId="7390"/>
    <cellStyle name="Input 24 12" xfId="7391"/>
    <cellStyle name="Input 24 13" xfId="7392"/>
    <cellStyle name="Input 24 14" xfId="7393"/>
    <cellStyle name="Input 24 15" xfId="7394"/>
    <cellStyle name="Input 24 16" xfId="7395"/>
    <cellStyle name="Input 24 17" xfId="7396"/>
    <cellStyle name="Input 24 18" xfId="7397"/>
    <cellStyle name="Input 24 19" xfId="7398"/>
    <cellStyle name="Input 24 2" xfId="7399"/>
    <cellStyle name="Input 24 20" xfId="7400"/>
    <cellStyle name="Input 24 21" xfId="7401"/>
    <cellStyle name="Input 24 3" xfId="7402"/>
    <cellStyle name="Input 24 4" xfId="7403"/>
    <cellStyle name="Input 24 5" xfId="7404"/>
    <cellStyle name="Input 24 6" xfId="7405"/>
    <cellStyle name="Input 24 7" xfId="7406"/>
    <cellStyle name="Input 24 8" xfId="7407"/>
    <cellStyle name="Input 24 9" xfId="7408"/>
    <cellStyle name="Input 25" xfId="2611"/>
    <cellStyle name="Input 25 10" xfId="7409"/>
    <cellStyle name="Input 25 11" xfId="7410"/>
    <cellStyle name="Input 25 12" xfId="7411"/>
    <cellStyle name="Input 25 13" xfId="7412"/>
    <cellStyle name="Input 25 14" xfId="7413"/>
    <cellStyle name="Input 25 15" xfId="7414"/>
    <cellStyle name="Input 25 16" xfId="7415"/>
    <cellStyle name="Input 25 17" xfId="7416"/>
    <cellStyle name="Input 25 18" xfId="7417"/>
    <cellStyle name="Input 25 19" xfId="7418"/>
    <cellStyle name="Input 25 2" xfId="7419"/>
    <cellStyle name="Input 25 20" xfId="7420"/>
    <cellStyle name="Input 25 21" xfId="7421"/>
    <cellStyle name="Input 25 3" xfId="7422"/>
    <cellStyle name="Input 25 4" xfId="7423"/>
    <cellStyle name="Input 25 5" xfId="7424"/>
    <cellStyle name="Input 25 6" xfId="7425"/>
    <cellStyle name="Input 25 7" xfId="7426"/>
    <cellStyle name="Input 25 8" xfId="7427"/>
    <cellStyle name="Input 25 9" xfId="7428"/>
    <cellStyle name="Input 26" xfId="2612"/>
    <cellStyle name="Input 26 10" xfId="7429"/>
    <cellStyle name="Input 26 11" xfId="7430"/>
    <cellStyle name="Input 26 12" xfId="7431"/>
    <cellStyle name="Input 26 13" xfId="7432"/>
    <cellStyle name="Input 26 14" xfId="7433"/>
    <cellStyle name="Input 26 15" xfId="7434"/>
    <cellStyle name="Input 26 16" xfId="7435"/>
    <cellStyle name="Input 26 17" xfId="7436"/>
    <cellStyle name="Input 26 18" xfId="7437"/>
    <cellStyle name="Input 26 19" xfId="7438"/>
    <cellStyle name="Input 26 2" xfId="7439"/>
    <cellStyle name="Input 26 20" xfId="7440"/>
    <cellStyle name="Input 26 21" xfId="7441"/>
    <cellStyle name="Input 26 3" xfId="7442"/>
    <cellStyle name="Input 26 4" xfId="7443"/>
    <cellStyle name="Input 26 5" xfId="7444"/>
    <cellStyle name="Input 26 6" xfId="7445"/>
    <cellStyle name="Input 26 7" xfId="7446"/>
    <cellStyle name="Input 26 8" xfId="7447"/>
    <cellStyle name="Input 26 9" xfId="7448"/>
    <cellStyle name="Input 27" xfId="2613"/>
    <cellStyle name="Input 27 10" xfId="7449"/>
    <cellStyle name="Input 27 11" xfId="7450"/>
    <cellStyle name="Input 27 12" xfId="7451"/>
    <cellStyle name="Input 27 13" xfId="7452"/>
    <cellStyle name="Input 27 14" xfId="7453"/>
    <cellStyle name="Input 27 15" xfId="7454"/>
    <cellStyle name="Input 27 16" xfId="7455"/>
    <cellStyle name="Input 27 17" xfId="7456"/>
    <cellStyle name="Input 27 18" xfId="7457"/>
    <cellStyle name="Input 27 19" xfId="7458"/>
    <cellStyle name="Input 27 2" xfId="7459"/>
    <cellStyle name="Input 27 20" xfId="7460"/>
    <cellStyle name="Input 27 21" xfId="7461"/>
    <cellStyle name="Input 27 3" xfId="7462"/>
    <cellStyle name="Input 27 4" xfId="7463"/>
    <cellStyle name="Input 27 5" xfId="7464"/>
    <cellStyle name="Input 27 6" xfId="7465"/>
    <cellStyle name="Input 27 7" xfId="7466"/>
    <cellStyle name="Input 27 8" xfId="7467"/>
    <cellStyle name="Input 27 9" xfId="7468"/>
    <cellStyle name="Input 28" xfId="2614"/>
    <cellStyle name="Input 28 10" xfId="7469"/>
    <cellStyle name="Input 28 11" xfId="7470"/>
    <cellStyle name="Input 28 12" xfId="7471"/>
    <cellStyle name="Input 28 13" xfId="7472"/>
    <cellStyle name="Input 28 14" xfId="7473"/>
    <cellStyle name="Input 28 15" xfId="7474"/>
    <cellStyle name="Input 28 16" xfId="7475"/>
    <cellStyle name="Input 28 17" xfId="7476"/>
    <cellStyle name="Input 28 18" xfId="7477"/>
    <cellStyle name="Input 28 19" xfId="7478"/>
    <cellStyle name="Input 28 2" xfId="7479"/>
    <cellStyle name="Input 28 20" xfId="7480"/>
    <cellStyle name="Input 28 21" xfId="7481"/>
    <cellStyle name="Input 28 3" xfId="7482"/>
    <cellStyle name="Input 28 4" xfId="7483"/>
    <cellStyle name="Input 28 5" xfId="7484"/>
    <cellStyle name="Input 28 6" xfId="7485"/>
    <cellStyle name="Input 28 7" xfId="7486"/>
    <cellStyle name="Input 28 8" xfId="7487"/>
    <cellStyle name="Input 28 9" xfId="7488"/>
    <cellStyle name="Input 29" xfId="2615"/>
    <cellStyle name="Input 29 10" xfId="7489"/>
    <cellStyle name="Input 29 11" xfId="7490"/>
    <cellStyle name="Input 29 12" xfId="7491"/>
    <cellStyle name="Input 29 13" xfId="7492"/>
    <cellStyle name="Input 29 14" xfId="7493"/>
    <cellStyle name="Input 29 15" xfId="7494"/>
    <cellStyle name="Input 29 16" xfId="7495"/>
    <cellStyle name="Input 29 17" xfId="7496"/>
    <cellStyle name="Input 29 18" xfId="7497"/>
    <cellStyle name="Input 29 19" xfId="7498"/>
    <cellStyle name="Input 29 2" xfId="7499"/>
    <cellStyle name="Input 29 20" xfId="7500"/>
    <cellStyle name="Input 29 21" xfId="7501"/>
    <cellStyle name="Input 29 3" xfId="7502"/>
    <cellStyle name="Input 29 4" xfId="7503"/>
    <cellStyle name="Input 29 5" xfId="7504"/>
    <cellStyle name="Input 29 6" xfId="7505"/>
    <cellStyle name="Input 29 7" xfId="7506"/>
    <cellStyle name="Input 29 8" xfId="7507"/>
    <cellStyle name="Input 29 9" xfId="7508"/>
    <cellStyle name="Input 3" xfId="2616"/>
    <cellStyle name="Input 3 10" xfId="7509"/>
    <cellStyle name="Input 3 11" xfId="7510"/>
    <cellStyle name="Input 3 12" xfId="7511"/>
    <cellStyle name="Input 3 13" xfId="7512"/>
    <cellStyle name="Input 3 14" xfId="7513"/>
    <cellStyle name="Input 3 15" xfId="7514"/>
    <cellStyle name="Input 3 16" xfId="7515"/>
    <cellStyle name="Input 3 17" xfId="7516"/>
    <cellStyle name="Input 3 18" xfId="7517"/>
    <cellStyle name="Input 3 19" xfId="7518"/>
    <cellStyle name="Input 3 2" xfId="7519"/>
    <cellStyle name="Input 3 20" xfId="7520"/>
    <cellStyle name="Input 3 21" xfId="7521"/>
    <cellStyle name="Input 3 3" xfId="7522"/>
    <cellStyle name="Input 3 4" xfId="7523"/>
    <cellStyle name="Input 3 5" xfId="7524"/>
    <cellStyle name="Input 3 6" xfId="7525"/>
    <cellStyle name="Input 3 7" xfId="7526"/>
    <cellStyle name="Input 3 8" xfId="7527"/>
    <cellStyle name="Input 3 9" xfId="7528"/>
    <cellStyle name="Input 30" xfId="2617"/>
    <cellStyle name="Input 30 10" xfId="7529"/>
    <cellStyle name="Input 30 11" xfId="7530"/>
    <cellStyle name="Input 30 12" xfId="7531"/>
    <cellStyle name="Input 30 13" xfId="7532"/>
    <cellStyle name="Input 30 14" xfId="7533"/>
    <cellStyle name="Input 30 15" xfId="7534"/>
    <cellStyle name="Input 30 16" xfId="7535"/>
    <cellStyle name="Input 30 17" xfId="7536"/>
    <cellStyle name="Input 30 18" xfId="7537"/>
    <cellStyle name="Input 30 19" xfId="7538"/>
    <cellStyle name="Input 30 2" xfId="7539"/>
    <cellStyle name="Input 30 20" xfId="7540"/>
    <cellStyle name="Input 30 21" xfId="7541"/>
    <cellStyle name="Input 30 3" xfId="7542"/>
    <cellStyle name="Input 30 4" xfId="7543"/>
    <cellStyle name="Input 30 5" xfId="7544"/>
    <cellStyle name="Input 30 6" xfId="7545"/>
    <cellStyle name="Input 30 7" xfId="7546"/>
    <cellStyle name="Input 30 8" xfId="7547"/>
    <cellStyle name="Input 30 9" xfId="7548"/>
    <cellStyle name="Input 31" xfId="2618"/>
    <cellStyle name="Input 31 10" xfId="7549"/>
    <cellStyle name="Input 31 11" xfId="7550"/>
    <cellStyle name="Input 31 12" xfId="7551"/>
    <cellStyle name="Input 31 13" xfId="7552"/>
    <cellStyle name="Input 31 14" xfId="7553"/>
    <cellStyle name="Input 31 15" xfId="7554"/>
    <cellStyle name="Input 31 16" xfId="7555"/>
    <cellStyle name="Input 31 17" xfId="7556"/>
    <cellStyle name="Input 31 18" xfId="7557"/>
    <cellStyle name="Input 31 19" xfId="7558"/>
    <cellStyle name="Input 31 2" xfId="7559"/>
    <cellStyle name="Input 31 20" xfId="7560"/>
    <cellStyle name="Input 31 21" xfId="7561"/>
    <cellStyle name="Input 31 3" xfId="7562"/>
    <cellStyle name="Input 31 4" xfId="7563"/>
    <cellStyle name="Input 31 5" xfId="7564"/>
    <cellStyle name="Input 31 6" xfId="7565"/>
    <cellStyle name="Input 31 7" xfId="7566"/>
    <cellStyle name="Input 31 8" xfId="7567"/>
    <cellStyle name="Input 31 9" xfId="7568"/>
    <cellStyle name="Input 32" xfId="2619"/>
    <cellStyle name="Input 32 10" xfId="7569"/>
    <cellStyle name="Input 32 11" xfId="7570"/>
    <cellStyle name="Input 32 12" xfId="7571"/>
    <cellStyle name="Input 32 13" xfId="7572"/>
    <cellStyle name="Input 32 14" xfId="7573"/>
    <cellStyle name="Input 32 15" xfId="7574"/>
    <cellStyle name="Input 32 16" xfId="7575"/>
    <cellStyle name="Input 32 17" xfId="7576"/>
    <cellStyle name="Input 32 18" xfId="7577"/>
    <cellStyle name="Input 32 19" xfId="7578"/>
    <cellStyle name="Input 32 2" xfId="7579"/>
    <cellStyle name="Input 32 20" xfId="7580"/>
    <cellStyle name="Input 32 21" xfId="7581"/>
    <cellStyle name="Input 32 3" xfId="7582"/>
    <cellStyle name="Input 32 4" xfId="7583"/>
    <cellStyle name="Input 32 5" xfId="7584"/>
    <cellStyle name="Input 32 6" xfId="7585"/>
    <cellStyle name="Input 32 7" xfId="7586"/>
    <cellStyle name="Input 32 8" xfId="7587"/>
    <cellStyle name="Input 32 9" xfId="7588"/>
    <cellStyle name="Input 33" xfId="2620"/>
    <cellStyle name="Input 33 10" xfId="7589"/>
    <cellStyle name="Input 33 11" xfId="7590"/>
    <cellStyle name="Input 33 12" xfId="7591"/>
    <cellStyle name="Input 33 13" xfId="7592"/>
    <cellStyle name="Input 33 14" xfId="7593"/>
    <cellStyle name="Input 33 15" xfId="7594"/>
    <cellStyle name="Input 33 16" xfId="7595"/>
    <cellStyle name="Input 33 17" xfId="7596"/>
    <cellStyle name="Input 33 18" xfId="7597"/>
    <cellStyle name="Input 33 19" xfId="7598"/>
    <cellStyle name="Input 33 2" xfId="7599"/>
    <cellStyle name="Input 33 20" xfId="7600"/>
    <cellStyle name="Input 33 21" xfId="7601"/>
    <cellStyle name="Input 33 3" xfId="7602"/>
    <cellStyle name="Input 33 4" xfId="7603"/>
    <cellStyle name="Input 33 5" xfId="7604"/>
    <cellStyle name="Input 33 6" xfId="7605"/>
    <cellStyle name="Input 33 7" xfId="7606"/>
    <cellStyle name="Input 33 8" xfId="7607"/>
    <cellStyle name="Input 33 9" xfId="7608"/>
    <cellStyle name="Input 34" xfId="2621"/>
    <cellStyle name="Input 34 10" xfId="7609"/>
    <cellStyle name="Input 34 11" xfId="7610"/>
    <cellStyle name="Input 34 12" xfId="7611"/>
    <cellStyle name="Input 34 13" xfId="7612"/>
    <cellStyle name="Input 34 14" xfId="7613"/>
    <cellStyle name="Input 34 15" xfId="7614"/>
    <cellStyle name="Input 34 16" xfId="7615"/>
    <cellStyle name="Input 34 17" xfId="7616"/>
    <cellStyle name="Input 34 18" xfId="7617"/>
    <cellStyle name="Input 34 19" xfId="7618"/>
    <cellStyle name="Input 34 2" xfId="7619"/>
    <cellStyle name="Input 34 20" xfId="7620"/>
    <cellStyle name="Input 34 21" xfId="7621"/>
    <cellStyle name="Input 34 3" xfId="7622"/>
    <cellStyle name="Input 34 4" xfId="7623"/>
    <cellStyle name="Input 34 5" xfId="7624"/>
    <cellStyle name="Input 34 6" xfId="7625"/>
    <cellStyle name="Input 34 7" xfId="7626"/>
    <cellStyle name="Input 34 8" xfId="7627"/>
    <cellStyle name="Input 34 9" xfId="7628"/>
    <cellStyle name="Input 35" xfId="2622"/>
    <cellStyle name="Input 35 10" xfId="7629"/>
    <cellStyle name="Input 35 11" xfId="7630"/>
    <cellStyle name="Input 35 12" xfId="7631"/>
    <cellStyle name="Input 35 13" xfId="7632"/>
    <cellStyle name="Input 35 14" xfId="7633"/>
    <cellStyle name="Input 35 15" xfId="7634"/>
    <cellStyle name="Input 35 16" xfId="7635"/>
    <cellStyle name="Input 35 17" xfId="7636"/>
    <cellStyle name="Input 35 18" xfId="7637"/>
    <cellStyle name="Input 35 19" xfId="7638"/>
    <cellStyle name="Input 35 2" xfId="7639"/>
    <cellStyle name="Input 35 20" xfId="7640"/>
    <cellStyle name="Input 35 21" xfId="7641"/>
    <cellStyle name="Input 35 3" xfId="7642"/>
    <cellStyle name="Input 35 4" xfId="7643"/>
    <cellStyle name="Input 35 5" xfId="7644"/>
    <cellStyle name="Input 35 6" xfId="7645"/>
    <cellStyle name="Input 35 7" xfId="7646"/>
    <cellStyle name="Input 35 8" xfId="7647"/>
    <cellStyle name="Input 35 9" xfId="7648"/>
    <cellStyle name="Input 36" xfId="2623"/>
    <cellStyle name="Input 36 10" xfId="7649"/>
    <cellStyle name="Input 36 11" xfId="7650"/>
    <cellStyle name="Input 36 12" xfId="7651"/>
    <cellStyle name="Input 36 13" xfId="7652"/>
    <cellStyle name="Input 36 14" xfId="7653"/>
    <cellStyle name="Input 36 15" xfId="7654"/>
    <cellStyle name="Input 36 16" xfId="7655"/>
    <cellStyle name="Input 36 17" xfId="7656"/>
    <cellStyle name="Input 36 18" xfId="7657"/>
    <cellStyle name="Input 36 19" xfId="7658"/>
    <cellStyle name="Input 36 2" xfId="7659"/>
    <cellStyle name="Input 36 20" xfId="7660"/>
    <cellStyle name="Input 36 21" xfId="7661"/>
    <cellStyle name="Input 36 3" xfId="7662"/>
    <cellStyle name="Input 36 4" xfId="7663"/>
    <cellStyle name="Input 36 5" xfId="7664"/>
    <cellStyle name="Input 36 6" xfId="7665"/>
    <cellStyle name="Input 36 7" xfId="7666"/>
    <cellStyle name="Input 36 8" xfId="7667"/>
    <cellStyle name="Input 36 9" xfId="7668"/>
    <cellStyle name="Input 37" xfId="2624"/>
    <cellStyle name="Input 37 10" xfId="7669"/>
    <cellStyle name="Input 37 11" xfId="7670"/>
    <cellStyle name="Input 37 12" xfId="7671"/>
    <cellStyle name="Input 37 13" xfId="7672"/>
    <cellStyle name="Input 37 14" xfId="7673"/>
    <cellStyle name="Input 37 15" xfId="7674"/>
    <cellStyle name="Input 37 16" xfId="7675"/>
    <cellStyle name="Input 37 17" xfId="7676"/>
    <cellStyle name="Input 37 18" xfId="7677"/>
    <cellStyle name="Input 37 19" xfId="7678"/>
    <cellStyle name="Input 37 2" xfId="7679"/>
    <cellStyle name="Input 37 20" xfId="7680"/>
    <cellStyle name="Input 37 21" xfId="7681"/>
    <cellStyle name="Input 37 3" xfId="7682"/>
    <cellStyle name="Input 37 4" xfId="7683"/>
    <cellStyle name="Input 37 5" xfId="7684"/>
    <cellStyle name="Input 37 6" xfId="7685"/>
    <cellStyle name="Input 37 7" xfId="7686"/>
    <cellStyle name="Input 37 8" xfId="7687"/>
    <cellStyle name="Input 37 9" xfId="7688"/>
    <cellStyle name="Input 38" xfId="2625"/>
    <cellStyle name="Input 38 10" xfId="7689"/>
    <cellStyle name="Input 38 11" xfId="7690"/>
    <cellStyle name="Input 38 12" xfId="7691"/>
    <cellStyle name="Input 38 13" xfId="7692"/>
    <cellStyle name="Input 38 14" xfId="7693"/>
    <cellStyle name="Input 38 15" xfId="7694"/>
    <cellStyle name="Input 38 16" xfId="7695"/>
    <cellStyle name="Input 38 17" xfId="7696"/>
    <cellStyle name="Input 38 18" xfId="7697"/>
    <cellStyle name="Input 38 19" xfId="7698"/>
    <cellStyle name="Input 38 2" xfId="7699"/>
    <cellStyle name="Input 38 20" xfId="7700"/>
    <cellStyle name="Input 38 21" xfId="7701"/>
    <cellStyle name="Input 38 3" xfId="7702"/>
    <cellStyle name="Input 38 4" xfId="7703"/>
    <cellStyle name="Input 38 5" xfId="7704"/>
    <cellStyle name="Input 38 6" xfId="7705"/>
    <cellStyle name="Input 38 7" xfId="7706"/>
    <cellStyle name="Input 38 8" xfId="7707"/>
    <cellStyle name="Input 38 9" xfId="7708"/>
    <cellStyle name="Input 39" xfId="2626"/>
    <cellStyle name="Input 39 10" xfId="7709"/>
    <cellStyle name="Input 39 11" xfId="7710"/>
    <cellStyle name="Input 39 12" xfId="7711"/>
    <cellStyle name="Input 39 13" xfId="7712"/>
    <cellStyle name="Input 39 14" xfId="7713"/>
    <cellStyle name="Input 39 15" xfId="7714"/>
    <cellStyle name="Input 39 16" xfId="7715"/>
    <cellStyle name="Input 39 17" xfId="7716"/>
    <cellStyle name="Input 39 18" xfId="7717"/>
    <cellStyle name="Input 39 19" xfId="7718"/>
    <cellStyle name="Input 39 2" xfId="7719"/>
    <cellStyle name="Input 39 20" xfId="7720"/>
    <cellStyle name="Input 39 21" xfId="7721"/>
    <cellStyle name="Input 39 3" xfId="7722"/>
    <cellStyle name="Input 39 4" xfId="7723"/>
    <cellStyle name="Input 39 5" xfId="7724"/>
    <cellStyle name="Input 39 6" xfId="7725"/>
    <cellStyle name="Input 39 7" xfId="7726"/>
    <cellStyle name="Input 39 8" xfId="7727"/>
    <cellStyle name="Input 39 9" xfId="7728"/>
    <cellStyle name="Input 4" xfId="2627"/>
    <cellStyle name="Input 4 10" xfId="7729"/>
    <cellStyle name="Input 4 11" xfId="7730"/>
    <cellStyle name="Input 4 12" xfId="7731"/>
    <cellStyle name="Input 4 13" xfId="7732"/>
    <cellStyle name="Input 4 14" xfId="7733"/>
    <cellStyle name="Input 4 15" xfId="7734"/>
    <cellStyle name="Input 4 16" xfId="7735"/>
    <cellStyle name="Input 4 17" xfId="7736"/>
    <cellStyle name="Input 4 18" xfId="7737"/>
    <cellStyle name="Input 4 19" xfId="7738"/>
    <cellStyle name="Input 4 2" xfId="7739"/>
    <cellStyle name="Input 4 20" xfId="7740"/>
    <cellStyle name="Input 4 21" xfId="7741"/>
    <cellStyle name="Input 4 3" xfId="7742"/>
    <cellStyle name="Input 4 4" xfId="7743"/>
    <cellStyle name="Input 4 5" xfId="7744"/>
    <cellStyle name="Input 4 6" xfId="7745"/>
    <cellStyle name="Input 4 7" xfId="7746"/>
    <cellStyle name="Input 4 8" xfId="7747"/>
    <cellStyle name="Input 4 9" xfId="7748"/>
    <cellStyle name="Input 40" xfId="2628"/>
    <cellStyle name="Input 40 10" xfId="7749"/>
    <cellStyle name="Input 40 11" xfId="7750"/>
    <cellStyle name="Input 40 12" xfId="7751"/>
    <cellStyle name="Input 40 13" xfId="7752"/>
    <cellStyle name="Input 40 14" xfId="7753"/>
    <cellStyle name="Input 40 15" xfId="7754"/>
    <cellStyle name="Input 40 16" xfId="7755"/>
    <cellStyle name="Input 40 17" xfId="7756"/>
    <cellStyle name="Input 40 18" xfId="7757"/>
    <cellStyle name="Input 40 19" xfId="7758"/>
    <cellStyle name="Input 40 2" xfId="7759"/>
    <cellStyle name="Input 40 20" xfId="7760"/>
    <cellStyle name="Input 40 21" xfId="7761"/>
    <cellStyle name="Input 40 3" xfId="7762"/>
    <cellStyle name="Input 40 4" xfId="7763"/>
    <cellStyle name="Input 40 5" xfId="7764"/>
    <cellStyle name="Input 40 6" xfId="7765"/>
    <cellStyle name="Input 40 7" xfId="7766"/>
    <cellStyle name="Input 40 8" xfId="7767"/>
    <cellStyle name="Input 40 9" xfId="7768"/>
    <cellStyle name="Input 41" xfId="2629"/>
    <cellStyle name="Input 41 10" xfId="7769"/>
    <cellStyle name="Input 41 11" xfId="7770"/>
    <cellStyle name="Input 41 12" xfId="7771"/>
    <cellStyle name="Input 41 13" xfId="7772"/>
    <cellStyle name="Input 41 14" xfId="7773"/>
    <cellStyle name="Input 41 15" xfId="7774"/>
    <cellStyle name="Input 41 16" xfId="7775"/>
    <cellStyle name="Input 41 17" xfId="7776"/>
    <cellStyle name="Input 41 18" xfId="7777"/>
    <cellStyle name="Input 41 19" xfId="7778"/>
    <cellStyle name="Input 41 2" xfId="7779"/>
    <cellStyle name="Input 41 20" xfId="7780"/>
    <cellStyle name="Input 41 21" xfId="7781"/>
    <cellStyle name="Input 41 3" xfId="7782"/>
    <cellStyle name="Input 41 4" xfId="7783"/>
    <cellStyle name="Input 41 5" xfId="7784"/>
    <cellStyle name="Input 41 6" xfId="7785"/>
    <cellStyle name="Input 41 7" xfId="7786"/>
    <cellStyle name="Input 41 8" xfId="7787"/>
    <cellStyle name="Input 41 9" xfId="7788"/>
    <cellStyle name="Input 42" xfId="2630"/>
    <cellStyle name="Input 42 10" xfId="7789"/>
    <cellStyle name="Input 42 11" xfId="7790"/>
    <cellStyle name="Input 42 12" xfId="7791"/>
    <cellStyle name="Input 42 13" xfId="7792"/>
    <cellStyle name="Input 42 14" xfId="7793"/>
    <cellStyle name="Input 42 15" xfId="7794"/>
    <cellStyle name="Input 42 16" xfId="7795"/>
    <cellStyle name="Input 42 17" xfId="7796"/>
    <cellStyle name="Input 42 18" xfId="7797"/>
    <cellStyle name="Input 42 19" xfId="7798"/>
    <cellStyle name="Input 42 2" xfId="7799"/>
    <cellStyle name="Input 42 20" xfId="7800"/>
    <cellStyle name="Input 42 21" xfId="7801"/>
    <cellStyle name="Input 42 3" xfId="7802"/>
    <cellStyle name="Input 42 4" xfId="7803"/>
    <cellStyle name="Input 42 5" xfId="7804"/>
    <cellStyle name="Input 42 6" xfId="7805"/>
    <cellStyle name="Input 42 7" xfId="7806"/>
    <cellStyle name="Input 42 8" xfId="7807"/>
    <cellStyle name="Input 42 9" xfId="7808"/>
    <cellStyle name="Input 43" xfId="2631"/>
    <cellStyle name="Input 43 10" xfId="7809"/>
    <cellStyle name="Input 43 11" xfId="7810"/>
    <cellStyle name="Input 43 12" xfId="7811"/>
    <cellStyle name="Input 43 13" xfId="7812"/>
    <cellStyle name="Input 43 14" xfId="7813"/>
    <cellStyle name="Input 43 15" xfId="7814"/>
    <cellStyle name="Input 43 16" xfId="7815"/>
    <cellStyle name="Input 43 17" xfId="7816"/>
    <cellStyle name="Input 43 18" xfId="7817"/>
    <cellStyle name="Input 43 19" xfId="7818"/>
    <cellStyle name="Input 43 2" xfId="7819"/>
    <cellStyle name="Input 43 20" xfId="7820"/>
    <cellStyle name="Input 43 21" xfId="7821"/>
    <cellStyle name="Input 43 3" xfId="7822"/>
    <cellStyle name="Input 43 4" xfId="7823"/>
    <cellStyle name="Input 43 5" xfId="7824"/>
    <cellStyle name="Input 43 6" xfId="7825"/>
    <cellStyle name="Input 43 7" xfId="7826"/>
    <cellStyle name="Input 43 8" xfId="7827"/>
    <cellStyle name="Input 43 9" xfId="7828"/>
    <cellStyle name="Input 44" xfId="2632"/>
    <cellStyle name="Input 44 10" xfId="7829"/>
    <cellStyle name="Input 44 11" xfId="7830"/>
    <cellStyle name="Input 44 12" xfId="7831"/>
    <cellStyle name="Input 44 13" xfId="7832"/>
    <cellStyle name="Input 44 14" xfId="7833"/>
    <cellStyle name="Input 44 15" xfId="7834"/>
    <cellStyle name="Input 44 16" xfId="7835"/>
    <cellStyle name="Input 44 17" xfId="7836"/>
    <cellStyle name="Input 44 18" xfId="7837"/>
    <cellStyle name="Input 44 19" xfId="7838"/>
    <cellStyle name="Input 44 2" xfId="7839"/>
    <cellStyle name="Input 44 20" xfId="7840"/>
    <cellStyle name="Input 44 21" xfId="7841"/>
    <cellStyle name="Input 44 3" xfId="7842"/>
    <cellStyle name="Input 44 4" xfId="7843"/>
    <cellStyle name="Input 44 5" xfId="7844"/>
    <cellStyle name="Input 44 6" xfId="7845"/>
    <cellStyle name="Input 44 7" xfId="7846"/>
    <cellStyle name="Input 44 8" xfId="7847"/>
    <cellStyle name="Input 44 9" xfId="7848"/>
    <cellStyle name="Input 45" xfId="2633"/>
    <cellStyle name="Input 45 10" xfId="7849"/>
    <cellStyle name="Input 45 11" xfId="7850"/>
    <cellStyle name="Input 45 12" xfId="7851"/>
    <cellStyle name="Input 45 13" xfId="7852"/>
    <cellStyle name="Input 45 14" xfId="7853"/>
    <cellStyle name="Input 45 15" xfId="7854"/>
    <cellStyle name="Input 45 16" xfId="7855"/>
    <cellStyle name="Input 45 17" xfId="7856"/>
    <cellStyle name="Input 45 18" xfId="7857"/>
    <cellStyle name="Input 45 19" xfId="7858"/>
    <cellStyle name="Input 45 2" xfId="7859"/>
    <cellStyle name="Input 45 20" xfId="7860"/>
    <cellStyle name="Input 45 21" xfId="7861"/>
    <cellStyle name="Input 45 3" xfId="7862"/>
    <cellStyle name="Input 45 4" xfId="7863"/>
    <cellStyle name="Input 45 5" xfId="7864"/>
    <cellStyle name="Input 45 6" xfId="7865"/>
    <cellStyle name="Input 45 7" xfId="7866"/>
    <cellStyle name="Input 45 8" xfId="7867"/>
    <cellStyle name="Input 45 9" xfId="7868"/>
    <cellStyle name="Input 46" xfId="2634"/>
    <cellStyle name="Input 46 10" xfId="7869"/>
    <cellStyle name="Input 46 11" xfId="7870"/>
    <cellStyle name="Input 46 12" xfId="7871"/>
    <cellStyle name="Input 46 13" xfId="7872"/>
    <cellStyle name="Input 46 14" xfId="7873"/>
    <cellStyle name="Input 46 15" xfId="7874"/>
    <cellStyle name="Input 46 16" xfId="7875"/>
    <cellStyle name="Input 46 17" xfId="7876"/>
    <cellStyle name="Input 46 18" xfId="7877"/>
    <cellStyle name="Input 46 19" xfId="7878"/>
    <cellStyle name="Input 46 2" xfId="7879"/>
    <cellStyle name="Input 46 20" xfId="7880"/>
    <cellStyle name="Input 46 21" xfId="7881"/>
    <cellStyle name="Input 46 3" xfId="7882"/>
    <cellStyle name="Input 46 4" xfId="7883"/>
    <cellStyle name="Input 46 5" xfId="7884"/>
    <cellStyle name="Input 46 6" xfId="7885"/>
    <cellStyle name="Input 46 7" xfId="7886"/>
    <cellStyle name="Input 46 8" xfId="7887"/>
    <cellStyle name="Input 46 9" xfId="7888"/>
    <cellStyle name="Input 47" xfId="2635"/>
    <cellStyle name="Input 47 10" xfId="7889"/>
    <cellStyle name="Input 47 11" xfId="7890"/>
    <cellStyle name="Input 47 12" xfId="7891"/>
    <cellStyle name="Input 47 13" xfId="7892"/>
    <cellStyle name="Input 47 14" xfId="7893"/>
    <cellStyle name="Input 47 15" xfId="7894"/>
    <cellStyle name="Input 47 16" xfId="7895"/>
    <cellStyle name="Input 47 17" xfId="7896"/>
    <cellStyle name="Input 47 18" xfId="7897"/>
    <cellStyle name="Input 47 19" xfId="7898"/>
    <cellStyle name="Input 47 2" xfId="7899"/>
    <cellStyle name="Input 47 20" xfId="7900"/>
    <cellStyle name="Input 47 21" xfId="7901"/>
    <cellStyle name="Input 47 3" xfId="7902"/>
    <cellStyle name="Input 47 4" xfId="7903"/>
    <cellStyle name="Input 47 5" xfId="7904"/>
    <cellStyle name="Input 47 6" xfId="7905"/>
    <cellStyle name="Input 47 7" xfId="7906"/>
    <cellStyle name="Input 47 8" xfId="7907"/>
    <cellStyle name="Input 47 9" xfId="7908"/>
    <cellStyle name="Input 48" xfId="2636"/>
    <cellStyle name="Input 48 10" xfId="7909"/>
    <cellStyle name="Input 48 11" xfId="7910"/>
    <cellStyle name="Input 48 12" xfId="7911"/>
    <cellStyle name="Input 48 13" xfId="7912"/>
    <cellStyle name="Input 48 14" xfId="7913"/>
    <cellStyle name="Input 48 15" xfId="7914"/>
    <cellStyle name="Input 48 16" xfId="7915"/>
    <cellStyle name="Input 48 17" xfId="7916"/>
    <cellStyle name="Input 48 18" xfId="7917"/>
    <cellStyle name="Input 48 19" xfId="7918"/>
    <cellStyle name="Input 48 2" xfId="7919"/>
    <cellStyle name="Input 48 20" xfId="7920"/>
    <cellStyle name="Input 48 21" xfId="7921"/>
    <cellStyle name="Input 48 3" xfId="7922"/>
    <cellStyle name="Input 48 4" xfId="7923"/>
    <cellStyle name="Input 48 5" xfId="7924"/>
    <cellStyle name="Input 48 6" xfId="7925"/>
    <cellStyle name="Input 48 7" xfId="7926"/>
    <cellStyle name="Input 48 8" xfId="7927"/>
    <cellStyle name="Input 48 9" xfId="7928"/>
    <cellStyle name="Input 49" xfId="2637"/>
    <cellStyle name="Input 49 10" xfId="7929"/>
    <cellStyle name="Input 49 11" xfId="7930"/>
    <cellStyle name="Input 49 12" xfId="7931"/>
    <cellStyle name="Input 49 13" xfId="7932"/>
    <cellStyle name="Input 49 14" xfId="7933"/>
    <cellStyle name="Input 49 15" xfId="7934"/>
    <cellStyle name="Input 49 16" xfId="7935"/>
    <cellStyle name="Input 49 17" xfId="7936"/>
    <cellStyle name="Input 49 18" xfId="7937"/>
    <cellStyle name="Input 49 19" xfId="7938"/>
    <cellStyle name="Input 49 2" xfId="7939"/>
    <cellStyle name="Input 49 20" xfId="7940"/>
    <cellStyle name="Input 49 21" xfId="7941"/>
    <cellStyle name="Input 49 3" xfId="7942"/>
    <cellStyle name="Input 49 4" xfId="7943"/>
    <cellStyle name="Input 49 5" xfId="7944"/>
    <cellStyle name="Input 49 6" xfId="7945"/>
    <cellStyle name="Input 49 7" xfId="7946"/>
    <cellStyle name="Input 49 8" xfId="7947"/>
    <cellStyle name="Input 49 9" xfId="7948"/>
    <cellStyle name="Input 5" xfId="2638"/>
    <cellStyle name="Input 5 10" xfId="7949"/>
    <cellStyle name="Input 5 11" xfId="7950"/>
    <cellStyle name="Input 5 12" xfId="7951"/>
    <cellStyle name="Input 5 13" xfId="7952"/>
    <cellStyle name="Input 5 14" xfId="7953"/>
    <cellStyle name="Input 5 15" xfId="7954"/>
    <cellStyle name="Input 5 16" xfId="7955"/>
    <cellStyle name="Input 5 17" xfId="7956"/>
    <cellStyle name="Input 5 18" xfId="7957"/>
    <cellStyle name="Input 5 19" xfId="7958"/>
    <cellStyle name="Input 5 2" xfId="7959"/>
    <cellStyle name="Input 5 20" xfId="7960"/>
    <cellStyle name="Input 5 21" xfId="7961"/>
    <cellStyle name="Input 5 3" xfId="7962"/>
    <cellStyle name="Input 5 4" xfId="7963"/>
    <cellStyle name="Input 5 5" xfId="7964"/>
    <cellStyle name="Input 5 6" xfId="7965"/>
    <cellStyle name="Input 5 7" xfId="7966"/>
    <cellStyle name="Input 5 8" xfId="7967"/>
    <cellStyle name="Input 5 9" xfId="7968"/>
    <cellStyle name="Input 50" xfId="2639"/>
    <cellStyle name="Input 50 10" xfId="7969"/>
    <cellStyle name="Input 50 11" xfId="7970"/>
    <cellStyle name="Input 50 12" xfId="7971"/>
    <cellStyle name="Input 50 13" xfId="7972"/>
    <cellStyle name="Input 50 14" xfId="7973"/>
    <cellStyle name="Input 50 15" xfId="7974"/>
    <cellStyle name="Input 50 16" xfId="7975"/>
    <cellStyle name="Input 50 17" xfId="7976"/>
    <cellStyle name="Input 50 18" xfId="7977"/>
    <cellStyle name="Input 50 19" xfId="7978"/>
    <cellStyle name="Input 50 2" xfId="7979"/>
    <cellStyle name="Input 50 20" xfId="7980"/>
    <cellStyle name="Input 50 21" xfId="7981"/>
    <cellStyle name="Input 50 3" xfId="7982"/>
    <cellStyle name="Input 50 4" xfId="7983"/>
    <cellStyle name="Input 50 5" xfId="7984"/>
    <cellStyle name="Input 50 6" xfId="7985"/>
    <cellStyle name="Input 50 7" xfId="7986"/>
    <cellStyle name="Input 50 8" xfId="7987"/>
    <cellStyle name="Input 50 9" xfId="7988"/>
    <cellStyle name="Input 51" xfId="2640"/>
    <cellStyle name="Input 51 10" xfId="7989"/>
    <cellStyle name="Input 51 11" xfId="7990"/>
    <cellStyle name="Input 51 12" xfId="7991"/>
    <cellStyle name="Input 51 13" xfId="7992"/>
    <cellStyle name="Input 51 14" xfId="7993"/>
    <cellStyle name="Input 51 15" xfId="7994"/>
    <cellStyle name="Input 51 16" xfId="7995"/>
    <cellStyle name="Input 51 17" xfId="7996"/>
    <cellStyle name="Input 51 18" xfId="7997"/>
    <cellStyle name="Input 51 19" xfId="7998"/>
    <cellStyle name="Input 51 2" xfId="7999"/>
    <cellStyle name="Input 51 20" xfId="8000"/>
    <cellStyle name="Input 51 21" xfId="8001"/>
    <cellStyle name="Input 51 3" xfId="8002"/>
    <cellStyle name="Input 51 4" xfId="8003"/>
    <cellStyle name="Input 51 5" xfId="8004"/>
    <cellStyle name="Input 51 6" xfId="8005"/>
    <cellStyle name="Input 51 7" xfId="8006"/>
    <cellStyle name="Input 51 8" xfId="8007"/>
    <cellStyle name="Input 51 9" xfId="8008"/>
    <cellStyle name="Input 52" xfId="2641"/>
    <cellStyle name="Input 52 10" xfId="8009"/>
    <cellStyle name="Input 52 11" xfId="8010"/>
    <cellStyle name="Input 52 12" xfId="8011"/>
    <cellStyle name="Input 52 13" xfId="8012"/>
    <cellStyle name="Input 52 14" xfId="8013"/>
    <cellStyle name="Input 52 15" xfId="8014"/>
    <cellStyle name="Input 52 16" xfId="8015"/>
    <cellStyle name="Input 52 17" xfId="8016"/>
    <cellStyle name="Input 52 18" xfId="8017"/>
    <cellStyle name="Input 52 19" xfId="8018"/>
    <cellStyle name="Input 52 2" xfId="8019"/>
    <cellStyle name="Input 52 20" xfId="8020"/>
    <cellStyle name="Input 52 21" xfId="8021"/>
    <cellStyle name="Input 52 3" xfId="8022"/>
    <cellStyle name="Input 52 4" xfId="8023"/>
    <cellStyle name="Input 52 5" xfId="8024"/>
    <cellStyle name="Input 52 6" xfId="8025"/>
    <cellStyle name="Input 52 7" xfId="8026"/>
    <cellStyle name="Input 52 8" xfId="8027"/>
    <cellStyle name="Input 52 9" xfId="8028"/>
    <cellStyle name="Input 53" xfId="2642"/>
    <cellStyle name="Input 53 10" xfId="8029"/>
    <cellStyle name="Input 53 11" xfId="8030"/>
    <cellStyle name="Input 53 12" xfId="8031"/>
    <cellStyle name="Input 53 13" xfId="8032"/>
    <cellStyle name="Input 53 14" xfId="8033"/>
    <cellStyle name="Input 53 15" xfId="8034"/>
    <cellStyle name="Input 53 16" xfId="8035"/>
    <cellStyle name="Input 53 17" xfId="8036"/>
    <cellStyle name="Input 53 18" xfId="8037"/>
    <cellStyle name="Input 53 19" xfId="8038"/>
    <cellStyle name="Input 53 2" xfId="8039"/>
    <cellStyle name="Input 53 20" xfId="8040"/>
    <cellStyle name="Input 53 21" xfId="8041"/>
    <cellStyle name="Input 53 3" xfId="8042"/>
    <cellStyle name="Input 53 4" xfId="8043"/>
    <cellStyle name="Input 53 5" xfId="8044"/>
    <cellStyle name="Input 53 6" xfId="8045"/>
    <cellStyle name="Input 53 7" xfId="8046"/>
    <cellStyle name="Input 53 8" xfId="8047"/>
    <cellStyle name="Input 53 9" xfId="8048"/>
    <cellStyle name="Input 54" xfId="2643"/>
    <cellStyle name="Input 54 10" xfId="8049"/>
    <cellStyle name="Input 54 11" xfId="8050"/>
    <cellStyle name="Input 54 12" xfId="8051"/>
    <cellStyle name="Input 54 13" xfId="8052"/>
    <cellStyle name="Input 54 14" xfId="8053"/>
    <cellStyle name="Input 54 15" xfId="8054"/>
    <cellStyle name="Input 54 16" xfId="8055"/>
    <cellStyle name="Input 54 17" xfId="8056"/>
    <cellStyle name="Input 54 18" xfId="8057"/>
    <cellStyle name="Input 54 19" xfId="8058"/>
    <cellStyle name="Input 54 2" xfId="8059"/>
    <cellStyle name="Input 54 20" xfId="8060"/>
    <cellStyle name="Input 54 21" xfId="8061"/>
    <cellStyle name="Input 54 3" xfId="8062"/>
    <cellStyle name="Input 54 4" xfId="8063"/>
    <cellStyle name="Input 54 5" xfId="8064"/>
    <cellStyle name="Input 54 6" xfId="8065"/>
    <cellStyle name="Input 54 7" xfId="8066"/>
    <cellStyle name="Input 54 8" xfId="8067"/>
    <cellStyle name="Input 54 9" xfId="8068"/>
    <cellStyle name="Input 55" xfId="2644"/>
    <cellStyle name="Input 55 10" xfId="8069"/>
    <cellStyle name="Input 55 11" xfId="8070"/>
    <cellStyle name="Input 55 12" xfId="8071"/>
    <cellStyle name="Input 55 13" xfId="8072"/>
    <cellStyle name="Input 55 14" xfId="8073"/>
    <cellStyle name="Input 55 15" xfId="8074"/>
    <cellStyle name="Input 55 16" xfId="8075"/>
    <cellStyle name="Input 55 17" xfId="8076"/>
    <cellStyle name="Input 55 18" xfId="8077"/>
    <cellStyle name="Input 55 19" xfId="8078"/>
    <cellStyle name="Input 55 2" xfId="8079"/>
    <cellStyle name="Input 55 20" xfId="8080"/>
    <cellStyle name="Input 55 21" xfId="8081"/>
    <cellStyle name="Input 55 3" xfId="8082"/>
    <cellStyle name="Input 55 4" xfId="8083"/>
    <cellStyle name="Input 55 5" xfId="8084"/>
    <cellStyle name="Input 55 6" xfId="8085"/>
    <cellStyle name="Input 55 7" xfId="8086"/>
    <cellStyle name="Input 55 8" xfId="8087"/>
    <cellStyle name="Input 55 9" xfId="8088"/>
    <cellStyle name="Input 56" xfId="2645"/>
    <cellStyle name="Input 56 10" xfId="8089"/>
    <cellStyle name="Input 56 11" xfId="8090"/>
    <cellStyle name="Input 56 12" xfId="8091"/>
    <cellStyle name="Input 56 13" xfId="8092"/>
    <cellStyle name="Input 56 14" xfId="8093"/>
    <cellStyle name="Input 56 15" xfId="8094"/>
    <cellStyle name="Input 56 16" xfId="8095"/>
    <cellStyle name="Input 56 17" xfId="8096"/>
    <cellStyle name="Input 56 18" xfId="8097"/>
    <cellStyle name="Input 56 19" xfId="8098"/>
    <cellStyle name="Input 56 2" xfId="8099"/>
    <cellStyle name="Input 56 20" xfId="8100"/>
    <cellStyle name="Input 56 21" xfId="8101"/>
    <cellStyle name="Input 56 3" xfId="8102"/>
    <cellStyle name="Input 56 4" xfId="8103"/>
    <cellStyle name="Input 56 5" xfId="8104"/>
    <cellStyle name="Input 56 6" xfId="8105"/>
    <cellStyle name="Input 56 7" xfId="8106"/>
    <cellStyle name="Input 56 8" xfId="8107"/>
    <cellStyle name="Input 56 9" xfId="8108"/>
    <cellStyle name="Input 57" xfId="2646"/>
    <cellStyle name="Input 57 10" xfId="8109"/>
    <cellStyle name="Input 57 11" xfId="8110"/>
    <cellStyle name="Input 57 12" xfId="8111"/>
    <cellStyle name="Input 57 13" xfId="8112"/>
    <cellStyle name="Input 57 14" xfId="8113"/>
    <cellStyle name="Input 57 15" xfId="8114"/>
    <cellStyle name="Input 57 16" xfId="8115"/>
    <cellStyle name="Input 57 17" xfId="8116"/>
    <cellStyle name="Input 57 18" xfId="8117"/>
    <cellStyle name="Input 57 19" xfId="8118"/>
    <cellStyle name="Input 57 2" xfId="8119"/>
    <cellStyle name="Input 57 20" xfId="8120"/>
    <cellStyle name="Input 57 21" xfId="8121"/>
    <cellStyle name="Input 57 3" xfId="8122"/>
    <cellStyle name="Input 57 4" xfId="8123"/>
    <cellStyle name="Input 57 5" xfId="8124"/>
    <cellStyle name="Input 57 6" xfId="8125"/>
    <cellStyle name="Input 57 7" xfId="8126"/>
    <cellStyle name="Input 57 8" xfId="8127"/>
    <cellStyle name="Input 57 9" xfId="8128"/>
    <cellStyle name="Input 58" xfId="2647"/>
    <cellStyle name="Input 58 10" xfId="8129"/>
    <cellStyle name="Input 58 11" xfId="8130"/>
    <cellStyle name="Input 58 12" xfId="8131"/>
    <cellStyle name="Input 58 13" xfId="8132"/>
    <cellStyle name="Input 58 14" xfId="8133"/>
    <cellStyle name="Input 58 15" xfId="8134"/>
    <cellStyle name="Input 58 16" xfId="8135"/>
    <cellStyle name="Input 58 17" xfId="8136"/>
    <cellStyle name="Input 58 18" xfId="8137"/>
    <cellStyle name="Input 58 19" xfId="8138"/>
    <cellStyle name="Input 58 2" xfId="8139"/>
    <cellStyle name="Input 58 20" xfId="8140"/>
    <cellStyle name="Input 58 21" xfId="8141"/>
    <cellStyle name="Input 58 3" xfId="8142"/>
    <cellStyle name="Input 58 4" xfId="8143"/>
    <cellStyle name="Input 58 5" xfId="8144"/>
    <cellStyle name="Input 58 6" xfId="8145"/>
    <cellStyle name="Input 58 7" xfId="8146"/>
    <cellStyle name="Input 58 8" xfId="8147"/>
    <cellStyle name="Input 58 9" xfId="8148"/>
    <cellStyle name="Input 59" xfId="2648"/>
    <cellStyle name="Input 59 10" xfId="8149"/>
    <cellStyle name="Input 59 11" xfId="8150"/>
    <cellStyle name="Input 59 12" xfId="8151"/>
    <cellStyle name="Input 59 13" xfId="8152"/>
    <cellStyle name="Input 59 14" xfId="8153"/>
    <cellStyle name="Input 59 15" xfId="8154"/>
    <cellStyle name="Input 59 16" xfId="8155"/>
    <cellStyle name="Input 59 17" xfId="8156"/>
    <cellStyle name="Input 59 18" xfId="8157"/>
    <cellStyle name="Input 59 19" xfId="8158"/>
    <cellStyle name="Input 59 2" xfId="8159"/>
    <cellStyle name="Input 59 20" xfId="8160"/>
    <cellStyle name="Input 59 21" xfId="8161"/>
    <cellStyle name="Input 59 3" xfId="8162"/>
    <cellStyle name="Input 59 4" xfId="8163"/>
    <cellStyle name="Input 59 5" xfId="8164"/>
    <cellStyle name="Input 59 6" xfId="8165"/>
    <cellStyle name="Input 59 7" xfId="8166"/>
    <cellStyle name="Input 59 8" xfId="8167"/>
    <cellStyle name="Input 59 9" xfId="8168"/>
    <cellStyle name="Input 6" xfId="2649"/>
    <cellStyle name="Input 6 10" xfId="8169"/>
    <cellStyle name="Input 6 11" xfId="8170"/>
    <cellStyle name="Input 6 12" xfId="8171"/>
    <cellStyle name="Input 6 13" xfId="8172"/>
    <cellStyle name="Input 6 14" xfId="8173"/>
    <cellStyle name="Input 6 15" xfId="8174"/>
    <cellStyle name="Input 6 16" xfId="8175"/>
    <cellStyle name="Input 6 17" xfId="8176"/>
    <cellStyle name="Input 6 18" xfId="8177"/>
    <cellStyle name="Input 6 19" xfId="8178"/>
    <cellStyle name="Input 6 2" xfId="8179"/>
    <cellStyle name="Input 6 20" xfId="8180"/>
    <cellStyle name="Input 6 21" xfId="8181"/>
    <cellStyle name="Input 6 3" xfId="8182"/>
    <cellStyle name="Input 6 4" xfId="8183"/>
    <cellStyle name="Input 6 5" xfId="8184"/>
    <cellStyle name="Input 6 6" xfId="8185"/>
    <cellStyle name="Input 6 7" xfId="8186"/>
    <cellStyle name="Input 6 8" xfId="8187"/>
    <cellStyle name="Input 6 9" xfId="8188"/>
    <cellStyle name="Input 60" xfId="8189"/>
    <cellStyle name="Input 61" xfId="8190"/>
    <cellStyle name="Input 62" xfId="8191"/>
    <cellStyle name="Input 63" xfId="8192"/>
    <cellStyle name="Input 64" xfId="8193"/>
    <cellStyle name="Input 65" xfId="8194"/>
    <cellStyle name="Input 66" xfId="8195"/>
    <cellStyle name="Input 67" xfId="8196"/>
    <cellStyle name="Input 68" xfId="8197"/>
    <cellStyle name="Input 69" xfId="8198"/>
    <cellStyle name="Input 7" xfId="2650"/>
    <cellStyle name="Input 7 10" xfId="8199"/>
    <cellStyle name="Input 7 11" xfId="8200"/>
    <cellStyle name="Input 7 12" xfId="8201"/>
    <cellStyle name="Input 7 13" xfId="8202"/>
    <cellStyle name="Input 7 14" xfId="8203"/>
    <cellStyle name="Input 7 15" xfId="8204"/>
    <cellStyle name="Input 7 16" xfId="8205"/>
    <cellStyle name="Input 7 17" xfId="8206"/>
    <cellStyle name="Input 7 18" xfId="8207"/>
    <cellStyle name="Input 7 19" xfId="8208"/>
    <cellStyle name="Input 7 2" xfId="8209"/>
    <cellStyle name="Input 7 20" xfId="8210"/>
    <cellStyle name="Input 7 21" xfId="8211"/>
    <cellStyle name="Input 7 3" xfId="8212"/>
    <cellStyle name="Input 7 4" xfId="8213"/>
    <cellStyle name="Input 7 5" xfId="8214"/>
    <cellStyle name="Input 7 6" xfId="8215"/>
    <cellStyle name="Input 7 7" xfId="8216"/>
    <cellStyle name="Input 7 8" xfId="8217"/>
    <cellStyle name="Input 7 9" xfId="8218"/>
    <cellStyle name="Input 70" xfId="8219"/>
    <cellStyle name="Input 71" xfId="8220"/>
    <cellStyle name="Input 72" xfId="8221"/>
    <cellStyle name="Input 73" xfId="8222"/>
    <cellStyle name="Input 74" xfId="8223"/>
    <cellStyle name="Input 75" xfId="8224"/>
    <cellStyle name="Input 76" xfId="8225"/>
    <cellStyle name="Input 77" xfId="8226"/>
    <cellStyle name="Input 78" xfId="8227"/>
    <cellStyle name="Input 79" xfId="8228"/>
    <cellStyle name="Input 8" xfId="2651"/>
    <cellStyle name="Input 8 10" xfId="8229"/>
    <cellStyle name="Input 8 11" xfId="8230"/>
    <cellStyle name="Input 8 12" xfId="8231"/>
    <cellStyle name="Input 8 13" xfId="8232"/>
    <cellStyle name="Input 8 14" xfId="8233"/>
    <cellStyle name="Input 8 15" xfId="8234"/>
    <cellStyle name="Input 8 16" xfId="8235"/>
    <cellStyle name="Input 8 17" xfId="8236"/>
    <cellStyle name="Input 8 18" xfId="8237"/>
    <cellStyle name="Input 8 19" xfId="8238"/>
    <cellStyle name="Input 8 2" xfId="8239"/>
    <cellStyle name="Input 8 20" xfId="8240"/>
    <cellStyle name="Input 8 21" xfId="8241"/>
    <cellStyle name="Input 8 3" xfId="8242"/>
    <cellStyle name="Input 8 4" xfId="8243"/>
    <cellStyle name="Input 8 5" xfId="8244"/>
    <cellStyle name="Input 8 6" xfId="8245"/>
    <cellStyle name="Input 8 7" xfId="8246"/>
    <cellStyle name="Input 8 8" xfId="8247"/>
    <cellStyle name="Input 8 9" xfId="8248"/>
    <cellStyle name="Input 9" xfId="2652"/>
    <cellStyle name="Input 9 10" xfId="8249"/>
    <cellStyle name="Input 9 11" xfId="8250"/>
    <cellStyle name="Input 9 12" xfId="8251"/>
    <cellStyle name="Input 9 13" xfId="8252"/>
    <cellStyle name="Input 9 14" xfId="8253"/>
    <cellStyle name="Input 9 15" xfId="8254"/>
    <cellStyle name="Input 9 16" xfId="8255"/>
    <cellStyle name="Input 9 17" xfId="8256"/>
    <cellStyle name="Input 9 18" xfId="8257"/>
    <cellStyle name="Input 9 19" xfId="8258"/>
    <cellStyle name="Input 9 2" xfId="8259"/>
    <cellStyle name="Input 9 20" xfId="8260"/>
    <cellStyle name="Input 9 21" xfId="8261"/>
    <cellStyle name="Input 9 3" xfId="8262"/>
    <cellStyle name="Input 9 4" xfId="8263"/>
    <cellStyle name="Input 9 5" xfId="8264"/>
    <cellStyle name="Input 9 6" xfId="8265"/>
    <cellStyle name="Input 9 7" xfId="8266"/>
    <cellStyle name="Input 9 8" xfId="8267"/>
    <cellStyle name="Input 9 9" xfId="8268"/>
    <cellStyle name="Input Cells" xfId="16793"/>
    <cellStyle name="Ledger 17 x 11 in" xfId="9"/>
    <cellStyle name="Line" xfId="16794"/>
    <cellStyle name="Link Currency (0)" xfId="16795"/>
    <cellStyle name="Link Currency (2)" xfId="16796"/>
    <cellStyle name="Link Units (0)" xfId="16797"/>
    <cellStyle name="Link Units (1)" xfId="16798"/>
    <cellStyle name="Link Units (2)" xfId="16799"/>
    <cellStyle name="Linked Cell 10" xfId="2653"/>
    <cellStyle name="Linked Cell 10 2" xfId="8269"/>
    <cellStyle name="Linked Cell 11" xfId="2654"/>
    <cellStyle name="Linked Cell 11 2" xfId="8270"/>
    <cellStyle name="Linked Cell 12" xfId="2655"/>
    <cellStyle name="Linked Cell 12 2" xfId="8271"/>
    <cellStyle name="Linked Cell 13" xfId="2656"/>
    <cellStyle name="Linked Cell 13 2" xfId="8272"/>
    <cellStyle name="Linked Cell 14" xfId="2657"/>
    <cellStyle name="Linked Cell 14 2" xfId="8273"/>
    <cellStyle name="Linked Cell 15" xfId="2658"/>
    <cellStyle name="Linked Cell 15 2" xfId="8274"/>
    <cellStyle name="Linked Cell 16" xfId="2659"/>
    <cellStyle name="Linked Cell 16 2" xfId="8275"/>
    <cellStyle name="Linked Cell 17" xfId="2660"/>
    <cellStyle name="Linked Cell 17 2" xfId="8276"/>
    <cellStyle name="Linked Cell 18" xfId="2661"/>
    <cellStyle name="Linked Cell 18 2" xfId="8277"/>
    <cellStyle name="Linked Cell 19" xfId="2662"/>
    <cellStyle name="Linked Cell 19 2" xfId="8278"/>
    <cellStyle name="Linked Cell 2" xfId="2663"/>
    <cellStyle name="Linked Cell 2 2" xfId="2664"/>
    <cellStyle name="Linked Cell 2 2 2" xfId="8279"/>
    <cellStyle name="Linked Cell 2 3" xfId="8280"/>
    <cellStyle name="Linked Cell 20" xfId="2665"/>
    <cellStyle name="Linked Cell 20 2" xfId="8281"/>
    <cellStyle name="Linked Cell 21" xfId="2666"/>
    <cellStyle name="Linked Cell 21 2" xfId="8282"/>
    <cellStyle name="Linked Cell 22" xfId="2667"/>
    <cellStyle name="Linked Cell 22 2" xfId="8283"/>
    <cellStyle name="Linked Cell 23" xfId="2668"/>
    <cellStyle name="Linked Cell 23 2" xfId="8284"/>
    <cellStyle name="Linked Cell 24" xfId="2669"/>
    <cellStyle name="Linked Cell 24 2" xfId="8285"/>
    <cellStyle name="Linked Cell 25" xfId="2670"/>
    <cellStyle name="Linked Cell 25 2" xfId="8286"/>
    <cellStyle name="Linked Cell 26" xfId="2671"/>
    <cellStyle name="Linked Cell 26 2" xfId="8287"/>
    <cellStyle name="Linked Cell 27" xfId="2672"/>
    <cellStyle name="Linked Cell 27 2" xfId="8288"/>
    <cellStyle name="Linked Cell 28" xfId="2673"/>
    <cellStyle name="Linked Cell 28 2" xfId="8289"/>
    <cellStyle name="Linked Cell 29" xfId="2674"/>
    <cellStyle name="Linked Cell 29 2" xfId="8290"/>
    <cellStyle name="Linked Cell 3" xfId="2675"/>
    <cellStyle name="Linked Cell 3 2" xfId="8291"/>
    <cellStyle name="Linked Cell 30" xfId="2676"/>
    <cellStyle name="Linked Cell 30 2" xfId="8292"/>
    <cellStyle name="Linked Cell 31" xfId="2677"/>
    <cellStyle name="Linked Cell 31 2" xfId="8293"/>
    <cellStyle name="Linked Cell 32" xfId="2678"/>
    <cellStyle name="Linked Cell 32 2" xfId="8294"/>
    <cellStyle name="Linked Cell 33" xfId="2679"/>
    <cellStyle name="Linked Cell 33 2" xfId="8295"/>
    <cellStyle name="Linked Cell 34" xfId="2680"/>
    <cellStyle name="Linked Cell 34 2" xfId="8296"/>
    <cellStyle name="Linked Cell 35" xfId="2681"/>
    <cellStyle name="Linked Cell 35 2" xfId="8297"/>
    <cellStyle name="Linked Cell 36" xfId="2682"/>
    <cellStyle name="Linked Cell 36 2" xfId="8298"/>
    <cellStyle name="Linked Cell 37" xfId="2683"/>
    <cellStyle name="Linked Cell 37 2" xfId="8299"/>
    <cellStyle name="Linked Cell 38" xfId="2684"/>
    <cellStyle name="Linked Cell 38 2" xfId="8300"/>
    <cellStyle name="Linked Cell 39" xfId="2685"/>
    <cellStyle name="Linked Cell 39 2" xfId="8301"/>
    <cellStyle name="Linked Cell 4" xfId="2686"/>
    <cellStyle name="Linked Cell 4 2" xfId="8302"/>
    <cellStyle name="Linked Cell 40" xfId="2687"/>
    <cellStyle name="Linked Cell 40 2" xfId="8303"/>
    <cellStyle name="Linked Cell 41" xfId="2688"/>
    <cellStyle name="Linked Cell 41 2" xfId="8304"/>
    <cellStyle name="Linked Cell 42" xfId="2689"/>
    <cellStyle name="Linked Cell 42 2" xfId="8305"/>
    <cellStyle name="Linked Cell 43" xfId="2690"/>
    <cellStyle name="Linked Cell 43 2" xfId="8306"/>
    <cellStyle name="Linked Cell 44" xfId="2691"/>
    <cellStyle name="Linked Cell 44 2" xfId="8307"/>
    <cellStyle name="Linked Cell 45" xfId="2692"/>
    <cellStyle name="Linked Cell 45 2" xfId="8308"/>
    <cellStyle name="Linked Cell 46" xfId="2693"/>
    <cellStyle name="Linked Cell 46 2" xfId="8309"/>
    <cellStyle name="Linked Cell 47" xfId="2694"/>
    <cellStyle name="Linked Cell 47 2" xfId="8310"/>
    <cellStyle name="Linked Cell 48" xfId="2695"/>
    <cellStyle name="Linked Cell 48 2" xfId="8311"/>
    <cellStyle name="Linked Cell 49" xfId="2696"/>
    <cellStyle name="Linked Cell 49 2" xfId="8312"/>
    <cellStyle name="Linked Cell 5" xfId="2697"/>
    <cellStyle name="Linked Cell 5 2" xfId="8313"/>
    <cellStyle name="Linked Cell 50" xfId="2698"/>
    <cellStyle name="Linked Cell 50 2" xfId="8314"/>
    <cellStyle name="Linked Cell 51" xfId="2699"/>
    <cellStyle name="Linked Cell 51 2" xfId="8315"/>
    <cellStyle name="Linked Cell 52" xfId="2700"/>
    <cellStyle name="Linked Cell 52 2" xfId="8316"/>
    <cellStyle name="Linked Cell 53" xfId="2701"/>
    <cellStyle name="Linked Cell 53 2" xfId="8317"/>
    <cellStyle name="Linked Cell 54" xfId="2702"/>
    <cellStyle name="Linked Cell 54 2" xfId="8318"/>
    <cellStyle name="Linked Cell 55" xfId="2703"/>
    <cellStyle name="Linked Cell 55 2" xfId="8319"/>
    <cellStyle name="Linked Cell 56" xfId="2704"/>
    <cellStyle name="Linked Cell 56 2" xfId="8320"/>
    <cellStyle name="Linked Cell 57" xfId="2705"/>
    <cellStyle name="Linked Cell 57 2" xfId="8321"/>
    <cellStyle name="Linked Cell 58" xfId="2706"/>
    <cellStyle name="Linked Cell 58 2" xfId="8322"/>
    <cellStyle name="Linked Cell 59" xfId="2707"/>
    <cellStyle name="Linked Cell 59 2" xfId="8323"/>
    <cellStyle name="Linked Cell 6" xfId="2708"/>
    <cellStyle name="Linked Cell 6 2" xfId="8324"/>
    <cellStyle name="Linked Cell 60" xfId="8325"/>
    <cellStyle name="Linked Cell 7" xfId="2709"/>
    <cellStyle name="Linked Cell 7 2" xfId="8326"/>
    <cellStyle name="Linked Cell 8" xfId="2710"/>
    <cellStyle name="Linked Cell 8 2" xfId="8327"/>
    <cellStyle name="Linked Cell 9" xfId="2711"/>
    <cellStyle name="Linked Cell 9 2" xfId="8328"/>
    <cellStyle name="Linked Cells" xfId="16800"/>
    <cellStyle name="Milliers [0]_      " xfId="16801"/>
    <cellStyle name="Milliers_      " xfId="16802"/>
    <cellStyle name="Model" xfId="16803"/>
    <cellStyle name="moi" xfId="16804"/>
    <cellStyle name="Mon?aire [0]_      " xfId="16805"/>
    <cellStyle name="Mon?aire_      " xfId="16806"/>
    <cellStyle name="Monétaire [0]_TARIFFS DB" xfId="16807"/>
    <cellStyle name="Monétaire_TARIFFS DB" xfId="16808"/>
    <cellStyle name="n" xfId="16809"/>
    <cellStyle name="Neutral 10" xfId="2712"/>
    <cellStyle name="Neutral 10 2" xfId="8329"/>
    <cellStyle name="Neutral 11" xfId="2713"/>
    <cellStyle name="Neutral 11 2" xfId="8330"/>
    <cellStyle name="Neutral 12" xfId="2714"/>
    <cellStyle name="Neutral 12 2" xfId="8331"/>
    <cellStyle name="Neutral 13" xfId="2715"/>
    <cellStyle name="Neutral 13 2" xfId="8332"/>
    <cellStyle name="Neutral 14" xfId="2716"/>
    <cellStyle name="Neutral 14 2" xfId="8333"/>
    <cellStyle name="Neutral 15" xfId="2717"/>
    <cellStyle name="Neutral 15 2" xfId="8334"/>
    <cellStyle name="Neutral 16" xfId="2718"/>
    <cellStyle name="Neutral 16 2" xfId="8335"/>
    <cellStyle name="Neutral 17" xfId="2719"/>
    <cellStyle name="Neutral 17 2" xfId="8336"/>
    <cellStyle name="Neutral 18" xfId="2720"/>
    <cellStyle name="Neutral 18 2" xfId="8337"/>
    <cellStyle name="Neutral 19" xfId="2721"/>
    <cellStyle name="Neutral 19 2" xfId="8338"/>
    <cellStyle name="Neutral 2" xfId="10"/>
    <cellStyle name="Neutral 2 2" xfId="2722"/>
    <cellStyle name="Neutral 2 2 2" xfId="8339"/>
    <cellStyle name="Neutral 2 3" xfId="8340"/>
    <cellStyle name="Neutral 20" xfId="2723"/>
    <cellStyle name="Neutral 20 2" xfId="8341"/>
    <cellStyle name="Neutral 21" xfId="2724"/>
    <cellStyle name="Neutral 21 2" xfId="8342"/>
    <cellStyle name="Neutral 22" xfId="2725"/>
    <cellStyle name="Neutral 22 2" xfId="8343"/>
    <cellStyle name="Neutral 23" xfId="2726"/>
    <cellStyle name="Neutral 23 2" xfId="8344"/>
    <cellStyle name="Neutral 24" xfId="2727"/>
    <cellStyle name="Neutral 24 2" xfId="8345"/>
    <cellStyle name="Neutral 25" xfId="2728"/>
    <cellStyle name="Neutral 25 2" xfId="8346"/>
    <cellStyle name="Neutral 26" xfId="2729"/>
    <cellStyle name="Neutral 26 2" xfId="8347"/>
    <cellStyle name="Neutral 27" xfId="2730"/>
    <cellStyle name="Neutral 27 2" xfId="8348"/>
    <cellStyle name="Neutral 28" xfId="2731"/>
    <cellStyle name="Neutral 28 2" xfId="8349"/>
    <cellStyle name="Neutral 29" xfId="2732"/>
    <cellStyle name="Neutral 29 2" xfId="8350"/>
    <cellStyle name="Neutral 3" xfId="2733"/>
    <cellStyle name="Neutral 3 2" xfId="8351"/>
    <cellStyle name="Neutral 30" xfId="2734"/>
    <cellStyle name="Neutral 30 2" xfId="8352"/>
    <cellStyle name="Neutral 31" xfId="2735"/>
    <cellStyle name="Neutral 31 2" xfId="8353"/>
    <cellStyle name="Neutral 32" xfId="2736"/>
    <cellStyle name="Neutral 32 2" xfId="8354"/>
    <cellStyle name="Neutral 33" xfId="2737"/>
    <cellStyle name="Neutral 33 2" xfId="8355"/>
    <cellStyle name="Neutral 34" xfId="2738"/>
    <cellStyle name="Neutral 34 2" xfId="8356"/>
    <cellStyle name="Neutral 35" xfId="2739"/>
    <cellStyle name="Neutral 35 2" xfId="8357"/>
    <cellStyle name="Neutral 36" xfId="2740"/>
    <cellStyle name="Neutral 36 2" xfId="8358"/>
    <cellStyle name="Neutral 37" xfId="2741"/>
    <cellStyle name="Neutral 37 2" xfId="8359"/>
    <cellStyle name="Neutral 38" xfId="2742"/>
    <cellStyle name="Neutral 38 2" xfId="8360"/>
    <cellStyle name="Neutral 39" xfId="2743"/>
    <cellStyle name="Neutral 39 2" xfId="8361"/>
    <cellStyle name="Neutral 4" xfId="2744"/>
    <cellStyle name="Neutral 4 2" xfId="8362"/>
    <cellStyle name="Neutral 40" xfId="2745"/>
    <cellStyle name="Neutral 40 2" xfId="8363"/>
    <cellStyle name="Neutral 41" xfId="2746"/>
    <cellStyle name="Neutral 41 2" xfId="8364"/>
    <cellStyle name="Neutral 42" xfId="2747"/>
    <cellStyle name="Neutral 42 2" xfId="8365"/>
    <cellStyle name="Neutral 43" xfId="2748"/>
    <cellStyle name="Neutral 43 2" xfId="8366"/>
    <cellStyle name="Neutral 44" xfId="2749"/>
    <cellStyle name="Neutral 44 2" xfId="8367"/>
    <cellStyle name="Neutral 45" xfId="2750"/>
    <cellStyle name="Neutral 45 2" xfId="8368"/>
    <cellStyle name="Neutral 46" xfId="2751"/>
    <cellStyle name="Neutral 46 2" xfId="8369"/>
    <cellStyle name="Neutral 47" xfId="2752"/>
    <cellStyle name="Neutral 47 2" xfId="8370"/>
    <cellStyle name="Neutral 48" xfId="2753"/>
    <cellStyle name="Neutral 48 2" xfId="8371"/>
    <cellStyle name="Neutral 49" xfId="2754"/>
    <cellStyle name="Neutral 49 2" xfId="8372"/>
    <cellStyle name="Neutral 5" xfId="2755"/>
    <cellStyle name="Neutral 5 2" xfId="8373"/>
    <cellStyle name="Neutral 50" xfId="2756"/>
    <cellStyle name="Neutral 50 2" xfId="8374"/>
    <cellStyle name="Neutral 51" xfId="2757"/>
    <cellStyle name="Neutral 51 2" xfId="8375"/>
    <cellStyle name="Neutral 52" xfId="2758"/>
    <cellStyle name="Neutral 52 2" xfId="8376"/>
    <cellStyle name="Neutral 53" xfId="2759"/>
    <cellStyle name="Neutral 53 2" xfId="8377"/>
    <cellStyle name="Neutral 54" xfId="2760"/>
    <cellStyle name="Neutral 54 2" xfId="8378"/>
    <cellStyle name="Neutral 55" xfId="2761"/>
    <cellStyle name="Neutral 55 2" xfId="8379"/>
    <cellStyle name="Neutral 56" xfId="2762"/>
    <cellStyle name="Neutral 56 2" xfId="8380"/>
    <cellStyle name="Neutral 57" xfId="2763"/>
    <cellStyle name="Neutral 57 2" xfId="8381"/>
    <cellStyle name="Neutral 58" xfId="2764"/>
    <cellStyle name="Neutral 58 2" xfId="8382"/>
    <cellStyle name="Neutral 59" xfId="2765"/>
    <cellStyle name="Neutral 59 2" xfId="8383"/>
    <cellStyle name="Neutral 6" xfId="2766"/>
    <cellStyle name="Neutral 6 2" xfId="8384"/>
    <cellStyle name="Neutral 60" xfId="8385"/>
    <cellStyle name="Neutral 7" xfId="2767"/>
    <cellStyle name="Neutral 7 2" xfId="8386"/>
    <cellStyle name="Neutral 8" xfId="2768"/>
    <cellStyle name="Neutral 8 2" xfId="8387"/>
    <cellStyle name="Neutral 9" xfId="2769"/>
    <cellStyle name="Neutral 9 2" xfId="8388"/>
    <cellStyle name="New Times Roman" xfId="16810"/>
    <cellStyle name="no dec" xfId="16811"/>
    <cellStyle name="ÑONVÒ" xfId="16812"/>
    <cellStyle name="Normal" xfId="0" builtinId="0"/>
    <cellStyle name="Normal - Style1" xfId="16813"/>
    <cellStyle name="Normal - 유형1" xfId="16814"/>
    <cellStyle name="Normal 10" xfId="11"/>
    <cellStyle name="Normal 10 2" xfId="8389"/>
    <cellStyle name="Normal 11" xfId="2770"/>
    <cellStyle name="Normal 11 2" xfId="8390"/>
    <cellStyle name="Normal 12" xfId="12"/>
    <cellStyle name="Normal 12 10" xfId="2771"/>
    <cellStyle name="Normal 12 10 2" xfId="8391"/>
    <cellStyle name="Normal 12 11" xfId="2772"/>
    <cellStyle name="Normal 12 11 2" xfId="8392"/>
    <cellStyle name="Normal 12 12" xfId="2773"/>
    <cellStyle name="Normal 12 12 2" xfId="8393"/>
    <cellStyle name="Normal 12 13" xfId="2774"/>
    <cellStyle name="Normal 12 13 2" xfId="8394"/>
    <cellStyle name="Normal 12 14" xfId="8395"/>
    <cellStyle name="Normal 12 2" xfId="2775"/>
    <cellStyle name="Normal 12 2 2" xfId="8396"/>
    <cellStyle name="Normal 12 3" xfId="2776"/>
    <cellStyle name="Normal 12 3 2" xfId="8397"/>
    <cellStyle name="Normal 12 4" xfId="2777"/>
    <cellStyle name="Normal 12 4 2" xfId="8398"/>
    <cellStyle name="Normal 12 5" xfId="2778"/>
    <cellStyle name="Normal 12 5 2" xfId="8399"/>
    <cellStyle name="Normal 12 6" xfId="2779"/>
    <cellStyle name="Normal 12 6 2" xfId="8400"/>
    <cellStyle name="Normal 12 7" xfId="2780"/>
    <cellStyle name="Normal 12 7 2" xfId="8401"/>
    <cellStyle name="Normal 12 8" xfId="2781"/>
    <cellStyle name="Normal 12 8 2" xfId="8402"/>
    <cellStyle name="Normal 12 9" xfId="2782"/>
    <cellStyle name="Normal 12 9 2" xfId="8403"/>
    <cellStyle name="Normal 13" xfId="2783"/>
    <cellStyle name="Normal 13 2" xfId="2784"/>
    <cellStyle name="Normal 14" xfId="2785"/>
    <cellStyle name="Normal 14 2" xfId="2786"/>
    <cellStyle name="Normal 14 3" xfId="16915"/>
    <cellStyle name="Normal 15" xfId="2787"/>
    <cellStyle name="Normal 15 2" xfId="2788"/>
    <cellStyle name="Normal 16" xfId="2789"/>
    <cellStyle name="Normal 16 2" xfId="2790"/>
    <cellStyle name="Normal 17" xfId="2791"/>
    <cellStyle name="Normal 17 2" xfId="2792"/>
    <cellStyle name="Normal 18" xfId="2793"/>
    <cellStyle name="Normal 18 2" xfId="2794"/>
    <cellStyle name="Normal 19" xfId="13"/>
    <cellStyle name="Normal 19 10" xfId="2795"/>
    <cellStyle name="Normal 19 10 2" xfId="8404"/>
    <cellStyle name="Normal 19 11" xfId="2796"/>
    <cellStyle name="Normal 19 11 2" xfId="8405"/>
    <cellStyle name="Normal 19 12" xfId="2797"/>
    <cellStyle name="Normal 19 12 2" xfId="8406"/>
    <cellStyle name="Normal 19 13" xfId="2798"/>
    <cellStyle name="Normal 19 13 2" xfId="8407"/>
    <cellStyle name="Normal 19 14" xfId="8408"/>
    <cellStyle name="Normal 19 2" xfId="2799"/>
    <cellStyle name="Normal 19 2 2" xfId="8409"/>
    <cellStyle name="Normal 19 3" xfId="2800"/>
    <cellStyle name="Normal 19 3 2" xfId="8410"/>
    <cellStyle name="Normal 19 4" xfId="2801"/>
    <cellStyle name="Normal 19 4 2" xfId="8411"/>
    <cellStyle name="Normal 19 5" xfId="2802"/>
    <cellStyle name="Normal 19 5 2" xfId="8412"/>
    <cellStyle name="Normal 19 6" xfId="2803"/>
    <cellStyle name="Normal 19 6 2" xfId="8413"/>
    <cellStyle name="Normal 19 7" xfId="2804"/>
    <cellStyle name="Normal 19 7 2" xfId="8414"/>
    <cellStyle name="Normal 19 8" xfId="2805"/>
    <cellStyle name="Normal 19 8 2" xfId="8415"/>
    <cellStyle name="Normal 19 9" xfId="2806"/>
    <cellStyle name="Normal 19 9 2" xfId="8416"/>
    <cellStyle name="Normal 2" xfId="14"/>
    <cellStyle name="Normal 2 10" xfId="2807"/>
    <cellStyle name="Normal 2 10 2" xfId="2808"/>
    <cellStyle name="Normal 2 11" xfId="2809"/>
    <cellStyle name="Normal 2 11 2" xfId="2810"/>
    <cellStyle name="Normal 2 12" xfId="2811"/>
    <cellStyle name="Normal 2 12 2" xfId="2812"/>
    <cellStyle name="Normal 2 13" xfId="2813"/>
    <cellStyle name="Normal 2 13 2" xfId="2814"/>
    <cellStyle name="Normal 2 14" xfId="2815"/>
    <cellStyle name="Normal 2 14 2" xfId="2816"/>
    <cellStyle name="Normal 2 15" xfId="2817"/>
    <cellStyle name="Normal 2 15 2" xfId="2818"/>
    <cellStyle name="Normal 2 16" xfId="2819"/>
    <cellStyle name="Normal 2 16 2" xfId="2820"/>
    <cellStyle name="Normal 2 17" xfId="2821"/>
    <cellStyle name="Normal 2 17 2" xfId="2822"/>
    <cellStyle name="Normal 2 18" xfId="2823"/>
    <cellStyle name="Normal 2 18 2" xfId="2824"/>
    <cellStyle name="Normal 2 19" xfId="2825"/>
    <cellStyle name="Normal 2 19 2" xfId="2826"/>
    <cellStyle name="Normal 2 2" xfId="15"/>
    <cellStyle name="Normal 2 2 10" xfId="2827"/>
    <cellStyle name="Normal 2 2 11" xfId="2828"/>
    <cellStyle name="Normal 2 2 12" xfId="2829"/>
    <cellStyle name="Normal 2 2 13" xfId="2830"/>
    <cellStyle name="Normal 2 2 14" xfId="2831"/>
    <cellStyle name="Normal 2 2 15" xfId="2832"/>
    <cellStyle name="Normal 2 2 16" xfId="2833"/>
    <cellStyle name="Normal 2 2 17" xfId="2834"/>
    <cellStyle name="Normal 2 2 18" xfId="2835"/>
    <cellStyle name="Normal 2 2 19" xfId="2836"/>
    <cellStyle name="Normal 2 2 2" xfId="2837"/>
    <cellStyle name="Normal 2 2 2 2" xfId="8417"/>
    <cellStyle name="Normal 2 2 20" xfId="2838"/>
    <cellStyle name="Normal 2 2 21" xfId="2839"/>
    <cellStyle name="Normal 2 2 22" xfId="2840"/>
    <cellStyle name="Normal 2 2 23" xfId="2841"/>
    <cellStyle name="Normal 2 2 24" xfId="2842"/>
    <cellStyle name="Normal 2 2 25" xfId="2843"/>
    <cellStyle name="Normal 2 2 26" xfId="2844"/>
    <cellStyle name="Normal 2 2 27" xfId="2845"/>
    <cellStyle name="Normal 2 2 28" xfId="2846"/>
    <cellStyle name="Normal 2 2 29" xfId="2847"/>
    <cellStyle name="Normal 2 2 3" xfId="2848"/>
    <cellStyle name="Normal 2 2 30" xfId="2849"/>
    <cellStyle name="Normal 2 2 31" xfId="35"/>
    <cellStyle name="Normal 2 2 32" xfId="2850"/>
    <cellStyle name="Normal 2 2 33" xfId="36"/>
    <cellStyle name="Normal 2 2 34" xfId="2851"/>
    <cellStyle name="Normal 2 2 35" xfId="2852"/>
    <cellStyle name="Normal 2 2 36" xfId="2853"/>
    <cellStyle name="Normal 2 2 37" xfId="2854"/>
    <cellStyle name="Normal 2 2 38" xfId="2855"/>
    <cellStyle name="Normal 2 2 39" xfId="2856"/>
    <cellStyle name="Normal 2 2 4" xfId="2857"/>
    <cellStyle name="Normal 2 2 40" xfId="2858"/>
    <cellStyle name="Normal 2 2 41" xfId="2859"/>
    <cellStyle name="Normal 2 2 42" xfId="2860"/>
    <cellStyle name="Normal 2 2 43" xfId="2861"/>
    <cellStyle name="Normal 2 2 44" xfId="2862"/>
    <cellStyle name="Normal 2 2 45" xfId="2863"/>
    <cellStyle name="Normal 2 2 46" xfId="2864"/>
    <cellStyle name="Normal 2 2 47" xfId="2865"/>
    <cellStyle name="Normal 2 2 48" xfId="2866"/>
    <cellStyle name="Normal 2 2 49" xfId="2867"/>
    <cellStyle name="Normal 2 2 5" xfId="2868"/>
    <cellStyle name="Normal 2 2 50" xfId="2869"/>
    <cellStyle name="Normal 2 2 51" xfId="2870"/>
    <cellStyle name="Normal 2 2 52" xfId="2871"/>
    <cellStyle name="Normal 2 2 53" xfId="2872"/>
    <cellStyle name="Normal 2 2 54" xfId="2873"/>
    <cellStyle name="Normal 2 2 55" xfId="2874"/>
    <cellStyle name="Normal 2 2 56" xfId="2875"/>
    <cellStyle name="Normal 2 2 57" xfId="2876"/>
    <cellStyle name="Normal 2 2 58" xfId="2877"/>
    <cellStyle name="Normal 2 2 59" xfId="2878"/>
    <cellStyle name="Normal 2 2 6" xfId="2879"/>
    <cellStyle name="Normal 2 2 60" xfId="2880"/>
    <cellStyle name="Normal 2 2 61" xfId="2881"/>
    <cellStyle name="Normal 2 2 62" xfId="2882"/>
    <cellStyle name="Normal 2 2 63" xfId="2883"/>
    <cellStyle name="Normal 2 2 64" xfId="2884"/>
    <cellStyle name="Normal 2 2 7" xfId="2885"/>
    <cellStyle name="Normal 2 2 8" xfId="2886"/>
    <cellStyle name="Normal 2 2 9" xfId="2887"/>
    <cellStyle name="Normal 2 2_MT LIST-2013 - Tong hop" xfId="2888"/>
    <cellStyle name="Normal 2 20" xfId="2889"/>
    <cellStyle name="Normal 2 20 2" xfId="2890"/>
    <cellStyle name="Normal 2 21" xfId="2891"/>
    <cellStyle name="Normal 2 21 2" xfId="2892"/>
    <cellStyle name="Normal 2 22" xfId="2893"/>
    <cellStyle name="Normal 2 22 2" xfId="2894"/>
    <cellStyle name="Normal 2 23" xfId="2895"/>
    <cellStyle name="Normal 2 23 2" xfId="2896"/>
    <cellStyle name="Normal 2 24" xfId="2897"/>
    <cellStyle name="Normal 2 24 2" xfId="2898"/>
    <cellStyle name="Normal 2 25" xfId="2899"/>
    <cellStyle name="Normal 2 25 2" xfId="2900"/>
    <cellStyle name="Normal 2 26" xfId="2901"/>
    <cellStyle name="Normal 2 26 2" xfId="2902"/>
    <cellStyle name="Normal 2 27" xfId="2903"/>
    <cellStyle name="Normal 2 27 2" xfId="2904"/>
    <cellStyle name="Normal 2 28" xfId="2905"/>
    <cellStyle name="Normal 2 28 2" xfId="2906"/>
    <cellStyle name="Normal 2 29" xfId="2907"/>
    <cellStyle name="Normal 2 29 2" xfId="2908"/>
    <cellStyle name="Normal 2 3" xfId="16"/>
    <cellStyle name="Normal 2 3 2" xfId="2909"/>
    <cellStyle name="Normal 2 3 2 10" xfId="8418"/>
    <cellStyle name="Normal 2 3 2 11" xfId="8419"/>
    <cellStyle name="Normal 2 3 2 12" xfId="8420"/>
    <cellStyle name="Normal 2 3 2 13" xfId="8421"/>
    <cellStyle name="Normal 2 3 2 14" xfId="8422"/>
    <cellStyle name="Normal 2 3 2 15" xfId="8423"/>
    <cellStyle name="Normal 2 3 2 16" xfId="8424"/>
    <cellStyle name="Normal 2 3 2 17" xfId="8425"/>
    <cellStyle name="Normal 2 3 2 18" xfId="8426"/>
    <cellStyle name="Normal 2 3 2 19" xfId="8427"/>
    <cellStyle name="Normal 2 3 2 2" xfId="8428"/>
    <cellStyle name="Normal 2 3 2 2 10" xfId="8429"/>
    <cellStyle name="Normal 2 3 2 2 11" xfId="8430"/>
    <cellStyle name="Normal 2 3 2 2 12" xfId="8431"/>
    <cellStyle name="Normal 2 3 2 2 13" xfId="8432"/>
    <cellStyle name="Normal 2 3 2 2 14" xfId="8433"/>
    <cellStyle name="Normal 2 3 2 2 15" xfId="8434"/>
    <cellStyle name="Normal 2 3 2 2 16" xfId="8435"/>
    <cellStyle name="Normal 2 3 2 2 17" xfId="8436"/>
    <cellStyle name="Normal 2 3 2 2 18" xfId="8437"/>
    <cellStyle name="Normal 2 3 2 2 19" xfId="8438"/>
    <cellStyle name="Normal 2 3 2 2 2" xfId="8439"/>
    <cellStyle name="Normal 2 3 2 2 2 10" xfId="8440"/>
    <cellStyle name="Normal 2 3 2 2 2 11" xfId="8441"/>
    <cellStyle name="Normal 2 3 2 2 2 12" xfId="8442"/>
    <cellStyle name="Normal 2 3 2 2 2 13" xfId="8443"/>
    <cellStyle name="Normal 2 3 2 2 2 14" xfId="8444"/>
    <cellStyle name="Normal 2 3 2 2 2 15" xfId="8445"/>
    <cellStyle name="Normal 2 3 2 2 2 16" xfId="8446"/>
    <cellStyle name="Normal 2 3 2 2 2 17" xfId="8447"/>
    <cellStyle name="Normal 2 3 2 2 2 18" xfId="8448"/>
    <cellStyle name="Normal 2 3 2 2 2 19" xfId="8449"/>
    <cellStyle name="Normal 2 3 2 2 2 2" xfId="8450"/>
    <cellStyle name="Normal 2 3 2 2 2 3" xfId="8451"/>
    <cellStyle name="Normal 2 3 2 2 2 4" xfId="8452"/>
    <cellStyle name="Normal 2 3 2 2 2 5" xfId="8453"/>
    <cellStyle name="Normal 2 3 2 2 2 6" xfId="8454"/>
    <cellStyle name="Normal 2 3 2 2 2 7" xfId="8455"/>
    <cellStyle name="Normal 2 3 2 2 2 8" xfId="8456"/>
    <cellStyle name="Normal 2 3 2 2 2 9" xfId="8457"/>
    <cellStyle name="Normal 2 3 2 2 20" xfId="8458"/>
    <cellStyle name="Normal 2 3 2 2 3" xfId="8459"/>
    <cellStyle name="Normal 2 3 2 2 4" xfId="8460"/>
    <cellStyle name="Normal 2 3 2 2 5" xfId="8461"/>
    <cellStyle name="Normal 2 3 2 2 6" xfId="8462"/>
    <cellStyle name="Normal 2 3 2 2 7" xfId="8463"/>
    <cellStyle name="Normal 2 3 2 2 8" xfId="8464"/>
    <cellStyle name="Normal 2 3 2 2 9" xfId="8465"/>
    <cellStyle name="Normal 2 3 2 20" xfId="8466"/>
    <cellStyle name="Normal 2 3 2 21" xfId="8467"/>
    <cellStyle name="Normal 2 3 2 3" xfId="8468"/>
    <cellStyle name="Normal 2 3 2 3 10" xfId="8469"/>
    <cellStyle name="Normal 2 3 2 3 11" xfId="8470"/>
    <cellStyle name="Normal 2 3 2 3 12" xfId="8471"/>
    <cellStyle name="Normal 2 3 2 3 13" xfId="8472"/>
    <cellStyle name="Normal 2 3 2 3 14" xfId="8473"/>
    <cellStyle name="Normal 2 3 2 3 15" xfId="8474"/>
    <cellStyle name="Normal 2 3 2 3 16" xfId="8475"/>
    <cellStyle name="Normal 2 3 2 3 17" xfId="8476"/>
    <cellStyle name="Normal 2 3 2 3 18" xfId="8477"/>
    <cellStyle name="Normal 2 3 2 3 19" xfId="8478"/>
    <cellStyle name="Normal 2 3 2 3 2" xfId="8479"/>
    <cellStyle name="Normal 2 3 2 3 3" xfId="8480"/>
    <cellStyle name="Normal 2 3 2 3 4" xfId="8481"/>
    <cellStyle name="Normal 2 3 2 3 5" xfId="8482"/>
    <cellStyle name="Normal 2 3 2 3 6" xfId="8483"/>
    <cellStyle name="Normal 2 3 2 3 7" xfId="8484"/>
    <cellStyle name="Normal 2 3 2 3 8" xfId="8485"/>
    <cellStyle name="Normal 2 3 2 3 9" xfId="8486"/>
    <cellStyle name="Normal 2 3 2 4" xfId="8487"/>
    <cellStyle name="Normal 2 3 2 5" xfId="8488"/>
    <cellStyle name="Normal 2 3 2 6" xfId="8489"/>
    <cellStyle name="Normal 2 3 2 7" xfId="8490"/>
    <cellStyle name="Normal 2 3 2 8" xfId="8491"/>
    <cellStyle name="Normal 2 3 2 9" xfId="8492"/>
    <cellStyle name="Normal 2 3 3" xfId="2910"/>
    <cellStyle name="Normal 2 3 3 10" xfId="8493"/>
    <cellStyle name="Normal 2 3 3 11" xfId="8494"/>
    <cellStyle name="Normal 2 3 3 12" xfId="8495"/>
    <cellStyle name="Normal 2 3 3 13" xfId="8496"/>
    <cellStyle name="Normal 2 3 3 14" xfId="8497"/>
    <cellStyle name="Normal 2 3 3 15" xfId="8498"/>
    <cellStyle name="Normal 2 3 3 16" xfId="8499"/>
    <cellStyle name="Normal 2 3 3 17" xfId="8500"/>
    <cellStyle name="Normal 2 3 3 18" xfId="8501"/>
    <cellStyle name="Normal 2 3 3 19" xfId="8502"/>
    <cellStyle name="Normal 2 3 3 2" xfId="8503"/>
    <cellStyle name="Normal 2 3 3 2 10" xfId="8504"/>
    <cellStyle name="Normal 2 3 3 2 11" xfId="8505"/>
    <cellStyle name="Normal 2 3 3 2 12" xfId="8506"/>
    <cellStyle name="Normal 2 3 3 2 13" xfId="8507"/>
    <cellStyle name="Normal 2 3 3 2 14" xfId="8508"/>
    <cellStyle name="Normal 2 3 3 2 15" xfId="8509"/>
    <cellStyle name="Normal 2 3 3 2 16" xfId="8510"/>
    <cellStyle name="Normal 2 3 3 2 17" xfId="8511"/>
    <cellStyle name="Normal 2 3 3 2 18" xfId="8512"/>
    <cellStyle name="Normal 2 3 3 2 19" xfId="8513"/>
    <cellStyle name="Normal 2 3 3 2 2" xfId="8514"/>
    <cellStyle name="Normal 2 3 3 2 2 10" xfId="8515"/>
    <cellStyle name="Normal 2 3 3 2 2 11" xfId="8516"/>
    <cellStyle name="Normal 2 3 3 2 2 12" xfId="8517"/>
    <cellStyle name="Normal 2 3 3 2 2 13" xfId="8518"/>
    <cellStyle name="Normal 2 3 3 2 2 14" xfId="8519"/>
    <cellStyle name="Normal 2 3 3 2 2 15" xfId="8520"/>
    <cellStyle name="Normal 2 3 3 2 2 16" xfId="8521"/>
    <cellStyle name="Normal 2 3 3 2 2 17" xfId="8522"/>
    <cellStyle name="Normal 2 3 3 2 2 18" xfId="8523"/>
    <cellStyle name="Normal 2 3 3 2 2 19" xfId="8524"/>
    <cellStyle name="Normal 2 3 3 2 2 2" xfId="8525"/>
    <cellStyle name="Normal 2 3 3 2 2 3" xfId="8526"/>
    <cellStyle name="Normal 2 3 3 2 2 4" xfId="8527"/>
    <cellStyle name="Normal 2 3 3 2 2 5" xfId="8528"/>
    <cellStyle name="Normal 2 3 3 2 2 6" xfId="8529"/>
    <cellStyle name="Normal 2 3 3 2 2 7" xfId="8530"/>
    <cellStyle name="Normal 2 3 3 2 2 8" xfId="8531"/>
    <cellStyle name="Normal 2 3 3 2 2 9" xfId="8532"/>
    <cellStyle name="Normal 2 3 3 2 20" xfId="8533"/>
    <cellStyle name="Normal 2 3 3 2 3" xfId="8534"/>
    <cellStyle name="Normal 2 3 3 2 4" xfId="8535"/>
    <cellStyle name="Normal 2 3 3 2 5" xfId="8536"/>
    <cellStyle name="Normal 2 3 3 2 6" xfId="8537"/>
    <cellStyle name="Normal 2 3 3 2 7" xfId="8538"/>
    <cellStyle name="Normal 2 3 3 2 8" xfId="8539"/>
    <cellStyle name="Normal 2 3 3 2 9" xfId="8540"/>
    <cellStyle name="Normal 2 3 3 20" xfId="8541"/>
    <cellStyle name="Normal 2 3 3 21" xfId="8542"/>
    <cellStyle name="Normal 2 3 3 3" xfId="8543"/>
    <cellStyle name="Normal 2 3 3 3 10" xfId="8544"/>
    <cellStyle name="Normal 2 3 3 3 11" xfId="8545"/>
    <cellStyle name="Normal 2 3 3 3 12" xfId="8546"/>
    <cellStyle name="Normal 2 3 3 3 13" xfId="8547"/>
    <cellStyle name="Normal 2 3 3 3 14" xfId="8548"/>
    <cellStyle name="Normal 2 3 3 3 15" xfId="8549"/>
    <cellStyle name="Normal 2 3 3 3 16" xfId="8550"/>
    <cellStyle name="Normal 2 3 3 3 17" xfId="8551"/>
    <cellStyle name="Normal 2 3 3 3 18" xfId="8552"/>
    <cellStyle name="Normal 2 3 3 3 19" xfId="8553"/>
    <cellStyle name="Normal 2 3 3 3 2" xfId="8554"/>
    <cellStyle name="Normal 2 3 3 3 3" xfId="8555"/>
    <cellStyle name="Normal 2 3 3 3 4" xfId="8556"/>
    <cellStyle name="Normal 2 3 3 3 5" xfId="8557"/>
    <cellStyle name="Normal 2 3 3 3 6" xfId="8558"/>
    <cellStyle name="Normal 2 3 3 3 7" xfId="8559"/>
    <cellStyle name="Normal 2 3 3 3 8" xfId="8560"/>
    <cellStyle name="Normal 2 3 3 3 9" xfId="8561"/>
    <cellStyle name="Normal 2 3 3 4" xfId="8562"/>
    <cellStyle name="Normal 2 3 3 5" xfId="8563"/>
    <cellStyle name="Normal 2 3 3 6" xfId="8564"/>
    <cellStyle name="Normal 2 3 3 7" xfId="8565"/>
    <cellStyle name="Normal 2 3 3 8" xfId="8566"/>
    <cellStyle name="Normal 2 3 3 9" xfId="8567"/>
    <cellStyle name="Normal 2 3 4" xfId="8568"/>
    <cellStyle name="Normal 2 30" xfId="2911"/>
    <cellStyle name="Normal 2 30 2" xfId="2912"/>
    <cellStyle name="Normal 2 31" xfId="2913"/>
    <cellStyle name="Normal 2 31 2" xfId="2914"/>
    <cellStyle name="Normal 2 32" xfId="2915"/>
    <cellStyle name="Normal 2 32 2" xfId="2916"/>
    <cellStyle name="Normal 2 33" xfId="2917"/>
    <cellStyle name="Normal 2 33 2" xfId="2918"/>
    <cellStyle name="Normal 2 34" xfId="2919"/>
    <cellStyle name="Normal 2 34 2" xfId="2920"/>
    <cellStyle name="Normal 2 35" xfId="2921"/>
    <cellStyle name="Normal 2 35 2" xfId="2922"/>
    <cellStyle name="Normal 2 36" xfId="2923"/>
    <cellStyle name="Normal 2 36 2" xfId="2924"/>
    <cellStyle name="Normal 2 37" xfId="2925"/>
    <cellStyle name="Normal 2 37 2" xfId="2926"/>
    <cellStyle name="Normal 2 38" xfId="2927"/>
    <cellStyle name="Normal 2 38 2" xfId="2928"/>
    <cellStyle name="Normal 2 39" xfId="2929"/>
    <cellStyle name="Normal 2 39 2" xfId="2930"/>
    <cellStyle name="Normal 2 4" xfId="2931"/>
    <cellStyle name="Normal 2 4 2" xfId="2932"/>
    <cellStyle name="Normal 2 40" xfId="2933"/>
    <cellStyle name="Normal 2 40 2" xfId="2934"/>
    <cellStyle name="Normal 2 41" xfId="2935"/>
    <cellStyle name="Normal 2 41 2" xfId="2936"/>
    <cellStyle name="Normal 2 42" xfId="2937"/>
    <cellStyle name="Normal 2 42 2" xfId="2938"/>
    <cellStyle name="Normal 2 43" xfId="2939"/>
    <cellStyle name="Normal 2 43 2" xfId="2940"/>
    <cellStyle name="Normal 2 44" xfId="2941"/>
    <cellStyle name="Normal 2 44 2" xfId="2942"/>
    <cellStyle name="Normal 2 45" xfId="2943"/>
    <cellStyle name="Normal 2 45 2" xfId="2944"/>
    <cellStyle name="Normal 2 46" xfId="2945"/>
    <cellStyle name="Normal 2 46 2" xfId="2946"/>
    <cellStyle name="Normal 2 47" xfId="2947"/>
    <cellStyle name="Normal 2 47 2" xfId="2948"/>
    <cellStyle name="Normal 2 48" xfId="2949"/>
    <cellStyle name="Normal 2 48 2" xfId="2950"/>
    <cellStyle name="Normal 2 49" xfId="2951"/>
    <cellStyle name="Normal 2 49 2" xfId="2952"/>
    <cellStyle name="Normal 2 5" xfId="2953"/>
    <cellStyle name="Normal 2 5 2" xfId="2954"/>
    <cellStyle name="Normal 2 50" xfId="2955"/>
    <cellStyle name="Normal 2 50 2" xfId="2956"/>
    <cellStyle name="Normal 2 51" xfId="2957"/>
    <cellStyle name="Normal 2 51 2" xfId="2958"/>
    <cellStyle name="Normal 2 52" xfId="2959"/>
    <cellStyle name="Normal 2 52 2" xfId="2960"/>
    <cellStyle name="Normal 2 53" xfId="2961"/>
    <cellStyle name="Normal 2 53 2" xfId="2962"/>
    <cellStyle name="Normal 2 54" xfId="2963"/>
    <cellStyle name="Normal 2 54 2" xfId="2964"/>
    <cellStyle name="Normal 2 55" xfId="2965"/>
    <cellStyle name="Normal 2 55 2" xfId="2966"/>
    <cellStyle name="Normal 2 56" xfId="2967"/>
    <cellStyle name="Normal 2 56 2" xfId="2968"/>
    <cellStyle name="Normal 2 57" xfId="2969"/>
    <cellStyle name="Normal 2 57 2" xfId="2970"/>
    <cellStyle name="Normal 2 58" xfId="2971"/>
    <cellStyle name="Normal 2 58 2" xfId="2972"/>
    <cellStyle name="Normal 2 59" xfId="2973"/>
    <cellStyle name="Normal 2 59 2" xfId="2974"/>
    <cellStyle name="Normal 2 6" xfId="2975"/>
    <cellStyle name="Normal 2 6 2" xfId="2976"/>
    <cellStyle name="Normal 2 60" xfId="2977"/>
    <cellStyle name="Normal 2 60 2" xfId="2978"/>
    <cellStyle name="Normal 2 61" xfId="2979"/>
    <cellStyle name="Normal 2 61 2" xfId="2980"/>
    <cellStyle name="Normal 2 62" xfId="2981"/>
    <cellStyle name="Normal 2 62 2" xfId="2982"/>
    <cellStyle name="Normal 2 63" xfId="2983"/>
    <cellStyle name="Normal 2 63 2" xfId="2984"/>
    <cellStyle name="Normal 2 64" xfId="2985"/>
    <cellStyle name="Normal 2 64 2" xfId="32"/>
    <cellStyle name="Normal 2 65" xfId="2986"/>
    <cellStyle name="Normal 2 65 2" xfId="8569"/>
    <cellStyle name="Normal 2 66" xfId="2987"/>
    <cellStyle name="Normal 2 66 2" xfId="8570"/>
    <cellStyle name="Normal 2 67" xfId="2988"/>
    <cellStyle name="Normal 2 67 2" xfId="8571"/>
    <cellStyle name="Normal 2 68" xfId="2989"/>
    <cellStyle name="Normal 2 68 2" xfId="8572"/>
    <cellStyle name="Normal 2 69" xfId="2990"/>
    <cellStyle name="Normal 2 69 2" xfId="8573"/>
    <cellStyle name="Normal 2 7" xfId="2991"/>
    <cellStyle name="Normal 2 7 2" xfId="2992"/>
    <cellStyle name="Normal 2 70" xfId="2993"/>
    <cellStyle name="Normal 2 70 2" xfId="8574"/>
    <cellStyle name="Normal 2 71" xfId="2994"/>
    <cellStyle name="Normal 2 71 2" xfId="8575"/>
    <cellStyle name="Normal 2 72" xfId="2995"/>
    <cellStyle name="Normal 2 72 2" xfId="8576"/>
    <cellStyle name="Normal 2 73" xfId="2996"/>
    <cellStyle name="Normal 2 73 2" xfId="8577"/>
    <cellStyle name="Normal 2 74" xfId="2997"/>
    <cellStyle name="Normal 2 74 2" xfId="8578"/>
    <cellStyle name="Normal 2 75" xfId="2998"/>
    <cellStyle name="Normal 2 76" xfId="2999"/>
    <cellStyle name="Normal 2 77" xfId="3000"/>
    <cellStyle name="Normal 2 78" xfId="3001"/>
    <cellStyle name="Normal 2 79" xfId="3002"/>
    <cellStyle name="Normal 2 8" xfId="3003"/>
    <cellStyle name="Normal 2 8 2" xfId="3004"/>
    <cellStyle name="Normal 2 80" xfId="3005"/>
    <cellStyle name="Normal 2 81" xfId="3006"/>
    <cellStyle name="Normal 2 82" xfId="3007"/>
    <cellStyle name="Normal 2 83" xfId="16919"/>
    <cellStyle name="Normal 2 9" xfId="3008"/>
    <cellStyle name="Normal 2 9 2" xfId="3009"/>
    <cellStyle name="Normal 2_H_Thịnh Phát" xfId="3010"/>
    <cellStyle name="Normal 20" xfId="17"/>
    <cellStyle name="Normal 20 10" xfId="3011"/>
    <cellStyle name="Normal 20 10 2" xfId="8579"/>
    <cellStyle name="Normal 20 11" xfId="3012"/>
    <cellStyle name="Normal 20 11 2" xfId="8580"/>
    <cellStyle name="Normal 20 12" xfId="3013"/>
    <cellStyle name="Normal 20 12 2" xfId="8581"/>
    <cellStyle name="Normal 20 13" xfId="3014"/>
    <cellStyle name="Normal 20 13 2" xfId="8582"/>
    <cellStyle name="Normal 20 14" xfId="8583"/>
    <cellStyle name="Normal 20 2" xfId="3015"/>
    <cellStyle name="Normal 20 2 2" xfId="8584"/>
    <cellStyle name="Normal 20 3" xfId="3016"/>
    <cellStyle name="Normal 20 3 2" xfId="8585"/>
    <cellStyle name="Normal 20 4" xfId="3017"/>
    <cellStyle name="Normal 20 4 2" xfId="8586"/>
    <cellStyle name="Normal 20 5" xfId="3018"/>
    <cellStyle name="Normal 20 5 2" xfId="8587"/>
    <cellStyle name="Normal 20 6" xfId="3019"/>
    <cellStyle name="Normal 20 6 2" xfId="8588"/>
    <cellStyle name="Normal 20 7" xfId="3020"/>
    <cellStyle name="Normal 20 7 2" xfId="8589"/>
    <cellStyle name="Normal 20 8" xfId="3021"/>
    <cellStyle name="Normal 20 8 2" xfId="8590"/>
    <cellStyle name="Normal 20 9" xfId="3022"/>
    <cellStyle name="Normal 20 9 2" xfId="8591"/>
    <cellStyle name="Normal 21" xfId="3023"/>
    <cellStyle name="Normal 21 10" xfId="8592"/>
    <cellStyle name="Normal 21 11" xfId="8593"/>
    <cellStyle name="Normal 21 12" xfId="8594"/>
    <cellStyle name="Normal 21 13" xfId="8595"/>
    <cellStyle name="Normal 21 14" xfId="8596"/>
    <cellStyle name="Normal 21 15" xfId="8597"/>
    <cellStyle name="Normal 21 16" xfId="8598"/>
    <cellStyle name="Normal 21 17" xfId="8599"/>
    <cellStyle name="Normal 21 18" xfId="8600"/>
    <cellStyle name="Normal 21 19" xfId="8601"/>
    <cellStyle name="Normal 21 2" xfId="8602"/>
    <cellStyle name="Normal 21 2 10" xfId="8603"/>
    <cellStyle name="Normal 21 2 11" xfId="8604"/>
    <cellStyle name="Normal 21 2 12" xfId="8605"/>
    <cellStyle name="Normal 21 2 13" xfId="8606"/>
    <cellStyle name="Normal 21 2 14" xfId="8607"/>
    <cellStyle name="Normal 21 2 15" xfId="8608"/>
    <cellStyle name="Normal 21 2 16" xfId="8609"/>
    <cellStyle name="Normal 21 2 17" xfId="8610"/>
    <cellStyle name="Normal 21 2 18" xfId="8611"/>
    <cellStyle name="Normal 21 2 19" xfId="8612"/>
    <cellStyle name="Normal 21 2 2" xfId="8613"/>
    <cellStyle name="Normal 21 2 2 10" xfId="8614"/>
    <cellStyle name="Normal 21 2 2 11" xfId="8615"/>
    <cellStyle name="Normal 21 2 2 12" xfId="8616"/>
    <cellStyle name="Normal 21 2 2 13" xfId="8617"/>
    <cellStyle name="Normal 21 2 2 14" xfId="8618"/>
    <cellStyle name="Normal 21 2 2 15" xfId="8619"/>
    <cellStyle name="Normal 21 2 2 16" xfId="8620"/>
    <cellStyle name="Normal 21 2 2 17" xfId="8621"/>
    <cellStyle name="Normal 21 2 2 18" xfId="8622"/>
    <cellStyle name="Normal 21 2 2 19" xfId="8623"/>
    <cellStyle name="Normal 21 2 2 2" xfId="8624"/>
    <cellStyle name="Normal 21 2 2 3" xfId="8625"/>
    <cellStyle name="Normal 21 2 2 4" xfId="8626"/>
    <cellStyle name="Normal 21 2 2 5" xfId="8627"/>
    <cellStyle name="Normal 21 2 2 6" xfId="8628"/>
    <cellStyle name="Normal 21 2 2 7" xfId="8629"/>
    <cellStyle name="Normal 21 2 2 8" xfId="8630"/>
    <cellStyle name="Normal 21 2 2 9" xfId="8631"/>
    <cellStyle name="Normal 21 2 20" xfId="8632"/>
    <cellStyle name="Normal 21 2 3" xfId="8633"/>
    <cellStyle name="Normal 21 2 4" xfId="8634"/>
    <cellStyle name="Normal 21 2 5" xfId="8635"/>
    <cellStyle name="Normal 21 2 6" xfId="8636"/>
    <cellStyle name="Normal 21 2 7" xfId="8637"/>
    <cellStyle name="Normal 21 2 8" xfId="8638"/>
    <cellStyle name="Normal 21 2 9" xfId="8639"/>
    <cellStyle name="Normal 21 20" xfId="8640"/>
    <cellStyle name="Normal 21 21" xfId="8641"/>
    <cellStyle name="Normal 21 3" xfId="8642"/>
    <cellStyle name="Normal 21 3 10" xfId="8643"/>
    <cellStyle name="Normal 21 3 11" xfId="8644"/>
    <cellStyle name="Normal 21 3 12" xfId="8645"/>
    <cellStyle name="Normal 21 3 13" xfId="8646"/>
    <cellStyle name="Normal 21 3 14" xfId="8647"/>
    <cellStyle name="Normal 21 3 15" xfId="8648"/>
    <cellStyle name="Normal 21 3 16" xfId="8649"/>
    <cellStyle name="Normal 21 3 17" xfId="8650"/>
    <cellStyle name="Normal 21 3 18" xfId="8651"/>
    <cellStyle name="Normal 21 3 19" xfId="8652"/>
    <cellStyle name="Normal 21 3 2" xfId="8653"/>
    <cellStyle name="Normal 21 3 3" xfId="8654"/>
    <cellStyle name="Normal 21 3 4" xfId="8655"/>
    <cellStyle name="Normal 21 3 5" xfId="8656"/>
    <cellStyle name="Normal 21 3 6" xfId="8657"/>
    <cellStyle name="Normal 21 3 7" xfId="8658"/>
    <cellStyle name="Normal 21 3 8" xfId="8659"/>
    <cellStyle name="Normal 21 3 9" xfId="8660"/>
    <cellStyle name="Normal 21 4" xfId="8661"/>
    <cellStyle name="Normal 21 5" xfId="8662"/>
    <cellStyle name="Normal 21 6" xfId="8663"/>
    <cellStyle name="Normal 21 7" xfId="8664"/>
    <cellStyle name="Normal 21 8" xfId="8665"/>
    <cellStyle name="Normal 21 9" xfId="8666"/>
    <cellStyle name="Normal 22" xfId="3024"/>
    <cellStyle name="Normal 22 10" xfId="8667"/>
    <cellStyle name="Normal 22 11" xfId="8668"/>
    <cellStyle name="Normal 22 12" xfId="8669"/>
    <cellStyle name="Normal 22 13" xfId="8670"/>
    <cellStyle name="Normal 22 14" xfId="8671"/>
    <cellStyle name="Normal 22 15" xfId="8672"/>
    <cellStyle name="Normal 22 16" xfId="8673"/>
    <cellStyle name="Normal 22 17" xfId="8674"/>
    <cellStyle name="Normal 22 18" xfId="8675"/>
    <cellStyle name="Normal 22 19" xfId="8676"/>
    <cellStyle name="Normal 22 2" xfId="8677"/>
    <cellStyle name="Normal 22 2 10" xfId="8678"/>
    <cellStyle name="Normal 22 2 11" xfId="8679"/>
    <cellStyle name="Normal 22 2 12" xfId="8680"/>
    <cellStyle name="Normal 22 2 13" xfId="8681"/>
    <cellStyle name="Normal 22 2 14" xfId="8682"/>
    <cellStyle name="Normal 22 2 15" xfId="8683"/>
    <cellStyle name="Normal 22 2 16" xfId="8684"/>
    <cellStyle name="Normal 22 2 17" xfId="8685"/>
    <cellStyle name="Normal 22 2 18" xfId="8686"/>
    <cellStyle name="Normal 22 2 19" xfId="8687"/>
    <cellStyle name="Normal 22 2 2" xfId="8688"/>
    <cellStyle name="Normal 22 2 2 10" xfId="8689"/>
    <cellStyle name="Normal 22 2 2 11" xfId="8690"/>
    <cellStyle name="Normal 22 2 2 12" xfId="8691"/>
    <cellStyle name="Normal 22 2 2 13" xfId="8692"/>
    <cellStyle name="Normal 22 2 2 14" xfId="8693"/>
    <cellStyle name="Normal 22 2 2 15" xfId="8694"/>
    <cellStyle name="Normal 22 2 2 16" xfId="8695"/>
    <cellStyle name="Normal 22 2 2 17" xfId="8696"/>
    <cellStyle name="Normal 22 2 2 18" xfId="8697"/>
    <cellStyle name="Normal 22 2 2 19" xfId="8698"/>
    <cellStyle name="Normal 22 2 2 2" xfId="8699"/>
    <cellStyle name="Normal 22 2 2 3" xfId="8700"/>
    <cellStyle name="Normal 22 2 2 4" xfId="8701"/>
    <cellStyle name="Normal 22 2 2 5" xfId="8702"/>
    <cellStyle name="Normal 22 2 2 6" xfId="8703"/>
    <cellStyle name="Normal 22 2 2 7" xfId="8704"/>
    <cellStyle name="Normal 22 2 2 8" xfId="8705"/>
    <cellStyle name="Normal 22 2 2 9" xfId="8706"/>
    <cellStyle name="Normal 22 2 20" xfId="8707"/>
    <cellStyle name="Normal 22 2 3" xfId="8708"/>
    <cellStyle name="Normal 22 2 4" xfId="8709"/>
    <cellStyle name="Normal 22 2 5" xfId="8710"/>
    <cellStyle name="Normal 22 2 6" xfId="8711"/>
    <cellStyle name="Normal 22 2 7" xfId="8712"/>
    <cellStyle name="Normal 22 2 8" xfId="8713"/>
    <cellStyle name="Normal 22 2 9" xfId="8714"/>
    <cellStyle name="Normal 22 20" xfId="8715"/>
    <cellStyle name="Normal 22 21" xfId="8716"/>
    <cellStyle name="Normal 22 3" xfId="8717"/>
    <cellStyle name="Normal 22 3 10" xfId="8718"/>
    <cellStyle name="Normal 22 3 11" xfId="8719"/>
    <cellStyle name="Normal 22 3 12" xfId="8720"/>
    <cellStyle name="Normal 22 3 13" xfId="8721"/>
    <cellStyle name="Normal 22 3 14" xfId="8722"/>
    <cellStyle name="Normal 22 3 15" xfId="8723"/>
    <cellStyle name="Normal 22 3 16" xfId="8724"/>
    <cellStyle name="Normal 22 3 17" xfId="8725"/>
    <cellStyle name="Normal 22 3 18" xfId="8726"/>
    <cellStyle name="Normal 22 3 19" xfId="8727"/>
    <cellStyle name="Normal 22 3 2" xfId="8728"/>
    <cellStyle name="Normal 22 3 3" xfId="8729"/>
    <cellStyle name="Normal 22 3 4" xfId="8730"/>
    <cellStyle name="Normal 22 3 5" xfId="8731"/>
    <cellStyle name="Normal 22 3 6" xfId="8732"/>
    <cellStyle name="Normal 22 3 7" xfId="8733"/>
    <cellStyle name="Normal 22 3 8" xfId="8734"/>
    <cellStyle name="Normal 22 3 9" xfId="8735"/>
    <cellStyle name="Normal 22 4" xfId="8736"/>
    <cellStyle name="Normal 22 5" xfId="8737"/>
    <cellStyle name="Normal 22 6" xfId="8738"/>
    <cellStyle name="Normal 22 7" xfId="8739"/>
    <cellStyle name="Normal 22 8" xfId="8740"/>
    <cellStyle name="Normal 22 9" xfId="8741"/>
    <cellStyle name="Normal 23" xfId="3025"/>
    <cellStyle name="Normal 23 10" xfId="8742"/>
    <cellStyle name="Normal 23 11" xfId="8743"/>
    <cellStyle name="Normal 23 12" xfId="8744"/>
    <cellStyle name="Normal 23 13" xfId="8745"/>
    <cellStyle name="Normal 23 14" xfId="8746"/>
    <cellStyle name="Normal 23 15" xfId="8747"/>
    <cellStyle name="Normal 23 16" xfId="8748"/>
    <cellStyle name="Normal 23 17" xfId="8749"/>
    <cellStyle name="Normal 23 18" xfId="8750"/>
    <cellStyle name="Normal 23 19" xfId="8751"/>
    <cellStyle name="Normal 23 2" xfId="8752"/>
    <cellStyle name="Normal 23 20" xfId="8753"/>
    <cellStyle name="Normal 23 3" xfId="8754"/>
    <cellStyle name="Normal 23 4" xfId="8755"/>
    <cellStyle name="Normal 23 5" xfId="8756"/>
    <cellStyle name="Normal 23 6" xfId="8757"/>
    <cellStyle name="Normal 23 7" xfId="8758"/>
    <cellStyle name="Normal 23 8" xfId="8759"/>
    <cellStyle name="Normal 23 9" xfId="8760"/>
    <cellStyle name="Normal 24" xfId="33"/>
    <cellStyle name="Normal 25" xfId="34"/>
    <cellStyle name="Normal 26" xfId="16918"/>
    <cellStyle name="Normal 3" xfId="18"/>
    <cellStyle name="Normal 3 2" xfId="3026"/>
    <cellStyle name="Normal 3 2 2" xfId="8761"/>
    <cellStyle name="Normal 3 3" xfId="3027"/>
    <cellStyle name="Normal 3 3 2" xfId="8762"/>
    <cellStyle name="Normal 3 4" xfId="3028"/>
    <cellStyle name="Normal 3 4 2" xfId="16815"/>
    <cellStyle name="Normal 3 5" xfId="16816"/>
    <cellStyle name="Normal 3 6" xfId="16817"/>
    <cellStyle name="Normal 33" xfId="3029"/>
    <cellStyle name="Normal 35" xfId="3030"/>
    <cellStyle name="Normal 37" xfId="3031"/>
    <cellStyle name="Normal 4" xfId="19"/>
    <cellStyle name="Normal 4 10" xfId="3032"/>
    <cellStyle name="Normal 4 10 2" xfId="8763"/>
    <cellStyle name="Normal 4 11" xfId="3033"/>
    <cellStyle name="Normal 4 11 2" xfId="8764"/>
    <cellStyle name="Normal 4 12" xfId="3034"/>
    <cellStyle name="Normal 4 12 2" xfId="8765"/>
    <cellStyle name="Normal 4 13" xfId="3035"/>
    <cellStyle name="Normal 4 13 2" xfId="8766"/>
    <cellStyle name="Normal 4 14" xfId="3036"/>
    <cellStyle name="Normal 4 14 2" xfId="8767"/>
    <cellStyle name="Normal 4 15" xfId="3037"/>
    <cellStyle name="Normal 4 15 2" xfId="8768"/>
    <cellStyle name="Normal 4 16" xfId="8769"/>
    <cellStyle name="Normal 4 2" xfId="20"/>
    <cellStyle name="Normal 4 2 2" xfId="21"/>
    <cellStyle name="Normal 4 2 2 10" xfId="8770"/>
    <cellStyle name="Normal 4 2 2 11" xfId="8771"/>
    <cellStyle name="Normal 4 2 2 12" xfId="8772"/>
    <cellStyle name="Normal 4 2 2 13" xfId="8773"/>
    <cellStyle name="Normal 4 2 2 14" xfId="8774"/>
    <cellStyle name="Normal 4 2 2 15" xfId="8775"/>
    <cellStyle name="Normal 4 2 2 16" xfId="8776"/>
    <cellStyle name="Normal 4 2 2 17" xfId="8777"/>
    <cellStyle name="Normal 4 2 2 18" xfId="8778"/>
    <cellStyle name="Normal 4 2 2 19" xfId="8779"/>
    <cellStyle name="Normal 4 2 2 2" xfId="8780"/>
    <cellStyle name="Normal 4 2 2 2 10" xfId="8781"/>
    <cellStyle name="Normal 4 2 2 2 11" xfId="8782"/>
    <cellStyle name="Normal 4 2 2 2 12" xfId="8783"/>
    <cellStyle name="Normal 4 2 2 2 13" xfId="8784"/>
    <cellStyle name="Normal 4 2 2 2 14" xfId="8785"/>
    <cellStyle name="Normal 4 2 2 2 15" xfId="8786"/>
    <cellStyle name="Normal 4 2 2 2 16" xfId="8787"/>
    <cellStyle name="Normal 4 2 2 2 17" xfId="8788"/>
    <cellStyle name="Normal 4 2 2 2 18" xfId="8789"/>
    <cellStyle name="Normal 4 2 2 2 19" xfId="8790"/>
    <cellStyle name="Normal 4 2 2 2 2" xfId="8791"/>
    <cellStyle name="Normal 4 2 2 2 2 10" xfId="8792"/>
    <cellStyle name="Normal 4 2 2 2 2 11" xfId="8793"/>
    <cellStyle name="Normal 4 2 2 2 2 12" xfId="8794"/>
    <cellStyle name="Normal 4 2 2 2 2 13" xfId="8795"/>
    <cellStyle name="Normal 4 2 2 2 2 14" xfId="8796"/>
    <cellStyle name="Normal 4 2 2 2 2 15" xfId="8797"/>
    <cellStyle name="Normal 4 2 2 2 2 16" xfId="8798"/>
    <cellStyle name="Normal 4 2 2 2 2 17" xfId="8799"/>
    <cellStyle name="Normal 4 2 2 2 2 18" xfId="8800"/>
    <cellStyle name="Normal 4 2 2 2 2 19" xfId="8801"/>
    <cellStyle name="Normal 4 2 2 2 2 2" xfId="8802"/>
    <cellStyle name="Normal 4 2 2 2 2 3" xfId="8803"/>
    <cellStyle name="Normal 4 2 2 2 2 4" xfId="8804"/>
    <cellStyle name="Normal 4 2 2 2 2 5" xfId="8805"/>
    <cellStyle name="Normal 4 2 2 2 2 6" xfId="8806"/>
    <cellStyle name="Normal 4 2 2 2 2 7" xfId="8807"/>
    <cellStyle name="Normal 4 2 2 2 2 8" xfId="8808"/>
    <cellStyle name="Normal 4 2 2 2 2 9" xfId="8809"/>
    <cellStyle name="Normal 4 2 2 2 20" xfId="8810"/>
    <cellStyle name="Normal 4 2 2 2 3" xfId="8811"/>
    <cellStyle name="Normal 4 2 2 2 4" xfId="8812"/>
    <cellStyle name="Normal 4 2 2 2 5" xfId="8813"/>
    <cellStyle name="Normal 4 2 2 2 6" xfId="8814"/>
    <cellStyle name="Normal 4 2 2 2 7" xfId="8815"/>
    <cellStyle name="Normal 4 2 2 2 8" xfId="8816"/>
    <cellStyle name="Normal 4 2 2 2 9" xfId="8817"/>
    <cellStyle name="Normal 4 2 2 20" xfId="8818"/>
    <cellStyle name="Normal 4 2 2 21" xfId="8819"/>
    <cellStyle name="Normal 4 2 2 3" xfId="8820"/>
    <cellStyle name="Normal 4 2 2 3 10" xfId="8821"/>
    <cellStyle name="Normal 4 2 2 3 11" xfId="8822"/>
    <cellStyle name="Normal 4 2 2 3 12" xfId="8823"/>
    <cellStyle name="Normal 4 2 2 3 13" xfId="8824"/>
    <cellStyle name="Normal 4 2 2 3 14" xfId="8825"/>
    <cellStyle name="Normal 4 2 2 3 15" xfId="8826"/>
    <cellStyle name="Normal 4 2 2 3 16" xfId="8827"/>
    <cellStyle name="Normal 4 2 2 3 17" xfId="8828"/>
    <cellStyle name="Normal 4 2 2 3 18" xfId="8829"/>
    <cellStyle name="Normal 4 2 2 3 19" xfId="8830"/>
    <cellStyle name="Normal 4 2 2 3 2" xfId="8831"/>
    <cellStyle name="Normal 4 2 2 3 3" xfId="8832"/>
    <cellStyle name="Normal 4 2 2 3 4" xfId="8833"/>
    <cellStyle name="Normal 4 2 2 3 5" xfId="8834"/>
    <cellStyle name="Normal 4 2 2 3 6" xfId="8835"/>
    <cellStyle name="Normal 4 2 2 3 7" xfId="8836"/>
    <cellStyle name="Normal 4 2 2 3 8" xfId="8837"/>
    <cellStyle name="Normal 4 2 2 3 9" xfId="8838"/>
    <cellStyle name="Normal 4 2 2 4" xfId="8839"/>
    <cellStyle name="Normal 4 2 2 5" xfId="8840"/>
    <cellStyle name="Normal 4 2 2 6" xfId="8841"/>
    <cellStyle name="Normal 4 2 2 7" xfId="8842"/>
    <cellStyle name="Normal 4 2 2 8" xfId="8843"/>
    <cellStyle name="Normal 4 2 2 9" xfId="8844"/>
    <cellStyle name="Normal 4 2 3" xfId="3038"/>
    <cellStyle name="Normal 4 2 3 10" xfId="8845"/>
    <cellStyle name="Normal 4 2 3 11" xfId="8846"/>
    <cellStyle name="Normal 4 2 3 12" xfId="8847"/>
    <cellStyle name="Normal 4 2 3 13" xfId="8848"/>
    <cellStyle name="Normal 4 2 3 14" xfId="8849"/>
    <cellStyle name="Normal 4 2 3 15" xfId="8850"/>
    <cellStyle name="Normal 4 2 3 16" xfId="8851"/>
    <cellStyle name="Normal 4 2 3 17" xfId="8852"/>
    <cellStyle name="Normal 4 2 3 18" xfId="8853"/>
    <cellStyle name="Normal 4 2 3 19" xfId="8854"/>
    <cellStyle name="Normal 4 2 3 2" xfId="8855"/>
    <cellStyle name="Normal 4 2 3 2 10" xfId="8856"/>
    <cellStyle name="Normal 4 2 3 2 11" xfId="8857"/>
    <cellStyle name="Normal 4 2 3 2 12" xfId="8858"/>
    <cellStyle name="Normal 4 2 3 2 13" xfId="8859"/>
    <cellStyle name="Normal 4 2 3 2 14" xfId="8860"/>
    <cellStyle name="Normal 4 2 3 2 15" xfId="8861"/>
    <cellStyle name="Normal 4 2 3 2 16" xfId="8862"/>
    <cellStyle name="Normal 4 2 3 2 17" xfId="8863"/>
    <cellStyle name="Normal 4 2 3 2 18" xfId="8864"/>
    <cellStyle name="Normal 4 2 3 2 19" xfId="8865"/>
    <cellStyle name="Normal 4 2 3 2 2" xfId="8866"/>
    <cellStyle name="Normal 4 2 3 2 2 10" xfId="8867"/>
    <cellStyle name="Normal 4 2 3 2 2 11" xfId="8868"/>
    <cellStyle name="Normal 4 2 3 2 2 12" xfId="8869"/>
    <cellStyle name="Normal 4 2 3 2 2 13" xfId="8870"/>
    <cellStyle name="Normal 4 2 3 2 2 14" xfId="8871"/>
    <cellStyle name="Normal 4 2 3 2 2 15" xfId="8872"/>
    <cellStyle name="Normal 4 2 3 2 2 16" xfId="8873"/>
    <cellStyle name="Normal 4 2 3 2 2 17" xfId="8874"/>
    <cellStyle name="Normal 4 2 3 2 2 18" xfId="8875"/>
    <cellStyle name="Normal 4 2 3 2 2 19" xfId="8876"/>
    <cellStyle name="Normal 4 2 3 2 2 2" xfId="8877"/>
    <cellStyle name="Normal 4 2 3 2 2 3" xfId="8878"/>
    <cellStyle name="Normal 4 2 3 2 2 4" xfId="8879"/>
    <cellStyle name="Normal 4 2 3 2 2 5" xfId="8880"/>
    <cellStyle name="Normal 4 2 3 2 2 6" xfId="8881"/>
    <cellStyle name="Normal 4 2 3 2 2 7" xfId="8882"/>
    <cellStyle name="Normal 4 2 3 2 2 8" xfId="8883"/>
    <cellStyle name="Normal 4 2 3 2 2 9" xfId="8884"/>
    <cellStyle name="Normal 4 2 3 2 20" xfId="8885"/>
    <cellStyle name="Normal 4 2 3 2 3" xfId="8886"/>
    <cellStyle name="Normal 4 2 3 2 4" xfId="8887"/>
    <cellStyle name="Normal 4 2 3 2 5" xfId="8888"/>
    <cellStyle name="Normal 4 2 3 2 6" xfId="8889"/>
    <cellStyle name="Normal 4 2 3 2 7" xfId="8890"/>
    <cellStyle name="Normal 4 2 3 2 8" xfId="8891"/>
    <cellStyle name="Normal 4 2 3 2 9" xfId="8892"/>
    <cellStyle name="Normal 4 2 3 20" xfId="8893"/>
    <cellStyle name="Normal 4 2 3 21" xfId="8894"/>
    <cellStyle name="Normal 4 2 3 3" xfId="8895"/>
    <cellStyle name="Normal 4 2 3 3 10" xfId="8896"/>
    <cellStyle name="Normal 4 2 3 3 11" xfId="8897"/>
    <cellStyle name="Normal 4 2 3 3 12" xfId="8898"/>
    <cellStyle name="Normal 4 2 3 3 13" xfId="8899"/>
    <cellStyle name="Normal 4 2 3 3 14" xfId="8900"/>
    <cellStyle name="Normal 4 2 3 3 15" xfId="8901"/>
    <cellStyle name="Normal 4 2 3 3 16" xfId="8902"/>
    <cellStyle name="Normal 4 2 3 3 17" xfId="8903"/>
    <cellStyle name="Normal 4 2 3 3 18" xfId="8904"/>
    <cellStyle name="Normal 4 2 3 3 19" xfId="8905"/>
    <cellStyle name="Normal 4 2 3 3 2" xfId="8906"/>
    <cellStyle name="Normal 4 2 3 3 3" xfId="8907"/>
    <cellStyle name="Normal 4 2 3 3 4" xfId="8908"/>
    <cellStyle name="Normal 4 2 3 3 5" xfId="8909"/>
    <cellStyle name="Normal 4 2 3 3 6" xfId="8910"/>
    <cellStyle name="Normal 4 2 3 3 7" xfId="8911"/>
    <cellStyle name="Normal 4 2 3 3 8" xfId="8912"/>
    <cellStyle name="Normal 4 2 3 3 9" xfId="8913"/>
    <cellStyle name="Normal 4 2 3 4" xfId="8914"/>
    <cellStyle name="Normal 4 2 3 5" xfId="8915"/>
    <cellStyle name="Normal 4 2 3 6" xfId="8916"/>
    <cellStyle name="Normal 4 2 3 7" xfId="8917"/>
    <cellStyle name="Normal 4 2 3 8" xfId="8918"/>
    <cellStyle name="Normal 4 2 3 9" xfId="8919"/>
    <cellStyle name="Normal 4 2 4" xfId="8920"/>
    <cellStyle name="Normal 4 3" xfId="3039"/>
    <cellStyle name="Normal 4 3 2" xfId="8921"/>
    <cellStyle name="Normal 4 4" xfId="3040"/>
    <cellStyle name="Normal 4 4 2" xfId="8922"/>
    <cellStyle name="Normal 4 5" xfId="3041"/>
    <cellStyle name="Normal 4 5 2" xfId="8923"/>
    <cellStyle name="Normal 4 6" xfId="3042"/>
    <cellStyle name="Normal 4 6 2" xfId="8924"/>
    <cellStyle name="Normal 4 7" xfId="3043"/>
    <cellStyle name="Normal 4 7 2" xfId="8925"/>
    <cellStyle name="Normal 4 8" xfId="3044"/>
    <cellStyle name="Normal 4 8 2" xfId="8926"/>
    <cellStyle name="Normal 4 9" xfId="3045"/>
    <cellStyle name="Normal 4 9 2" xfId="8927"/>
    <cellStyle name="Normal 45" xfId="3046"/>
    <cellStyle name="Normal 47" xfId="3047"/>
    <cellStyle name="Normal 49" xfId="3048"/>
    <cellStyle name="Normal 5" xfId="2"/>
    <cellStyle name="Normal 5 10" xfId="3049"/>
    <cellStyle name="Normal 5 10 2" xfId="8928"/>
    <cellStyle name="Normal 5 11" xfId="3050"/>
    <cellStyle name="Normal 5 11 2" xfId="8929"/>
    <cellStyle name="Normal 5 12" xfId="3051"/>
    <cellStyle name="Normal 5 12 2" xfId="8930"/>
    <cellStyle name="Normal 5 13" xfId="3052"/>
    <cellStyle name="Normal 5 13 2" xfId="8931"/>
    <cellStyle name="Normal 5 14" xfId="3053"/>
    <cellStyle name="Normal 5 15" xfId="3054"/>
    <cellStyle name="Normal 5 16" xfId="8932"/>
    <cellStyle name="Normal 5 2" xfId="3055"/>
    <cellStyle name="Normal 5 2 2" xfId="8933"/>
    <cellStyle name="Normal 5 3" xfId="3056"/>
    <cellStyle name="Normal 5 3 2" xfId="8934"/>
    <cellStyle name="Normal 5 4" xfId="3057"/>
    <cellStyle name="Normal 5 4 2" xfId="8935"/>
    <cellStyle name="Normal 5 5" xfId="3058"/>
    <cellStyle name="Normal 5 5 2" xfId="8936"/>
    <cellStyle name="Normal 5 6" xfId="3059"/>
    <cellStyle name="Normal 5 6 2" xfId="8937"/>
    <cellStyle name="Normal 5 7" xfId="3060"/>
    <cellStyle name="Normal 5 7 2" xfId="8938"/>
    <cellStyle name="Normal 5 8" xfId="3061"/>
    <cellStyle name="Normal 5 8 2" xfId="8939"/>
    <cellStyle name="Normal 5 9" xfId="3062"/>
    <cellStyle name="Normal 5 9 2" xfId="8940"/>
    <cellStyle name="Normal 57" xfId="3063"/>
    <cellStyle name="Normal 6" xfId="22"/>
    <cellStyle name="Normal 6 10" xfId="3064"/>
    <cellStyle name="Normal 6 10 2" xfId="8941"/>
    <cellStyle name="Normal 6 11" xfId="3065"/>
    <cellStyle name="Normal 6 11 2" xfId="8942"/>
    <cellStyle name="Normal 6 12" xfId="3066"/>
    <cellStyle name="Normal 6 12 2" xfId="8943"/>
    <cellStyle name="Normal 6 13" xfId="3067"/>
    <cellStyle name="Normal 6 13 2" xfId="8944"/>
    <cellStyle name="Normal 6 14" xfId="3068"/>
    <cellStyle name="Normal 6 15" xfId="3069"/>
    <cellStyle name="Normal 6 16" xfId="8945"/>
    <cellStyle name="Normal 6 2" xfId="3070"/>
    <cellStyle name="Normal 6 2 2" xfId="8946"/>
    <cellStyle name="Normal 6 3" xfId="3071"/>
    <cellStyle name="Normal 6 3 2" xfId="8947"/>
    <cellStyle name="Normal 6 4" xfId="3072"/>
    <cellStyle name="Normal 6 4 2" xfId="8948"/>
    <cellStyle name="Normal 6 5" xfId="3073"/>
    <cellStyle name="Normal 6 5 2" xfId="8949"/>
    <cellStyle name="Normal 6 6" xfId="3074"/>
    <cellStyle name="Normal 6 6 2" xfId="8950"/>
    <cellStyle name="Normal 6 7" xfId="3075"/>
    <cellStyle name="Normal 6 7 2" xfId="8951"/>
    <cellStyle name="Normal 6 8" xfId="3076"/>
    <cellStyle name="Normal 6 8 2" xfId="8952"/>
    <cellStyle name="Normal 6 9" xfId="3077"/>
    <cellStyle name="Normal 6 9 2" xfId="8953"/>
    <cellStyle name="Normal 63" xfId="3078"/>
    <cellStyle name="Normal 65" xfId="3079"/>
    <cellStyle name="Normal 67" xfId="3080"/>
    <cellStyle name="Normal 69" xfId="3081"/>
    <cellStyle name="Normal 7" xfId="23"/>
    <cellStyle name="Normal 7 10" xfId="3082"/>
    <cellStyle name="Normal 7 10 2" xfId="8954"/>
    <cellStyle name="Normal 7 11" xfId="3083"/>
    <cellStyle name="Normal 7 11 2" xfId="8955"/>
    <cellStyle name="Normal 7 12" xfId="3084"/>
    <cellStyle name="Normal 7 12 2" xfId="8956"/>
    <cellStyle name="Normal 7 13" xfId="3085"/>
    <cellStyle name="Normal 7 13 2" xfId="8957"/>
    <cellStyle name="Normal 7 14" xfId="8958"/>
    <cellStyle name="Normal 7 2" xfId="3086"/>
    <cellStyle name="Normal 7 2 2" xfId="8959"/>
    <cellStyle name="Normal 7 3" xfId="3087"/>
    <cellStyle name="Normal 7 3 2" xfId="8960"/>
    <cellStyle name="Normal 7 4" xfId="3088"/>
    <cellStyle name="Normal 7 4 2" xfId="8961"/>
    <cellStyle name="Normal 7 5" xfId="3089"/>
    <cellStyle name="Normal 7 5 2" xfId="8962"/>
    <cellStyle name="Normal 7 6" xfId="3090"/>
    <cellStyle name="Normal 7 6 2" xfId="8963"/>
    <cellStyle name="Normal 7 7" xfId="3091"/>
    <cellStyle name="Normal 7 7 2" xfId="8964"/>
    <cellStyle name="Normal 7 8" xfId="3092"/>
    <cellStyle name="Normal 7 8 2" xfId="8965"/>
    <cellStyle name="Normal 7 9" xfId="3093"/>
    <cellStyle name="Normal 7 9 2" xfId="8966"/>
    <cellStyle name="Normal 71" xfId="3094"/>
    <cellStyle name="Normal 72" xfId="3095"/>
    <cellStyle name="Normal 8" xfId="24"/>
    <cellStyle name="Normal 8 10" xfId="3096"/>
    <cellStyle name="Normal 8 10 2" xfId="8967"/>
    <cellStyle name="Normal 8 11" xfId="3097"/>
    <cellStyle name="Normal 8 11 2" xfId="8968"/>
    <cellStyle name="Normal 8 12" xfId="3098"/>
    <cellStyle name="Normal 8 12 2" xfId="8969"/>
    <cellStyle name="Normal 8 13" xfId="3099"/>
    <cellStyle name="Normal 8 13 2" xfId="8970"/>
    <cellStyle name="Normal 8 14" xfId="8971"/>
    <cellStyle name="Normal 8 2" xfId="3100"/>
    <cellStyle name="Normal 8 2 2" xfId="8972"/>
    <cellStyle name="Normal 8 3" xfId="3101"/>
    <cellStyle name="Normal 8 3 2" xfId="8973"/>
    <cellStyle name="Normal 8 4" xfId="3102"/>
    <cellStyle name="Normal 8 4 2" xfId="8974"/>
    <cellStyle name="Normal 8 5" xfId="3103"/>
    <cellStyle name="Normal 8 5 2" xfId="8975"/>
    <cellStyle name="Normal 8 6" xfId="3104"/>
    <cellStyle name="Normal 8 6 2" xfId="8976"/>
    <cellStyle name="Normal 8 7" xfId="3105"/>
    <cellStyle name="Normal 8 7 2" xfId="8977"/>
    <cellStyle name="Normal 8 8" xfId="3106"/>
    <cellStyle name="Normal 8 8 2" xfId="8978"/>
    <cellStyle name="Normal 8 9" xfId="3107"/>
    <cellStyle name="Normal 8 9 2" xfId="8979"/>
    <cellStyle name="Normal 9" xfId="3108"/>
    <cellStyle name="Normal 9 2" xfId="3109"/>
    <cellStyle name="Note 10" xfId="3110"/>
    <cellStyle name="Note 10 10" xfId="8980"/>
    <cellStyle name="Note 10 11" xfId="8981"/>
    <cellStyle name="Note 10 12" xfId="8982"/>
    <cellStyle name="Note 10 13" xfId="8983"/>
    <cellStyle name="Note 10 14" xfId="8984"/>
    <cellStyle name="Note 10 15" xfId="8985"/>
    <cellStyle name="Note 10 16" xfId="8986"/>
    <cellStyle name="Note 10 17" xfId="8987"/>
    <cellStyle name="Note 10 18" xfId="8988"/>
    <cellStyle name="Note 10 19" xfId="8989"/>
    <cellStyle name="Note 10 2" xfId="8990"/>
    <cellStyle name="Note 10 20" xfId="8991"/>
    <cellStyle name="Note 10 21" xfId="8992"/>
    <cellStyle name="Note 10 3" xfId="8993"/>
    <cellStyle name="Note 10 4" xfId="8994"/>
    <cellStyle name="Note 10 5" xfId="8995"/>
    <cellStyle name="Note 10 6" xfId="8996"/>
    <cellStyle name="Note 10 7" xfId="8997"/>
    <cellStyle name="Note 10 8" xfId="8998"/>
    <cellStyle name="Note 10 9" xfId="8999"/>
    <cellStyle name="Note 100" xfId="3111"/>
    <cellStyle name="Note 100 10" xfId="9000"/>
    <cellStyle name="Note 100 11" xfId="9001"/>
    <cellStyle name="Note 100 12" xfId="9002"/>
    <cellStyle name="Note 100 13" xfId="9003"/>
    <cellStyle name="Note 100 14" xfId="9004"/>
    <cellStyle name="Note 100 15" xfId="9005"/>
    <cellStyle name="Note 100 16" xfId="9006"/>
    <cellStyle name="Note 100 17" xfId="9007"/>
    <cellStyle name="Note 100 18" xfId="9008"/>
    <cellStyle name="Note 100 19" xfId="9009"/>
    <cellStyle name="Note 100 2" xfId="9010"/>
    <cellStyle name="Note 100 20" xfId="9011"/>
    <cellStyle name="Note 100 21" xfId="9012"/>
    <cellStyle name="Note 100 3" xfId="9013"/>
    <cellStyle name="Note 100 4" xfId="9014"/>
    <cellStyle name="Note 100 5" xfId="9015"/>
    <cellStyle name="Note 100 6" xfId="9016"/>
    <cellStyle name="Note 100 7" xfId="9017"/>
    <cellStyle name="Note 100 8" xfId="9018"/>
    <cellStyle name="Note 100 9" xfId="9019"/>
    <cellStyle name="Note 101" xfId="3112"/>
    <cellStyle name="Note 101 10" xfId="9020"/>
    <cellStyle name="Note 101 11" xfId="9021"/>
    <cellStyle name="Note 101 12" xfId="9022"/>
    <cellStyle name="Note 101 13" xfId="9023"/>
    <cellStyle name="Note 101 14" xfId="9024"/>
    <cellStyle name="Note 101 15" xfId="9025"/>
    <cellStyle name="Note 101 16" xfId="9026"/>
    <cellStyle name="Note 101 17" xfId="9027"/>
    <cellStyle name="Note 101 18" xfId="9028"/>
    <cellStyle name="Note 101 19" xfId="9029"/>
    <cellStyle name="Note 101 2" xfId="9030"/>
    <cellStyle name="Note 101 20" xfId="9031"/>
    <cellStyle name="Note 101 21" xfId="9032"/>
    <cellStyle name="Note 101 3" xfId="9033"/>
    <cellStyle name="Note 101 4" xfId="9034"/>
    <cellStyle name="Note 101 5" xfId="9035"/>
    <cellStyle name="Note 101 6" xfId="9036"/>
    <cellStyle name="Note 101 7" xfId="9037"/>
    <cellStyle name="Note 101 8" xfId="9038"/>
    <cellStyle name="Note 101 9" xfId="9039"/>
    <cellStyle name="Note 102" xfId="9040"/>
    <cellStyle name="Note 103" xfId="9041"/>
    <cellStyle name="Note 104" xfId="9042"/>
    <cellStyle name="Note 105" xfId="9043"/>
    <cellStyle name="Note 106" xfId="9044"/>
    <cellStyle name="Note 107" xfId="9045"/>
    <cellStyle name="Note 108" xfId="9046"/>
    <cellStyle name="Note 109" xfId="9047"/>
    <cellStyle name="Note 11" xfId="3113"/>
    <cellStyle name="Note 11 10" xfId="9048"/>
    <cellStyle name="Note 11 11" xfId="9049"/>
    <cellStyle name="Note 11 12" xfId="9050"/>
    <cellStyle name="Note 11 13" xfId="9051"/>
    <cellStyle name="Note 11 14" xfId="9052"/>
    <cellStyle name="Note 11 15" xfId="9053"/>
    <cellStyle name="Note 11 16" xfId="9054"/>
    <cellStyle name="Note 11 17" xfId="9055"/>
    <cellStyle name="Note 11 18" xfId="9056"/>
    <cellStyle name="Note 11 19" xfId="9057"/>
    <cellStyle name="Note 11 2" xfId="9058"/>
    <cellStyle name="Note 11 20" xfId="9059"/>
    <cellStyle name="Note 11 21" xfId="9060"/>
    <cellStyle name="Note 11 3" xfId="9061"/>
    <cellStyle name="Note 11 4" xfId="9062"/>
    <cellStyle name="Note 11 5" xfId="9063"/>
    <cellStyle name="Note 11 6" xfId="9064"/>
    <cellStyle name="Note 11 7" xfId="9065"/>
    <cellStyle name="Note 11 8" xfId="9066"/>
    <cellStyle name="Note 11 9" xfId="9067"/>
    <cellStyle name="Note 110" xfId="9068"/>
    <cellStyle name="Note 111" xfId="9069"/>
    <cellStyle name="Note 112" xfId="9070"/>
    <cellStyle name="Note 113" xfId="9071"/>
    <cellStyle name="Note 114" xfId="9072"/>
    <cellStyle name="Note 115" xfId="9073"/>
    <cellStyle name="Note 116" xfId="9074"/>
    <cellStyle name="Note 117" xfId="9075"/>
    <cellStyle name="Note 118" xfId="9076"/>
    <cellStyle name="Note 119" xfId="9077"/>
    <cellStyle name="Note 12" xfId="3114"/>
    <cellStyle name="Note 12 10" xfId="9078"/>
    <cellStyle name="Note 12 11" xfId="9079"/>
    <cellStyle name="Note 12 12" xfId="9080"/>
    <cellStyle name="Note 12 13" xfId="9081"/>
    <cellStyle name="Note 12 14" xfId="9082"/>
    <cellStyle name="Note 12 15" xfId="9083"/>
    <cellStyle name="Note 12 16" xfId="9084"/>
    <cellStyle name="Note 12 17" xfId="9085"/>
    <cellStyle name="Note 12 18" xfId="9086"/>
    <cellStyle name="Note 12 19" xfId="9087"/>
    <cellStyle name="Note 12 2" xfId="9088"/>
    <cellStyle name="Note 12 20" xfId="9089"/>
    <cellStyle name="Note 12 21" xfId="9090"/>
    <cellStyle name="Note 12 3" xfId="9091"/>
    <cellStyle name="Note 12 4" xfId="9092"/>
    <cellStyle name="Note 12 5" xfId="9093"/>
    <cellStyle name="Note 12 6" xfId="9094"/>
    <cellStyle name="Note 12 7" xfId="9095"/>
    <cellStyle name="Note 12 8" xfId="9096"/>
    <cellStyle name="Note 12 9" xfId="9097"/>
    <cellStyle name="Note 120" xfId="9098"/>
    <cellStyle name="Note 121" xfId="9099"/>
    <cellStyle name="Note 13" xfId="3115"/>
    <cellStyle name="Note 13 10" xfId="9100"/>
    <cellStyle name="Note 13 11" xfId="9101"/>
    <cellStyle name="Note 13 12" xfId="9102"/>
    <cellStyle name="Note 13 13" xfId="9103"/>
    <cellStyle name="Note 13 14" xfId="9104"/>
    <cellStyle name="Note 13 15" xfId="9105"/>
    <cellStyle name="Note 13 16" xfId="9106"/>
    <cellStyle name="Note 13 17" xfId="9107"/>
    <cellStyle name="Note 13 18" xfId="9108"/>
    <cellStyle name="Note 13 19" xfId="9109"/>
    <cellStyle name="Note 13 2" xfId="9110"/>
    <cellStyle name="Note 13 20" xfId="9111"/>
    <cellStyle name="Note 13 21" xfId="9112"/>
    <cellStyle name="Note 13 3" xfId="9113"/>
    <cellStyle name="Note 13 4" xfId="9114"/>
    <cellStyle name="Note 13 5" xfId="9115"/>
    <cellStyle name="Note 13 6" xfId="9116"/>
    <cellStyle name="Note 13 7" xfId="9117"/>
    <cellStyle name="Note 13 8" xfId="9118"/>
    <cellStyle name="Note 13 9" xfId="9119"/>
    <cellStyle name="Note 14" xfId="3116"/>
    <cellStyle name="Note 14 10" xfId="9120"/>
    <cellStyle name="Note 14 11" xfId="9121"/>
    <cellStyle name="Note 14 12" xfId="9122"/>
    <cellStyle name="Note 14 13" xfId="9123"/>
    <cellStyle name="Note 14 14" xfId="9124"/>
    <cellStyle name="Note 14 15" xfId="9125"/>
    <cellStyle name="Note 14 16" xfId="9126"/>
    <cellStyle name="Note 14 17" xfId="9127"/>
    <cellStyle name="Note 14 18" xfId="9128"/>
    <cellStyle name="Note 14 19" xfId="9129"/>
    <cellStyle name="Note 14 2" xfId="9130"/>
    <cellStyle name="Note 14 20" xfId="9131"/>
    <cellStyle name="Note 14 21" xfId="9132"/>
    <cellStyle name="Note 14 3" xfId="9133"/>
    <cellStyle name="Note 14 4" xfId="9134"/>
    <cellStyle name="Note 14 5" xfId="9135"/>
    <cellStyle name="Note 14 6" xfId="9136"/>
    <cellStyle name="Note 14 7" xfId="9137"/>
    <cellStyle name="Note 14 8" xfId="9138"/>
    <cellStyle name="Note 14 9" xfId="9139"/>
    <cellStyle name="Note 15" xfId="3117"/>
    <cellStyle name="Note 15 10" xfId="9140"/>
    <cellStyle name="Note 15 11" xfId="9141"/>
    <cellStyle name="Note 15 12" xfId="9142"/>
    <cellStyle name="Note 15 13" xfId="9143"/>
    <cellStyle name="Note 15 14" xfId="9144"/>
    <cellStyle name="Note 15 15" xfId="9145"/>
    <cellStyle name="Note 15 16" xfId="9146"/>
    <cellStyle name="Note 15 17" xfId="9147"/>
    <cellStyle name="Note 15 18" xfId="9148"/>
    <cellStyle name="Note 15 19" xfId="9149"/>
    <cellStyle name="Note 15 2" xfId="9150"/>
    <cellStyle name="Note 15 20" xfId="9151"/>
    <cellStyle name="Note 15 21" xfId="9152"/>
    <cellStyle name="Note 15 3" xfId="9153"/>
    <cellStyle name="Note 15 4" xfId="9154"/>
    <cellStyle name="Note 15 5" xfId="9155"/>
    <cellStyle name="Note 15 6" xfId="9156"/>
    <cellStyle name="Note 15 7" xfId="9157"/>
    <cellStyle name="Note 15 8" xfId="9158"/>
    <cellStyle name="Note 15 9" xfId="9159"/>
    <cellStyle name="Note 16" xfId="3118"/>
    <cellStyle name="Note 16 10" xfId="9160"/>
    <cellStyle name="Note 16 11" xfId="9161"/>
    <cellStyle name="Note 16 12" xfId="9162"/>
    <cellStyle name="Note 16 13" xfId="9163"/>
    <cellStyle name="Note 16 14" xfId="9164"/>
    <cellStyle name="Note 16 15" xfId="9165"/>
    <cellStyle name="Note 16 16" xfId="9166"/>
    <cellStyle name="Note 16 17" xfId="9167"/>
    <cellStyle name="Note 16 18" xfId="9168"/>
    <cellStyle name="Note 16 19" xfId="9169"/>
    <cellStyle name="Note 16 2" xfId="9170"/>
    <cellStyle name="Note 16 20" xfId="9171"/>
    <cellStyle name="Note 16 21" xfId="9172"/>
    <cellStyle name="Note 16 3" xfId="9173"/>
    <cellStyle name="Note 16 4" xfId="9174"/>
    <cellStyle name="Note 16 5" xfId="9175"/>
    <cellStyle name="Note 16 6" xfId="9176"/>
    <cellStyle name="Note 16 7" xfId="9177"/>
    <cellStyle name="Note 16 8" xfId="9178"/>
    <cellStyle name="Note 16 9" xfId="9179"/>
    <cellStyle name="Note 17" xfId="3119"/>
    <cellStyle name="Note 17 10" xfId="9180"/>
    <cellStyle name="Note 17 11" xfId="9181"/>
    <cellStyle name="Note 17 12" xfId="9182"/>
    <cellStyle name="Note 17 13" xfId="9183"/>
    <cellStyle name="Note 17 14" xfId="9184"/>
    <cellStyle name="Note 17 15" xfId="9185"/>
    <cellStyle name="Note 17 16" xfId="9186"/>
    <cellStyle name="Note 17 17" xfId="9187"/>
    <cellStyle name="Note 17 18" xfId="9188"/>
    <cellStyle name="Note 17 19" xfId="9189"/>
    <cellStyle name="Note 17 2" xfId="9190"/>
    <cellStyle name="Note 17 20" xfId="9191"/>
    <cellStyle name="Note 17 21" xfId="9192"/>
    <cellStyle name="Note 17 3" xfId="9193"/>
    <cellStyle name="Note 17 4" xfId="9194"/>
    <cellStyle name="Note 17 5" xfId="9195"/>
    <cellStyle name="Note 17 6" xfId="9196"/>
    <cellStyle name="Note 17 7" xfId="9197"/>
    <cellStyle name="Note 17 8" xfId="9198"/>
    <cellStyle name="Note 17 9" xfId="9199"/>
    <cellStyle name="Note 18" xfId="3120"/>
    <cellStyle name="Note 18 10" xfId="9200"/>
    <cellStyle name="Note 18 11" xfId="9201"/>
    <cellStyle name="Note 18 12" xfId="9202"/>
    <cellStyle name="Note 18 13" xfId="9203"/>
    <cellStyle name="Note 18 14" xfId="9204"/>
    <cellStyle name="Note 18 15" xfId="9205"/>
    <cellStyle name="Note 18 16" xfId="9206"/>
    <cellStyle name="Note 18 17" xfId="9207"/>
    <cellStyle name="Note 18 18" xfId="9208"/>
    <cellStyle name="Note 18 19" xfId="9209"/>
    <cellStyle name="Note 18 2" xfId="9210"/>
    <cellStyle name="Note 18 20" xfId="9211"/>
    <cellStyle name="Note 18 21" xfId="9212"/>
    <cellStyle name="Note 18 3" xfId="9213"/>
    <cellStyle name="Note 18 4" xfId="9214"/>
    <cellStyle name="Note 18 5" xfId="9215"/>
    <cellStyle name="Note 18 6" xfId="9216"/>
    <cellStyle name="Note 18 7" xfId="9217"/>
    <cellStyle name="Note 18 8" xfId="9218"/>
    <cellStyle name="Note 18 9" xfId="9219"/>
    <cellStyle name="Note 19" xfId="3121"/>
    <cellStyle name="Note 19 10" xfId="9220"/>
    <cellStyle name="Note 19 11" xfId="9221"/>
    <cellStyle name="Note 19 12" xfId="9222"/>
    <cellStyle name="Note 19 13" xfId="9223"/>
    <cellStyle name="Note 19 14" xfId="9224"/>
    <cellStyle name="Note 19 15" xfId="9225"/>
    <cellStyle name="Note 19 16" xfId="9226"/>
    <cellStyle name="Note 19 17" xfId="9227"/>
    <cellStyle name="Note 19 18" xfId="9228"/>
    <cellStyle name="Note 19 19" xfId="9229"/>
    <cellStyle name="Note 19 2" xfId="9230"/>
    <cellStyle name="Note 19 20" xfId="9231"/>
    <cellStyle name="Note 19 21" xfId="9232"/>
    <cellStyle name="Note 19 3" xfId="9233"/>
    <cellStyle name="Note 19 4" xfId="9234"/>
    <cellStyle name="Note 19 5" xfId="9235"/>
    <cellStyle name="Note 19 6" xfId="9236"/>
    <cellStyle name="Note 19 7" xfId="9237"/>
    <cellStyle name="Note 19 8" xfId="9238"/>
    <cellStyle name="Note 19 9" xfId="9239"/>
    <cellStyle name="Note 2" xfId="3122"/>
    <cellStyle name="Note 2 10" xfId="9240"/>
    <cellStyle name="Note 2 11" xfId="9241"/>
    <cellStyle name="Note 2 12" xfId="9242"/>
    <cellStyle name="Note 2 13" xfId="9243"/>
    <cellStyle name="Note 2 14" xfId="9244"/>
    <cellStyle name="Note 2 15" xfId="9245"/>
    <cellStyle name="Note 2 16" xfId="9246"/>
    <cellStyle name="Note 2 17" xfId="9247"/>
    <cellStyle name="Note 2 18" xfId="9248"/>
    <cellStyle name="Note 2 19" xfId="9249"/>
    <cellStyle name="Note 2 2" xfId="3123"/>
    <cellStyle name="Note 2 2 10" xfId="9250"/>
    <cellStyle name="Note 2 2 11" xfId="9251"/>
    <cellStyle name="Note 2 2 12" xfId="9252"/>
    <cellStyle name="Note 2 2 13" xfId="9253"/>
    <cellStyle name="Note 2 2 14" xfId="9254"/>
    <cellStyle name="Note 2 2 15" xfId="9255"/>
    <cellStyle name="Note 2 2 16" xfId="9256"/>
    <cellStyle name="Note 2 2 17" xfId="9257"/>
    <cellStyle name="Note 2 2 18" xfId="9258"/>
    <cellStyle name="Note 2 2 19" xfId="9259"/>
    <cellStyle name="Note 2 2 2" xfId="9260"/>
    <cellStyle name="Note 2 2 20" xfId="9261"/>
    <cellStyle name="Note 2 2 21" xfId="9262"/>
    <cellStyle name="Note 2 2 3" xfId="9263"/>
    <cellStyle name="Note 2 2 4" xfId="9264"/>
    <cellStyle name="Note 2 2 5" xfId="9265"/>
    <cellStyle name="Note 2 2 6" xfId="9266"/>
    <cellStyle name="Note 2 2 7" xfId="9267"/>
    <cellStyle name="Note 2 2 8" xfId="9268"/>
    <cellStyle name="Note 2 2 9" xfId="9269"/>
    <cellStyle name="Note 2 20" xfId="9270"/>
    <cellStyle name="Note 2 21" xfId="9271"/>
    <cellStyle name="Note 2 22" xfId="9272"/>
    <cellStyle name="Note 2 3" xfId="9273"/>
    <cellStyle name="Note 2 4" xfId="9274"/>
    <cellStyle name="Note 2 5" xfId="9275"/>
    <cellStyle name="Note 2 6" xfId="9276"/>
    <cellStyle name="Note 2 7" xfId="9277"/>
    <cellStyle name="Note 2 8" xfId="9278"/>
    <cellStyle name="Note 2 9" xfId="9279"/>
    <cellStyle name="Note 20" xfId="3124"/>
    <cellStyle name="Note 20 10" xfId="9280"/>
    <cellStyle name="Note 20 11" xfId="9281"/>
    <cellStyle name="Note 20 12" xfId="9282"/>
    <cellStyle name="Note 20 13" xfId="9283"/>
    <cellStyle name="Note 20 14" xfId="9284"/>
    <cellStyle name="Note 20 15" xfId="9285"/>
    <cellStyle name="Note 20 16" xfId="9286"/>
    <cellStyle name="Note 20 17" xfId="9287"/>
    <cellStyle name="Note 20 18" xfId="9288"/>
    <cellStyle name="Note 20 19" xfId="9289"/>
    <cellStyle name="Note 20 2" xfId="9290"/>
    <cellStyle name="Note 20 20" xfId="9291"/>
    <cellStyle name="Note 20 21" xfId="9292"/>
    <cellStyle name="Note 20 3" xfId="9293"/>
    <cellStyle name="Note 20 4" xfId="9294"/>
    <cellStyle name="Note 20 5" xfId="9295"/>
    <cellStyle name="Note 20 6" xfId="9296"/>
    <cellStyle name="Note 20 7" xfId="9297"/>
    <cellStyle name="Note 20 8" xfId="9298"/>
    <cellStyle name="Note 20 9" xfId="9299"/>
    <cellStyle name="Note 21" xfId="3125"/>
    <cellStyle name="Note 21 10" xfId="9300"/>
    <cellStyle name="Note 21 11" xfId="9301"/>
    <cellStyle name="Note 21 12" xfId="9302"/>
    <cellStyle name="Note 21 13" xfId="9303"/>
    <cellStyle name="Note 21 14" xfId="9304"/>
    <cellStyle name="Note 21 15" xfId="9305"/>
    <cellStyle name="Note 21 16" xfId="9306"/>
    <cellStyle name="Note 21 17" xfId="9307"/>
    <cellStyle name="Note 21 18" xfId="9308"/>
    <cellStyle name="Note 21 19" xfId="9309"/>
    <cellStyle name="Note 21 2" xfId="9310"/>
    <cellStyle name="Note 21 20" xfId="9311"/>
    <cellStyle name="Note 21 21" xfId="9312"/>
    <cellStyle name="Note 21 3" xfId="9313"/>
    <cellStyle name="Note 21 4" xfId="9314"/>
    <cellStyle name="Note 21 5" xfId="9315"/>
    <cellStyle name="Note 21 6" xfId="9316"/>
    <cellStyle name="Note 21 7" xfId="9317"/>
    <cellStyle name="Note 21 8" xfId="9318"/>
    <cellStyle name="Note 21 9" xfId="9319"/>
    <cellStyle name="Note 22" xfId="3126"/>
    <cellStyle name="Note 22 10" xfId="9320"/>
    <cellStyle name="Note 22 11" xfId="9321"/>
    <cellStyle name="Note 22 12" xfId="9322"/>
    <cellStyle name="Note 22 13" xfId="9323"/>
    <cellStyle name="Note 22 14" xfId="9324"/>
    <cellStyle name="Note 22 15" xfId="9325"/>
    <cellStyle name="Note 22 16" xfId="9326"/>
    <cellStyle name="Note 22 17" xfId="9327"/>
    <cellStyle name="Note 22 18" xfId="9328"/>
    <cellStyle name="Note 22 19" xfId="9329"/>
    <cellStyle name="Note 22 2" xfId="9330"/>
    <cellStyle name="Note 22 20" xfId="9331"/>
    <cellStyle name="Note 22 21" xfId="9332"/>
    <cellStyle name="Note 22 3" xfId="9333"/>
    <cellStyle name="Note 22 4" xfId="9334"/>
    <cellStyle name="Note 22 5" xfId="9335"/>
    <cellStyle name="Note 22 6" xfId="9336"/>
    <cellStyle name="Note 22 7" xfId="9337"/>
    <cellStyle name="Note 22 8" xfId="9338"/>
    <cellStyle name="Note 22 9" xfId="9339"/>
    <cellStyle name="Note 23" xfId="3127"/>
    <cellStyle name="Note 23 10" xfId="9340"/>
    <cellStyle name="Note 23 11" xfId="9341"/>
    <cellStyle name="Note 23 12" xfId="9342"/>
    <cellStyle name="Note 23 13" xfId="9343"/>
    <cellStyle name="Note 23 14" xfId="9344"/>
    <cellStyle name="Note 23 15" xfId="9345"/>
    <cellStyle name="Note 23 16" xfId="9346"/>
    <cellStyle name="Note 23 17" xfId="9347"/>
    <cellStyle name="Note 23 18" xfId="9348"/>
    <cellStyle name="Note 23 19" xfId="9349"/>
    <cellStyle name="Note 23 2" xfId="9350"/>
    <cellStyle name="Note 23 20" xfId="9351"/>
    <cellStyle name="Note 23 21" xfId="9352"/>
    <cellStyle name="Note 23 3" xfId="9353"/>
    <cellStyle name="Note 23 4" xfId="9354"/>
    <cellStyle name="Note 23 5" xfId="9355"/>
    <cellStyle name="Note 23 6" xfId="9356"/>
    <cellStyle name="Note 23 7" xfId="9357"/>
    <cellStyle name="Note 23 8" xfId="9358"/>
    <cellStyle name="Note 23 9" xfId="9359"/>
    <cellStyle name="Note 24" xfId="3128"/>
    <cellStyle name="Note 24 10" xfId="9360"/>
    <cellStyle name="Note 24 11" xfId="9361"/>
    <cellStyle name="Note 24 12" xfId="9362"/>
    <cellStyle name="Note 24 13" xfId="9363"/>
    <cellStyle name="Note 24 14" xfId="9364"/>
    <cellStyle name="Note 24 15" xfId="9365"/>
    <cellStyle name="Note 24 16" xfId="9366"/>
    <cellStyle name="Note 24 17" xfId="9367"/>
    <cellStyle name="Note 24 18" xfId="9368"/>
    <cellStyle name="Note 24 19" xfId="9369"/>
    <cellStyle name="Note 24 2" xfId="9370"/>
    <cellStyle name="Note 24 20" xfId="9371"/>
    <cellStyle name="Note 24 21" xfId="9372"/>
    <cellStyle name="Note 24 3" xfId="9373"/>
    <cellStyle name="Note 24 4" xfId="9374"/>
    <cellStyle name="Note 24 5" xfId="9375"/>
    <cellStyle name="Note 24 6" xfId="9376"/>
    <cellStyle name="Note 24 7" xfId="9377"/>
    <cellStyle name="Note 24 8" xfId="9378"/>
    <cellStyle name="Note 24 9" xfId="9379"/>
    <cellStyle name="Note 25" xfId="3129"/>
    <cellStyle name="Note 25 10" xfId="9380"/>
    <cellStyle name="Note 25 11" xfId="9381"/>
    <cellStyle name="Note 25 12" xfId="9382"/>
    <cellStyle name="Note 25 13" xfId="9383"/>
    <cellStyle name="Note 25 14" xfId="9384"/>
    <cellStyle name="Note 25 15" xfId="9385"/>
    <cellStyle name="Note 25 16" xfId="9386"/>
    <cellStyle name="Note 25 17" xfId="9387"/>
    <cellStyle name="Note 25 18" xfId="9388"/>
    <cellStyle name="Note 25 19" xfId="9389"/>
    <cellStyle name="Note 25 2" xfId="9390"/>
    <cellStyle name="Note 25 20" xfId="9391"/>
    <cellStyle name="Note 25 21" xfId="9392"/>
    <cellStyle name="Note 25 3" xfId="9393"/>
    <cellStyle name="Note 25 4" xfId="9394"/>
    <cellStyle name="Note 25 5" xfId="9395"/>
    <cellStyle name="Note 25 6" xfId="9396"/>
    <cellStyle name="Note 25 7" xfId="9397"/>
    <cellStyle name="Note 25 8" xfId="9398"/>
    <cellStyle name="Note 25 9" xfId="9399"/>
    <cellStyle name="Note 26" xfId="3130"/>
    <cellStyle name="Note 26 10" xfId="9400"/>
    <cellStyle name="Note 26 11" xfId="9401"/>
    <cellStyle name="Note 26 12" xfId="9402"/>
    <cellStyle name="Note 26 13" xfId="9403"/>
    <cellStyle name="Note 26 14" xfId="9404"/>
    <cellStyle name="Note 26 15" xfId="9405"/>
    <cellStyle name="Note 26 16" xfId="9406"/>
    <cellStyle name="Note 26 17" xfId="9407"/>
    <cellStyle name="Note 26 18" xfId="9408"/>
    <cellStyle name="Note 26 19" xfId="9409"/>
    <cellStyle name="Note 26 2" xfId="9410"/>
    <cellStyle name="Note 26 20" xfId="9411"/>
    <cellStyle name="Note 26 21" xfId="9412"/>
    <cellStyle name="Note 26 3" xfId="9413"/>
    <cellStyle name="Note 26 4" xfId="9414"/>
    <cellStyle name="Note 26 5" xfId="9415"/>
    <cellStyle name="Note 26 6" xfId="9416"/>
    <cellStyle name="Note 26 7" xfId="9417"/>
    <cellStyle name="Note 26 8" xfId="9418"/>
    <cellStyle name="Note 26 9" xfId="9419"/>
    <cellStyle name="Note 27" xfId="3131"/>
    <cellStyle name="Note 27 10" xfId="9420"/>
    <cellStyle name="Note 27 11" xfId="9421"/>
    <cellStyle name="Note 27 12" xfId="9422"/>
    <cellStyle name="Note 27 13" xfId="9423"/>
    <cellStyle name="Note 27 14" xfId="9424"/>
    <cellStyle name="Note 27 15" xfId="9425"/>
    <cellStyle name="Note 27 16" xfId="9426"/>
    <cellStyle name="Note 27 17" xfId="9427"/>
    <cellStyle name="Note 27 18" xfId="9428"/>
    <cellStyle name="Note 27 19" xfId="9429"/>
    <cellStyle name="Note 27 2" xfId="9430"/>
    <cellStyle name="Note 27 20" xfId="9431"/>
    <cellStyle name="Note 27 21" xfId="9432"/>
    <cellStyle name="Note 27 3" xfId="9433"/>
    <cellStyle name="Note 27 4" xfId="9434"/>
    <cellStyle name="Note 27 5" xfId="9435"/>
    <cellStyle name="Note 27 6" xfId="9436"/>
    <cellStyle name="Note 27 7" xfId="9437"/>
    <cellStyle name="Note 27 8" xfId="9438"/>
    <cellStyle name="Note 27 9" xfId="9439"/>
    <cellStyle name="Note 28" xfId="3132"/>
    <cellStyle name="Note 28 10" xfId="9440"/>
    <cellStyle name="Note 28 11" xfId="9441"/>
    <cellStyle name="Note 28 12" xfId="9442"/>
    <cellStyle name="Note 28 13" xfId="9443"/>
    <cellStyle name="Note 28 14" xfId="9444"/>
    <cellStyle name="Note 28 15" xfId="9445"/>
    <cellStyle name="Note 28 16" xfId="9446"/>
    <cellStyle name="Note 28 17" xfId="9447"/>
    <cellStyle name="Note 28 18" xfId="9448"/>
    <cellStyle name="Note 28 19" xfId="9449"/>
    <cellStyle name="Note 28 2" xfId="9450"/>
    <cellStyle name="Note 28 20" xfId="9451"/>
    <cellStyle name="Note 28 21" xfId="9452"/>
    <cellStyle name="Note 28 3" xfId="9453"/>
    <cellStyle name="Note 28 4" xfId="9454"/>
    <cellStyle name="Note 28 5" xfId="9455"/>
    <cellStyle name="Note 28 6" xfId="9456"/>
    <cellStyle name="Note 28 7" xfId="9457"/>
    <cellStyle name="Note 28 8" xfId="9458"/>
    <cellStyle name="Note 28 9" xfId="9459"/>
    <cellStyle name="Note 29" xfId="3133"/>
    <cellStyle name="Note 29 10" xfId="9460"/>
    <cellStyle name="Note 29 11" xfId="9461"/>
    <cellStyle name="Note 29 12" xfId="9462"/>
    <cellStyle name="Note 29 13" xfId="9463"/>
    <cellStyle name="Note 29 14" xfId="9464"/>
    <cellStyle name="Note 29 15" xfId="9465"/>
    <cellStyle name="Note 29 16" xfId="9466"/>
    <cellStyle name="Note 29 17" xfId="9467"/>
    <cellStyle name="Note 29 18" xfId="9468"/>
    <cellStyle name="Note 29 19" xfId="9469"/>
    <cellStyle name="Note 29 2" xfId="9470"/>
    <cellStyle name="Note 29 20" xfId="9471"/>
    <cellStyle name="Note 29 21" xfId="9472"/>
    <cellStyle name="Note 29 3" xfId="9473"/>
    <cellStyle name="Note 29 4" xfId="9474"/>
    <cellStyle name="Note 29 5" xfId="9475"/>
    <cellStyle name="Note 29 6" xfId="9476"/>
    <cellStyle name="Note 29 7" xfId="9477"/>
    <cellStyle name="Note 29 8" xfId="9478"/>
    <cellStyle name="Note 29 9" xfId="9479"/>
    <cellStyle name="Note 3" xfId="3134"/>
    <cellStyle name="Note 3 10" xfId="9480"/>
    <cellStyle name="Note 3 11" xfId="9481"/>
    <cellStyle name="Note 3 12" xfId="9482"/>
    <cellStyle name="Note 3 13" xfId="9483"/>
    <cellStyle name="Note 3 14" xfId="9484"/>
    <cellStyle name="Note 3 15" xfId="9485"/>
    <cellStyle name="Note 3 16" xfId="9486"/>
    <cellStyle name="Note 3 17" xfId="9487"/>
    <cellStyle name="Note 3 18" xfId="9488"/>
    <cellStyle name="Note 3 19" xfId="9489"/>
    <cellStyle name="Note 3 2" xfId="9490"/>
    <cellStyle name="Note 3 20" xfId="9491"/>
    <cellStyle name="Note 3 21" xfId="9492"/>
    <cellStyle name="Note 3 3" xfId="9493"/>
    <cellStyle name="Note 3 4" xfId="9494"/>
    <cellStyle name="Note 3 5" xfId="9495"/>
    <cellStyle name="Note 3 6" xfId="9496"/>
    <cellStyle name="Note 3 7" xfId="9497"/>
    <cellStyle name="Note 3 8" xfId="9498"/>
    <cellStyle name="Note 3 9" xfId="9499"/>
    <cellStyle name="Note 30" xfId="3135"/>
    <cellStyle name="Note 30 10" xfId="9500"/>
    <cellStyle name="Note 30 11" xfId="9501"/>
    <cellStyle name="Note 30 12" xfId="9502"/>
    <cellStyle name="Note 30 13" xfId="9503"/>
    <cellStyle name="Note 30 14" xfId="9504"/>
    <cellStyle name="Note 30 15" xfId="9505"/>
    <cellStyle name="Note 30 16" xfId="9506"/>
    <cellStyle name="Note 30 17" xfId="9507"/>
    <cellStyle name="Note 30 18" xfId="9508"/>
    <cellStyle name="Note 30 19" xfId="9509"/>
    <cellStyle name="Note 30 2" xfId="9510"/>
    <cellStyle name="Note 30 20" xfId="9511"/>
    <cellStyle name="Note 30 21" xfId="9512"/>
    <cellStyle name="Note 30 3" xfId="9513"/>
    <cellStyle name="Note 30 4" xfId="9514"/>
    <cellStyle name="Note 30 5" xfId="9515"/>
    <cellStyle name="Note 30 6" xfId="9516"/>
    <cellStyle name="Note 30 7" xfId="9517"/>
    <cellStyle name="Note 30 8" xfId="9518"/>
    <cellStyle name="Note 30 9" xfId="9519"/>
    <cellStyle name="Note 31" xfId="3136"/>
    <cellStyle name="Note 31 10" xfId="9520"/>
    <cellStyle name="Note 31 11" xfId="9521"/>
    <cellStyle name="Note 31 12" xfId="9522"/>
    <cellStyle name="Note 31 13" xfId="9523"/>
    <cellStyle name="Note 31 14" xfId="9524"/>
    <cellStyle name="Note 31 15" xfId="9525"/>
    <cellStyle name="Note 31 16" xfId="9526"/>
    <cellStyle name="Note 31 17" xfId="9527"/>
    <cellStyle name="Note 31 18" xfId="9528"/>
    <cellStyle name="Note 31 19" xfId="9529"/>
    <cellStyle name="Note 31 2" xfId="9530"/>
    <cellStyle name="Note 31 20" xfId="9531"/>
    <cellStyle name="Note 31 21" xfId="9532"/>
    <cellStyle name="Note 31 3" xfId="9533"/>
    <cellStyle name="Note 31 4" xfId="9534"/>
    <cellStyle name="Note 31 5" xfId="9535"/>
    <cellStyle name="Note 31 6" xfId="9536"/>
    <cellStyle name="Note 31 7" xfId="9537"/>
    <cellStyle name="Note 31 8" xfId="9538"/>
    <cellStyle name="Note 31 9" xfId="9539"/>
    <cellStyle name="Note 32" xfId="3137"/>
    <cellStyle name="Note 32 10" xfId="9540"/>
    <cellStyle name="Note 32 11" xfId="9541"/>
    <cellStyle name="Note 32 12" xfId="9542"/>
    <cellStyle name="Note 32 13" xfId="9543"/>
    <cellStyle name="Note 32 14" xfId="9544"/>
    <cellStyle name="Note 32 15" xfId="9545"/>
    <cellStyle name="Note 32 16" xfId="9546"/>
    <cellStyle name="Note 32 17" xfId="9547"/>
    <cellStyle name="Note 32 18" xfId="9548"/>
    <cellStyle name="Note 32 19" xfId="9549"/>
    <cellStyle name="Note 32 2" xfId="9550"/>
    <cellStyle name="Note 32 20" xfId="9551"/>
    <cellStyle name="Note 32 21" xfId="9552"/>
    <cellStyle name="Note 32 3" xfId="9553"/>
    <cellStyle name="Note 32 4" xfId="9554"/>
    <cellStyle name="Note 32 5" xfId="9555"/>
    <cellStyle name="Note 32 6" xfId="9556"/>
    <cellStyle name="Note 32 7" xfId="9557"/>
    <cellStyle name="Note 32 8" xfId="9558"/>
    <cellStyle name="Note 32 9" xfId="9559"/>
    <cellStyle name="Note 33" xfId="3138"/>
    <cellStyle name="Note 33 10" xfId="9560"/>
    <cellStyle name="Note 33 11" xfId="9561"/>
    <cellStyle name="Note 33 12" xfId="9562"/>
    <cellStyle name="Note 33 13" xfId="9563"/>
    <cellStyle name="Note 33 14" xfId="9564"/>
    <cellStyle name="Note 33 15" xfId="9565"/>
    <cellStyle name="Note 33 16" xfId="9566"/>
    <cellStyle name="Note 33 17" xfId="9567"/>
    <cellStyle name="Note 33 18" xfId="9568"/>
    <cellStyle name="Note 33 19" xfId="9569"/>
    <cellStyle name="Note 33 2" xfId="9570"/>
    <cellStyle name="Note 33 20" xfId="9571"/>
    <cellStyle name="Note 33 21" xfId="9572"/>
    <cellStyle name="Note 33 3" xfId="9573"/>
    <cellStyle name="Note 33 4" xfId="9574"/>
    <cellStyle name="Note 33 5" xfId="9575"/>
    <cellStyle name="Note 33 6" xfId="9576"/>
    <cellStyle name="Note 33 7" xfId="9577"/>
    <cellStyle name="Note 33 8" xfId="9578"/>
    <cellStyle name="Note 33 9" xfId="9579"/>
    <cellStyle name="Note 34" xfId="3139"/>
    <cellStyle name="Note 34 10" xfId="9580"/>
    <cellStyle name="Note 34 11" xfId="9581"/>
    <cellStyle name="Note 34 12" xfId="9582"/>
    <cellStyle name="Note 34 13" xfId="9583"/>
    <cellStyle name="Note 34 14" xfId="9584"/>
    <cellStyle name="Note 34 15" xfId="9585"/>
    <cellStyle name="Note 34 16" xfId="9586"/>
    <cellStyle name="Note 34 17" xfId="9587"/>
    <cellStyle name="Note 34 18" xfId="9588"/>
    <cellStyle name="Note 34 19" xfId="9589"/>
    <cellStyle name="Note 34 2" xfId="9590"/>
    <cellStyle name="Note 34 20" xfId="9591"/>
    <cellStyle name="Note 34 21" xfId="9592"/>
    <cellStyle name="Note 34 3" xfId="9593"/>
    <cellStyle name="Note 34 4" xfId="9594"/>
    <cellStyle name="Note 34 5" xfId="9595"/>
    <cellStyle name="Note 34 6" xfId="9596"/>
    <cellStyle name="Note 34 7" xfId="9597"/>
    <cellStyle name="Note 34 8" xfId="9598"/>
    <cellStyle name="Note 34 9" xfId="9599"/>
    <cellStyle name="Note 35" xfId="3140"/>
    <cellStyle name="Note 35 10" xfId="9600"/>
    <cellStyle name="Note 35 11" xfId="9601"/>
    <cellStyle name="Note 35 12" xfId="9602"/>
    <cellStyle name="Note 35 13" xfId="9603"/>
    <cellStyle name="Note 35 14" xfId="9604"/>
    <cellStyle name="Note 35 15" xfId="9605"/>
    <cellStyle name="Note 35 16" xfId="9606"/>
    <cellStyle name="Note 35 17" xfId="9607"/>
    <cellStyle name="Note 35 18" xfId="9608"/>
    <cellStyle name="Note 35 19" xfId="9609"/>
    <cellStyle name="Note 35 2" xfId="9610"/>
    <cellStyle name="Note 35 20" xfId="9611"/>
    <cellStyle name="Note 35 21" xfId="9612"/>
    <cellStyle name="Note 35 3" xfId="9613"/>
    <cellStyle name="Note 35 4" xfId="9614"/>
    <cellStyle name="Note 35 5" xfId="9615"/>
    <cellStyle name="Note 35 6" xfId="9616"/>
    <cellStyle name="Note 35 7" xfId="9617"/>
    <cellStyle name="Note 35 8" xfId="9618"/>
    <cellStyle name="Note 35 9" xfId="9619"/>
    <cellStyle name="Note 36" xfId="3141"/>
    <cellStyle name="Note 36 10" xfId="9620"/>
    <cellStyle name="Note 36 11" xfId="9621"/>
    <cellStyle name="Note 36 12" xfId="9622"/>
    <cellStyle name="Note 36 13" xfId="9623"/>
    <cellStyle name="Note 36 14" xfId="9624"/>
    <cellStyle name="Note 36 15" xfId="9625"/>
    <cellStyle name="Note 36 16" xfId="9626"/>
    <cellStyle name="Note 36 17" xfId="9627"/>
    <cellStyle name="Note 36 18" xfId="9628"/>
    <cellStyle name="Note 36 19" xfId="9629"/>
    <cellStyle name="Note 36 2" xfId="9630"/>
    <cellStyle name="Note 36 20" xfId="9631"/>
    <cellStyle name="Note 36 21" xfId="9632"/>
    <cellStyle name="Note 36 3" xfId="9633"/>
    <cellStyle name="Note 36 4" xfId="9634"/>
    <cellStyle name="Note 36 5" xfId="9635"/>
    <cellStyle name="Note 36 6" xfId="9636"/>
    <cellStyle name="Note 36 7" xfId="9637"/>
    <cellStyle name="Note 36 8" xfId="9638"/>
    <cellStyle name="Note 36 9" xfId="9639"/>
    <cellStyle name="Note 37" xfId="3142"/>
    <cellStyle name="Note 37 10" xfId="9640"/>
    <cellStyle name="Note 37 11" xfId="9641"/>
    <cellStyle name="Note 37 12" xfId="9642"/>
    <cellStyle name="Note 37 13" xfId="9643"/>
    <cellStyle name="Note 37 14" xfId="9644"/>
    <cellStyle name="Note 37 15" xfId="9645"/>
    <cellStyle name="Note 37 16" xfId="9646"/>
    <cellStyle name="Note 37 17" xfId="9647"/>
    <cellStyle name="Note 37 18" xfId="9648"/>
    <cellStyle name="Note 37 19" xfId="9649"/>
    <cellStyle name="Note 37 2" xfId="9650"/>
    <cellStyle name="Note 37 20" xfId="9651"/>
    <cellStyle name="Note 37 21" xfId="9652"/>
    <cellStyle name="Note 37 3" xfId="9653"/>
    <cellStyle name="Note 37 4" xfId="9654"/>
    <cellStyle name="Note 37 5" xfId="9655"/>
    <cellStyle name="Note 37 6" xfId="9656"/>
    <cellStyle name="Note 37 7" xfId="9657"/>
    <cellStyle name="Note 37 8" xfId="9658"/>
    <cellStyle name="Note 37 9" xfId="9659"/>
    <cellStyle name="Note 38" xfId="3143"/>
    <cellStyle name="Note 38 10" xfId="9660"/>
    <cellStyle name="Note 38 11" xfId="9661"/>
    <cellStyle name="Note 38 12" xfId="9662"/>
    <cellStyle name="Note 38 13" xfId="9663"/>
    <cellStyle name="Note 38 14" xfId="9664"/>
    <cellStyle name="Note 38 15" xfId="9665"/>
    <cellStyle name="Note 38 16" xfId="9666"/>
    <cellStyle name="Note 38 17" xfId="9667"/>
    <cellStyle name="Note 38 18" xfId="9668"/>
    <cellStyle name="Note 38 19" xfId="9669"/>
    <cellStyle name="Note 38 2" xfId="9670"/>
    <cellStyle name="Note 38 20" xfId="9671"/>
    <cellStyle name="Note 38 21" xfId="9672"/>
    <cellStyle name="Note 38 3" xfId="9673"/>
    <cellStyle name="Note 38 4" xfId="9674"/>
    <cellStyle name="Note 38 5" xfId="9675"/>
    <cellStyle name="Note 38 6" xfId="9676"/>
    <cellStyle name="Note 38 7" xfId="9677"/>
    <cellStyle name="Note 38 8" xfId="9678"/>
    <cellStyle name="Note 38 9" xfId="9679"/>
    <cellStyle name="Note 39" xfId="3144"/>
    <cellStyle name="Note 39 10" xfId="9680"/>
    <cellStyle name="Note 39 11" xfId="9681"/>
    <cellStyle name="Note 39 12" xfId="9682"/>
    <cellStyle name="Note 39 13" xfId="9683"/>
    <cellStyle name="Note 39 14" xfId="9684"/>
    <cellStyle name="Note 39 15" xfId="9685"/>
    <cellStyle name="Note 39 16" xfId="9686"/>
    <cellStyle name="Note 39 17" xfId="9687"/>
    <cellStyle name="Note 39 18" xfId="9688"/>
    <cellStyle name="Note 39 19" xfId="9689"/>
    <cellStyle name="Note 39 2" xfId="9690"/>
    <cellStyle name="Note 39 20" xfId="9691"/>
    <cellStyle name="Note 39 21" xfId="9692"/>
    <cellStyle name="Note 39 3" xfId="9693"/>
    <cellStyle name="Note 39 4" xfId="9694"/>
    <cellStyle name="Note 39 5" xfId="9695"/>
    <cellStyle name="Note 39 6" xfId="9696"/>
    <cellStyle name="Note 39 7" xfId="9697"/>
    <cellStyle name="Note 39 8" xfId="9698"/>
    <cellStyle name="Note 39 9" xfId="9699"/>
    <cellStyle name="Note 4" xfId="3145"/>
    <cellStyle name="Note 4 10" xfId="9700"/>
    <cellStyle name="Note 4 11" xfId="9701"/>
    <cellStyle name="Note 4 12" xfId="9702"/>
    <cellStyle name="Note 4 13" xfId="9703"/>
    <cellStyle name="Note 4 14" xfId="9704"/>
    <cellStyle name="Note 4 15" xfId="9705"/>
    <cellStyle name="Note 4 16" xfId="9706"/>
    <cellStyle name="Note 4 17" xfId="9707"/>
    <cellStyle name="Note 4 18" xfId="9708"/>
    <cellStyle name="Note 4 19" xfId="9709"/>
    <cellStyle name="Note 4 2" xfId="9710"/>
    <cellStyle name="Note 4 20" xfId="9711"/>
    <cellStyle name="Note 4 21" xfId="9712"/>
    <cellStyle name="Note 4 3" xfId="9713"/>
    <cellStyle name="Note 4 4" xfId="9714"/>
    <cellStyle name="Note 4 5" xfId="9715"/>
    <cellStyle name="Note 4 6" xfId="9716"/>
    <cellStyle name="Note 4 7" xfId="9717"/>
    <cellStyle name="Note 4 8" xfId="9718"/>
    <cellStyle name="Note 4 9" xfId="9719"/>
    <cellStyle name="Note 40" xfId="3146"/>
    <cellStyle name="Note 40 10" xfId="9720"/>
    <cellStyle name="Note 40 11" xfId="9721"/>
    <cellStyle name="Note 40 12" xfId="9722"/>
    <cellStyle name="Note 40 13" xfId="9723"/>
    <cellStyle name="Note 40 14" xfId="9724"/>
    <cellStyle name="Note 40 15" xfId="9725"/>
    <cellStyle name="Note 40 16" xfId="9726"/>
    <cellStyle name="Note 40 17" xfId="9727"/>
    <cellStyle name="Note 40 18" xfId="9728"/>
    <cellStyle name="Note 40 19" xfId="9729"/>
    <cellStyle name="Note 40 2" xfId="9730"/>
    <cellStyle name="Note 40 20" xfId="9731"/>
    <cellStyle name="Note 40 21" xfId="9732"/>
    <cellStyle name="Note 40 3" xfId="9733"/>
    <cellStyle name="Note 40 4" xfId="9734"/>
    <cellStyle name="Note 40 5" xfId="9735"/>
    <cellStyle name="Note 40 6" xfId="9736"/>
    <cellStyle name="Note 40 7" xfId="9737"/>
    <cellStyle name="Note 40 8" xfId="9738"/>
    <cellStyle name="Note 40 9" xfId="9739"/>
    <cellStyle name="Note 41" xfId="3147"/>
    <cellStyle name="Note 41 10" xfId="9740"/>
    <cellStyle name="Note 41 11" xfId="9741"/>
    <cellStyle name="Note 41 12" xfId="9742"/>
    <cellStyle name="Note 41 13" xfId="9743"/>
    <cellStyle name="Note 41 14" xfId="9744"/>
    <cellStyle name="Note 41 15" xfId="9745"/>
    <cellStyle name="Note 41 16" xfId="9746"/>
    <cellStyle name="Note 41 17" xfId="9747"/>
    <cellStyle name="Note 41 18" xfId="9748"/>
    <cellStyle name="Note 41 19" xfId="9749"/>
    <cellStyle name="Note 41 2" xfId="9750"/>
    <cellStyle name="Note 41 20" xfId="9751"/>
    <cellStyle name="Note 41 21" xfId="9752"/>
    <cellStyle name="Note 41 3" xfId="9753"/>
    <cellStyle name="Note 41 4" xfId="9754"/>
    <cellStyle name="Note 41 5" xfId="9755"/>
    <cellStyle name="Note 41 6" xfId="9756"/>
    <cellStyle name="Note 41 7" xfId="9757"/>
    <cellStyle name="Note 41 8" xfId="9758"/>
    <cellStyle name="Note 41 9" xfId="9759"/>
    <cellStyle name="Note 42" xfId="3148"/>
    <cellStyle name="Note 42 10" xfId="9760"/>
    <cellStyle name="Note 42 11" xfId="9761"/>
    <cellStyle name="Note 42 12" xfId="9762"/>
    <cellStyle name="Note 42 13" xfId="9763"/>
    <cellStyle name="Note 42 14" xfId="9764"/>
    <cellStyle name="Note 42 15" xfId="9765"/>
    <cellStyle name="Note 42 16" xfId="9766"/>
    <cellStyle name="Note 42 17" xfId="9767"/>
    <cellStyle name="Note 42 18" xfId="9768"/>
    <cellStyle name="Note 42 19" xfId="9769"/>
    <cellStyle name="Note 42 2" xfId="9770"/>
    <cellStyle name="Note 42 20" xfId="9771"/>
    <cellStyle name="Note 42 21" xfId="9772"/>
    <cellStyle name="Note 42 3" xfId="9773"/>
    <cellStyle name="Note 42 4" xfId="9774"/>
    <cellStyle name="Note 42 5" xfId="9775"/>
    <cellStyle name="Note 42 6" xfId="9776"/>
    <cellStyle name="Note 42 7" xfId="9777"/>
    <cellStyle name="Note 42 8" xfId="9778"/>
    <cellStyle name="Note 42 9" xfId="9779"/>
    <cellStyle name="Note 43" xfId="3149"/>
    <cellStyle name="Note 43 10" xfId="9780"/>
    <cellStyle name="Note 43 11" xfId="9781"/>
    <cellStyle name="Note 43 12" xfId="9782"/>
    <cellStyle name="Note 43 13" xfId="9783"/>
    <cellStyle name="Note 43 14" xfId="9784"/>
    <cellStyle name="Note 43 15" xfId="9785"/>
    <cellStyle name="Note 43 16" xfId="9786"/>
    <cellStyle name="Note 43 17" xfId="9787"/>
    <cellStyle name="Note 43 18" xfId="9788"/>
    <cellStyle name="Note 43 19" xfId="9789"/>
    <cellStyle name="Note 43 2" xfId="9790"/>
    <cellStyle name="Note 43 20" xfId="9791"/>
    <cellStyle name="Note 43 21" xfId="9792"/>
    <cellStyle name="Note 43 3" xfId="9793"/>
    <cellStyle name="Note 43 4" xfId="9794"/>
    <cellStyle name="Note 43 5" xfId="9795"/>
    <cellStyle name="Note 43 6" xfId="9796"/>
    <cellStyle name="Note 43 7" xfId="9797"/>
    <cellStyle name="Note 43 8" xfId="9798"/>
    <cellStyle name="Note 43 9" xfId="9799"/>
    <cellStyle name="Note 44" xfId="3150"/>
    <cellStyle name="Note 44 10" xfId="9800"/>
    <cellStyle name="Note 44 11" xfId="9801"/>
    <cellStyle name="Note 44 12" xfId="9802"/>
    <cellStyle name="Note 44 13" xfId="9803"/>
    <cellStyle name="Note 44 14" xfId="9804"/>
    <cellStyle name="Note 44 15" xfId="9805"/>
    <cellStyle name="Note 44 16" xfId="9806"/>
    <cellStyle name="Note 44 17" xfId="9807"/>
    <cellStyle name="Note 44 18" xfId="9808"/>
    <cellStyle name="Note 44 19" xfId="9809"/>
    <cellStyle name="Note 44 2" xfId="9810"/>
    <cellStyle name="Note 44 20" xfId="9811"/>
    <cellStyle name="Note 44 21" xfId="9812"/>
    <cellStyle name="Note 44 3" xfId="9813"/>
    <cellStyle name="Note 44 4" xfId="9814"/>
    <cellStyle name="Note 44 5" xfId="9815"/>
    <cellStyle name="Note 44 6" xfId="9816"/>
    <cellStyle name="Note 44 7" xfId="9817"/>
    <cellStyle name="Note 44 8" xfId="9818"/>
    <cellStyle name="Note 44 9" xfId="9819"/>
    <cellStyle name="Note 45" xfId="3151"/>
    <cellStyle name="Note 45 10" xfId="9820"/>
    <cellStyle name="Note 45 11" xfId="9821"/>
    <cellStyle name="Note 45 12" xfId="9822"/>
    <cellStyle name="Note 45 13" xfId="9823"/>
    <cellStyle name="Note 45 14" xfId="9824"/>
    <cellStyle name="Note 45 15" xfId="9825"/>
    <cellStyle name="Note 45 16" xfId="9826"/>
    <cellStyle name="Note 45 17" xfId="9827"/>
    <cellStyle name="Note 45 18" xfId="9828"/>
    <cellStyle name="Note 45 19" xfId="9829"/>
    <cellStyle name="Note 45 2" xfId="9830"/>
    <cellStyle name="Note 45 20" xfId="9831"/>
    <cellStyle name="Note 45 21" xfId="9832"/>
    <cellStyle name="Note 45 3" xfId="9833"/>
    <cellStyle name="Note 45 4" xfId="9834"/>
    <cellStyle name="Note 45 5" xfId="9835"/>
    <cellStyle name="Note 45 6" xfId="9836"/>
    <cellStyle name="Note 45 7" xfId="9837"/>
    <cellStyle name="Note 45 8" xfId="9838"/>
    <cellStyle name="Note 45 9" xfId="9839"/>
    <cellStyle name="Note 46" xfId="3152"/>
    <cellStyle name="Note 46 10" xfId="9840"/>
    <cellStyle name="Note 46 11" xfId="9841"/>
    <cellStyle name="Note 46 12" xfId="9842"/>
    <cellStyle name="Note 46 13" xfId="9843"/>
    <cellStyle name="Note 46 14" xfId="9844"/>
    <cellStyle name="Note 46 15" xfId="9845"/>
    <cellStyle name="Note 46 16" xfId="9846"/>
    <cellStyle name="Note 46 17" xfId="9847"/>
    <cellStyle name="Note 46 18" xfId="9848"/>
    <cellStyle name="Note 46 19" xfId="9849"/>
    <cellStyle name="Note 46 2" xfId="9850"/>
    <cellStyle name="Note 46 20" xfId="9851"/>
    <cellStyle name="Note 46 21" xfId="9852"/>
    <cellStyle name="Note 46 3" xfId="9853"/>
    <cellStyle name="Note 46 4" xfId="9854"/>
    <cellStyle name="Note 46 5" xfId="9855"/>
    <cellStyle name="Note 46 6" xfId="9856"/>
    <cellStyle name="Note 46 7" xfId="9857"/>
    <cellStyle name="Note 46 8" xfId="9858"/>
    <cellStyle name="Note 46 9" xfId="9859"/>
    <cellStyle name="Note 47" xfId="3153"/>
    <cellStyle name="Note 47 10" xfId="9860"/>
    <cellStyle name="Note 47 11" xfId="9861"/>
    <cellStyle name="Note 47 12" xfId="9862"/>
    <cellStyle name="Note 47 13" xfId="9863"/>
    <cellStyle name="Note 47 14" xfId="9864"/>
    <cellStyle name="Note 47 15" xfId="9865"/>
    <cellStyle name="Note 47 16" xfId="9866"/>
    <cellStyle name="Note 47 17" xfId="9867"/>
    <cellStyle name="Note 47 18" xfId="9868"/>
    <cellStyle name="Note 47 19" xfId="9869"/>
    <cellStyle name="Note 47 2" xfId="9870"/>
    <cellStyle name="Note 47 20" xfId="9871"/>
    <cellStyle name="Note 47 21" xfId="9872"/>
    <cellStyle name="Note 47 3" xfId="9873"/>
    <cellStyle name="Note 47 4" xfId="9874"/>
    <cellStyle name="Note 47 5" xfId="9875"/>
    <cellStyle name="Note 47 6" xfId="9876"/>
    <cellStyle name="Note 47 7" xfId="9877"/>
    <cellStyle name="Note 47 8" xfId="9878"/>
    <cellStyle name="Note 47 9" xfId="9879"/>
    <cellStyle name="Note 48" xfId="3154"/>
    <cellStyle name="Note 48 10" xfId="9880"/>
    <cellStyle name="Note 48 11" xfId="9881"/>
    <cellStyle name="Note 48 12" xfId="9882"/>
    <cellStyle name="Note 48 13" xfId="9883"/>
    <cellStyle name="Note 48 14" xfId="9884"/>
    <cellStyle name="Note 48 15" xfId="9885"/>
    <cellStyle name="Note 48 16" xfId="9886"/>
    <cellStyle name="Note 48 17" xfId="9887"/>
    <cellStyle name="Note 48 18" xfId="9888"/>
    <cellStyle name="Note 48 19" xfId="9889"/>
    <cellStyle name="Note 48 2" xfId="9890"/>
    <cellStyle name="Note 48 20" xfId="9891"/>
    <cellStyle name="Note 48 21" xfId="9892"/>
    <cellStyle name="Note 48 3" xfId="9893"/>
    <cellStyle name="Note 48 4" xfId="9894"/>
    <cellStyle name="Note 48 5" xfId="9895"/>
    <cellStyle name="Note 48 6" xfId="9896"/>
    <cellStyle name="Note 48 7" xfId="9897"/>
    <cellStyle name="Note 48 8" xfId="9898"/>
    <cellStyle name="Note 48 9" xfId="9899"/>
    <cellStyle name="Note 49" xfId="3155"/>
    <cellStyle name="Note 49 10" xfId="9900"/>
    <cellStyle name="Note 49 11" xfId="9901"/>
    <cellStyle name="Note 49 12" xfId="9902"/>
    <cellStyle name="Note 49 13" xfId="9903"/>
    <cellStyle name="Note 49 14" xfId="9904"/>
    <cellStyle name="Note 49 15" xfId="9905"/>
    <cellStyle name="Note 49 16" xfId="9906"/>
    <cellStyle name="Note 49 17" xfId="9907"/>
    <cellStyle name="Note 49 18" xfId="9908"/>
    <cellStyle name="Note 49 19" xfId="9909"/>
    <cellStyle name="Note 49 2" xfId="9910"/>
    <cellStyle name="Note 49 20" xfId="9911"/>
    <cellStyle name="Note 49 21" xfId="9912"/>
    <cellStyle name="Note 49 3" xfId="9913"/>
    <cellStyle name="Note 49 4" xfId="9914"/>
    <cellStyle name="Note 49 5" xfId="9915"/>
    <cellStyle name="Note 49 6" xfId="9916"/>
    <cellStyle name="Note 49 7" xfId="9917"/>
    <cellStyle name="Note 49 8" xfId="9918"/>
    <cellStyle name="Note 49 9" xfId="9919"/>
    <cellStyle name="Note 5" xfId="3156"/>
    <cellStyle name="Note 5 10" xfId="9920"/>
    <cellStyle name="Note 5 11" xfId="9921"/>
    <cellStyle name="Note 5 12" xfId="9922"/>
    <cellStyle name="Note 5 13" xfId="9923"/>
    <cellStyle name="Note 5 14" xfId="9924"/>
    <cellStyle name="Note 5 15" xfId="9925"/>
    <cellStyle name="Note 5 16" xfId="9926"/>
    <cellStyle name="Note 5 17" xfId="9927"/>
    <cellStyle name="Note 5 18" xfId="9928"/>
    <cellStyle name="Note 5 19" xfId="9929"/>
    <cellStyle name="Note 5 2" xfId="9930"/>
    <cellStyle name="Note 5 20" xfId="9931"/>
    <cellStyle name="Note 5 21" xfId="9932"/>
    <cellStyle name="Note 5 3" xfId="9933"/>
    <cellStyle name="Note 5 4" xfId="9934"/>
    <cellStyle name="Note 5 5" xfId="9935"/>
    <cellStyle name="Note 5 6" xfId="9936"/>
    <cellStyle name="Note 5 7" xfId="9937"/>
    <cellStyle name="Note 5 8" xfId="9938"/>
    <cellStyle name="Note 5 9" xfId="9939"/>
    <cellStyle name="Note 50" xfId="3157"/>
    <cellStyle name="Note 50 10" xfId="9940"/>
    <cellStyle name="Note 50 11" xfId="9941"/>
    <cellStyle name="Note 50 12" xfId="9942"/>
    <cellStyle name="Note 50 13" xfId="9943"/>
    <cellStyle name="Note 50 14" xfId="9944"/>
    <cellStyle name="Note 50 15" xfId="9945"/>
    <cellStyle name="Note 50 16" xfId="9946"/>
    <cellStyle name="Note 50 17" xfId="9947"/>
    <cellStyle name="Note 50 18" xfId="9948"/>
    <cellStyle name="Note 50 19" xfId="9949"/>
    <cellStyle name="Note 50 2" xfId="9950"/>
    <cellStyle name="Note 50 20" xfId="9951"/>
    <cellStyle name="Note 50 21" xfId="9952"/>
    <cellStyle name="Note 50 3" xfId="9953"/>
    <cellStyle name="Note 50 4" xfId="9954"/>
    <cellStyle name="Note 50 5" xfId="9955"/>
    <cellStyle name="Note 50 6" xfId="9956"/>
    <cellStyle name="Note 50 7" xfId="9957"/>
    <cellStyle name="Note 50 8" xfId="9958"/>
    <cellStyle name="Note 50 9" xfId="9959"/>
    <cellStyle name="Note 51" xfId="3158"/>
    <cellStyle name="Note 51 10" xfId="9960"/>
    <cellStyle name="Note 51 11" xfId="9961"/>
    <cellStyle name="Note 51 12" xfId="9962"/>
    <cellStyle name="Note 51 13" xfId="9963"/>
    <cellStyle name="Note 51 14" xfId="9964"/>
    <cellStyle name="Note 51 15" xfId="9965"/>
    <cellStyle name="Note 51 16" xfId="9966"/>
    <cellStyle name="Note 51 17" xfId="9967"/>
    <cellStyle name="Note 51 18" xfId="9968"/>
    <cellStyle name="Note 51 19" xfId="9969"/>
    <cellStyle name="Note 51 2" xfId="9970"/>
    <cellStyle name="Note 51 20" xfId="9971"/>
    <cellStyle name="Note 51 21" xfId="9972"/>
    <cellStyle name="Note 51 3" xfId="9973"/>
    <cellStyle name="Note 51 4" xfId="9974"/>
    <cellStyle name="Note 51 5" xfId="9975"/>
    <cellStyle name="Note 51 6" xfId="9976"/>
    <cellStyle name="Note 51 7" xfId="9977"/>
    <cellStyle name="Note 51 8" xfId="9978"/>
    <cellStyle name="Note 51 9" xfId="9979"/>
    <cellStyle name="Note 52" xfId="3159"/>
    <cellStyle name="Note 52 10" xfId="9980"/>
    <cellStyle name="Note 52 11" xfId="9981"/>
    <cellStyle name="Note 52 12" xfId="9982"/>
    <cellStyle name="Note 52 13" xfId="9983"/>
    <cellStyle name="Note 52 14" xfId="9984"/>
    <cellStyle name="Note 52 15" xfId="9985"/>
    <cellStyle name="Note 52 16" xfId="9986"/>
    <cellStyle name="Note 52 17" xfId="9987"/>
    <cellStyle name="Note 52 18" xfId="9988"/>
    <cellStyle name="Note 52 19" xfId="9989"/>
    <cellStyle name="Note 52 2" xfId="9990"/>
    <cellStyle name="Note 52 20" xfId="9991"/>
    <cellStyle name="Note 52 21" xfId="9992"/>
    <cellStyle name="Note 52 3" xfId="9993"/>
    <cellStyle name="Note 52 4" xfId="9994"/>
    <cellStyle name="Note 52 5" xfId="9995"/>
    <cellStyle name="Note 52 6" xfId="9996"/>
    <cellStyle name="Note 52 7" xfId="9997"/>
    <cellStyle name="Note 52 8" xfId="9998"/>
    <cellStyle name="Note 52 9" xfId="9999"/>
    <cellStyle name="Note 53" xfId="3160"/>
    <cellStyle name="Note 53 10" xfId="10000"/>
    <cellStyle name="Note 53 11" xfId="10001"/>
    <cellStyle name="Note 53 12" xfId="10002"/>
    <cellStyle name="Note 53 13" xfId="10003"/>
    <cellStyle name="Note 53 14" xfId="10004"/>
    <cellStyle name="Note 53 15" xfId="10005"/>
    <cellStyle name="Note 53 16" xfId="10006"/>
    <cellStyle name="Note 53 17" xfId="10007"/>
    <cellStyle name="Note 53 18" xfId="10008"/>
    <cellStyle name="Note 53 19" xfId="10009"/>
    <cellStyle name="Note 53 2" xfId="10010"/>
    <cellStyle name="Note 53 20" xfId="10011"/>
    <cellStyle name="Note 53 21" xfId="10012"/>
    <cellStyle name="Note 53 3" xfId="10013"/>
    <cellStyle name="Note 53 4" xfId="10014"/>
    <cellStyle name="Note 53 5" xfId="10015"/>
    <cellStyle name="Note 53 6" xfId="10016"/>
    <cellStyle name="Note 53 7" xfId="10017"/>
    <cellStyle name="Note 53 8" xfId="10018"/>
    <cellStyle name="Note 53 9" xfId="10019"/>
    <cellStyle name="Note 54" xfId="3161"/>
    <cellStyle name="Note 54 10" xfId="10020"/>
    <cellStyle name="Note 54 11" xfId="10021"/>
    <cellStyle name="Note 54 12" xfId="10022"/>
    <cellStyle name="Note 54 13" xfId="10023"/>
    <cellStyle name="Note 54 14" xfId="10024"/>
    <cellStyle name="Note 54 15" xfId="10025"/>
    <cellStyle name="Note 54 16" xfId="10026"/>
    <cellStyle name="Note 54 17" xfId="10027"/>
    <cellStyle name="Note 54 18" xfId="10028"/>
    <cellStyle name="Note 54 19" xfId="10029"/>
    <cellStyle name="Note 54 2" xfId="10030"/>
    <cellStyle name="Note 54 20" xfId="10031"/>
    <cellStyle name="Note 54 21" xfId="10032"/>
    <cellStyle name="Note 54 3" xfId="10033"/>
    <cellStyle name="Note 54 4" xfId="10034"/>
    <cellStyle name="Note 54 5" xfId="10035"/>
    <cellStyle name="Note 54 6" xfId="10036"/>
    <cellStyle name="Note 54 7" xfId="10037"/>
    <cellStyle name="Note 54 8" xfId="10038"/>
    <cellStyle name="Note 54 9" xfId="10039"/>
    <cellStyle name="Note 55" xfId="3162"/>
    <cellStyle name="Note 55 10" xfId="10040"/>
    <cellStyle name="Note 55 11" xfId="10041"/>
    <cellStyle name="Note 55 12" xfId="10042"/>
    <cellStyle name="Note 55 13" xfId="10043"/>
    <cellStyle name="Note 55 14" xfId="10044"/>
    <cellStyle name="Note 55 15" xfId="10045"/>
    <cellStyle name="Note 55 16" xfId="10046"/>
    <cellStyle name="Note 55 17" xfId="10047"/>
    <cellStyle name="Note 55 18" xfId="10048"/>
    <cellStyle name="Note 55 19" xfId="10049"/>
    <cellStyle name="Note 55 2" xfId="10050"/>
    <cellStyle name="Note 55 20" xfId="10051"/>
    <cellStyle name="Note 55 21" xfId="10052"/>
    <cellStyle name="Note 55 3" xfId="10053"/>
    <cellStyle name="Note 55 4" xfId="10054"/>
    <cellStyle name="Note 55 5" xfId="10055"/>
    <cellStyle name="Note 55 6" xfId="10056"/>
    <cellStyle name="Note 55 7" xfId="10057"/>
    <cellStyle name="Note 55 8" xfId="10058"/>
    <cellStyle name="Note 55 9" xfId="10059"/>
    <cellStyle name="Note 56" xfId="3163"/>
    <cellStyle name="Note 56 10" xfId="10060"/>
    <cellStyle name="Note 56 11" xfId="10061"/>
    <cellStyle name="Note 56 12" xfId="10062"/>
    <cellStyle name="Note 56 13" xfId="10063"/>
    <cellStyle name="Note 56 14" xfId="10064"/>
    <cellStyle name="Note 56 15" xfId="10065"/>
    <cellStyle name="Note 56 16" xfId="10066"/>
    <cellStyle name="Note 56 17" xfId="10067"/>
    <cellStyle name="Note 56 18" xfId="10068"/>
    <cellStyle name="Note 56 19" xfId="10069"/>
    <cellStyle name="Note 56 2" xfId="10070"/>
    <cellStyle name="Note 56 20" xfId="10071"/>
    <cellStyle name="Note 56 21" xfId="10072"/>
    <cellStyle name="Note 56 3" xfId="10073"/>
    <cellStyle name="Note 56 4" xfId="10074"/>
    <cellStyle name="Note 56 5" xfId="10075"/>
    <cellStyle name="Note 56 6" xfId="10076"/>
    <cellStyle name="Note 56 7" xfId="10077"/>
    <cellStyle name="Note 56 8" xfId="10078"/>
    <cellStyle name="Note 56 9" xfId="10079"/>
    <cellStyle name="Note 57" xfId="3164"/>
    <cellStyle name="Note 57 10" xfId="10080"/>
    <cellStyle name="Note 57 11" xfId="10081"/>
    <cellStyle name="Note 57 12" xfId="10082"/>
    <cellStyle name="Note 57 13" xfId="10083"/>
    <cellStyle name="Note 57 14" xfId="10084"/>
    <cellStyle name="Note 57 15" xfId="10085"/>
    <cellStyle name="Note 57 16" xfId="10086"/>
    <cellStyle name="Note 57 17" xfId="10087"/>
    <cellStyle name="Note 57 18" xfId="10088"/>
    <cellStyle name="Note 57 19" xfId="10089"/>
    <cellStyle name="Note 57 2" xfId="10090"/>
    <cellStyle name="Note 57 20" xfId="10091"/>
    <cellStyle name="Note 57 21" xfId="10092"/>
    <cellStyle name="Note 57 3" xfId="10093"/>
    <cellStyle name="Note 57 4" xfId="10094"/>
    <cellStyle name="Note 57 5" xfId="10095"/>
    <cellStyle name="Note 57 6" xfId="10096"/>
    <cellStyle name="Note 57 7" xfId="10097"/>
    <cellStyle name="Note 57 8" xfId="10098"/>
    <cellStyle name="Note 57 9" xfId="10099"/>
    <cellStyle name="Note 58" xfId="3165"/>
    <cellStyle name="Note 58 10" xfId="10100"/>
    <cellStyle name="Note 58 11" xfId="10101"/>
    <cellStyle name="Note 58 12" xfId="10102"/>
    <cellStyle name="Note 58 13" xfId="10103"/>
    <cellStyle name="Note 58 14" xfId="10104"/>
    <cellStyle name="Note 58 15" xfId="10105"/>
    <cellStyle name="Note 58 16" xfId="10106"/>
    <cellStyle name="Note 58 17" xfId="10107"/>
    <cellStyle name="Note 58 18" xfId="10108"/>
    <cellStyle name="Note 58 19" xfId="10109"/>
    <cellStyle name="Note 58 2" xfId="10110"/>
    <cellStyle name="Note 58 20" xfId="10111"/>
    <cellStyle name="Note 58 21" xfId="10112"/>
    <cellStyle name="Note 58 3" xfId="10113"/>
    <cellStyle name="Note 58 4" xfId="10114"/>
    <cellStyle name="Note 58 5" xfId="10115"/>
    <cellStyle name="Note 58 6" xfId="10116"/>
    <cellStyle name="Note 58 7" xfId="10117"/>
    <cellStyle name="Note 58 8" xfId="10118"/>
    <cellStyle name="Note 58 9" xfId="10119"/>
    <cellStyle name="Note 59" xfId="3166"/>
    <cellStyle name="Note 59 10" xfId="10120"/>
    <cellStyle name="Note 59 11" xfId="10121"/>
    <cellStyle name="Note 59 12" xfId="10122"/>
    <cellStyle name="Note 59 13" xfId="10123"/>
    <cellStyle name="Note 59 14" xfId="10124"/>
    <cellStyle name="Note 59 15" xfId="10125"/>
    <cellStyle name="Note 59 16" xfId="10126"/>
    <cellStyle name="Note 59 17" xfId="10127"/>
    <cellStyle name="Note 59 18" xfId="10128"/>
    <cellStyle name="Note 59 19" xfId="10129"/>
    <cellStyle name="Note 59 2" xfId="10130"/>
    <cellStyle name="Note 59 20" xfId="10131"/>
    <cellStyle name="Note 59 21" xfId="10132"/>
    <cellStyle name="Note 59 3" xfId="10133"/>
    <cellStyle name="Note 59 4" xfId="10134"/>
    <cellStyle name="Note 59 5" xfId="10135"/>
    <cellStyle name="Note 59 6" xfId="10136"/>
    <cellStyle name="Note 59 7" xfId="10137"/>
    <cellStyle name="Note 59 8" xfId="10138"/>
    <cellStyle name="Note 59 9" xfId="10139"/>
    <cellStyle name="Note 6" xfId="3167"/>
    <cellStyle name="Note 6 10" xfId="10140"/>
    <cellStyle name="Note 6 11" xfId="10141"/>
    <cellStyle name="Note 6 12" xfId="10142"/>
    <cellStyle name="Note 6 13" xfId="10143"/>
    <cellStyle name="Note 6 14" xfId="10144"/>
    <cellStyle name="Note 6 15" xfId="10145"/>
    <cellStyle name="Note 6 16" xfId="10146"/>
    <cellStyle name="Note 6 17" xfId="10147"/>
    <cellStyle name="Note 6 18" xfId="10148"/>
    <cellStyle name="Note 6 19" xfId="10149"/>
    <cellStyle name="Note 6 2" xfId="10150"/>
    <cellStyle name="Note 6 20" xfId="10151"/>
    <cellStyle name="Note 6 21" xfId="10152"/>
    <cellStyle name="Note 6 3" xfId="10153"/>
    <cellStyle name="Note 6 4" xfId="10154"/>
    <cellStyle name="Note 6 5" xfId="10155"/>
    <cellStyle name="Note 6 6" xfId="10156"/>
    <cellStyle name="Note 6 7" xfId="10157"/>
    <cellStyle name="Note 6 8" xfId="10158"/>
    <cellStyle name="Note 6 9" xfId="10159"/>
    <cellStyle name="Note 60" xfId="3168"/>
    <cellStyle name="Note 60 10" xfId="10160"/>
    <cellStyle name="Note 60 11" xfId="10161"/>
    <cellStyle name="Note 60 12" xfId="10162"/>
    <cellStyle name="Note 60 13" xfId="10163"/>
    <cellStyle name="Note 60 14" xfId="10164"/>
    <cellStyle name="Note 60 15" xfId="10165"/>
    <cellStyle name="Note 60 16" xfId="10166"/>
    <cellStyle name="Note 60 17" xfId="10167"/>
    <cellStyle name="Note 60 18" xfId="10168"/>
    <cellStyle name="Note 60 19" xfId="10169"/>
    <cellStyle name="Note 60 2" xfId="10170"/>
    <cellStyle name="Note 60 20" xfId="10171"/>
    <cellStyle name="Note 60 21" xfId="10172"/>
    <cellStyle name="Note 60 3" xfId="10173"/>
    <cellStyle name="Note 60 4" xfId="10174"/>
    <cellStyle name="Note 60 5" xfId="10175"/>
    <cellStyle name="Note 60 6" xfId="10176"/>
    <cellStyle name="Note 60 7" xfId="10177"/>
    <cellStyle name="Note 60 8" xfId="10178"/>
    <cellStyle name="Note 60 9" xfId="10179"/>
    <cellStyle name="Note 61" xfId="3169"/>
    <cellStyle name="Note 61 10" xfId="10180"/>
    <cellStyle name="Note 61 11" xfId="10181"/>
    <cellStyle name="Note 61 12" xfId="10182"/>
    <cellStyle name="Note 61 13" xfId="10183"/>
    <cellStyle name="Note 61 14" xfId="10184"/>
    <cellStyle name="Note 61 15" xfId="10185"/>
    <cellStyle name="Note 61 16" xfId="10186"/>
    <cellStyle name="Note 61 17" xfId="10187"/>
    <cellStyle name="Note 61 18" xfId="10188"/>
    <cellStyle name="Note 61 19" xfId="10189"/>
    <cellStyle name="Note 61 2" xfId="10190"/>
    <cellStyle name="Note 61 20" xfId="10191"/>
    <cellStyle name="Note 61 21" xfId="10192"/>
    <cellStyle name="Note 61 3" xfId="10193"/>
    <cellStyle name="Note 61 4" xfId="10194"/>
    <cellStyle name="Note 61 5" xfId="10195"/>
    <cellStyle name="Note 61 6" xfId="10196"/>
    <cellStyle name="Note 61 7" xfId="10197"/>
    <cellStyle name="Note 61 8" xfId="10198"/>
    <cellStyle name="Note 61 9" xfId="10199"/>
    <cellStyle name="Note 62" xfId="3170"/>
    <cellStyle name="Note 62 10" xfId="10200"/>
    <cellStyle name="Note 62 11" xfId="10201"/>
    <cellStyle name="Note 62 12" xfId="10202"/>
    <cellStyle name="Note 62 13" xfId="10203"/>
    <cellStyle name="Note 62 14" xfId="10204"/>
    <cellStyle name="Note 62 15" xfId="10205"/>
    <cellStyle name="Note 62 16" xfId="10206"/>
    <cellStyle name="Note 62 17" xfId="10207"/>
    <cellStyle name="Note 62 18" xfId="10208"/>
    <cellStyle name="Note 62 19" xfId="10209"/>
    <cellStyle name="Note 62 2" xfId="10210"/>
    <cellStyle name="Note 62 20" xfId="10211"/>
    <cellStyle name="Note 62 21" xfId="10212"/>
    <cellStyle name="Note 62 3" xfId="10213"/>
    <cellStyle name="Note 62 4" xfId="10214"/>
    <cellStyle name="Note 62 5" xfId="10215"/>
    <cellStyle name="Note 62 6" xfId="10216"/>
    <cellStyle name="Note 62 7" xfId="10217"/>
    <cellStyle name="Note 62 8" xfId="10218"/>
    <cellStyle name="Note 62 9" xfId="10219"/>
    <cellStyle name="Note 63" xfId="3171"/>
    <cellStyle name="Note 63 10" xfId="10220"/>
    <cellStyle name="Note 63 11" xfId="10221"/>
    <cellStyle name="Note 63 12" xfId="10222"/>
    <cellStyle name="Note 63 13" xfId="10223"/>
    <cellStyle name="Note 63 14" xfId="10224"/>
    <cellStyle name="Note 63 15" xfId="10225"/>
    <cellStyle name="Note 63 16" xfId="10226"/>
    <cellStyle name="Note 63 17" xfId="10227"/>
    <cellStyle name="Note 63 18" xfId="10228"/>
    <cellStyle name="Note 63 19" xfId="10229"/>
    <cellStyle name="Note 63 2" xfId="10230"/>
    <cellStyle name="Note 63 20" xfId="10231"/>
    <cellStyle name="Note 63 21" xfId="10232"/>
    <cellStyle name="Note 63 3" xfId="10233"/>
    <cellStyle name="Note 63 4" xfId="10234"/>
    <cellStyle name="Note 63 5" xfId="10235"/>
    <cellStyle name="Note 63 6" xfId="10236"/>
    <cellStyle name="Note 63 7" xfId="10237"/>
    <cellStyle name="Note 63 8" xfId="10238"/>
    <cellStyle name="Note 63 9" xfId="10239"/>
    <cellStyle name="Note 64" xfId="3172"/>
    <cellStyle name="Note 64 10" xfId="10240"/>
    <cellStyle name="Note 64 11" xfId="10241"/>
    <cellStyle name="Note 64 12" xfId="10242"/>
    <cellStyle name="Note 64 13" xfId="10243"/>
    <cellStyle name="Note 64 14" xfId="10244"/>
    <cellStyle name="Note 64 15" xfId="10245"/>
    <cellStyle name="Note 64 16" xfId="10246"/>
    <cellStyle name="Note 64 17" xfId="10247"/>
    <cellStyle name="Note 64 18" xfId="10248"/>
    <cellStyle name="Note 64 19" xfId="10249"/>
    <cellStyle name="Note 64 2" xfId="10250"/>
    <cellStyle name="Note 64 20" xfId="10251"/>
    <cellStyle name="Note 64 21" xfId="10252"/>
    <cellStyle name="Note 64 3" xfId="10253"/>
    <cellStyle name="Note 64 4" xfId="10254"/>
    <cellStyle name="Note 64 5" xfId="10255"/>
    <cellStyle name="Note 64 6" xfId="10256"/>
    <cellStyle name="Note 64 7" xfId="10257"/>
    <cellStyle name="Note 64 8" xfId="10258"/>
    <cellStyle name="Note 64 9" xfId="10259"/>
    <cellStyle name="Note 65" xfId="3173"/>
    <cellStyle name="Note 65 10" xfId="10260"/>
    <cellStyle name="Note 65 11" xfId="10261"/>
    <cellStyle name="Note 65 12" xfId="10262"/>
    <cellStyle name="Note 65 13" xfId="10263"/>
    <cellStyle name="Note 65 14" xfId="10264"/>
    <cellStyle name="Note 65 15" xfId="10265"/>
    <cellStyle name="Note 65 16" xfId="10266"/>
    <cellStyle name="Note 65 17" xfId="10267"/>
    <cellStyle name="Note 65 18" xfId="10268"/>
    <cellStyle name="Note 65 19" xfId="10269"/>
    <cellStyle name="Note 65 2" xfId="10270"/>
    <cellStyle name="Note 65 20" xfId="10271"/>
    <cellStyle name="Note 65 21" xfId="10272"/>
    <cellStyle name="Note 65 3" xfId="10273"/>
    <cellStyle name="Note 65 4" xfId="10274"/>
    <cellStyle name="Note 65 5" xfId="10275"/>
    <cellStyle name="Note 65 6" xfId="10276"/>
    <cellStyle name="Note 65 7" xfId="10277"/>
    <cellStyle name="Note 65 8" xfId="10278"/>
    <cellStyle name="Note 65 9" xfId="10279"/>
    <cellStyle name="Note 66" xfId="3174"/>
    <cellStyle name="Note 66 10" xfId="10280"/>
    <cellStyle name="Note 66 11" xfId="10281"/>
    <cellStyle name="Note 66 12" xfId="10282"/>
    <cellStyle name="Note 66 13" xfId="10283"/>
    <cellStyle name="Note 66 14" xfId="10284"/>
    <cellStyle name="Note 66 15" xfId="10285"/>
    <cellStyle name="Note 66 16" xfId="10286"/>
    <cellStyle name="Note 66 17" xfId="10287"/>
    <cellStyle name="Note 66 18" xfId="10288"/>
    <cellStyle name="Note 66 19" xfId="10289"/>
    <cellStyle name="Note 66 2" xfId="10290"/>
    <cellStyle name="Note 66 20" xfId="10291"/>
    <cellStyle name="Note 66 21" xfId="10292"/>
    <cellStyle name="Note 66 3" xfId="10293"/>
    <cellStyle name="Note 66 4" xfId="10294"/>
    <cellStyle name="Note 66 5" xfId="10295"/>
    <cellStyle name="Note 66 6" xfId="10296"/>
    <cellStyle name="Note 66 7" xfId="10297"/>
    <cellStyle name="Note 66 8" xfId="10298"/>
    <cellStyle name="Note 66 9" xfId="10299"/>
    <cellStyle name="Note 67" xfId="3175"/>
    <cellStyle name="Note 67 10" xfId="10300"/>
    <cellStyle name="Note 67 11" xfId="10301"/>
    <cellStyle name="Note 67 12" xfId="10302"/>
    <cellStyle name="Note 67 13" xfId="10303"/>
    <cellStyle name="Note 67 14" xfId="10304"/>
    <cellStyle name="Note 67 15" xfId="10305"/>
    <cellStyle name="Note 67 16" xfId="10306"/>
    <cellStyle name="Note 67 17" xfId="10307"/>
    <cellStyle name="Note 67 18" xfId="10308"/>
    <cellStyle name="Note 67 19" xfId="10309"/>
    <cellStyle name="Note 67 2" xfId="10310"/>
    <cellStyle name="Note 67 20" xfId="10311"/>
    <cellStyle name="Note 67 21" xfId="10312"/>
    <cellStyle name="Note 67 3" xfId="10313"/>
    <cellStyle name="Note 67 4" xfId="10314"/>
    <cellStyle name="Note 67 5" xfId="10315"/>
    <cellStyle name="Note 67 6" xfId="10316"/>
    <cellStyle name="Note 67 7" xfId="10317"/>
    <cellStyle name="Note 67 8" xfId="10318"/>
    <cellStyle name="Note 67 9" xfId="10319"/>
    <cellStyle name="Note 68" xfId="3176"/>
    <cellStyle name="Note 68 10" xfId="10320"/>
    <cellStyle name="Note 68 11" xfId="10321"/>
    <cellStyle name="Note 68 12" xfId="10322"/>
    <cellStyle name="Note 68 13" xfId="10323"/>
    <cellStyle name="Note 68 14" xfId="10324"/>
    <cellStyle name="Note 68 15" xfId="10325"/>
    <cellStyle name="Note 68 16" xfId="10326"/>
    <cellStyle name="Note 68 17" xfId="10327"/>
    <cellStyle name="Note 68 18" xfId="10328"/>
    <cellStyle name="Note 68 19" xfId="10329"/>
    <cellStyle name="Note 68 2" xfId="10330"/>
    <cellStyle name="Note 68 20" xfId="10331"/>
    <cellStyle name="Note 68 21" xfId="10332"/>
    <cellStyle name="Note 68 3" xfId="10333"/>
    <cellStyle name="Note 68 4" xfId="10334"/>
    <cellStyle name="Note 68 5" xfId="10335"/>
    <cellStyle name="Note 68 6" xfId="10336"/>
    <cellStyle name="Note 68 7" xfId="10337"/>
    <cellStyle name="Note 68 8" xfId="10338"/>
    <cellStyle name="Note 68 9" xfId="10339"/>
    <cellStyle name="Note 69" xfId="3177"/>
    <cellStyle name="Note 69 10" xfId="10340"/>
    <cellStyle name="Note 69 11" xfId="10341"/>
    <cellStyle name="Note 69 12" xfId="10342"/>
    <cellStyle name="Note 69 13" xfId="10343"/>
    <cellStyle name="Note 69 14" xfId="10344"/>
    <cellStyle name="Note 69 15" xfId="10345"/>
    <cellStyle name="Note 69 16" xfId="10346"/>
    <cellStyle name="Note 69 17" xfId="10347"/>
    <cellStyle name="Note 69 18" xfId="10348"/>
    <cellStyle name="Note 69 19" xfId="10349"/>
    <cellStyle name="Note 69 2" xfId="10350"/>
    <cellStyle name="Note 69 20" xfId="10351"/>
    <cellStyle name="Note 69 21" xfId="10352"/>
    <cellStyle name="Note 69 3" xfId="10353"/>
    <cellStyle name="Note 69 4" xfId="10354"/>
    <cellStyle name="Note 69 5" xfId="10355"/>
    <cellStyle name="Note 69 6" xfId="10356"/>
    <cellStyle name="Note 69 7" xfId="10357"/>
    <cellStyle name="Note 69 8" xfId="10358"/>
    <cellStyle name="Note 69 9" xfId="10359"/>
    <cellStyle name="Note 7" xfId="3178"/>
    <cellStyle name="Note 7 10" xfId="10360"/>
    <cellStyle name="Note 7 11" xfId="10361"/>
    <cellStyle name="Note 7 12" xfId="10362"/>
    <cellStyle name="Note 7 13" xfId="10363"/>
    <cellStyle name="Note 7 14" xfId="10364"/>
    <cellStyle name="Note 7 15" xfId="10365"/>
    <cellStyle name="Note 7 16" xfId="10366"/>
    <cellStyle name="Note 7 17" xfId="10367"/>
    <cellStyle name="Note 7 18" xfId="10368"/>
    <cellStyle name="Note 7 19" xfId="10369"/>
    <cellStyle name="Note 7 2" xfId="10370"/>
    <cellStyle name="Note 7 20" xfId="10371"/>
    <cellStyle name="Note 7 21" xfId="10372"/>
    <cellStyle name="Note 7 3" xfId="10373"/>
    <cellStyle name="Note 7 4" xfId="10374"/>
    <cellStyle name="Note 7 5" xfId="10375"/>
    <cellStyle name="Note 7 6" xfId="10376"/>
    <cellStyle name="Note 7 7" xfId="10377"/>
    <cellStyle name="Note 7 8" xfId="10378"/>
    <cellStyle name="Note 7 9" xfId="10379"/>
    <cellStyle name="Note 70" xfId="3179"/>
    <cellStyle name="Note 70 10" xfId="10380"/>
    <cellStyle name="Note 70 11" xfId="10381"/>
    <cellStyle name="Note 70 12" xfId="10382"/>
    <cellStyle name="Note 70 13" xfId="10383"/>
    <cellStyle name="Note 70 14" xfId="10384"/>
    <cellStyle name="Note 70 15" xfId="10385"/>
    <cellStyle name="Note 70 16" xfId="10386"/>
    <cellStyle name="Note 70 17" xfId="10387"/>
    <cellStyle name="Note 70 18" xfId="10388"/>
    <cellStyle name="Note 70 19" xfId="10389"/>
    <cellStyle name="Note 70 2" xfId="10390"/>
    <cellStyle name="Note 70 20" xfId="10391"/>
    <cellStyle name="Note 70 21" xfId="10392"/>
    <cellStyle name="Note 70 3" xfId="10393"/>
    <cellStyle name="Note 70 4" xfId="10394"/>
    <cellStyle name="Note 70 5" xfId="10395"/>
    <cellStyle name="Note 70 6" xfId="10396"/>
    <cellStyle name="Note 70 7" xfId="10397"/>
    <cellStyle name="Note 70 8" xfId="10398"/>
    <cellStyle name="Note 70 9" xfId="10399"/>
    <cellStyle name="Note 71" xfId="3180"/>
    <cellStyle name="Note 71 10" xfId="10400"/>
    <cellStyle name="Note 71 11" xfId="10401"/>
    <cellStyle name="Note 71 12" xfId="10402"/>
    <cellStyle name="Note 71 13" xfId="10403"/>
    <cellStyle name="Note 71 14" xfId="10404"/>
    <cellStyle name="Note 71 15" xfId="10405"/>
    <cellStyle name="Note 71 16" xfId="10406"/>
    <cellStyle name="Note 71 17" xfId="10407"/>
    <cellStyle name="Note 71 18" xfId="10408"/>
    <cellStyle name="Note 71 19" xfId="10409"/>
    <cellStyle name="Note 71 2" xfId="10410"/>
    <cellStyle name="Note 71 20" xfId="10411"/>
    <cellStyle name="Note 71 21" xfId="10412"/>
    <cellStyle name="Note 71 3" xfId="10413"/>
    <cellStyle name="Note 71 4" xfId="10414"/>
    <cellStyle name="Note 71 5" xfId="10415"/>
    <cellStyle name="Note 71 6" xfId="10416"/>
    <cellStyle name="Note 71 7" xfId="10417"/>
    <cellStyle name="Note 71 8" xfId="10418"/>
    <cellStyle name="Note 71 9" xfId="10419"/>
    <cellStyle name="Note 72" xfId="3181"/>
    <cellStyle name="Note 72 10" xfId="10420"/>
    <cellStyle name="Note 72 11" xfId="10421"/>
    <cellStyle name="Note 72 12" xfId="10422"/>
    <cellStyle name="Note 72 13" xfId="10423"/>
    <cellStyle name="Note 72 14" xfId="10424"/>
    <cellStyle name="Note 72 15" xfId="10425"/>
    <cellStyle name="Note 72 16" xfId="10426"/>
    <cellStyle name="Note 72 17" xfId="10427"/>
    <cellStyle name="Note 72 18" xfId="10428"/>
    <cellStyle name="Note 72 19" xfId="10429"/>
    <cellStyle name="Note 72 2" xfId="10430"/>
    <cellStyle name="Note 72 20" xfId="10431"/>
    <cellStyle name="Note 72 21" xfId="10432"/>
    <cellStyle name="Note 72 3" xfId="10433"/>
    <cellStyle name="Note 72 4" xfId="10434"/>
    <cellStyle name="Note 72 5" xfId="10435"/>
    <cellStyle name="Note 72 6" xfId="10436"/>
    <cellStyle name="Note 72 7" xfId="10437"/>
    <cellStyle name="Note 72 8" xfId="10438"/>
    <cellStyle name="Note 72 9" xfId="10439"/>
    <cellStyle name="Note 73" xfId="3182"/>
    <cellStyle name="Note 73 10" xfId="10440"/>
    <cellStyle name="Note 73 11" xfId="10441"/>
    <cellStyle name="Note 73 12" xfId="10442"/>
    <cellStyle name="Note 73 13" xfId="10443"/>
    <cellStyle name="Note 73 14" xfId="10444"/>
    <cellStyle name="Note 73 15" xfId="10445"/>
    <cellStyle name="Note 73 16" xfId="10446"/>
    <cellStyle name="Note 73 17" xfId="10447"/>
    <cellStyle name="Note 73 18" xfId="10448"/>
    <cellStyle name="Note 73 19" xfId="10449"/>
    <cellStyle name="Note 73 2" xfId="10450"/>
    <cellStyle name="Note 73 20" xfId="10451"/>
    <cellStyle name="Note 73 21" xfId="10452"/>
    <cellStyle name="Note 73 3" xfId="10453"/>
    <cellStyle name="Note 73 4" xfId="10454"/>
    <cellStyle name="Note 73 5" xfId="10455"/>
    <cellStyle name="Note 73 6" xfId="10456"/>
    <cellStyle name="Note 73 7" xfId="10457"/>
    <cellStyle name="Note 73 8" xfId="10458"/>
    <cellStyle name="Note 73 9" xfId="10459"/>
    <cellStyle name="Note 74" xfId="3183"/>
    <cellStyle name="Note 74 10" xfId="10460"/>
    <cellStyle name="Note 74 11" xfId="10461"/>
    <cellStyle name="Note 74 12" xfId="10462"/>
    <cellStyle name="Note 74 13" xfId="10463"/>
    <cellStyle name="Note 74 14" xfId="10464"/>
    <cellStyle name="Note 74 15" xfId="10465"/>
    <cellStyle name="Note 74 16" xfId="10466"/>
    <cellStyle name="Note 74 17" xfId="10467"/>
    <cellStyle name="Note 74 18" xfId="10468"/>
    <cellStyle name="Note 74 19" xfId="10469"/>
    <cellStyle name="Note 74 2" xfId="10470"/>
    <cellStyle name="Note 74 20" xfId="10471"/>
    <cellStyle name="Note 74 21" xfId="10472"/>
    <cellStyle name="Note 74 3" xfId="10473"/>
    <cellStyle name="Note 74 4" xfId="10474"/>
    <cellStyle name="Note 74 5" xfId="10475"/>
    <cellStyle name="Note 74 6" xfId="10476"/>
    <cellStyle name="Note 74 7" xfId="10477"/>
    <cellStyle name="Note 74 8" xfId="10478"/>
    <cellStyle name="Note 74 9" xfId="10479"/>
    <cellStyle name="Note 75" xfId="3184"/>
    <cellStyle name="Note 75 10" xfId="10480"/>
    <cellStyle name="Note 75 11" xfId="10481"/>
    <cellStyle name="Note 75 12" xfId="10482"/>
    <cellStyle name="Note 75 13" xfId="10483"/>
    <cellStyle name="Note 75 14" xfId="10484"/>
    <cellStyle name="Note 75 15" xfId="10485"/>
    <cellStyle name="Note 75 16" xfId="10486"/>
    <cellStyle name="Note 75 17" xfId="10487"/>
    <cellStyle name="Note 75 18" xfId="10488"/>
    <cellStyle name="Note 75 19" xfId="10489"/>
    <cellStyle name="Note 75 2" xfId="10490"/>
    <cellStyle name="Note 75 20" xfId="10491"/>
    <cellStyle name="Note 75 21" xfId="10492"/>
    <cellStyle name="Note 75 3" xfId="10493"/>
    <cellStyle name="Note 75 4" xfId="10494"/>
    <cellStyle name="Note 75 5" xfId="10495"/>
    <cellStyle name="Note 75 6" xfId="10496"/>
    <cellStyle name="Note 75 7" xfId="10497"/>
    <cellStyle name="Note 75 8" xfId="10498"/>
    <cellStyle name="Note 75 9" xfId="10499"/>
    <cellStyle name="Note 76" xfId="3185"/>
    <cellStyle name="Note 76 10" xfId="10500"/>
    <cellStyle name="Note 76 11" xfId="10501"/>
    <cellStyle name="Note 76 12" xfId="10502"/>
    <cellStyle name="Note 76 13" xfId="10503"/>
    <cellStyle name="Note 76 14" xfId="10504"/>
    <cellStyle name="Note 76 15" xfId="10505"/>
    <cellStyle name="Note 76 16" xfId="10506"/>
    <cellStyle name="Note 76 17" xfId="10507"/>
    <cellStyle name="Note 76 18" xfId="10508"/>
    <cellStyle name="Note 76 19" xfId="10509"/>
    <cellStyle name="Note 76 2" xfId="10510"/>
    <cellStyle name="Note 76 20" xfId="10511"/>
    <cellStyle name="Note 76 21" xfId="10512"/>
    <cellStyle name="Note 76 3" xfId="10513"/>
    <cellStyle name="Note 76 4" xfId="10514"/>
    <cellStyle name="Note 76 5" xfId="10515"/>
    <cellStyle name="Note 76 6" xfId="10516"/>
    <cellStyle name="Note 76 7" xfId="10517"/>
    <cellStyle name="Note 76 8" xfId="10518"/>
    <cellStyle name="Note 76 9" xfId="10519"/>
    <cellStyle name="Note 77" xfId="3186"/>
    <cellStyle name="Note 77 10" xfId="10520"/>
    <cellStyle name="Note 77 11" xfId="10521"/>
    <cellStyle name="Note 77 12" xfId="10522"/>
    <cellStyle name="Note 77 13" xfId="10523"/>
    <cellStyle name="Note 77 14" xfId="10524"/>
    <cellStyle name="Note 77 15" xfId="10525"/>
    <cellStyle name="Note 77 16" xfId="10526"/>
    <cellStyle name="Note 77 17" xfId="10527"/>
    <cellStyle name="Note 77 18" xfId="10528"/>
    <cellStyle name="Note 77 19" xfId="10529"/>
    <cellStyle name="Note 77 2" xfId="10530"/>
    <cellStyle name="Note 77 20" xfId="10531"/>
    <cellStyle name="Note 77 21" xfId="10532"/>
    <cellStyle name="Note 77 3" xfId="10533"/>
    <cellStyle name="Note 77 4" xfId="10534"/>
    <cellStyle name="Note 77 5" xfId="10535"/>
    <cellStyle name="Note 77 6" xfId="10536"/>
    <cellStyle name="Note 77 7" xfId="10537"/>
    <cellStyle name="Note 77 8" xfId="10538"/>
    <cellStyle name="Note 77 9" xfId="10539"/>
    <cellStyle name="Note 78" xfId="3187"/>
    <cellStyle name="Note 78 10" xfId="10540"/>
    <cellStyle name="Note 78 11" xfId="10541"/>
    <cellStyle name="Note 78 12" xfId="10542"/>
    <cellStyle name="Note 78 13" xfId="10543"/>
    <cellStyle name="Note 78 14" xfId="10544"/>
    <cellStyle name="Note 78 15" xfId="10545"/>
    <cellStyle name="Note 78 16" xfId="10546"/>
    <cellStyle name="Note 78 17" xfId="10547"/>
    <cellStyle name="Note 78 18" xfId="10548"/>
    <cellStyle name="Note 78 19" xfId="10549"/>
    <cellStyle name="Note 78 2" xfId="10550"/>
    <cellStyle name="Note 78 20" xfId="10551"/>
    <cellStyle name="Note 78 21" xfId="10552"/>
    <cellStyle name="Note 78 3" xfId="10553"/>
    <cellStyle name="Note 78 4" xfId="10554"/>
    <cellStyle name="Note 78 5" xfId="10555"/>
    <cellStyle name="Note 78 6" xfId="10556"/>
    <cellStyle name="Note 78 7" xfId="10557"/>
    <cellStyle name="Note 78 8" xfId="10558"/>
    <cellStyle name="Note 78 9" xfId="10559"/>
    <cellStyle name="Note 79" xfId="3188"/>
    <cellStyle name="Note 79 10" xfId="10560"/>
    <cellStyle name="Note 79 11" xfId="10561"/>
    <cellStyle name="Note 79 12" xfId="10562"/>
    <cellStyle name="Note 79 13" xfId="10563"/>
    <cellStyle name="Note 79 14" xfId="10564"/>
    <cellStyle name="Note 79 15" xfId="10565"/>
    <cellStyle name="Note 79 16" xfId="10566"/>
    <cellStyle name="Note 79 17" xfId="10567"/>
    <cellStyle name="Note 79 18" xfId="10568"/>
    <cellStyle name="Note 79 19" xfId="10569"/>
    <cellStyle name="Note 79 2" xfId="10570"/>
    <cellStyle name="Note 79 20" xfId="10571"/>
    <cellStyle name="Note 79 21" xfId="10572"/>
    <cellStyle name="Note 79 3" xfId="10573"/>
    <cellStyle name="Note 79 4" xfId="10574"/>
    <cellStyle name="Note 79 5" xfId="10575"/>
    <cellStyle name="Note 79 6" xfId="10576"/>
    <cellStyle name="Note 79 7" xfId="10577"/>
    <cellStyle name="Note 79 8" xfId="10578"/>
    <cellStyle name="Note 79 9" xfId="10579"/>
    <cellStyle name="Note 8" xfId="3189"/>
    <cellStyle name="Note 8 10" xfId="10580"/>
    <cellStyle name="Note 8 11" xfId="10581"/>
    <cellStyle name="Note 8 12" xfId="10582"/>
    <cellStyle name="Note 8 13" xfId="10583"/>
    <cellStyle name="Note 8 14" xfId="10584"/>
    <cellStyle name="Note 8 15" xfId="10585"/>
    <cellStyle name="Note 8 16" xfId="10586"/>
    <cellStyle name="Note 8 17" xfId="10587"/>
    <cellStyle name="Note 8 18" xfId="10588"/>
    <cellStyle name="Note 8 19" xfId="10589"/>
    <cellStyle name="Note 8 2" xfId="10590"/>
    <cellStyle name="Note 8 20" xfId="10591"/>
    <cellStyle name="Note 8 21" xfId="10592"/>
    <cellStyle name="Note 8 3" xfId="10593"/>
    <cellStyle name="Note 8 4" xfId="10594"/>
    <cellStyle name="Note 8 5" xfId="10595"/>
    <cellStyle name="Note 8 6" xfId="10596"/>
    <cellStyle name="Note 8 7" xfId="10597"/>
    <cellStyle name="Note 8 8" xfId="10598"/>
    <cellStyle name="Note 8 9" xfId="10599"/>
    <cellStyle name="Note 80" xfId="3190"/>
    <cellStyle name="Note 80 10" xfId="10600"/>
    <cellStyle name="Note 80 11" xfId="10601"/>
    <cellStyle name="Note 80 12" xfId="10602"/>
    <cellStyle name="Note 80 13" xfId="10603"/>
    <cellStyle name="Note 80 14" xfId="10604"/>
    <cellStyle name="Note 80 15" xfId="10605"/>
    <cellStyle name="Note 80 16" xfId="10606"/>
    <cellStyle name="Note 80 17" xfId="10607"/>
    <cellStyle name="Note 80 18" xfId="10608"/>
    <cellStyle name="Note 80 19" xfId="10609"/>
    <cellStyle name="Note 80 2" xfId="10610"/>
    <cellStyle name="Note 80 20" xfId="10611"/>
    <cellStyle name="Note 80 21" xfId="10612"/>
    <cellStyle name="Note 80 3" xfId="10613"/>
    <cellStyle name="Note 80 4" xfId="10614"/>
    <cellStyle name="Note 80 5" xfId="10615"/>
    <cellStyle name="Note 80 6" xfId="10616"/>
    <cellStyle name="Note 80 7" xfId="10617"/>
    <cellStyle name="Note 80 8" xfId="10618"/>
    <cellStyle name="Note 80 9" xfId="10619"/>
    <cellStyle name="Note 81" xfId="3191"/>
    <cellStyle name="Note 81 10" xfId="10620"/>
    <cellStyle name="Note 81 11" xfId="10621"/>
    <cellStyle name="Note 81 12" xfId="10622"/>
    <cellStyle name="Note 81 13" xfId="10623"/>
    <cellStyle name="Note 81 14" xfId="10624"/>
    <cellStyle name="Note 81 15" xfId="10625"/>
    <cellStyle name="Note 81 16" xfId="10626"/>
    <cellStyle name="Note 81 17" xfId="10627"/>
    <cellStyle name="Note 81 18" xfId="10628"/>
    <cellStyle name="Note 81 19" xfId="10629"/>
    <cellStyle name="Note 81 2" xfId="10630"/>
    <cellStyle name="Note 81 20" xfId="10631"/>
    <cellStyle name="Note 81 21" xfId="10632"/>
    <cellStyle name="Note 81 3" xfId="10633"/>
    <cellStyle name="Note 81 4" xfId="10634"/>
    <cellStyle name="Note 81 5" xfId="10635"/>
    <cellStyle name="Note 81 6" xfId="10636"/>
    <cellStyle name="Note 81 7" xfId="10637"/>
    <cellStyle name="Note 81 8" xfId="10638"/>
    <cellStyle name="Note 81 9" xfId="10639"/>
    <cellStyle name="Note 82" xfId="3192"/>
    <cellStyle name="Note 82 10" xfId="10640"/>
    <cellStyle name="Note 82 11" xfId="10641"/>
    <cellStyle name="Note 82 12" xfId="10642"/>
    <cellStyle name="Note 82 13" xfId="10643"/>
    <cellStyle name="Note 82 14" xfId="10644"/>
    <cellStyle name="Note 82 15" xfId="10645"/>
    <cellStyle name="Note 82 16" xfId="10646"/>
    <cellStyle name="Note 82 17" xfId="10647"/>
    <cellStyle name="Note 82 18" xfId="10648"/>
    <cellStyle name="Note 82 19" xfId="10649"/>
    <cellStyle name="Note 82 2" xfId="10650"/>
    <cellStyle name="Note 82 20" xfId="10651"/>
    <cellStyle name="Note 82 21" xfId="10652"/>
    <cellStyle name="Note 82 3" xfId="10653"/>
    <cellStyle name="Note 82 4" xfId="10654"/>
    <cellStyle name="Note 82 5" xfId="10655"/>
    <cellStyle name="Note 82 6" xfId="10656"/>
    <cellStyle name="Note 82 7" xfId="10657"/>
    <cellStyle name="Note 82 8" xfId="10658"/>
    <cellStyle name="Note 82 9" xfId="10659"/>
    <cellStyle name="Note 83" xfId="3193"/>
    <cellStyle name="Note 83 10" xfId="10660"/>
    <cellStyle name="Note 83 11" xfId="10661"/>
    <cellStyle name="Note 83 12" xfId="10662"/>
    <cellStyle name="Note 83 13" xfId="10663"/>
    <cellStyle name="Note 83 14" xfId="10664"/>
    <cellStyle name="Note 83 15" xfId="10665"/>
    <cellStyle name="Note 83 16" xfId="10666"/>
    <cellStyle name="Note 83 17" xfId="10667"/>
    <cellStyle name="Note 83 18" xfId="10668"/>
    <cellStyle name="Note 83 19" xfId="10669"/>
    <cellStyle name="Note 83 2" xfId="10670"/>
    <cellStyle name="Note 83 20" xfId="10671"/>
    <cellStyle name="Note 83 21" xfId="10672"/>
    <cellStyle name="Note 83 3" xfId="10673"/>
    <cellStyle name="Note 83 4" xfId="10674"/>
    <cellStyle name="Note 83 5" xfId="10675"/>
    <cellStyle name="Note 83 6" xfId="10676"/>
    <cellStyle name="Note 83 7" xfId="10677"/>
    <cellStyle name="Note 83 8" xfId="10678"/>
    <cellStyle name="Note 83 9" xfId="10679"/>
    <cellStyle name="Note 84" xfId="3194"/>
    <cellStyle name="Note 84 10" xfId="10680"/>
    <cellStyle name="Note 84 11" xfId="10681"/>
    <cellStyle name="Note 84 12" xfId="10682"/>
    <cellStyle name="Note 84 13" xfId="10683"/>
    <cellStyle name="Note 84 14" xfId="10684"/>
    <cellStyle name="Note 84 15" xfId="10685"/>
    <cellStyle name="Note 84 16" xfId="10686"/>
    <cellStyle name="Note 84 17" xfId="10687"/>
    <cellStyle name="Note 84 18" xfId="10688"/>
    <cellStyle name="Note 84 19" xfId="10689"/>
    <cellStyle name="Note 84 2" xfId="10690"/>
    <cellStyle name="Note 84 20" xfId="10691"/>
    <cellStyle name="Note 84 21" xfId="10692"/>
    <cellStyle name="Note 84 3" xfId="10693"/>
    <cellStyle name="Note 84 4" xfId="10694"/>
    <cellStyle name="Note 84 5" xfId="10695"/>
    <cellStyle name="Note 84 6" xfId="10696"/>
    <cellStyle name="Note 84 7" xfId="10697"/>
    <cellStyle name="Note 84 8" xfId="10698"/>
    <cellStyle name="Note 84 9" xfId="10699"/>
    <cellStyle name="Note 85" xfId="3195"/>
    <cellStyle name="Note 85 10" xfId="10700"/>
    <cellStyle name="Note 85 11" xfId="10701"/>
    <cellStyle name="Note 85 12" xfId="10702"/>
    <cellStyle name="Note 85 13" xfId="10703"/>
    <cellStyle name="Note 85 14" xfId="10704"/>
    <cellStyle name="Note 85 15" xfId="10705"/>
    <cellStyle name="Note 85 16" xfId="10706"/>
    <cellStyle name="Note 85 17" xfId="10707"/>
    <cellStyle name="Note 85 18" xfId="10708"/>
    <cellStyle name="Note 85 19" xfId="10709"/>
    <cellStyle name="Note 85 2" xfId="10710"/>
    <cellStyle name="Note 85 20" xfId="10711"/>
    <cellStyle name="Note 85 21" xfId="10712"/>
    <cellStyle name="Note 85 3" xfId="10713"/>
    <cellStyle name="Note 85 4" xfId="10714"/>
    <cellStyle name="Note 85 5" xfId="10715"/>
    <cellStyle name="Note 85 6" xfId="10716"/>
    <cellStyle name="Note 85 7" xfId="10717"/>
    <cellStyle name="Note 85 8" xfId="10718"/>
    <cellStyle name="Note 85 9" xfId="10719"/>
    <cellStyle name="Note 86" xfId="3196"/>
    <cellStyle name="Note 86 10" xfId="10720"/>
    <cellStyle name="Note 86 11" xfId="10721"/>
    <cellStyle name="Note 86 12" xfId="10722"/>
    <cellStyle name="Note 86 13" xfId="10723"/>
    <cellStyle name="Note 86 14" xfId="10724"/>
    <cellStyle name="Note 86 15" xfId="10725"/>
    <cellStyle name="Note 86 16" xfId="10726"/>
    <cellStyle name="Note 86 17" xfId="10727"/>
    <cellStyle name="Note 86 18" xfId="10728"/>
    <cellStyle name="Note 86 19" xfId="10729"/>
    <cellStyle name="Note 86 2" xfId="10730"/>
    <cellStyle name="Note 86 20" xfId="10731"/>
    <cellStyle name="Note 86 21" xfId="10732"/>
    <cellStyle name="Note 86 3" xfId="10733"/>
    <cellStyle name="Note 86 4" xfId="10734"/>
    <cellStyle name="Note 86 5" xfId="10735"/>
    <cellStyle name="Note 86 6" xfId="10736"/>
    <cellStyle name="Note 86 7" xfId="10737"/>
    <cellStyle name="Note 86 8" xfId="10738"/>
    <cellStyle name="Note 86 9" xfId="10739"/>
    <cellStyle name="Note 87" xfId="3197"/>
    <cellStyle name="Note 87 10" xfId="10740"/>
    <cellStyle name="Note 87 11" xfId="10741"/>
    <cellStyle name="Note 87 12" xfId="10742"/>
    <cellStyle name="Note 87 13" xfId="10743"/>
    <cellStyle name="Note 87 14" xfId="10744"/>
    <cellStyle name="Note 87 15" xfId="10745"/>
    <cellStyle name="Note 87 16" xfId="10746"/>
    <cellStyle name="Note 87 17" xfId="10747"/>
    <cellStyle name="Note 87 18" xfId="10748"/>
    <cellStyle name="Note 87 19" xfId="10749"/>
    <cellStyle name="Note 87 2" xfId="10750"/>
    <cellStyle name="Note 87 20" xfId="10751"/>
    <cellStyle name="Note 87 21" xfId="10752"/>
    <cellStyle name="Note 87 3" xfId="10753"/>
    <cellStyle name="Note 87 4" xfId="10754"/>
    <cellStyle name="Note 87 5" xfId="10755"/>
    <cellStyle name="Note 87 6" xfId="10756"/>
    <cellStyle name="Note 87 7" xfId="10757"/>
    <cellStyle name="Note 87 8" xfId="10758"/>
    <cellStyle name="Note 87 9" xfId="10759"/>
    <cellStyle name="Note 88" xfId="3198"/>
    <cellStyle name="Note 88 10" xfId="10760"/>
    <cellStyle name="Note 88 11" xfId="10761"/>
    <cellStyle name="Note 88 12" xfId="10762"/>
    <cellStyle name="Note 88 13" xfId="10763"/>
    <cellStyle name="Note 88 14" xfId="10764"/>
    <cellStyle name="Note 88 15" xfId="10765"/>
    <cellStyle name="Note 88 16" xfId="10766"/>
    <cellStyle name="Note 88 17" xfId="10767"/>
    <cellStyle name="Note 88 18" xfId="10768"/>
    <cellStyle name="Note 88 19" xfId="10769"/>
    <cellStyle name="Note 88 2" xfId="10770"/>
    <cellStyle name="Note 88 20" xfId="10771"/>
    <cellStyle name="Note 88 21" xfId="10772"/>
    <cellStyle name="Note 88 3" xfId="10773"/>
    <cellStyle name="Note 88 4" xfId="10774"/>
    <cellStyle name="Note 88 5" xfId="10775"/>
    <cellStyle name="Note 88 6" xfId="10776"/>
    <cellStyle name="Note 88 7" xfId="10777"/>
    <cellStyle name="Note 88 8" xfId="10778"/>
    <cellStyle name="Note 88 9" xfId="10779"/>
    <cellStyle name="Note 89" xfId="3199"/>
    <cellStyle name="Note 89 10" xfId="10780"/>
    <cellStyle name="Note 89 11" xfId="10781"/>
    <cellStyle name="Note 89 12" xfId="10782"/>
    <cellStyle name="Note 89 13" xfId="10783"/>
    <cellStyle name="Note 89 14" xfId="10784"/>
    <cellStyle name="Note 89 15" xfId="10785"/>
    <cellStyle name="Note 89 16" xfId="10786"/>
    <cellStyle name="Note 89 17" xfId="10787"/>
    <cellStyle name="Note 89 18" xfId="10788"/>
    <cellStyle name="Note 89 19" xfId="10789"/>
    <cellStyle name="Note 89 2" xfId="10790"/>
    <cellStyle name="Note 89 20" xfId="10791"/>
    <cellStyle name="Note 89 21" xfId="10792"/>
    <cellStyle name="Note 89 3" xfId="10793"/>
    <cellStyle name="Note 89 4" xfId="10794"/>
    <cellStyle name="Note 89 5" xfId="10795"/>
    <cellStyle name="Note 89 6" xfId="10796"/>
    <cellStyle name="Note 89 7" xfId="10797"/>
    <cellStyle name="Note 89 8" xfId="10798"/>
    <cellStyle name="Note 89 9" xfId="10799"/>
    <cellStyle name="Note 9" xfId="3200"/>
    <cellStyle name="Note 9 10" xfId="10800"/>
    <cellStyle name="Note 9 11" xfId="10801"/>
    <cellStyle name="Note 9 12" xfId="10802"/>
    <cellStyle name="Note 9 13" xfId="10803"/>
    <cellStyle name="Note 9 14" xfId="10804"/>
    <cellStyle name="Note 9 15" xfId="10805"/>
    <cellStyle name="Note 9 16" xfId="10806"/>
    <cellStyle name="Note 9 17" xfId="10807"/>
    <cellStyle name="Note 9 18" xfId="10808"/>
    <cellStyle name="Note 9 19" xfId="10809"/>
    <cellStyle name="Note 9 2" xfId="10810"/>
    <cellStyle name="Note 9 20" xfId="10811"/>
    <cellStyle name="Note 9 21" xfId="10812"/>
    <cellStyle name="Note 9 3" xfId="10813"/>
    <cellStyle name="Note 9 4" xfId="10814"/>
    <cellStyle name="Note 9 5" xfId="10815"/>
    <cellStyle name="Note 9 6" xfId="10816"/>
    <cellStyle name="Note 9 7" xfId="10817"/>
    <cellStyle name="Note 9 8" xfId="10818"/>
    <cellStyle name="Note 9 9" xfId="10819"/>
    <cellStyle name="Note 90" xfId="3201"/>
    <cellStyle name="Note 90 10" xfId="10820"/>
    <cellStyle name="Note 90 11" xfId="10821"/>
    <cellStyle name="Note 90 12" xfId="10822"/>
    <cellStyle name="Note 90 13" xfId="10823"/>
    <cellStyle name="Note 90 14" xfId="10824"/>
    <cellStyle name="Note 90 15" xfId="10825"/>
    <cellStyle name="Note 90 16" xfId="10826"/>
    <cellStyle name="Note 90 17" xfId="10827"/>
    <cellStyle name="Note 90 18" xfId="10828"/>
    <cellStyle name="Note 90 19" xfId="10829"/>
    <cellStyle name="Note 90 2" xfId="10830"/>
    <cellStyle name="Note 90 20" xfId="10831"/>
    <cellStyle name="Note 90 21" xfId="10832"/>
    <cellStyle name="Note 90 3" xfId="10833"/>
    <cellStyle name="Note 90 4" xfId="10834"/>
    <cellStyle name="Note 90 5" xfId="10835"/>
    <cellStyle name="Note 90 6" xfId="10836"/>
    <cellStyle name="Note 90 7" xfId="10837"/>
    <cellStyle name="Note 90 8" xfId="10838"/>
    <cellStyle name="Note 90 9" xfId="10839"/>
    <cellStyle name="Note 91" xfId="3202"/>
    <cellStyle name="Note 91 10" xfId="10840"/>
    <cellStyle name="Note 91 11" xfId="10841"/>
    <cellStyle name="Note 91 12" xfId="10842"/>
    <cellStyle name="Note 91 13" xfId="10843"/>
    <cellStyle name="Note 91 14" xfId="10844"/>
    <cellStyle name="Note 91 15" xfId="10845"/>
    <cellStyle name="Note 91 16" xfId="10846"/>
    <cellStyle name="Note 91 17" xfId="10847"/>
    <cellStyle name="Note 91 18" xfId="10848"/>
    <cellStyle name="Note 91 19" xfId="10849"/>
    <cellStyle name="Note 91 2" xfId="10850"/>
    <cellStyle name="Note 91 20" xfId="10851"/>
    <cellStyle name="Note 91 21" xfId="10852"/>
    <cellStyle name="Note 91 3" xfId="10853"/>
    <cellStyle name="Note 91 4" xfId="10854"/>
    <cellStyle name="Note 91 5" xfId="10855"/>
    <cellStyle name="Note 91 6" xfId="10856"/>
    <cellStyle name="Note 91 7" xfId="10857"/>
    <cellStyle name="Note 91 8" xfId="10858"/>
    <cellStyle name="Note 91 9" xfId="10859"/>
    <cellStyle name="Note 92" xfId="3203"/>
    <cellStyle name="Note 92 10" xfId="10860"/>
    <cellStyle name="Note 92 11" xfId="10861"/>
    <cellStyle name="Note 92 12" xfId="10862"/>
    <cellStyle name="Note 92 13" xfId="10863"/>
    <cellStyle name="Note 92 14" xfId="10864"/>
    <cellStyle name="Note 92 15" xfId="10865"/>
    <cellStyle name="Note 92 16" xfId="10866"/>
    <cellStyle name="Note 92 17" xfId="10867"/>
    <cellStyle name="Note 92 18" xfId="10868"/>
    <cellStyle name="Note 92 19" xfId="10869"/>
    <cellStyle name="Note 92 2" xfId="10870"/>
    <cellStyle name="Note 92 20" xfId="10871"/>
    <cellStyle name="Note 92 21" xfId="10872"/>
    <cellStyle name="Note 92 3" xfId="10873"/>
    <cellStyle name="Note 92 4" xfId="10874"/>
    <cellStyle name="Note 92 5" xfId="10875"/>
    <cellStyle name="Note 92 6" xfId="10876"/>
    <cellStyle name="Note 92 7" xfId="10877"/>
    <cellStyle name="Note 92 8" xfId="10878"/>
    <cellStyle name="Note 92 9" xfId="10879"/>
    <cellStyle name="Note 93" xfId="3204"/>
    <cellStyle name="Note 93 10" xfId="10880"/>
    <cellStyle name="Note 93 11" xfId="10881"/>
    <cellStyle name="Note 93 12" xfId="10882"/>
    <cellStyle name="Note 93 13" xfId="10883"/>
    <cellStyle name="Note 93 14" xfId="10884"/>
    <cellStyle name="Note 93 15" xfId="10885"/>
    <cellStyle name="Note 93 16" xfId="10886"/>
    <cellStyle name="Note 93 17" xfId="10887"/>
    <cellStyle name="Note 93 18" xfId="10888"/>
    <cellStyle name="Note 93 19" xfId="10889"/>
    <cellStyle name="Note 93 2" xfId="10890"/>
    <cellStyle name="Note 93 20" xfId="10891"/>
    <cellStyle name="Note 93 21" xfId="10892"/>
    <cellStyle name="Note 93 3" xfId="10893"/>
    <cellStyle name="Note 93 4" xfId="10894"/>
    <cellStyle name="Note 93 5" xfId="10895"/>
    <cellStyle name="Note 93 6" xfId="10896"/>
    <cellStyle name="Note 93 7" xfId="10897"/>
    <cellStyle name="Note 93 8" xfId="10898"/>
    <cellStyle name="Note 93 9" xfId="10899"/>
    <cellStyle name="Note 94" xfId="3205"/>
    <cellStyle name="Note 94 10" xfId="10900"/>
    <cellStyle name="Note 94 11" xfId="10901"/>
    <cellStyle name="Note 94 12" xfId="10902"/>
    <cellStyle name="Note 94 13" xfId="10903"/>
    <cellStyle name="Note 94 14" xfId="10904"/>
    <cellStyle name="Note 94 15" xfId="10905"/>
    <cellStyle name="Note 94 16" xfId="10906"/>
    <cellStyle name="Note 94 17" xfId="10907"/>
    <cellStyle name="Note 94 18" xfId="10908"/>
    <cellStyle name="Note 94 19" xfId="10909"/>
    <cellStyle name="Note 94 2" xfId="10910"/>
    <cellStyle name="Note 94 20" xfId="10911"/>
    <cellStyle name="Note 94 21" xfId="10912"/>
    <cellStyle name="Note 94 3" xfId="10913"/>
    <cellStyle name="Note 94 4" xfId="10914"/>
    <cellStyle name="Note 94 5" xfId="10915"/>
    <cellStyle name="Note 94 6" xfId="10916"/>
    <cellStyle name="Note 94 7" xfId="10917"/>
    <cellStyle name="Note 94 8" xfId="10918"/>
    <cellStyle name="Note 94 9" xfId="10919"/>
    <cellStyle name="Note 95" xfId="3206"/>
    <cellStyle name="Note 95 10" xfId="10920"/>
    <cellStyle name="Note 95 11" xfId="10921"/>
    <cellStyle name="Note 95 12" xfId="10922"/>
    <cellStyle name="Note 95 13" xfId="10923"/>
    <cellStyle name="Note 95 14" xfId="10924"/>
    <cellStyle name="Note 95 15" xfId="10925"/>
    <cellStyle name="Note 95 16" xfId="10926"/>
    <cellStyle name="Note 95 17" xfId="10927"/>
    <cellStyle name="Note 95 18" xfId="10928"/>
    <cellStyle name="Note 95 19" xfId="10929"/>
    <cellStyle name="Note 95 2" xfId="10930"/>
    <cellStyle name="Note 95 20" xfId="10931"/>
    <cellStyle name="Note 95 21" xfId="10932"/>
    <cellStyle name="Note 95 3" xfId="10933"/>
    <cellStyle name="Note 95 4" xfId="10934"/>
    <cellStyle name="Note 95 5" xfId="10935"/>
    <cellStyle name="Note 95 6" xfId="10936"/>
    <cellStyle name="Note 95 7" xfId="10937"/>
    <cellStyle name="Note 95 8" xfId="10938"/>
    <cellStyle name="Note 95 9" xfId="10939"/>
    <cellStyle name="Note 96" xfId="3207"/>
    <cellStyle name="Note 96 10" xfId="10940"/>
    <cellStyle name="Note 96 11" xfId="10941"/>
    <cellStyle name="Note 96 12" xfId="10942"/>
    <cellStyle name="Note 96 13" xfId="10943"/>
    <cellStyle name="Note 96 14" xfId="10944"/>
    <cellStyle name="Note 96 15" xfId="10945"/>
    <cellStyle name="Note 96 16" xfId="10946"/>
    <cellStyle name="Note 96 17" xfId="10947"/>
    <cellStyle name="Note 96 18" xfId="10948"/>
    <cellStyle name="Note 96 19" xfId="10949"/>
    <cellStyle name="Note 96 2" xfId="10950"/>
    <cellStyle name="Note 96 20" xfId="10951"/>
    <cellStyle name="Note 96 21" xfId="10952"/>
    <cellStyle name="Note 96 3" xfId="10953"/>
    <cellStyle name="Note 96 4" xfId="10954"/>
    <cellStyle name="Note 96 5" xfId="10955"/>
    <cellStyle name="Note 96 6" xfId="10956"/>
    <cellStyle name="Note 96 7" xfId="10957"/>
    <cellStyle name="Note 96 8" xfId="10958"/>
    <cellStyle name="Note 96 9" xfId="10959"/>
    <cellStyle name="Note 97" xfId="3208"/>
    <cellStyle name="Note 97 10" xfId="10960"/>
    <cellStyle name="Note 97 11" xfId="10961"/>
    <cellStyle name="Note 97 12" xfId="10962"/>
    <cellStyle name="Note 97 13" xfId="10963"/>
    <cellStyle name="Note 97 14" xfId="10964"/>
    <cellStyle name="Note 97 15" xfId="10965"/>
    <cellStyle name="Note 97 16" xfId="10966"/>
    <cellStyle name="Note 97 17" xfId="10967"/>
    <cellStyle name="Note 97 18" xfId="10968"/>
    <cellStyle name="Note 97 19" xfId="10969"/>
    <cellStyle name="Note 97 2" xfId="10970"/>
    <cellStyle name="Note 97 20" xfId="10971"/>
    <cellStyle name="Note 97 21" xfId="10972"/>
    <cellStyle name="Note 97 3" xfId="10973"/>
    <cellStyle name="Note 97 4" xfId="10974"/>
    <cellStyle name="Note 97 5" xfId="10975"/>
    <cellStyle name="Note 97 6" xfId="10976"/>
    <cellStyle name="Note 97 7" xfId="10977"/>
    <cellStyle name="Note 97 8" xfId="10978"/>
    <cellStyle name="Note 97 9" xfId="10979"/>
    <cellStyle name="Note 98" xfId="3209"/>
    <cellStyle name="Note 98 10" xfId="10980"/>
    <cellStyle name="Note 98 11" xfId="10981"/>
    <cellStyle name="Note 98 12" xfId="10982"/>
    <cellStyle name="Note 98 13" xfId="10983"/>
    <cellStyle name="Note 98 14" xfId="10984"/>
    <cellStyle name="Note 98 15" xfId="10985"/>
    <cellStyle name="Note 98 16" xfId="10986"/>
    <cellStyle name="Note 98 17" xfId="10987"/>
    <cellStyle name="Note 98 18" xfId="10988"/>
    <cellStyle name="Note 98 19" xfId="10989"/>
    <cellStyle name="Note 98 2" xfId="10990"/>
    <cellStyle name="Note 98 20" xfId="10991"/>
    <cellStyle name="Note 98 21" xfId="10992"/>
    <cellStyle name="Note 98 3" xfId="10993"/>
    <cellStyle name="Note 98 4" xfId="10994"/>
    <cellStyle name="Note 98 5" xfId="10995"/>
    <cellStyle name="Note 98 6" xfId="10996"/>
    <cellStyle name="Note 98 7" xfId="10997"/>
    <cellStyle name="Note 98 8" xfId="10998"/>
    <cellStyle name="Note 98 9" xfId="10999"/>
    <cellStyle name="Note 99" xfId="3210"/>
    <cellStyle name="Note 99 10" xfId="11000"/>
    <cellStyle name="Note 99 11" xfId="11001"/>
    <cellStyle name="Note 99 12" xfId="11002"/>
    <cellStyle name="Note 99 13" xfId="11003"/>
    <cellStyle name="Note 99 14" xfId="11004"/>
    <cellStyle name="Note 99 15" xfId="11005"/>
    <cellStyle name="Note 99 16" xfId="11006"/>
    <cellStyle name="Note 99 17" xfId="11007"/>
    <cellStyle name="Note 99 18" xfId="11008"/>
    <cellStyle name="Note 99 19" xfId="11009"/>
    <cellStyle name="Note 99 2" xfId="11010"/>
    <cellStyle name="Note 99 20" xfId="11011"/>
    <cellStyle name="Note 99 21" xfId="11012"/>
    <cellStyle name="Note 99 3" xfId="11013"/>
    <cellStyle name="Note 99 4" xfId="11014"/>
    <cellStyle name="Note 99 5" xfId="11015"/>
    <cellStyle name="Note 99 6" xfId="11016"/>
    <cellStyle name="Note 99 7" xfId="11017"/>
    <cellStyle name="Note 99 8" xfId="11018"/>
    <cellStyle name="Note 99 9" xfId="11019"/>
    <cellStyle name="Œ…‹æ_Ø‚è [0.00]_ÆÂ__" xfId="16818"/>
    <cellStyle name="omma [0]_Mktg Prog" xfId="16819"/>
    <cellStyle name="ormal_Sheet1_1" xfId="16820"/>
    <cellStyle name="Output 10" xfId="3211"/>
    <cellStyle name="Output 10 10" xfId="11020"/>
    <cellStyle name="Output 10 11" xfId="11021"/>
    <cellStyle name="Output 10 12" xfId="11022"/>
    <cellStyle name="Output 10 13" xfId="11023"/>
    <cellStyle name="Output 10 14" xfId="11024"/>
    <cellStyle name="Output 10 15" xfId="11025"/>
    <cellStyle name="Output 10 16" xfId="11026"/>
    <cellStyle name="Output 10 17" xfId="11027"/>
    <cellStyle name="Output 10 18" xfId="11028"/>
    <cellStyle name="Output 10 19" xfId="11029"/>
    <cellStyle name="Output 10 2" xfId="11030"/>
    <cellStyle name="Output 10 20" xfId="11031"/>
    <cellStyle name="Output 10 21" xfId="11032"/>
    <cellStyle name="Output 10 3" xfId="11033"/>
    <cellStyle name="Output 10 4" xfId="11034"/>
    <cellStyle name="Output 10 5" xfId="11035"/>
    <cellStyle name="Output 10 6" xfId="11036"/>
    <cellStyle name="Output 10 7" xfId="11037"/>
    <cellStyle name="Output 10 8" xfId="11038"/>
    <cellStyle name="Output 10 9" xfId="11039"/>
    <cellStyle name="Output 11" xfId="3212"/>
    <cellStyle name="Output 11 10" xfId="11040"/>
    <cellStyle name="Output 11 11" xfId="11041"/>
    <cellStyle name="Output 11 12" xfId="11042"/>
    <cellStyle name="Output 11 13" xfId="11043"/>
    <cellStyle name="Output 11 14" xfId="11044"/>
    <cellStyle name="Output 11 15" xfId="11045"/>
    <cellStyle name="Output 11 16" xfId="11046"/>
    <cellStyle name="Output 11 17" xfId="11047"/>
    <cellStyle name="Output 11 18" xfId="11048"/>
    <cellStyle name="Output 11 19" xfId="11049"/>
    <cellStyle name="Output 11 2" xfId="11050"/>
    <cellStyle name="Output 11 20" xfId="11051"/>
    <cellStyle name="Output 11 21" xfId="11052"/>
    <cellStyle name="Output 11 3" xfId="11053"/>
    <cellStyle name="Output 11 4" xfId="11054"/>
    <cellStyle name="Output 11 5" xfId="11055"/>
    <cellStyle name="Output 11 6" xfId="11056"/>
    <cellStyle name="Output 11 7" xfId="11057"/>
    <cellStyle name="Output 11 8" xfId="11058"/>
    <cellStyle name="Output 11 9" xfId="11059"/>
    <cellStyle name="Output 12" xfId="3213"/>
    <cellStyle name="Output 12 10" xfId="11060"/>
    <cellStyle name="Output 12 11" xfId="11061"/>
    <cellStyle name="Output 12 12" xfId="11062"/>
    <cellStyle name="Output 12 13" xfId="11063"/>
    <cellStyle name="Output 12 14" xfId="11064"/>
    <cellStyle name="Output 12 15" xfId="11065"/>
    <cellStyle name="Output 12 16" xfId="11066"/>
    <cellStyle name="Output 12 17" xfId="11067"/>
    <cellStyle name="Output 12 18" xfId="11068"/>
    <cellStyle name="Output 12 19" xfId="11069"/>
    <cellStyle name="Output 12 2" xfId="11070"/>
    <cellStyle name="Output 12 20" xfId="11071"/>
    <cellStyle name="Output 12 21" xfId="11072"/>
    <cellStyle name="Output 12 3" xfId="11073"/>
    <cellStyle name="Output 12 4" xfId="11074"/>
    <cellStyle name="Output 12 5" xfId="11075"/>
    <cellStyle name="Output 12 6" xfId="11076"/>
    <cellStyle name="Output 12 7" xfId="11077"/>
    <cellStyle name="Output 12 8" xfId="11078"/>
    <cellStyle name="Output 12 9" xfId="11079"/>
    <cellStyle name="Output 13" xfId="3214"/>
    <cellStyle name="Output 13 10" xfId="11080"/>
    <cellStyle name="Output 13 11" xfId="11081"/>
    <cellStyle name="Output 13 12" xfId="11082"/>
    <cellStyle name="Output 13 13" xfId="11083"/>
    <cellStyle name="Output 13 14" xfId="11084"/>
    <cellStyle name="Output 13 15" xfId="11085"/>
    <cellStyle name="Output 13 16" xfId="11086"/>
    <cellStyle name="Output 13 17" xfId="11087"/>
    <cellStyle name="Output 13 18" xfId="11088"/>
    <cellStyle name="Output 13 19" xfId="11089"/>
    <cellStyle name="Output 13 2" xfId="11090"/>
    <cellStyle name="Output 13 20" xfId="11091"/>
    <cellStyle name="Output 13 21" xfId="11092"/>
    <cellStyle name="Output 13 3" xfId="11093"/>
    <cellStyle name="Output 13 4" xfId="11094"/>
    <cellStyle name="Output 13 5" xfId="11095"/>
    <cellStyle name="Output 13 6" xfId="11096"/>
    <cellStyle name="Output 13 7" xfId="11097"/>
    <cellStyle name="Output 13 8" xfId="11098"/>
    <cellStyle name="Output 13 9" xfId="11099"/>
    <cellStyle name="Output 14" xfId="3215"/>
    <cellStyle name="Output 14 10" xfId="11100"/>
    <cellStyle name="Output 14 11" xfId="11101"/>
    <cellStyle name="Output 14 12" xfId="11102"/>
    <cellStyle name="Output 14 13" xfId="11103"/>
    <cellStyle name="Output 14 14" xfId="11104"/>
    <cellStyle name="Output 14 15" xfId="11105"/>
    <cellStyle name="Output 14 16" xfId="11106"/>
    <cellStyle name="Output 14 17" xfId="11107"/>
    <cellStyle name="Output 14 18" xfId="11108"/>
    <cellStyle name="Output 14 19" xfId="11109"/>
    <cellStyle name="Output 14 2" xfId="11110"/>
    <cellStyle name="Output 14 20" xfId="11111"/>
    <cellStyle name="Output 14 21" xfId="11112"/>
    <cellStyle name="Output 14 3" xfId="11113"/>
    <cellStyle name="Output 14 4" xfId="11114"/>
    <cellStyle name="Output 14 5" xfId="11115"/>
    <cellStyle name="Output 14 6" xfId="11116"/>
    <cellStyle name="Output 14 7" xfId="11117"/>
    <cellStyle name="Output 14 8" xfId="11118"/>
    <cellStyle name="Output 14 9" xfId="11119"/>
    <cellStyle name="Output 15" xfId="3216"/>
    <cellStyle name="Output 15 10" xfId="11120"/>
    <cellStyle name="Output 15 11" xfId="11121"/>
    <cellStyle name="Output 15 12" xfId="11122"/>
    <cellStyle name="Output 15 13" xfId="11123"/>
    <cellStyle name="Output 15 14" xfId="11124"/>
    <cellStyle name="Output 15 15" xfId="11125"/>
    <cellStyle name="Output 15 16" xfId="11126"/>
    <cellStyle name="Output 15 17" xfId="11127"/>
    <cellStyle name="Output 15 18" xfId="11128"/>
    <cellStyle name="Output 15 19" xfId="11129"/>
    <cellStyle name="Output 15 2" xfId="11130"/>
    <cellStyle name="Output 15 20" xfId="11131"/>
    <cellStyle name="Output 15 21" xfId="11132"/>
    <cellStyle name="Output 15 3" xfId="11133"/>
    <cellStyle name="Output 15 4" xfId="11134"/>
    <cellStyle name="Output 15 5" xfId="11135"/>
    <cellStyle name="Output 15 6" xfId="11136"/>
    <cellStyle name="Output 15 7" xfId="11137"/>
    <cellStyle name="Output 15 8" xfId="11138"/>
    <cellStyle name="Output 15 9" xfId="11139"/>
    <cellStyle name="Output 16" xfId="3217"/>
    <cellStyle name="Output 16 10" xfId="11140"/>
    <cellStyle name="Output 16 11" xfId="11141"/>
    <cellStyle name="Output 16 12" xfId="11142"/>
    <cellStyle name="Output 16 13" xfId="11143"/>
    <cellStyle name="Output 16 14" xfId="11144"/>
    <cellStyle name="Output 16 15" xfId="11145"/>
    <cellStyle name="Output 16 16" xfId="11146"/>
    <cellStyle name="Output 16 17" xfId="11147"/>
    <cellStyle name="Output 16 18" xfId="11148"/>
    <cellStyle name="Output 16 19" xfId="11149"/>
    <cellStyle name="Output 16 2" xfId="11150"/>
    <cellStyle name="Output 16 20" xfId="11151"/>
    <cellStyle name="Output 16 21" xfId="11152"/>
    <cellStyle name="Output 16 3" xfId="11153"/>
    <cellStyle name="Output 16 4" xfId="11154"/>
    <cellStyle name="Output 16 5" xfId="11155"/>
    <cellStyle name="Output 16 6" xfId="11156"/>
    <cellStyle name="Output 16 7" xfId="11157"/>
    <cellStyle name="Output 16 8" xfId="11158"/>
    <cellStyle name="Output 16 9" xfId="11159"/>
    <cellStyle name="Output 17" xfId="3218"/>
    <cellStyle name="Output 17 10" xfId="11160"/>
    <cellStyle name="Output 17 11" xfId="11161"/>
    <cellStyle name="Output 17 12" xfId="11162"/>
    <cellStyle name="Output 17 13" xfId="11163"/>
    <cellStyle name="Output 17 14" xfId="11164"/>
    <cellStyle name="Output 17 15" xfId="11165"/>
    <cellStyle name="Output 17 16" xfId="11166"/>
    <cellStyle name="Output 17 17" xfId="11167"/>
    <cellStyle name="Output 17 18" xfId="11168"/>
    <cellStyle name="Output 17 19" xfId="11169"/>
    <cellStyle name="Output 17 2" xfId="11170"/>
    <cellStyle name="Output 17 20" xfId="11171"/>
    <cellStyle name="Output 17 21" xfId="11172"/>
    <cellStyle name="Output 17 3" xfId="11173"/>
    <cellStyle name="Output 17 4" xfId="11174"/>
    <cellStyle name="Output 17 5" xfId="11175"/>
    <cellStyle name="Output 17 6" xfId="11176"/>
    <cellStyle name="Output 17 7" xfId="11177"/>
    <cellStyle name="Output 17 8" xfId="11178"/>
    <cellStyle name="Output 17 9" xfId="11179"/>
    <cellStyle name="Output 18" xfId="3219"/>
    <cellStyle name="Output 18 10" xfId="11180"/>
    <cellStyle name="Output 18 11" xfId="11181"/>
    <cellStyle name="Output 18 12" xfId="11182"/>
    <cellStyle name="Output 18 13" xfId="11183"/>
    <cellStyle name="Output 18 14" xfId="11184"/>
    <cellStyle name="Output 18 15" xfId="11185"/>
    <cellStyle name="Output 18 16" xfId="11186"/>
    <cellStyle name="Output 18 17" xfId="11187"/>
    <cellStyle name="Output 18 18" xfId="11188"/>
    <cellStyle name="Output 18 19" xfId="11189"/>
    <cellStyle name="Output 18 2" xfId="11190"/>
    <cellStyle name="Output 18 20" xfId="11191"/>
    <cellStyle name="Output 18 21" xfId="11192"/>
    <cellStyle name="Output 18 3" xfId="11193"/>
    <cellStyle name="Output 18 4" xfId="11194"/>
    <cellStyle name="Output 18 5" xfId="11195"/>
    <cellStyle name="Output 18 6" xfId="11196"/>
    <cellStyle name="Output 18 7" xfId="11197"/>
    <cellStyle name="Output 18 8" xfId="11198"/>
    <cellStyle name="Output 18 9" xfId="11199"/>
    <cellStyle name="Output 19" xfId="3220"/>
    <cellStyle name="Output 19 10" xfId="11200"/>
    <cellStyle name="Output 19 11" xfId="11201"/>
    <cellStyle name="Output 19 12" xfId="11202"/>
    <cellStyle name="Output 19 13" xfId="11203"/>
    <cellStyle name="Output 19 14" xfId="11204"/>
    <cellStyle name="Output 19 15" xfId="11205"/>
    <cellStyle name="Output 19 16" xfId="11206"/>
    <cellStyle name="Output 19 17" xfId="11207"/>
    <cellStyle name="Output 19 18" xfId="11208"/>
    <cellStyle name="Output 19 19" xfId="11209"/>
    <cellStyle name="Output 19 2" xfId="11210"/>
    <cellStyle name="Output 19 20" xfId="11211"/>
    <cellStyle name="Output 19 21" xfId="11212"/>
    <cellStyle name="Output 19 3" xfId="11213"/>
    <cellStyle name="Output 19 4" xfId="11214"/>
    <cellStyle name="Output 19 5" xfId="11215"/>
    <cellStyle name="Output 19 6" xfId="11216"/>
    <cellStyle name="Output 19 7" xfId="11217"/>
    <cellStyle name="Output 19 8" xfId="11218"/>
    <cellStyle name="Output 19 9" xfId="11219"/>
    <cellStyle name="Output 2" xfId="3221"/>
    <cellStyle name="Output 2 10" xfId="11220"/>
    <cellStyle name="Output 2 11" xfId="11221"/>
    <cellStyle name="Output 2 12" xfId="11222"/>
    <cellStyle name="Output 2 13" xfId="11223"/>
    <cellStyle name="Output 2 14" xfId="11224"/>
    <cellStyle name="Output 2 15" xfId="11225"/>
    <cellStyle name="Output 2 16" xfId="11226"/>
    <cellStyle name="Output 2 17" xfId="11227"/>
    <cellStyle name="Output 2 18" xfId="11228"/>
    <cellStyle name="Output 2 19" xfId="11229"/>
    <cellStyle name="Output 2 2" xfId="3222"/>
    <cellStyle name="Output 2 2 10" xfId="11230"/>
    <cellStyle name="Output 2 2 11" xfId="11231"/>
    <cellStyle name="Output 2 2 12" xfId="11232"/>
    <cellStyle name="Output 2 2 13" xfId="11233"/>
    <cellStyle name="Output 2 2 14" xfId="11234"/>
    <cellStyle name="Output 2 2 15" xfId="11235"/>
    <cellStyle name="Output 2 2 16" xfId="11236"/>
    <cellStyle name="Output 2 2 17" xfId="11237"/>
    <cellStyle name="Output 2 2 18" xfId="11238"/>
    <cellStyle name="Output 2 2 19" xfId="11239"/>
    <cellStyle name="Output 2 2 2" xfId="11240"/>
    <cellStyle name="Output 2 2 20" xfId="11241"/>
    <cellStyle name="Output 2 2 21" xfId="11242"/>
    <cellStyle name="Output 2 2 3" xfId="11243"/>
    <cellStyle name="Output 2 2 4" xfId="11244"/>
    <cellStyle name="Output 2 2 5" xfId="11245"/>
    <cellStyle name="Output 2 2 6" xfId="11246"/>
    <cellStyle name="Output 2 2 7" xfId="11247"/>
    <cellStyle name="Output 2 2 8" xfId="11248"/>
    <cellStyle name="Output 2 2 9" xfId="11249"/>
    <cellStyle name="Output 2 20" xfId="11250"/>
    <cellStyle name="Output 2 21" xfId="11251"/>
    <cellStyle name="Output 2 22" xfId="11252"/>
    <cellStyle name="Output 2 3" xfId="11253"/>
    <cellStyle name="Output 2 4" xfId="11254"/>
    <cellStyle name="Output 2 5" xfId="11255"/>
    <cellStyle name="Output 2 6" xfId="11256"/>
    <cellStyle name="Output 2 7" xfId="11257"/>
    <cellStyle name="Output 2 8" xfId="11258"/>
    <cellStyle name="Output 2 9" xfId="11259"/>
    <cellStyle name="Output 20" xfId="3223"/>
    <cellStyle name="Output 20 10" xfId="11260"/>
    <cellStyle name="Output 20 11" xfId="11261"/>
    <cellStyle name="Output 20 12" xfId="11262"/>
    <cellStyle name="Output 20 13" xfId="11263"/>
    <cellStyle name="Output 20 14" xfId="11264"/>
    <cellStyle name="Output 20 15" xfId="11265"/>
    <cellStyle name="Output 20 16" xfId="11266"/>
    <cellStyle name="Output 20 17" xfId="11267"/>
    <cellStyle name="Output 20 18" xfId="11268"/>
    <cellStyle name="Output 20 19" xfId="11269"/>
    <cellStyle name="Output 20 2" xfId="11270"/>
    <cellStyle name="Output 20 20" xfId="11271"/>
    <cellStyle name="Output 20 21" xfId="11272"/>
    <cellStyle name="Output 20 3" xfId="11273"/>
    <cellStyle name="Output 20 4" xfId="11274"/>
    <cellStyle name="Output 20 5" xfId="11275"/>
    <cellStyle name="Output 20 6" xfId="11276"/>
    <cellStyle name="Output 20 7" xfId="11277"/>
    <cellStyle name="Output 20 8" xfId="11278"/>
    <cellStyle name="Output 20 9" xfId="11279"/>
    <cellStyle name="Output 21" xfId="3224"/>
    <cellStyle name="Output 21 10" xfId="11280"/>
    <cellStyle name="Output 21 11" xfId="11281"/>
    <cellStyle name="Output 21 12" xfId="11282"/>
    <cellStyle name="Output 21 13" xfId="11283"/>
    <cellStyle name="Output 21 14" xfId="11284"/>
    <cellStyle name="Output 21 15" xfId="11285"/>
    <cellStyle name="Output 21 16" xfId="11286"/>
    <cellStyle name="Output 21 17" xfId="11287"/>
    <cellStyle name="Output 21 18" xfId="11288"/>
    <cellStyle name="Output 21 19" xfId="11289"/>
    <cellStyle name="Output 21 2" xfId="11290"/>
    <cellStyle name="Output 21 20" xfId="11291"/>
    <cellStyle name="Output 21 21" xfId="11292"/>
    <cellStyle name="Output 21 3" xfId="11293"/>
    <cellStyle name="Output 21 4" xfId="11294"/>
    <cellStyle name="Output 21 5" xfId="11295"/>
    <cellStyle name="Output 21 6" xfId="11296"/>
    <cellStyle name="Output 21 7" xfId="11297"/>
    <cellStyle name="Output 21 8" xfId="11298"/>
    <cellStyle name="Output 21 9" xfId="11299"/>
    <cellStyle name="Output 22" xfId="3225"/>
    <cellStyle name="Output 22 10" xfId="11300"/>
    <cellStyle name="Output 22 11" xfId="11301"/>
    <cellStyle name="Output 22 12" xfId="11302"/>
    <cellStyle name="Output 22 13" xfId="11303"/>
    <cellStyle name="Output 22 14" xfId="11304"/>
    <cellStyle name="Output 22 15" xfId="11305"/>
    <cellStyle name="Output 22 16" xfId="11306"/>
    <cellStyle name="Output 22 17" xfId="11307"/>
    <cellStyle name="Output 22 18" xfId="11308"/>
    <cellStyle name="Output 22 19" xfId="11309"/>
    <cellStyle name="Output 22 2" xfId="11310"/>
    <cellStyle name="Output 22 20" xfId="11311"/>
    <cellStyle name="Output 22 21" xfId="11312"/>
    <cellStyle name="Output 22 3" xfId="11313"/>
    <cellStyle name="Output 22 4" xfId="11314"/>
    <cellStyle name="Output 22 5" xfId="11315"/>
    <cellStyle name="Output 22 6" xfId="11316"/>
    <cellStyle name="Output 22 7" xfId="11317"/>
    <cellStyle name="Output 22 8" xfId="11318"/>
    <cellStyle name="Output 22 9" xfId="11319"/>
    <cellStyle name="Output 23" xfId="3226"/>
    <cellStyle name="Output 23 10" xfId="11320"/>
    <cellStyle name="Output 23 11" xfId="11321"/>
    <cellStyle name="Output 23 12" xfId="11322"/>
    <cellStyle name="Output 23 13" xfId="11323"/>
    <cellStyle name="Output 23 14" xfId="11324"/>
    <cellStyle name="Output 23 15" xfId="11325"/>
    <cellStyle name="Output 23 16" xfId="11326"/>
    <cellStyle name="Output 23 17" xfId="11327"/>
    <cellStyle name="Output 23 18" xfId="11328"/>
    <cellStyle name="Output 23 19" xfId="11329"/>
    <cellStyle name="Output 23 2" xfId="11330"/>
    <cellStyle name="Output 23 20" xfId="11331"/>
    <cellStyle name="Output 23 21" xfId="11332"/>
    <cellStyle name="Output 23 3" xfId="11333"/>
    <cellStyle name="Output 23 4" xfId="11334"/>
    <cellStyle name="Output 23 5" xfId="11335"/>
    <cellStyle name="Output 23 6" xfId="11336"/>
    <cellStyle name="Output 23 7" xfId="11337"/>
    <cellStyle name="Output 23 8" xfId="11338"/>
    <cellStyle name="Output 23 9" xfId="11339"/>
    <cellStyle name="Output 24" xfId="3227"/>
    <cellStyle name="Output 24 10" xfId="11340"/>
    <cellStyle name="Output 24 11" xfId="11341"/>
    <cellStyle name="Output 24 12" xfId="11342"/>
    <cellStyle name="Output 24 13" xfId="11343"/>
    <cellStyle name="Output 24 14" xfId="11344"/>
    <cellStyle name="Output 24 15" xfId="11345"/>
    <cellStyle name="Output 24 16" xfId="11346"/>
    <cellStyle name="Output 24 17" xfId="11347"/>
    <cellStyle name="Output 24 18" xfId="11348"/>
    <cellStyle name="Output 24 19" xfId="11349"/>
    <cellStyle name="Output 24 2" xfId="11350"/>
    <cellStyle name="Output 24 20" xfId="11351"/>
    <cellStyle name="Output 24 21" xfId="11352"/>
    <cellStyle name="Output 24 3" xfId="11353"/>
    <cellStyle name="Output 24 4" xfId="11354"/>
    <cellStyle name="Output 24 5" xfId="11355"/>
    <cellStyle name="Output 24 6" xfId="11356"/>
    <cellStyle name="Output 24 7" xfId="11357"/>
    <cellStyle name="Output 24 8" xfId="11358"/>
    <cellStyle name="Output 24 9" xfId="11359"/>
    <cellStyle name="Output 25" xfId="3228"/>
    <cellStyle name="Output 25 10" xfId="11360"/>
    <cellStyle name="Output 25 11" xfId="11361"/>
    <cellStyle name="Output 25 12" xfId="11362"/>
    <cellStyle name="Output 25 13" xfId="11363"/>
    <cellStyle name="Output 25 14" xfId="11364"/>
    <cellStyle name="Output 25 15" xfId="11365"/>
    <cellStyle name="Output 25 16" xfId="11366"/>
    <cellStyle name="Output 25 17" xfId="11367"/>
    <cellStyle name="Output 25 18" xfId="11368"/>
    <cellStyle name="Output 25 19" xfId="11369"/>
    <cellStyle name="Output 25 2" xfId="11370"/>
    <cellStyle name="Output 25 20" xfId="11371"/>
    <cellStyle name="Output 25 21" xfId="11372"/>
    <cellStyle name="Output 25 3" xfId="11373"/>
    <cellStyle name="Output 25 4" xfId="11374"/>
    <cellStyle name="Output 25 5" xfId="11375"/>
    <cellStyle name="Output 25 6" xfId="11376"/>
    <cellStyle name="Output 25 7" xfId="11377"/>
    <cellStyle name="Output 25 8" xfId="11378"/>
    <cellStyle name="Output 25 9" xfId="11379"/>
    <cellStyle name="Output 26" xfId="3229"/>
    <cellStyle name="Output 26 10" xfId="11380"/>
    <cellStyle name="Output 26 11" xfId="11381"/>
    <cellStyle name="Output 26 12" xfId="11382"/>
    <cellStyle name="Output 26 13" xfId="11383"/>
    <cellStyle name="Output 26 14" xfId="11384"/>
    <cellStyle name="Output 26 15" xfId="11385"/>
    <cellStyle name="Output 26 16" xfId="11386"/>
    <cellStyle name="Output 26 17" xfId="11387"/>
    <cellStyle name="Output 26 18" xfId="11388"/>
    <cellStyle name="Output 26 19" xfId="11389"/>
    <cellStyle name="Output 26 2" xfId="11390"/>
    <cellStyle name="Output 26 20" xfId="11391"/>
    <cellStyle name="Output 26 21" xfId="11392"/>
    <cellStyle name="Output 26 3" xfId="11393"/>
    <cellStyle name="Output 26 4" xfId="11394"/>
    <cellStyle name="Output 26 5" xfId="11395"/>
    <cellStyle name="Output 26 6" xfId="11396"/>
    <cellStyle name="Output 26 7" xfId="11397"/>
    <cellStyle name="Output 26 8" xfId="11398"/>
    <cellStyle name="Output 26 9" xfId="11399"/>
    <cellStyle name="Output 27" xfId="3230"/>
    <cellStyle name="Output 27 10" xfId="11400"/>
    <cellStyle name="Output 27 11" xfId="11401"/>
    <cellStyle name="Output 27 12" xfId="11402"/>
    <cellStyle name="Output 27 13" xfId="11403"/>
    <cellStyle name="Output 27 14" xfId="11404"/>
    <cellStyle name="Output 27 15" xfId="11405"/>
    <cellStyle name="Output 27 16" xfId="11406"/>
    <cellStyle name="Output 27 17" xfId="11407"/>
    <cellStyle name="Output 27 18" xfId="11408"/>
    <cellStyle name="Output 27 19" xfId="11409"/>
    <cellStyle name="Output 27 2" xfId="11410"/>
    <cellStyle name="Output 27 20" xfId="11411"/>
    <cellStyle name="Output 27 21" xfId="11412"/>
    <cellStyle name="Output 27 3" xfId="11413"/>
    <cellStyle name="Output 27 4" xfId="11414"/>
    <cellStyle name="Output 27 5" xfId="11415"/>
    <cellStyle name="Output 27 6" xfId="11416"/>
    <cellStyle name="Output 27 7" xfId="11417"/>
    <cellStyle name="Output 27 8" xfId="11418"/>
    <cellStyle name="Output 27 9" xfId="11419"/>
    <cellStyle name="Output 28" xfId="3231"/>
    <cellStyle name="Output 28 10" xfId="11420"/>
    <cellStyle name="Output 28 11" xfId="11421"/>
    <cellStyle name="Output 28 12" xfId="11422"/>
    <cellStyle name="Output 28 13" xfId="11423"/>
    <cellStyle name="Output 28 14" xfId="11424"/>
    <cellStyle name="Output 28 15" xfId="11425"/>
    <cellStyle name="Output 28 16" xfId="11426"/>
    <cellStyle name="Output 28 17" xfId="11427"/>
    <cellStyle name="Output 28 18" xfId="11428"/>
    <cellStyle name="Output 28 19" xfId="11429"/>
    <cellStyle name="Output 28 2" xfId="11430"/>
    <cellStyle name="Output 28 20" xfId="11431"/>
    <cellStyle name="Output 28 21" xfId="11432"/>
    <cellStyle name="Output 28 3" xfId="11433"/>
    <cellStyle name="Output 28 4" xfId="11434"/>
    <cellStyle name="Output 28 5" xfId="11435"/>
    <cellStyle name="Output 28 6" xfId="11436"/>
    <cellStyle name="Output 28 7" xfId="11437"/>
    <cellStyle name="Output 28 8" xfId="11438"/>
    <cellStyle name="Output 28 9" xfId="11439"/>
    <cellStyle name="Output 29" xfId="3232"/>
    <cellStyle name="Output 29 10" xfId="11440"/>
    <cellStyle name="Output 29 11" xfId="11441"/>
    <cellStyle name="Output 29 12" xfId="11442"/>
    <cellStyle name="Output 29 13" xfId="11443"/>
    <cellStyle name="Output 29 14" xfId="11444"/>
    <cellStyle name="Output 29 15" xfId="11445"/>
    <cellStyle name="Output 29 16" xfId="11446"/>
    <cellStyle name="Output 29 17" xfId="11447"/>
    <cellStyle name="Output 29 18" xfId="11448"/>
    <cellStyle name="Output 29 19" xfId="11449"/>
    <cellStyle name="Output 29 2" xfId="11450"/>
    <cellStyle name="Output 29 20" xfId="11451"/>
    <cellStyle name="Output 29 21" xfId="11452"/>
    <cellStyle name="Output 29 3" xfId="11453"/>
    <cellStyle name="Output 29 4" xfId="11454"/>
    <cellStyle name="Output 29 5" xfId="11455"/>
    <cellStyle name="Output 29 6" xfId="11456"/>
    <cellStyle name="Output 29 7" xfId="11457"/>
    <cellStyle name="Output 29 8" xfId="11458"/>
    <cellStyle name="Output 29 9" xfId="11459"/>
    <cellStyle name="Output 3" xfId="3233"/>
    <cellStyle name="Output 3 10" xfId="11460"/>
    <cellStyle name="Output 3 11" xfId="11461"/>
    <cellStyle name="Output 3 12" xfId="11462"/>
    <cellStyle name="Output 3 13" xfId="11463"/>
    <cellStyle name="Output 3 14" xfId="11464"/>
    <cellStyle name="Output 3 15" xfId="11465"/>
    <cellStyle name="Output 3 16" xfId="11466"/>
    <cellStyle name="Output 3 17" xfId="11467"/>
    <cellStyle name="Output 3 18" xfId="11468"/>
    <cellStyle name="Output 3 19" xfId="11469"/>
    <cellStyle name="Output 3 2" xfId="11470"/>
    <cellStyle name="Output 3 20" xfId="11471"/>
    <cellStyle name="Output 3 21" xfId="11472"/>
    <cellStyle name="Output 3 3" xfId="11473"/>
    <cellStyle name="Output 3 4" xfId="11474"/>
    <cellStyle name="Output 3 5" xfId="11475"/>
    <cellStyle name="Output 3 6" xfId="11476"/>
    <cellStyle name="Output 3 7" xfId="11477"/>
    <cellStyle name="Output 3 8" xfId="11478"/>
    <cellStyle name="Output 3 9" xfId="11479"/>
    <cellStyle name="Output 30" xfId="3234"/>
    <cellStyle name="Output 30 10" xfId="11480"/>
    <cellStyle name="Output 30 11" xfId="11481"/>
    <cellStyle name="Output 30 12" xfId="11482"/>
    <cellStyle name="Output 30 13" xfId="11483"/>
    <cellStyle name="Output 30 14" xfId="11484"/>
    <cellStyle name="Output 30 15" xfId="11485"/>
    <cellStyle name="Output 30 16" xfId="11486"/>
    <cellStyle name="Output 30 17" xfId="11487"/>
    <cellStyle name="Output 30 18" xfId="11488"/>
    <cellStyle name="Output 30 19" xfId="11489"/>
    <cellStyle name="Output 30 2" xfId="11490"/>
    <cellStyle name="Output 30 20" xfId="11491"/>
    <cellStyle name="Output 30 21" xfId="11492"/>
    <cellStyle name="Output 30 3" xfId="11493"/>
    <cellStyle name="Output 30 4" xfId="11494"/>
    <cellStyle name="Output 30 5" xfId="11495"/>
    <cellStyle name="Output 30 6" xfId="11496"/>
    <cellStyle name="Output 30 7" xfId="11497"/>
    <cellStyle name="Output 30 8" xfId="11498"/>
    <cellStyle name="Output 30 9" xfId="11499"/>
    <cellStyle name="Output 31" xfId="3235"/>
    <cellStyle name="Output 31 10" xfId="11500"/>
    <cellStyle name="Output 31 11" xfId="11501"/>
    <cellStyle name="Output 31 12" xfId="11502"/>
    <cellStyle name="Output 31 13" xfId="11503"/>
    <cellStyle name="Output 31 14" xfId="11504"/>
    <cellStyle name="Output 31 15" xfId="11505"/>
    <cellStyle name="Output 31 16" xfId="11506"/>
    <cellStyle name="Output 31 17" xfId="11507"/>
    <cellStyle name="Output 31 18" xfId="11508"/>
    <cellStyle name="Output 31 19" xfId="11509"/>
    <cellStyle name="Output 31 2" xfId="11510"/>
    <cellStyle name="Output 31 20" xfId="11511"/>
    <cellStyle name="Output 31 21" xfId="11512"/>
    <cellStyle name="Output 31 3" xfId="11513"/>
    <cellStyle name="Output 31 4" xfId="11514"/>
    <cellStyle name="Output 31 5" xfId="11515"/>
    <cellStyle name="Output 31 6" xfId="11516"/>
    <cellStyle name="Output 31 7" xfId="11517"/>
    <cellStyle name="Output 31 8" xfId="11518"/>
    <cellStyle name="Output 31 9" xfId="11519"/>
    <cellStyle name="Output 32" xfId="3236"/>
    <cellStyle name="Output 32 10" xfId="11520"/>
    <cellStyle name="Output 32 11" xfId="11521"/>
    <cellStyle name="Output 32 12" xfId="11522"/>
    <cellStyle name="Output 32 13" xfId="11523"/>
    <cellStyle name="Output 32 14" xfId="11524"/>
    <cellStyle name="Output 32 15" xfId="11525"/>
    <cellStyle name="Output 32 16" xfId="11526"/>
    <cellStyle name="Output 32 17" xfId="11527"/>
    <cellStyle name="Output 32 18" xfId="11528"/>
    <cellStyle name="Output 32 19" xfId="11529"/>
    <cellStyle name="Output 32 2" xfId="11530"/>
    <cellStyle name="Output 32 20" xfId="11531"/>
    <cellStyle name="Output 32 21" xfId="11532"/>
    <cellStyle name="Output 32 3" xfId="11533"/>
    <cellStyle name="Output 32 4" xfId="11534"/>
    <cellStyle name="Output 32 5" xfId="11535"/>
    <cellStyle name="Output 32 6" xfId="11536"/>
    <cellStyle name="Output 32 7" xfId="11537"/>
    <cellStyle name="Output 32 8" xfId="11538"/>
    <cellStyle name="Output 32 9" xfId="11539"/>
    <cellStyle name="Output 33" xfId="3237"/>
    <cellStyle name="Output 33 10" xfId="11540"/>
    <cellStyle name="Output 33 11" xfId="11541"/>
    <cellStyle name="Output 33 12" xfId="11542"/>
    <cellStyle name="Output 33 13" xfId="11543"/>
    <cellStyle name="Output 33 14" xfId="11544"/>
    <cellStyle name="Output 33 15" xfId="11545"/>
    <cellStyle name="Output 33 16" xfId="11546"/>
    <cellStyle name="Output 33 17" xfId="11547"/>
    <cellStyle name="Output 33 18" xfId="11548"/>
    <cellStyle name="Output 33 19" xfId="11549"/>
    <cellStyle name="Output 33 2" xfId="11550"/>
    <cellStyle name="Output 33 20" xfId="11551"/>
    <cellStyle name="Output 33 21" xfId="11552"/>
    <cellStyle name="Output 33 3" xfId="11553"/>
    <cellStyle name="Output 33 4" xfId="11554"/>
    <cellStyle name="Output 33 5" xfId="11555"/>
    <cellStyle name="Output 33 6" xfId="11556"/>
    <cellStyle name="Output 33 7" xfId="11557"/>
    <cellStyle name="Output 33 8" xfId="11558"/>
    <cellStyle name="Output 33 9" xfId="11559"/>
    <cellStyle name="Output 34" xfId="3238"/>
    <cellStyle name="Output 34 10" xfId="11560"/>
    <cellStyle name="Output 34 11" xfId="11561"/>
    <cellStyle name="Output 34 12" xfId="11562"/>
    <cellStyle name="Output 34 13" xfId="11563"/>
    <cellStyle name="Output 34 14" xfId="11564"/>
    <cellStyle name="Output 34 15" xfId="11565"/>
    <cellStyle name="Output 34 16" xfId="11566"/>
    <cellStyle name="Output 34 17" xfId="11567"/>
    <cellStyle name="Output 34 18" xfId="11568"/>
    <cellStyle name="Output 34 19" xfId="11569"/>
    <cellStyle name="Output 34 2" xfId="11570"/>
    <cellStyle name="Output 34 20" xfId="11571"/>
    <cellStyle name="Output 34 21" xfId="11572"/>
    <cellStyle name="Output 34 3" xfId="11573"/>
    <cellStyle name="Output 34 4" xfId="11574"/>
    <cellStyle name="Output 34 5" xfId="11575"/>
    <cellStyle name="Output 34 6" xfId="11576"/>
    <cellStyle name="Output 34 7" xfId="11577"/>
    <cellStyle name="Output 34 8" xfId="11578"/>
    <cellStyle name="Output 34 9" xfId="11579"/>
    <cellStyle name="Output 35" xfId="3239"/>
    <cellStyle name="Output 35 10" xfId="11580"/>
    <cellStyle name="Output 35 11" xfId="11581"/>
    <cellStyle name="Output 35 12" xfId="11582"/>
    <cellStyle name="Output 35 13" xfId="11583"/>
    <cellStyle name="Output 35 14" xfId="11584"/>
    <cellStyle name="Output 35 15" xfId="11585"/>
    <cellStyle name="Output 35 16" xfId="11586"/>
    <cellStyle name="Output 35 17" xfId="11587"/>
    <cellStyle name="Output 35 18" xfId="11588"/>
    <cellStyle name="Output 35 19" xfId="11589"/>
    <cellStyle name="Output 35 2" xfId="11590"/>
    <cellStyle name="Output 35 20" xfId="11591"/>
    <cellStyle name="Output 35 21" xfId="11592"/>
    <cellStyle name="Output 35 3" xfId="11593"/>
    <cellStyle name="Output 35 4" xfId="11594"/>
    <cellStyle name="Output 35 5" xfId="11595"/>
    <cellStyle name="Output 35 6" xfId="11596"/>
    <cellStyle name="Output 35 7" xfId="11597"/>
    <cellStyle name="Output 35 8" xfId="11598"/>
    <cellStyle name="Output 35 9" xfId="11599"/>
    <cellStyle name="Output 36" xfId="3240"/>
    <cellStyle name="Output 36 10" xfId="11600"/>
    <cellStyle name="Output 36 11" xfId="11601"/>
    <cellStyle name="Output 36 12" xfId="11602"/>
    <cellStyle name="Output 36 13" xfId="11603"/>
    <cellStyle name="Output 36 14" xfId="11604"/>
    <cellStyle name="Output 36 15" xfId="11605"/>
    <cellStyle name="Output 36 16" xfId="11606"/>
    <cellStyle name="Output 36 17" xfId="11607"/>
    <cellStyle name="Output 36 18" xfId="11608"/>
    <cellStyle name="Output 36 19" xfId="11609"/>
    <cellStyle name="Output 36 2" xfId="11610"/>
    <cellStyle name="Output 36 20" xfId="11611"/>
    <cellStyle name="Output 36 21" xfId="11612"/>
    <cellStyle name="Output 36 3" xfId="11613"/>
    <cellStyle name="Output 36 4" xfId="11614"/>
    <cellStyle name="Output 36 5" xfId="11615"/>
    <cellStyle name="Output 36 6" xfId="11616"/>
    <cellStyle name="Output 36 7" xfId="11617"/>
    <cellStyle name="Output 36 8" xfId="11618"/>
    <cellStyle name="Output 36 9" xfId="11619"/>
    <cellStyle name="Output 37" xfId="3241"/>
    <cellStyle name="Output 37 10" xfId="11620"/>
    <cellStyle name="Output 37 11" xfId="11621"/>
    <cellStyle name="Output 37 12" xfId="11622"/>
    <cellStyle name="Output 37 13" xfId="11623"/>
    <cellStyle name="Output 37 14" xfId="11624"/>
    <cellStyle name="Output 37 15" xfId="11625"/>
    <cellStyle name="Output 37 16" xfId="11626"/>
    <cellStyle name="Output 37 17" xfId="11627"/>
    <cellStyle name="Output 37 18" xfId="11628"/>
    <cellStyle name="Output 37 19" xfId="11629"/>
    <cellStyle name="Output 37 2" xfId="11630"/>
    <cellStyle name="Output 37 20" xfId="11631"/>
    <cellStyle name="Output 37 21" xfId="11632"/>
    <cellStyle name="Output 37 3" xfId="11633"/>
    <cellStyle name="Output 37 4" xfId="11634"/>
    <cellStyle name="Output 37 5" xfId="11635"/>
    <cellStyle name="Output 37 6" xfId="11636"/>
    <cellStyle name="Output 37 7" xfId="11637"/>
    <cellStyle name="Output 37 8" xfId="11638"/>
    <cellStyle name="Output 37 9" xfId="11639"/>
    <cellStyle name="Output 38" xfId="3242"/>
    <cellStyle name="Output 38 10" xfId="11640"/>
    <cellStyle name="Output 38 11" xfId="11641"/>
    <cellStyle name="Output 38 12" xfId="11642"/>
    <cellStyle name="Output 38 13" xfId="11643"/>
    <cellStyle name="Output 38 14" xfId="11644"/>
    <cellStyle name="Output 38 15" xfId="11645"/>
    <cellStyle name="Output 38 16" xfId="11646"/>
    <cellStyle name="Output 38 17" xfId="11647"/>
    <cellStyle name="Output 38 18" xfId="11648"/>
    <cellStyle name="Output 38 19" xfId="11649"/>
    <cellStyle name="Output 38 2" xfId="11650"/>
    <cellStyle name="Output 38 20" xfId="11651"/>
    <cellStyle name="Output 38 21" xfId="11652"/>
    <cellStyle name="Output 38 3" xfId="11653"/>
    <cellStyle name="Output 38 4" xfId="11654"/>
    <cellStyle name="Output 38 5" xfId="11655"/>
    <cellStyle name="Output 38 6" xfId="11656"/>
    <cellStyle name="Output 38 7" xfId="11657"/>
    <cellStyle name="Output 38 8" xfId="11658"/>
    <cellStyle name="Output 38 9" xfId="11659"/>
    <cellStyle name="Output 39" xfId="3243"/>
    <cellStyle name="Output 39 10" xfId="11660"/>
    <cellStyle name="Output 39 11" xfId="11661"/>
    <cellStyle name="Output 39 12" xfId="11662"/>
    <cellStyle name="Output 39 13" xfId="11663"/>
    <cellStyle name="Output 39 14" xfId="11664"/>
    <cellStyle name="Output 39 15" xfId="11665"/>
    <cellStyle name="Output 39 16" xfId="11666"/>
    <cellStyle name="Output 39 17" xfId="11667"/>
    <cellStyle name="Output 39 18" xfId="11668"/>
    <cellStyle name="Output 39 19" xfId="11669"/>
    <cellStyle name="Output 39 2" xfId="11670"/>
    <cellStyle name="Output 39 20" xfId="11671"/>
    <cellStyle name="Output 39 21" xfId="11672"/>
    <cellStyle name="Output 39 3" xfId="11673"/>
    <cellStyle name="Output 39 4" xfId="11674"/>
    <cellStyle name="Output 39 5" xfId="11675"/>
    <cellStyle name="Output 39 6" xfId="11676"/>
    <cellStyle name="Output 39 7" xfId="11677"/>
    <cellStyle name="Output 39 8" xfId="11678"/>
    <cellStyle name="Output 39 9" xfId="11679"/>
    <cellStyle name="Output 4" xfId="3244"/>
    <cellStyle name="Output 4 10" xfId="11680"/>
    <cellStyle name="Output 4 11" xfId="11681"/>
    <cellStyle name="Output 4 12" xfId="11682"/>
    <cellStyle name="Output 4 13" xfId="11683"/>
    <cellStyle name="Output 4 14" xfId="11684"/>
    <cellStyle name="Output 4 15" xfId="11685"/>
    <cellStyle name="Output 4 16" xfId="11686"/>
    <cellStyle name="Output 4 17" xfId="11687"/>
    <cellStyle name="Output 4 18" xfId="11688"/>
    <cellStyle name="Output 4 19" xfId="11689"/>
    <cellStyle name="Output 4 2" xfId="11690"/>
    <cellStyle name="Output 4 20" xfId="11691"/>
    <cellStyle name="Output 4 21" xfId="11692"/>
    <cellStyle name="Output 4 3" xfId="11693"/>
    <cellStyle name="Output 4 4" xfId="11694"/>
    <cellStyle name="Output 4 5" xfId="11695"/>
    <cellStyle name="Output 4 6" xfId="11696"/>
    <cellStyle name="Output 4 7" xfId="11697"/>
    <cellStyle name="Output 4 8" xfId="11698"/>
    <cellStyle name="Output 4 9" xfId="11699"/>
    <cellStyle name="Output 40" xfId="3245"/>
    <cellStyle name="Output 40 10" xfId="11700"/>
    <cellStyle name="Output 40 11" xfId="11701"/>
    <cellStyle name="Output 40 12" xfId="11702"/>
    <cellStyle name="Output 40 13" xfId="11703"/>
    <cellStyle name="Output 40 14" xfId="11704"/>
    <cellStyle name="Output 40 15" xfId="11705"/>
    <cellStyle name="Output 40 16" xfId="11706"/>
    <cellStyle name="Output 40 17" xfId="11707"/>
    <cellStyle name="Output 40 18" xfId="11708"/>
    <cellStyle name="Output 40 19" xfId="11709"/>
    <cellStyle name="Output 40 2" xfId="11710"/>
    <cellStyle name="Output 40 20" xfId="11711"/>
    <cellStyle name="Output 40 21" xfId="11712"/>
    <cellStyle name="Output 40 3" xfId="11713"/>
    <cellStyle name="Output 40 4" xfId="11714"/>
    <cellStyle name="Output 40 5" xfId="11715"/>
    <cellStyle name="Output 40 6" xfId="11716"/>
    <cellStyle name="Output 40 7" xfId="11717"/>
    <cellStyle name="Output 40 8" xfId="11718"/>
    <cellStyle name="Output 40 9" xfId="11719"/>
    <cellStyle name="Output 41" xfId="3246"/>
    <cellStyle name="Output 41 10" xfId="11720"/>
    <cellStyle name="Output 41 11" xfId="11721"/>
    <cellStyle name="Output 41 12" xfId="11722"/>
    <cellStyle name="Output 41 13" xfId="11723"/>
    <cellStyle name="Output 41 14" xfId="11724"/>
    <cellStyle name="Output 41 15" xfId="11725"/>
    <cellStyle name="Output 41 16" xfId="11726"/>
    <cellStyle name="Output 41 17" xfId="11727"/>
    <cellStyle name="Output 41 18" xfId="11728"/>
    <cellStyle name="Output 41 19" xfId="11729"/>
    <cellStyle name="Output 41 2" xfId="11730"/>
    <cellStyle name="Output 41 20" xfId="11731"/>
    <cellStyle name="Output 41 21" xfId="11732"/>
    <cellStyle name="Output 41 3" xfId="11733"/>
    <cellStyle name="Output 41 4" xfId="11734"/>
    <cellStyle name="Output 41 5" xfId="11735"/>
    <cellStyle name="Output 41 6" xfId="11736"/>
    <cellStyle name="Output 41 7" xfId="11737"/>
    <cellStyle name="Output 41 8" xfId="11738"/>
    <cellStyle name="Output 41 9" xfId="11739"/>
    <cellStyle name="Output 42" xfId="3247"/>
    <cellStyle name="Output 42 10" xfId="11740"/>
    <cellStyle name="Output 42 11" xfId="11741"/>
    <cellStyle name="Output 42 12" xfId="11742"/>
    <cellStyle name="Output 42 13" xfId="11743"/>
    <cellStyle name="Output 42 14" xfId="11744"/>
    <cellStyle name="Output 42 15" xfId="11745"/>
    <cellStyle name="Output 42 16" xfId="11746"/>
    <cellStyle name="Output 42 17" xfId="11747"/>
    <cellStyle name="Output 42 18" xfId="11748"/>
    <cellStyle name="Output 42 19" xfId="11749"/>
    <cellStyle name="Output 42 2" xfId="11750"/>
    <cellStyle name="Output 42 20" xfId="11751"/>
    <cellStyle name="Output 42 21" xfId="11752"/>
    <cellStyle name="Output 42 3" xfId="11753"/>
    <cellStyle name="Output 42 4" xfId="11754"/>
    <cellStyle name="Output 42 5" xfId="11755"/>
    <cellStyle name="Output 42 6" xfId="11756"/>
    <cellStyle name="Output 42 7" xfId="11757"/>
    <cellStyle name="Output 42 8" xfId="11758"/>
    <cellStyle name="Output 42 9" xfId="11759"/>
    <cellStyle name="Output 43" xfId="3248"/>
    <cellStyle name="Output 43 10" xfId="11760"/>
    <cellStyle name="Output 43 11" xfId="11761"/>
    <cellStyle name="Output 43 12" xfId="11762"/>
    <cellStyle name="Output 43 13" xfId="11763"/>
    <cellStyle name="Output 43 14" xfId="11764"/>
    <cellStyle name="Output 43 15" xfId="11765"/>
    <cellStyle name="Output 43 16" xfId="11766"/>
    <cellStyle name="Output 43 17" xfId="11767"/>
    <cellStyle name="Output 43 18" xfId="11768"/>
    <cellStyle name="Output 43 19" xfId="11769"/>
    <cellStyle name="Output 43 2" xfId="11770"/>
    <cellStyle name="Output 43 20" xfId="11771"/>
    <cellStyle name="Output 43 21" xfId="11772"/>
    <cellStyle name="Output 43 3" xfId="11773"/>
    <cellStyle name="Output 43 4" xfId="11774"/>
    <cellStyle name="Output 43 5" xfId="11775"/>
    <cellStyle name="Output 43 6" xfId="11776"/>
    <cellStyle name="Output 43 7" xfId="11777"/>
    <cellStyle name="Output 43 8" xfId="11778"/>
    <cellStyle name="Output 43 9" xfId="11779"/>
    <cellStyle name="Output 44" xfId="3249"/>
    <cellStyle name="Output 44 10" xfId="11780"/>
    <cellStyle name="Output 44 11" xfId="11781"/>
    <cellStyle name="Output 44 12" xfId="11782"/>
    <cellStyle name="Output 44 13" xfId="11783"/>
    <cellStyle name="Output 44 14" xfId="11784"/>
    <cellStyle name="Output 44 15" xfId="11785"/>
    <cellStyle name="Output 44 16" xfId="11786"/>
    <cellStyle name="Output 44 17" xfId="11787"/>
    <cellStyle name="Output 44 18" xfId="11788"/>
    <cellStyle name="Output 44 19" xfId="11789"/>
    <cellStyle name="Output 44 2" xfId="11790"/>
    <cellStyle name="Output 44 20" xfId="11791"/>
    <cellStyle name="Output 44 21" xfId="11792"/>
    <cellStyle name="Output 44 3" xfId="11793"/>
    <cellStyle name="Output 44 4" xfId="11794"/>
    <cellStyle name="Output 44 5" xfId="11795"/>
    <cellStyle name="Output 44 6" xfId="11796"/>
    <cellStyle name="Output 44 7" xfId="11797"/>
    <cellStyle name="Output 44 8" xfId="11798"/>
    <cellStyle name="Output 44 9" xfId="11799"/>
    <cellStyle name="Output 45" xfId="3250"/>
    <cellStyle name="Output 45 10" xfId="11800"/>
    <cellStyle name="Output 45 11" xfId="11801"/>
    <cellStyle name="Output 45 12" xfId="11802"/>
    <cellStyle name="Output 45 13" xfId="11803"/>
    <cellStyle name="Output 45 14" xfId="11804"/>
    <cellStyle name="Output 45 15" xfId="11805"/>
    <cellStyle name="Output 45 16" xfId="11806"/>
    <cellStyle name="Output 45 17" xfId="11807"/>
    <cellStyle name="Output 45 18" xfId="11808"/>
    <cellStyle name="Output 45 19" xfId="11809"/>
    <cellStyle name="Output 45 2" xfId="11810"/>
    <cellStyle name="Output 45 20" xfId="11811"/>
    <cellStyle name="Output 45 21" xfId="11812"/>
    <cellStyle name="Output 45 3" xfId="11813"/>
    <cellStyle name="Output 45 4" xfId="11814"/>
    <cellStyle name="Output 45 5" xfId="11815"/>
    <cellStyle name="Output 45 6" xfId="11816"/>
    <cellStyle name="Output 45 7" xfId="11817"/>
    <cellStyle name="Output 45 8" xfId="11818"/>
    <cellStyle name="Output 45 9" xfId="11819"/>
    <cellStyle name="Output 46" xfId="3251"/>
    <cellStyle name="Output 46 10" xfId="11820"/>
    <cellStyle name="Output 46 11" xfId="11821"/>
    <cellStyle name="Output 46 12" xfId="11822"/>
    <cellStyle name="Output 46 13" xfId="11823"/>
    <cellStyle name="Output 46 14" xfId="11824"/>
    <cellStyle name="Output 46 15" xfId="11825"/>
    <cellStyle name="Output 46 16" xfId="11826"/>
    <cellStyle name="Output 46 17" xfId="11827"/>
    <cellStyle name="Output 46 18" xfId="11828"/>
    <cellStyle name="Output 46 19" xfId="11829"/>
    <cellStyle name="Output 46 2" xfId="11830"/>
    <cellStyle name="Output 46 20" xfId="11831"/>
    <cellStyle name="Output 46 21" xfId="11832"/>
    <cellStyle name="Output 46 3" xfId="11833"/>
    <cellStyle name="Output 46 4" xfId="11834"/>
    <cellStyle name="Output 46 5" xfId="11835"/>
    <cellStyle name="Output 46 6" xfId="11836"/>
    <cellStyle name="Output 46 7" xfId="11837"/>
    <cellStyle name="Output 46 8" xfId="11838"/>
    <cellStyle name="Output 46 9" xfId="11839"/>
    <cellStyle name="Output 47" xfId="3252"/>
    <cellStyle name="Output 47 10" xfId="11840"/>
    <cellStyle name="Output 47 11" xfId="11841"/>
    <cellStyle name="Output 47 12" xfId="11842"/>
    <cellStyle name="Output 47 13" xfId="11843"/>
    <cellStyle name="Output 47 14" xfId="11844"/>
    <cellStyle name="Output 47 15" xfId="11845"/>
    <cellStyle name="Output 47 16" xfId="11846"/>
    <cellStyle name="Output 47 17" xfId="11847"/>
    <cellStyle name="Output 47 18" xfId="11848"/>
    <cellStyle name="Output 47 19" xfId="11849"/>
    <cellStyle name="Output 47 2" xfId="11850"/>
    <cellStyle name="Output 47 20" xfId="11851"/>
    <cellStyle name="Output 47 21" xfId="11852"/>
    <cellStyle name="Output 47 3" xfId="11853"/>
    <cellStyle name="Output 47 4" xfId="11854"/>
    <cellStyle name="Output 47 5" xfId="11855"/>
    <cellStyle name="Output 47 6" xfId="11856"/>
    <cellStyle name="Output 47 7" xfId="11857"/>
    <cellStyle name="Output 47 8" xfId="11858"/>
    <cellStyle name="Output 47 9" xfId="11859"/>
    <cellStyle name="Output 48" xfId="3253"/>
    <cellStyle name="Output 48 10" xfId="11860"/>
    <cellStyle name="Output 48 11" xfId="11861"/>
    <cellStyle name="Output 48 12" xfId="11862"/>
    <cellStyle name="Output 48 13" xfId="11863"/>
    <cellStyle name="Output 48 14" xfId="11864"/>
    <cellStyle name="Output 48 15" xfId="11865"/>
    <cellStyle name="Output 48 16" xfId="11866"/>
    <cellStyle name="Output 48 17" xfId="11867"/>
    <cellStyle name="Output 48 18" xfId="11868"/>
    <cellStyle name="Output 48 19" xfId="11869"/>
    <cellStyle name="Output 48 2" xfId="11870"/>
    <cellStyle name="Output 48 20" xfId="11871"/>
    <cellStyle name="Output 48 21" xfId="11872"/>
    <cellStyle name="Output 48 3" xfId="11873"/>
    <cellStyle name="Output 48 4" xfId="11874"/>
    <cellStyle name="Output 48 5" xfId="11875"/>
    <cellStyle name="Output 48 6" xfId="11876"/>
    <cellStyle name="Output 48 7" xfId="11877"/>
    <cellStyle name="Output 48 8" xfId="11878"/>
    <cellStyle name="Output 48 9" xfId="11879"/>
    <cellStyle name="Output 49" xfId="3254"/>
    <cellStyle name="Output 49 10" xfId="11880"/>
    <cellStyle name="Output 49 11" xfId="11881"/>
    <cellStyle name="Output 49 12" xfId="11882"/>
    <cellStyle name="Output 49 13" xfId="11883"/>
    <cellStyle name="Output 49 14" xfId="11884"/>
    <cellStyle name="Output 49 15" xfId="11885"/>
    <cellStyle name="Output 49 16" xfId="11886"/>
    <cellStyle name="Output 49 17" xfId="11887"/>
    <cellStyle name="Output 49 18" xfId="11888"/>
    <cellStyle name="Output 49 19" xfId="11889"/>
    <cellStyle name="Output 49 2" xfId="11890"/>
    <cellStyle name="Output 49 20" xfId="11891"/>
    <cellStyle name="Output 49 21" xfId="11892"/>
    <cellStyle name="Output 49 3" xfId="11893"/>
    <cellStyle name="Output 49 4" xfId="11894"/>
    <cellStyle name="Output 49 5" xfId="11895"/>
    <cellStyle name="Output 49 6" xfId="11896"/>
    <cellStyle name="Output 49 7" xfId="11897"/>
    <cellStyle name="Output 49 8" xfId="11898"/>
    <cellStyle name="Output 49 9" xfId="11899"/>
    <cellStyle name="Output 5" xfId="3255"/>
    <cellStyle name="Output 5 10" xfId="11900"/>
    <cellStyle name="Output 5 11" xfId="11901"/>
    <cellStyle name="Output 5 12" xfId="11902"/>
    <cellStyle name="Output 5 13" xfId="11903"/>
    <cellStyle name="Output 5 14" xfId="11904"/>
    <cellStyle name="Output 5 15" xfId="11905"/>
    <cellStyle name="Output 5 16" xfId="11906"/>
    <cellStyle name="Output 5 17" xfId="11907"/>
    <cellStyle name="Output 5 18" xfId="11908"/>
    <cellStyle name="Output 5 19" xfId="11909"/>
    <cellStyle name="Output 5 2" xfId="11910"/>
    <cellStyle name="Output 5 20" xfId="11911"/>
    <cellStyle name="Output 5 21" xfId="11912"/>
    <cellStyle name="Output 5 3" xfId="11913"/>
    <cellStyle name="Output 5 4" xfId="11914"/>
    <cellStyle name="Output 5 5" xfId="11915"/>
    <cellStyle name="Output 5 6" xfId="11916"/>
    <cellStyle name="Output 5 7" xfId="11917"/>
    <cellStyle name="Output 5 8" xfId="11918"/>
    <cellStyle name="Output 5 9" xfId="11919"/>
    <cellStyle name="Output 50" xfId="3256"/>
    <cellStyle name="Output 50 10" xfId="11920"/>
    <cellStyle name="Output 50 11" xfId="11921"/>
    <cellStyle name="Output 50 12" xfId="11922"/>
    <cellStyle name="Output 50 13" xfId="11923"/>
    <cellStyle name="Output 50 14" xfId="11924"/>
    <cellStyle name="Output 50 15" xfId="11925"/>
    <cellStyle name="Output 50 16" xfId="11926"/>
    <cellStyle name="Output 50 17" xfId="11927"/>
    <cellStyle name="Output 50 18" xfId="11928"/>
    <cellStyle name="Output 50 19" xfId="11929"/>
    <cellStyle name="Output 50 2" xfId="11930"/>
    <cellStyle name="Output 50 20" xfId="11931"/>
    <cellStyle name="Output 50 21" xfId="11932"/>
    <cellStyle name="Output 50 3" xfId="11933"/>
    <cellStyle name="Output 50 4" xfId="11934"/>
    <cellStyle name="Output 50 5" xfId="11935"/>
    <cellStyle name="Output 50 6" xfId="11936"/>
    <cellStyle name="Output 50 7" xfId="11937"/>
    <cellStyle name="Output 50 8" xfId="11938"/>
    <cellStyle name="Output 50 9" xfId="11939"/>
    <cellStyle name="Output 51" xfId="3257"/>
    <cellStyle name="Output 51 10" xfId="11940"/>
    <cellStyle name="Output 51 11" xfId="11941"/>
    <cellStyle name="Output 51 12" xfId="11942"/>
    <cellStyle name="Output 51 13" xfId="11943"/>
    <cellStyle name="Output 51 14" xfId="11944"/>
    <cellStyle name="Output 51 15" xfId="11945"/>
    <cellStyle name="Output 51 16" xfId="11946"/>
    <cellStyle name="Output 51 17" xfId="11947"/>
    <cellStyle name="Output 51 18" xfId="11948"/>
    <cellStyle name="Output 51 19" xfId="11949"/>
    <cellStyle name="Output 51 2" xfId="11950"/>
    <cellStyle name="Output 51 20" xfId="11951"/>
    <cellStyle name="Output 51 21" xfId="11952"/>
    <cellStyle name="Output 51 3" xfId="11953"/>
    <cellStyle name="Output 51 4" xfId="11954"/>
    <cellStyle name="Output 51 5" xfId="11955"/>
    <cellStyle name="Output 51 6" xfId="11956"/>
    <cellStyle name="Output 51 7" xfId="11957"/>
    <cellStyle name="Output 51 8" xfId="11958"/>
    <cellStyle name="Output 51 9" xfId="11959"/>
    <cellStyle name="Output 52" xfId="3258"/>
    <cellStyle name="Output 52 10" xfId="11960"/>
    <cellStyle name="Output 52 11" xfId="11961"/>
    <cellStyle name="Output 52 12" xfId="11962"/>
    <cellStyle name="Output 52 13" xfId="11963"/>
    <cellStyle name="Output 52 14" xfId="11964"/>
    <cellStyle name="Output 52 15" xfId="11965"/>
    <cellStyle name="Output 52 16" xfId="11966"/>
    <cellStyle name="Output 52 17" xfId="11967"/>
    <cellStyle name="Output 52 18" xfId="11968"/>
    <cellStyle name="Output 52 19" xfId="11969"/>
    <cellStyle name="Output 52 2" xfId="11970"/>
    <cellStyle name="Output 52 20" xfId="11971"/>
    <cellStyle name="Output 52 21" xfId="11972"/>
    <cellStyle name="Output 52 3" xfId="11973"/>
    <cellStyle name="Output 52 4" xfId="11974"/>
    <cellStyle name="Output 52 5" xfId="11975"/>
    <cellStyle name="Output 52 6" xfId="11976"/>
    <cellStyle name="Output 52 7" xfId="11977"/>
    <cellStyle name="Output 52 8" xfId="11978"/>
    <cellStyle name="Output 52 9" xfId="11979"/>
    <cellStyle name="Output 53" xfId="3259"/>
    <cellStyle name="Output 53 10" xfId="11980"/>
    <cellStyle name="Output 53 11" xfId="11981"/>
    <cellStyle name="Output 53 12" xfId="11982"/>
    <cellStyle name="Output 53 13" xfId="11983"/>
    <cellStyle name="Output 53 14" xfId="11984"/>
    <cellStyle name="Output 53 15" xfId="11985"/>
    <cellStyle name="Output 53 16" xfId="11986"/>
    <cellStyle name="Output 53 17" xfId="11987"/>
    <cellStyle name="Output 53 18" xfId="11988"/>
    <cellStyle name="Output 53 19" xfId="11989"/>
    <cellStyle name="Output 53 2" xfId="11990"/>
    <cellStyle name="Output 53 20" xfId="11991"/>
    <cellStyle name="Output 53 21" xfId="11992"/>
    <cellStyle name="Output 53 3" xfId="11993"/>
    <cellStyle name="Output 53 4" xfId="11994"/>
    <cellStyle name="Output 53 5" xfId="11995"/>
    <cellStyle name="Output 53 6" xfId="11996"/>
    <cellStyle name="Output 53 7" xfId="11997"/>
    <cellStyle name="Output 53 8" xfId="11998"/>
    <cellStyle name="Output 53 9" xfId="11999"/>
    <cellStyle name="Output 54" xfId="3260"/>
    <cellStyle name="Output 54 10" xfId="12000"/>
    <cellStyle name="Output 54 11" xfId="12001"/>
    <cellStyle name="Output 54 12" xfId="12002"/>
    <cellStyle name="Output 54 13" xfId="12003"/>
    <cellStyle name="Output 54 14" xfId="12004"/>
    <cellStyle name="Output 54 15" xfId="12005"/>
    <cellStyle name="Output 54 16" xfId="12006"/>
    <cellStyle name="Output 54 17" xfId="12007"/>
    <cellStyle name="Output 54 18" xfId="12008"/>
    <cellStyle name="Output 54 19" xfId="12009"/>
    <cellStyle name="Output 54 2" xfId="12010"/>
    <cellStyle name="Output 54 20" xfId="12011"/>
    <cellStyle name="Output 54 21" xfId="12012"/>
    <cellStyle name="Output 54 3" xfId="12013"/>
    <cellStyle name="Output 54 4" xfId="12014"/>
    <cellStyle name="Output 54 5" xfId="12015"/>
    <cellStyle name="Output 54 6" xfId="12016"/>
    <cellStyle name="Output 54 7" xfId="12017"/>
    <cellStyle name="Output 54 8" xfId="12018"/>
    <cellStyle name="Output 54 9" xfId="12019"/>
    <cellStyle name="Output 55" xfId="3261"/>
    <cellStyle name="Output 55 10" xfId="12020"/>
    <cellStyle name="Output 55 11" xfId="12021"/>
    <cellStyle name="Output 55 12" xfId="12022"/>
    <cellStyle name="Output 55 13" xfId="12023"/>
    <cellStyle name="Output 55 14" xfId="12024"/>
    <cellStyle name="Output 55 15" xfId="12025"/>
    <cellStyle name="Output 55 16" xfId="12026"/>
    <cellStyle name="Output 55 17" xfId="12027"/>
    <cellStyle name="Output 55 18" xfId="12028"/>
    <cellStyle name="Output 55 19" xfId="12029"/>
    <cellStyle name="Output 55 2" xfId="12030"/>
    <cellStyle name="Output 55 20" xfId="12031"/>
    <cellStyle name="Output 55 21" xfId="12032"/>
    <cellStyle name="Output 55 3" xfId="12033"/>
    <cellStyle name="Output 55 4" xfId="12034"/>
    <cellStyle name="Output 55 5" xfId="12035"/>
    <cellStyle name="Output 55 6" xfId="12036"/>
    <cellStyle name="Output 55 7" xfId="12037"/>
    <cellStyle name="Output 55 8" xfId="12038"/>
    <cellStyle name="Output 55 9" xfId="12039"/>
    <cellStyle name="Output 56" xfId="3262"/>
    <cellStyle name="Output 56 10" xfId="12040"/>
    <cellStyle name="Output 56 11" xfId="12041"/>
    <cellStyle name="Output 56 12" xfId="12042"/>
    <cellStyle name="Output 56 13" xfId="12043"/>
    <cellStyle name="Output 56 14" xfId="12044"/>
    <cellStyle name="Output 56 15" xfId="12045"/>
    <cellStyle name="Output 56 16" xfId="12046"/>
    <cellStyle name="Output 56 17" xfId="12047"/>
    <cellStyle name="Output 56 18" xfId="12048"/>
    <cellStyle name="Output 56 19" xfId="12049"/>
    <cellStyle name="Output 56 2" xfId="12050"/>
    <cellStyle name="Output 56 20" xfId="12051"/>
    <cellStyle name="Output 56 21" xfId="12052"/>
    <cellStyle name="Output 56 3" xfId="12053"/>
    <cellStyle name="Output 56 4" xfId="12054"/>
    <cellStyle name="Output 56 5" xfId="12055"/>
    <cellStyle name="Output 56 6" xfId="12056"/>
    <cellStyle name="Output 56 7" xfId="12057"/>
    <cellStyle name="Output 56 8" xfId="12058"/>
    <cellStyle name="Output 56 9" xfId="12059"/>
    <cellStyle name="Output 57" xfId="3263"/>
    <cellStyle name="Output 57 10" xfId="12060"/>
    <cellStyle name="Output 57 11" xfId="12061"/>
    <cellStyle name="Output 57 12" xfId="12062"/>
    <cellStyle name="Output 57 13" xfId="12063"/>
    <cellStyle name="Output 57 14" xfId="12064"/>
    <cellStyle name="Output 57 15" xfId="12065"/>
    <cellStyle name="Output 57 16" xfId="12066"/>
    <cellStyle name="Output 57 17" xfId="12067"/>
    <cellStyle name="Output 57 18" xfId="12068"/>
    <cellStyle name="Output 57 19" xfId="12069"/>
    <cellStyle name="Output 57 2" xfId="12070"/>
    <cellStyle name="Output 57 20" xfId="12071"/>
    <cellStyle name="Output 57 21" xfId="12072"/>
    <cellStyle name="Output 57 3" xfId="12073"/>
    <cellStyle name="Output 57 4" xfId="12074"/>
    <cellStyle name="Output 57 5" xfId="12075"/>
    <cellStyle name="Output 57 6" xfId="12076"/>
    <cellStyle name="Output 57 7" xfId="12077"/>
    <cellStyle name="Output 57 8" xfId="12078"/>
    <cellStyle name="Output 57 9" xfId="12079"/>
    <cellStyle name="Output 58" xfId="3264"/>
    <cellStyle name="Output 58 10" xfId="12080"/>
    <cellStyle name="Output 58 11" xfId="12081"/>
    <cellStyle name="Output 58 12" xfId="12082"/>
    <cellStyle name="Output 58 13" xfId="12083"/>
    <cellStyle name="Output 58 14" xfId="12084"/>
    <cellStyle name="Output 58 15" xfId="12085"/>
    <cellStyle name="Output 58 16" xfId="12086"/>
    <cellStyle name="Output 58 17" xfId="12087"/>
    <cellStyle name="Output 58 18" xfId="12088"/>
    <cellStyle name="Output 58 19" xfId="12089"/>
    <cellStyle name="Output 58 2" xfId="12090"/>
    <cellStyle name="Output 58 20" xfId="12091"/>
    <cellStyle name="Output 58 21" xfId="12092"/>
    <cellStyle name="Output 58 3" xfId="12093"/>
    <cellStyle name="Output 58 4" xfId="12094"/>
    <cellStyle name="Output 58 5" xfId="12095"/>
    <cellStyle name="Output 58 6" xfId="12096"/>
    <cellStyle name="Output 58 7" xfId="12097"/>
    <cellStyle name="Output 58 8" xfId="12098"/>
    <cellStyle name="Output 58 9" xfId="12099"/>
    <cellStyle name="Output 59" xfId="3265"/>
    <cellStyle name="Output 59 10" xfId="12100"/>
    <cellStyle name="Output 59 11" xfId="12101"/>
    <cellStyle name="Output 59 12" xfId="12102"/>
    <cellStyle name="Output 59 13" xfId="12103"/>
    <cellStyle name="Output 59 14" xfId="12104"/>
    <cellStyle name="Output 59 15" xfId="12105"/>
    <cellStyle name="Output 59 16" xfId="12106"/>
    <cellStyle name="Output 59 17" xfId="12107"/>
    <cellStyle name="Output 59 18" xfId="12108"/>
    <cellStyle name="Output 59 19" xfId="12109"/>
    <cellStyle name="Output 59 2" xfId="12110"/>
    <cellStyle name="Output 59 20" xfId="12111"/>
    <cellStyle name="Output 59 21" xfId="12112"/>
    <cellStyle name="Output 59 3" xfId="12113"/>
    <cellStyle name="Output 59 4" xfId="12114"/>
    <cellStyle name="Output 59 5" xfId="12115"/>
    <cellStyle name="Output 59 6" xfId="12116"/>
    <cellStyle name="Output 59 7" xfId="12117"/>
    <cellStyle name="Output 59 8" xfId="12118"/>
    <cellStyle name="Output 59 9" xfId="12119"/>
    <cellStyle name="Output 6" xfId="3266"/>
    <cellStyle name="Output 6 10" xfId="12120"/>
    <cellStyle name="Output 6 11" xfId="12121"/>
    <cellStyle name="Output 6 12" xfId="12122"/>
    <cellStyle name="Output 6 13" xfId="12123"/>
    <cellStyle name="Output 6 14" xfId="12124"/>
    <cellStyle name="Output 6 15" xfId="12125"/>
    <cellStyle name="Output 6 16" xfId="12126"/>
    <cellStyle name="Output 6 17" xfId="12127"/>
    <cellStyle name="Output 6 18" xfId="12128"/>
    <cellStyle name="Output 6 19" xfId="12129"/>
    <cellStyle name="Output 6 2" xfId="12130"/>
    <cellStyle name="Output 6 20" xfId="12131"/>
    <cellStyle name="Output 6 21" xfId="12132"/>
    <cellStyle name="Output 6 3" xfId="12133"/>
    <cellStyle name="Output 6 4" xfId="12134"/>
    <cellStyle name="Output 6 5" xfId="12135"/>
    <cellStyle name="Output 6 6" xfId="12136"/>
    <cellStyle name="Output 6 7" xfId="12137"/>
    <cellStyle name="Output 6 8" xfId="12138"/>
    <cellStyle name="Output 6 9" xfId="12139"/>
    <cellStyle name="Output 60" xfId="12140"/>
    <cellStyle name="Output 61" xfId="12141"/>
    <cellStyle name="Output 62" xfId="12142"/>
    <cellStyle name="Output 63" xfId="12143"/>
    <cellStyle name="Output 64" xfId="12144"/>
    <cellStyle name="Output 65" xfId="12145"/>
    <cellStyle name="Output 66" xfId="12146"/>
    <cellStyle name="Output 67" xfId="12147"/>
    <cellStyle name="Output 68" xfId="12148"/>
    <cellStyle name="Output 69" xfId="12149"/>
    <cellStyle name="Output 7" xfId="3267"/>
    <cellStyle name="Output 7 10" xfId="12150"/>
    <cellStyle name="Output 7 11" xfId="12151"/>
    <cellStyle name="Output 7 12" xfId="12152"/>
    <cellStyle name="Output 7 13" xfId="12153"/>
    <cellStyle name="Output 7 14" xfId="12154"/>
    <cellStyle name="Output 7 15" xfId="12155"/>
    <cellStyle name="Output 7 16" xfId="12156"/>
    <cellStyle name="Output 7 17" xfId="12157"/>
    <cellStyle name="Output 7 18" xfId="12158"/>
    <cellStyle name="Output 7 19" xfId="12159"/>
    <cellStyle name="Output 7 2" xfId="12160"/>
    <cellStyle name="Output 7 20" xfId="12161"/>
    <cellStyle name="Output 7 21" xfId="12162"/>
    <cellStyle name="Output 7 3" xfId="12163"/>
    <cellStyle name="Output 7 4" xfId="12164"/>
    <cellStyle name="Output 7 5" xfId="12165"/>
    <cellStyle name="Output 7 6" xfId="12166"/>
    <cellStyle name="Output 7 7" xfId="12167"/>
    <cellStyle name="Output 7 8" xfId="12168"/>
    <cellStyle name="Output 7 9" xfId="12169"/>
    <cellStyle name="Output 70" xfId="12170"/>
    <cellStyle name="Output 71" xfId="12171"/>
    <cellStyle name="Output 72" xfId="12172"/>
    <cellStyle name="Output 73" xfId="12173"/>
    <cellStyle name="Output 74" xfId="12174"/>
    <cellStyle name="Output 75" xfId="12175"/>
    <cellStyle name="Output 76" xfId="12176"/>
    <cellStyle name="Output 77" xfId="12177"/>
    <cellStyle name="Output 78" xfId="12178"/>
    <cellStyle name="Output 79" xfId="12179"/>
    <cellStyle name="Output 8" xfId="3268"/>
    <cellStyle name="Output 8 10" xfId="12180"/>
    <cellStyle name="Output 8 11" xfId="12181"/>
    <cellStyle name="Output 8 12" xfId="12182"/>
    <cellStyle name="Output 8 13" xfId="12183"/>
    <cellStyle name="Output 8 14" xfId="12184"/>
    <cellStyle name="Output 8 15" xfId="12185"/>
    <cellStyle name="Output 8 16" xfId="12186"/>
    <cellStyle name="Output 8 17" xfId="12187"/>
    <cellStyle name="Output 8 18" xfId="12188"/>
    <cellStyle name="Output 8 19" xfId="12189"/>
    <cellStyle name="Output 8 2" xfId="12190"/>
    <cellStyle name="Output 8 20" xfId="12191"/>
    <cellStyle name="Output 8 21" xfId="12192"/>
    <cellStyle name="Output 8 3" xfId="12193"/>
    <cellStyle name="Output 8 4" xfId="12194"/>
    <cellStyle name="Output 8 5" xfId="12195"/>
    <cellStyle name="Output 8 6" xfId="12196"/>
    <cellStyle name="Output 8 7" xfId="12197"/>
    <cellStyle name="Output 8 8" xfId="12198"/>
    <cellStyle name="Output 8 9" xfId="12199"/>
    <cellStyle name="Output 9" xfId="3269"/>
    <cellStyle name="Output 9 10" xfId="12200"/>
    <cellStyle name="Output 9 11" xfId="12201"/>
    <cellStyle name="Output 9 12" xfId="12202"/>
    <cellStyle name="Output 9 13" xfId="12203"/>
    <cellStyle name="Output 9 14" xfId="12204"/>
    <cellStyle name="Output 9 15" xfId="12205"/>
    <cellStyle name="Output 9 16" xfId="12206"/>
    <cellStyle name="Output 9 17" xfId="12207"/>
    <cellStyle name="Output 9 18" xfId="12208"/>
    <cellStyle name="Output 9 19" xfId="12209"/>
    <cellStyle name="Output 9 2" xfId="12210"/>
    <cellStyle name="Output 9 20" xfId="12211"/>
    <cellStyle name="Output 9 21" xfId="12212"/>
    <cellStyle name="Output 9 3" xfId="12213"/>
    <cellStyle name="Output 9 4" xfId="12214"/>
    <cellStyle name="Output 9 5" xfId="12215"/>
    <cellStyle name="Output 9 6" xfId="12216"/>
    <cellStyle name="Output 9 7" xfId="12217"/>
    <cellStyle name="Output 9 8" xfId="12218"/>
    <cellStyle name="Output 9 9" xfId="12219"/>
    <cellStyle name="paint" xfId="16821"/>
    <cellStyle name="per.style" xfId="16822"/>
    <cellStyle name="Percent" xfId="1" builtinId="5"/>
    <cellStyle name="Percent [0]" xfId="16823"/>
    <cellStyle name="Percent [00]" xfId="16824"/>
    <cellStyle name="Percent [2]" xfId="16825"/>
    <cellStyle name="Percent 2" xfId="25"/>
    <cellStyle name="Percent 2 2" xfId="26"/>
    <cellStyle name="Percent 2 2 2" xfId="3270"/>
    <cellStyle name="Percent 2 3" xfId="3271"/>
    <cellStyle name="Percent 3" xfId="27"/>
    <cellStyle name="Percent 3 10" xfId="3272"/>
    <cellStyle name="Percent 3 10 10" xfId="12220"/>
    <cellStyle name="Percent 3 10 11" xfId="12221"/>
    <cellStyle name="Percent 3 10 12" xfId="12222"/>
    <cellStyle name="Percent 3 10 13" xfId="12223"/>
    <cellStyle name="Percent 3 10 14" xfId="12224"/>
    <cellStyle name="Percent 3 10 15" xfId="12225"/>
    <cellStyle name="Percent 3 10 16" xfId="12226"/>
    <cellStyle name="Percent 3 10 17" xfId="12227"/>
    <cellStyle name="Percent 3 10 18" xfId="12228"/>
    <cellStyle name="Percent 3 10 19" xfId="12229"/>
    <cellStyle name="Percent 3 10 2" xfId="12230"/>
    <cellStyle name="Percent 3 10 2 10" xfId="12231"/>
    <cellStyle name="Percent 3 10 2 11" xfId="12232"/>
    <cellStyle name="Percent 3 10 2 12" xfId="12233"/>
    <cellStyle name="Percent 3 10 2 13" xfId="12234"/>
    <cellStyle name="Percent 3 10 2 14" xfId="12235"/>
    <cellStyle name="Percent 3 10 2 15" xfId="12236"/>
    <cellStyle name="Percent 3 10 2 16" xfId="12237"/>
    <cellStyle name="Percent 3 10 2 17" xfId="12238"/>
    <cellStyle name="Percent 3 10 2 18" xfId="12239"/>
    <cellStyle name="Percent 3 10 2 19" xfId="12240"/>
    <cellStyle name="Percent 3 10 2 2" xfId="12241"/>
    <cellStyle name="Percent 3 10 2 2 10" xfId="12242"/>
    <cellStyle name="Percent 3 10 2 2 11" xfId="12243"/>
    <cellStyle name="Percent 3 10 2 2 12" xfId="12244"/>
    <cellStyle name="Percent 3 10 2 2 13" xfId="12245"/>
    <cellStyle name="Percent 3 10 2 2 14" xfId="12246"/>
    <cellStyle name="Percent 3 10 2 2 15" xfId="12247"/>
    <cellStyle name="Percent 3 10 2 2 16" xfId="12248"/>
    <cellStyle name="Percent 3 10 2 2 17" xfId="12249"/>
    <cellStyle name="Percent 3 10 2 2 18" xfId="12250"/>
    <cellStyle name="Percent 3 10 2 2 19" xfId="12251"/>
    <cellStyle name="Percent 3 10 2 2 2" xfId="12252"/>
    <cellStyle name="Percent 3 10 2 2 3" xfId="12253"/>
    <cellStyle name="Percent 3 10 2 2 4" xfId="12254"/>
    <cellStyle name="Percent 3 10 2 2 5" xfId="12255"/>
    <cellStyle name="Percent 3 10 2 2 6" xfId="12256"/>
    <cellStyle name="Percent 3 10 2 2 7" xfId="12257"/>
    <cellStyle name="Percent 3 10 2 2 8" xfId="12258"/>
    <cellStyle name="Percent 3 10 2 2 9" xfId="12259"/>
    <cellStyle name="Percent 3 10 2 20" xfId="12260"/>
    <cellStyle name="Percent 3 10 2 3" xfId="12261"/>
    <cellStyle name="Percent 3 10 2 4" xfId="12262"/>
    <cellStyle name="Percent 3 10 2 5" xfId="12263"/>
    <cellStyle name="Percent 3 10 2 6" xfId="12264"/>
    <cellStyle name="Percent 3 10 2 7" xfId="12265"/>
    <cellStyle name="Percent 3 10 2 8" xfId="12266"/>
    <cellStyle name="Percent 3 10 2 9" xfId="12267"/>
    <cellStyle name="Percent 3 10 20" xfId="12268"/>
    <cellStyle name="Percent 3 10 21" xfId="12269"/>
    <cellStyle name="Percent 3 10 3" xfId="12270"/>
    <cellStyle name="Percent 3 10 3 10" xfId="12271"/>
    <cellStyle name="Percent 3 10 3 11" xfId="12272"/>
    <cellStyle name="Percent 3 10 3 12" xfId="12273"/>
    <cellStyle name="Percent 3 10 3 13" xfId="12274"/>
    <cellStyle name="Percent 3 10 3 14" xfId="12275"/>
    <cellStyle name="Percent 3 10 3 15" xfId="12276"/>
    <cellStyle name="Percent 3 10 3 16" xfId="12277"/>
    <cellStyle name="Percent 3 10 3 17" xfId="12278"/>
    <cellStyle name="Percent 3 10 3 18" xfId="12279"/>
    <cellStyle name="Percent 3 10 3 19" xfId="12280"/>
    <cellStyle name="Percent 3 10 3 2" xfId="12281"/>
    <cellStyle name="Percent 3 10 3 3" xfId="12282"/>
    <cellStyle name="Percent 3 10 3 4" xfId="12283"/>
    <cellStyle name="Percent 3 10 3 5" xfId="12284"/>
    <cellStyle name="Percent 3 10 3 6" xfId="12285"/>
    <cellStyle name="Percent 3 10 3 7" xfId="12286"/>
    <cellStyle name="Percent 3 10 3 8" xfId="12287"/>
    <cellStyle name="Percent 3 10 3 9" xfId="12288"/>
    <cellStyle name="Percent 3 10 4" xfId="12289"/>
    <cellStyle name="Percent 3 10 5" xfId="12290"/>
    <cellStyle name="Percent 3 10 6" xfId="12291"/>
    <cellStyle name="Percent 3 10 7" xfId="12292"/>
    <cellStyle name="Percent 3 10 8" xfId="12293"/>
    <cellStyle name="Percent 3 10 9" xfId="12294"/>
    <cellStyle name="Percent 3 11" xfId="3273"/>
    <cellStyle name="Percent 3 11 10" xfId="12295"/>
    <cellStyle name="Percent 3 11 11" xfId="12296"/>
    <cellStyle name="Percent 3 11 12" xfId="12297"/>
    <cellStyle name="Percent 3 11 13" xfId="12298"/>
    <cellStyle name="Percent 3 11 14" xfId="12299"/>
    <cellStyle name="Percent 3 11 15" xfId="12300"/>
    <cellStyle name="Percent 3 11 16" xfId="12301"/>
    <cellStyle name="Percent 3 11 17" xfId="12302"/>
    <cellStyle name="Percent 3 11 18" xfId="12303"/>
    <cellStyle name="Percent 3 11 19" xfId="12304"/>
    <cellStyle name="Percent 3 11 2" xfId="12305"/>
    <cellStyle name="Percent 3 11 2 10" xfId="12306"/>
    <cellStyle name="Percent 3 11 2 11" xfId="12307"/>
    <cellStyle name="Percent 3 11 2 12" xfId="12308"/>
    <cellStyle name="Percent 3 11 2 13" xfId="12309"/>
    <cellStyle name="Percent 3 11 2 14" xfId="12310"/>
    <cellStyle name="Percent 3 11 2 15" xfId="12311"/>
    <cellStyle name="Percent 3 11 2 16" xfId="12312"/>
    <cellStyle name="Percent 3 11 2 17" xfId="12313"/>
    <cellStyle name="Percent 3 11 2 18" xfId="12314"/>
    <cellStyle name="Percent 3 11 2 19" xfId="12315"/>
    <cellStyle name="Percent 3 11 2 2" xfId="12316"/>
    <cellStyle name="Percent 3 11 2 2 10" xfId="12317"/>
    <cellStyle name="Percent 3 11 2 2 11" xfId="12318"/>
    <cellStyle name="Percent 3 11 2 2 12" xfId="12319"/>
    <cellStyle name="Percent 3 11 2 2 13" xfId="12320"/>
    <cellStyle name="Percent 3 11 2 2 14" xfId="12321"/>
    <cellStyle name="Percent 3 11 2 2 15" xfId="12322"/>
    <cellStyle name="Percent 3 11 2 2 16" xfId="12323"/>
    <cellStyle name="Percent 3 11 2 2 17" xfId="12324"/>
    <cellStyle name="Percent 3 11 2 2 18" xfId="12325"/>
    <cellStyle name="Percent 3 11 2 2 19" xfId="12326"/>
    <cellStyle name="Percent 3 11 2 2 2" xfId="12327"/>
    <cellStyle name="Percent 3 11 2 2 3" xfId="12328"/>
    <cellStyle name="Percent 3 11 2 2 4" xfId="12329"/>
    <cellStyle name="Percent 3 11 2 2 5" xfId="12330"/>
    <cellStyle name="Percent 3 11 2 2 6" xfId="12331"/>
    <cellStyle name="Percent 3 11 2 2 7" xfId="12332"/>
    <cellStyle name="Percent 3 11 2 2 8" xfId="12333"/>
    <cellStyle name="Percent 3 11 2 2 9" xfId="12334"/>
    <cellStyle name="Percent 3 11 2 20" xfId="12335"/>
    <cellStyle name="Percent 3 11 2 3" xfId="12336"/>
    <cellStyle name="Percent 3 11 2 4" xfId="12337"/>
    <cellStyle name="Percent 3 11 2 5" xfId="12338"/>
    <cellStyle name="Percent 3 11 2 6" xfId="12339"/>
    <cellStyle name="Percent 3 11 2 7" xfId="12340"/>
    <cellStyle name="Percent 3 11 2 8" xfId="12341"/>
    <cellStyle name="Percent 3 11 2 9" xfId="12342"/>
    <cellStyle name="Percent 3 11 20" xfId="12343"/>
    <cellStyle name="Percent 3 11 21" xfId="12344"/>
    <cellStyle name="Percent 3 11 3" xfId="12345"/>
    <cellStyle name="Percent 3 11 3 10" xfId="12346"/>
    <cellStyle name="Percent 3 11 3 11" xfId="12347"/>
    <cellStyle name="Percent 3 11 3 12" xfId="12348"/>
    <cellStyle name="Percent 3 11 3 13" xfId="12349"/>
    <cellStyle name="Percent 3 11 3 14" xfId="12350"/>
    <cellStyle name="Percent 3 11 3 15" xfId="12351"/>
    <cellStyle name="Percent 3 11 3 16" xfId="12352"/>
    <cellStyle name="Percent 3 11 3 17" xfId="12353"/>
    <cellStyle name="Percent 3 11 3 18" xfId="12354"/>
    <cellStyle name="Percent 3 11 3 19" xfId="12355"/>
    <cellStyle name="Percent 3 11 3 2" xfId="12356"/>
    <cellStyle name="Percent 3 11 3 3" xfId="12357"/>
    <cellStyle name="Percent 3 11 3 4" xfId="12358"/>
    <cellStyle name="Percent 3 11 3 5" xfId="12359"/>
    <cellStyle name="Percent 3 11 3 6" xfId="12360"/>
    <cellStyle name="Percent 3 11 3 7" xfId="12361"/>
    <cellStyle name="Percent 3 11 3 8" xfId="12362"/>
    <cellStyle name="Percent 3 11 3 9" xfId="12363"/>
    <cellStyle name="Percent 3 11 4" xfId="12364"/>
    <cellStyle name="Percent 3 11 5" xfId="12365"/>
    <cellStyle name="Percent 3 11 6" xfId="12366"/>
    <cellStyle name="Percent 3 11 7" xfId="12367"/>
    <cellStyle name="Percent 3 11 8" xfId="12368"/>
    <cellStyle name="Percent 3 11 9" xfId="12369"/>
    <cellStyle name="Percent 3 12" xfId="3274"/>
    <cellStyle name="Percent 3 12 10" xfId="12370"/>
    <cellStyle name="Percent 3 12 11" xfId="12371"/>
    <cellStyle name="Percent 3 12 12" xfId="12372"/>
    <cellStyle name="Percent 3 12 13" xfId="12373"/>
    <cellStyle name="Percent 3 12 14" xfId="12374"/>
    <cellStyle name="Percent 3 12 15" xfId="12375"/>
    <cellStyle name="Percent 3 12 16" xfId="12376"/>
    <cellStyle name="Percent 3 12 17" xfId="12377"/>
    <cellStyle name="Percent 3 12 18" xfId="12378"/>
    <cellStyle name="Percent 3 12 19" xfId="12379"/>
    <cellStyle name="Percent 3 12 2" xfId="12380"/>
    <cellStyle name="Percent 3 12 2 10" xfId="12381"/>
    <cellStyle name="Percent 3 12 2 11" xfId="12382"/>
    <cellStyle name="Percent 3 12 2 12" xfId="12383"/>
    <cellStyle name="Percent 3 12 2 13" xfId="12384"/>
    <cellStyle name="Percent 3 12 2 14" xfId="12385"/>
    <cellStyle name="Percent 3 12 2 15" xfId="12386"/>
    <cellStyle name="Percent 3 12 2 16" xfId="12387"/>
    <cellStyle name="Percent 3 12 2 17" xfId="12388"/>
    <cellStyle name="Percent 3 12 2 18" xfId="12389"/>
    <cellStyle name="Percent 3 12 2 19" xfId="12390"/>
    <cellStyle name="Percent 3 12 2 2" xfId="12391"/>
    <cellStyle name="Percent 3 12 2 2 10" xfId="12392"/>
    <cellStyle name="Percent 3 12 2 2 11" xfId="12393"/>
    <cellStyle name="Percent 3 12 2 2 12" xfId="12394"/>
    <cellStyle name="Percent 3 12 2 2 13" xfId="12395"/>
    <cellStyle name="Percent 3 12 2 2 14" xfId="12396"/>
    <cellStyle name="Percent 3 12 2 2 15" xfId="12397"/>
    <cellStyle name="Percent 3 12 2 2 16" xfId="12398"/>
    <cellStyle name="Percent 3 12 2 2 17" xfId="12399"/>
    <cellStyle name="Percent 3 12 2 2 18" xfId="12400"/>
    <cellStyle name="Percent 3 12 2 2 19" xfId="12401"/>
    <cellStyle name="Percent 3 12 2 2 2" xfId="12402"/>
    <cellStyle name="Percent 3 12 2 2 3" xfId="12403"/>
    <cellStyle name="Percent 3 12 2 2 4" xfId="12404"/>
    <cellStyle name="Percent 3 12 2 2 5" xfId="12405"/>
    <cellStyle name="Percent 3 12 2 2 6" xfId="12406"/>
    <cellStyle name="Percent 3 12 2 2 7" xfId="12407"/>
    <cellStyle name="Percent 3 12 2 2 8" xfId="12408"/>
    <cellStyle name="Percent 3 12 2 2 9" xfId="12409"/>
    <cellStyle name="Percent 3 12 2 20" xfId="12410"/>
    <cellStyle name="Percent 3 12 2 3" xfId="12411"/>
    <cellStyle name="Percent 3 12 2 4" xfId="12412"/>
    <cellStyle name="Percent 3 12 2 5" xfId="12413"/>
    <cellStyle name="Percent 3 12 2 6" xfId="12414"/>
    <cellStyle name="Percent 3 12 2 7" xfId="12415"/>
    <cellStyle name="Percent 3 12 2 8" xfId="12416"/>
    <cellStyle name="Percent 3 12 2 9" xfId="12417"/>
    <cellStyle name="Percent 3 12 20" xfId="12418"/>
    <cellStyle name="Percent 3 12 21" xfId="12419"/>
    <cellStyle name="Percent 3 12 3" xfId="12420"/>
    <cellStyle name="Percent 3 12 3 10" xfId="12421"/>
    <cellStyle name="Percent 3 12 3 11" xfId="12422"/>
    <cellStyle name="Percent 3 12 3 12" xfId="12423"/>
    <cellStyle name="Percent 3 12 3 13" xfId="12424"/>
    <cellStyle name="Percent 3 12 3 14" xfId="12425"/>
    <cellStyle name="Percent 3 12 3 15" xfId="12426"/>
    <cellStyle name="Percent 3 12 3 16" xfId="12427"/>
    <cellStyle name="Percent 3 12 3 17" xfId="12428"/>
    <cellStyle name="Percent 3 12 3 18" xfId="12429"/>
    <cellStyle name="Percent 3 12 3 19" xfId="12430"/>
    <cellStyle name="Percent 3 12 3 2" xfId="12431"/>
    <cellStyle name="Percent 3 12 3 3" xfId="12432"/>
    <cellStyle name="Percent 3 12 3 4" xfId="12433"/>
    <cellStyle name="Percent 3 12 3 5" xfId="12434"/>
    <cellStyle name="Percent 3 12 3 6" xfId="12435"/>
    <cellStyle name="Percent 3 12 3 7" xfId="12436"/>
    <cellStyle name="Percent 3 12 3 8" xfId="12437"/>
    <cellStyle name="Percent 3 12 3 9" xfId="12438"/>
    <cellStyle name="Percent 3 12 4" xfId="12439"/>
    <cellStyle name="Percent 3 12 5" xfId="12440"/>
    <cellStyle name="Percent 3 12 6" xfId="12441"/>
    <cellStyle name="Percent 3 12 7" xfId="12442"/>
    <cellStyle name="Percent 3 12 8" xfId="12443"/>
    <cellStyle name="Percent 3 12 9" xfId="12444"/>
    <cellStyle name="Percent 3 13" xfId="3275"/>
    <cellStyle name="Percent 3 13 10" xfId="12445"/>
    <cellStyle name="Percent 3 13 11" xfId="12446"/>
    <cellStyle name="Percent 3 13 12" xfId="12447"/>
    <cellStyle name="Percent 3 13 13" xfId="12448"/>
    <cellStyle name="Percent 3 13 14" xfId="12449"/>
    <cellStyle name="Percent 3 13 15" xfId="12450"/>
    <cellStyle name="Percent 3 13 16" xfId="12451"/>
    <cellStyle name="Percent 3 13 17" xfId="12452"/>
    <cellStyle name="Percent 3 13 18" xfId="12453"/>
    <cellStyle name="Percent 3 13 19" xfId="12454"/>
    <cellStyle name="Percent 3 13 2" xfId="12455"/>
    <cellStyle name="Percent 3 13 2 10" xfId="12456"/>
    <cellStyle name="Percent 3 13 2 11" xfId="12457"/>
    <cellStyle name="Percent 3 13 2 12" xfId="12458"/>
    <cellStyle name="Percent 3 13 2 13" xfId="12459"/>
    <cellStyle name="Percent 3 13 2 14" xfId="12460"/>
    <cellStyle name="Percent 3 13 2 15" xfId="12461"/>
    <cellStyle name="Percent 3 13 2 16" xfId="12462"/>
    <cellStyle name="Percent 3 13 2 17" xfId="12463"/>
    <cellStyle name="Percent 3 13 2 18" xfId="12464"/>
    <cellStyle name="Percent 3 13 2 19" xfId="12465"/>
    <cellStyle name="Percent 3 13 2 2" xfId="12466"/>
    <cellStyle name="Percent 3 13 2 2 10" xfId="12467"/>
    <cellStyle name="Percent 3 13 2 2 11" xfId="12468"/>
    <cellStyle name="Percent 3 13 2 2 12" xfId="12469"/>
    <cellStyle name="Percent 3 13 2 2 13" xfId="12470"/>
    <cellStyle name="Percent 3 13 2 2 14" xfId="12471"/>
    <cellStyle name="Percent 3 13 2 2 15" xfId="12472"/>
    <cellStyle name="Percent 3 13 2 2 16" xfId="12473"/>
    <cellStyle name="Percent 3 13 2 2 17" xfId="12474"/>
    <cellStyle name="Percent 3 13 2 2 18" xfId="12475"/>
    <cellStyle name="Percent 3 13 2 2 19" xfId="12476"/>
    <cellStyle name="Percent 3 13 2 2 2" xfId="12477"/>
    <cellStyle name="Percent 3 13 2 2 3" xfId="12478"/>
    <cellStyle name="Percent 3 13 2 2 4" xfId="12479"/>
    <cellStyle name="Percent 3 13 2 2 5" xfId="12480"/>
    <cellStyle name="Percent 3 13 2 2 6" xfId="12481"/>
    <cellStyle name="Percent 3 13 2 2 7" xfId="12482"/>
    <cellStyle name="Percent 3 13 2 2 8" xfId="12483"/>
    <cellStyle name="Percent 3 13 2 2 9" xfId="12484"/>
    <cellStyle name="Percent 3 13 2 20" xfId="12485"/>
    <cellStyle name="Percent 3 13 2 3" xfId="12486"/>
    <cellStyle name="Percent 3 13 2 4" xfId="12487"/>
    <cellStyle name="Percent 3 13 2 5" xfId="12488"/>
    <cellStyle name="Percent 3 13 2 6" xfId="12489"/>
    <cellStyle name="Percent 3 13 2 7" xfId="12490"/>
    <cellStyle name="Percent 3 13 2 8" xfId="12491"/>
    <cellStyle name="Percent 3 13 2 9" xfId="12492"/>
    <cellStyle name="Percent 3 13 20" xfId="12493"/>
    <cellStyle name="Percent 3 13 21" xfId="12494"/>
    <cellStyle name="Percent 3 13 3" xfId="12495"/>
    <cellStyle name="Percent 3 13 3 10" xfId="12496"/>
    <cellStyle name="Percent 3 13 3 11" xfId="12497"/>
    <cellStyle name="Percent 3 13 3 12" xfId="12498"/>
    <cellStyle name="Percent 3 13 3 13" xfId="12499"/>
    <cellStyle name="Percent 3 13 3 14" xfId="12500"/>
    <cellStyle name="Percent 3 13 3 15" xfId="12501"/>
    <cellStyle name="Percent 3 13 3 16" xfId="12502"/>
    <cellStyle name="Percent 3 13 3 17" xfId="12503"/>
    <cellStyle name="Percent 3 13 3 18" xfId="12504"/>
    <cellStyle name="Percent 3 13 3 19" xfId="12505"/>
    <cellStyle name="Percent 3 13 3 2" xfId="12506"/>
    <cellStyle name="Percent 3 13 3 3" xfId="12507"/>
    <cellStyle name="Percent 3 13 3 4" xfId="12508"/>
    <cellStyle name="Percent 3 13 3 5" xfId="12509"/>
    <cellStyle name="Percent 3 13 3 6" xfId="12510"/>
    <cellStyle name="Percent 3 13 3 7" xfId="12511"/>
    <cellStyle name="Percent 3 13 3 8" xfId="12512"/>
    <cellStyle name="Percent 3 13 3 9" xfId="12513"/>
    <cellStyle name="Percent 3 13 4" xfId="12514"/>
    <cellStyle name="Percent 3 13 5" xfId="12515"/>
    <cellStyle name="Percent 3 13 6" xfId="12516"/>
    <cellStyle name="Percent 3 13 7" xfId="12517"/>
    <cellStyle name="Percent 3 13 8" xfId="12518"/>
    <cellStyle name="Percent 3 13 9" xfId="12519"/>
    <cellStyle name="Percent 3 14" xfId="3276"/>
    <cellStyle name="Percent 3 14 10" xfId="12520"/>
    <cellStyle name="Percent 3 14 11" xfId="12521"/>
    <cellStyle name="Percent 3 14 12" xfId="12522"/>
    <cellStyle name="Percent 3 14 13" xfId="12523"/>
    <cellStyle name="Percent 3 14 14" xfId="12524"/>
    <cellStyle name="Percent 3 14 15" xfId="12525"/>
    <cellStyle name="Percent 3 14 16" xfId="12526"/>
    <cellStyle name="Percent 3 14 17" xfId="12527"/>
    <cellStyle name="Percent 3 14 18" xfId="12528"/>
    <cellStyle name="Percent 3 14 19" xfId="12529"/>
    <cellStyle name="Percent 3 14 2" xfId="12530"/>
    <cellStyle name="Percent 3 14 2 10" xfId="12531"/>
    <cellStyle name="Percent 3 14 2 11" xfId="12532"/>
    <cellStyle name="Percent 3 14 2 12" xfId="12533"/>
    <cellStyle name="Percent 3 14 2 13" xfId="12534"/>
    <cellStyle name="Percent 3 14 2 14" xfId="12535"/>
    <cellStyle name="Percent 3 14 2 15" xfId="12536"/>
    <cellStyle name="Percent 3 14 2 16" xfId="12537"/>
    <cellStyle name="Percent 3 14 2 17" xfId="12538"/>
    <cellStyle name="Percent 3 14 2 18" xfId="12539"/>
    <cellStyle name="Percent 3 14 2 19" xfId="12540"/>
    <cellStyle name="Percent 3 14 2 2" xfId="12541"/>
    <cellStyle name="Percent 3 14 2 2 10" xfId="12542"/>
    <cellStyle name="Percent 3 14 2 2 11" xfId="12543"/>
    <cellStyle name="Percent 3 14 2 2 12" xfId="12544"/>
    <cellStyle name="Percent 3 14 2 2 13" xfId="12545"/>
    <cellStyle name="Percent 3 14 2 2 14" xfId="12546"/>
    <cellStyle name="Percent 3 14 2 2 15" xfId="12547"/>
    <cellStyle name="Percent 3 14 2 2 16" xfId="12548"/>
    <cellStyle name="Percent 3 14 2 2 17" xfId="12549"/>
    <cellStyle name="Percent 3 14 2 2 18" xfId="12550"/>
    <cellStyle name="Percent 3 14 2 2 19" xfId="12551"/>
    <cellStyle name="Percent 3 14 2 2 2" xfId="12552"/>
    <cellStyle name="Percent 3 14 2 2 3" xfId="12553"/>
    <cellStyle name="Percent 3 14 2 2 4" xfId="12554"/>
    <cellStyle name="Percent 3 14 2 2 5" xfId="12555"/>
    <cellStyle name="Percent 3 14 2 2 6" xfId="12556"/>
    <cellStyle name="Percent 3 14 2 2 7" xfId="12557"/>
    <cellStyle name="Percent 3 14 2 2 8" xfId="12558"/>
    <cellStyle name="Percent 3 14 2 2 9" xfId="12559"/>
    <cellStyle name="Percent 3 14 2 20" xfId="12560"/>
    <cellStyle name="Percent 3 14 2 3" xfId="12561"/>
    <cellStyle name="Percent 3 14 2 4" xfId="12562"/>
    <cellStyle name="Percent 3 14 2 5" xfId="12563"/>
    <cellStyle name="Percent 3 14 2 6" xfId="12564"/>
    <cellStyle name="Percent 3 14 2 7" xfId="12565"/>
    <cellStyle name="Percent 3 14 2 8" xfId="12566"/>
    <cellStyle name="Percent 3 14 2 9" xfId="12567"/>
    <cellStyle name="Percent 3 14 20" xfId="12568"/>
    <cellStyle name="Percent 3 14 21" xfId="12569"/>
    <cellStyle name="Percent 3 14 3" xfId="12570"/>
    <cellStyle name="Percent 3 14 3 10" xfId="12571"/>
    <cellStyle name="Percent 3 14 3 11" xfId="12572"/>
    <cellStyle name="Percent 3 14 3 12" xfId="12573"/>
    <cellStyle name="Percent 3 14 3 13" xfId="12574"/>
    <cellStyle name="Percent 3 14 3 14" xfId="12575"/>
    <cellStyle name="Percent 3 14 3 15" xfId="12576"/>
    <cellStyle name="Percent 3 14 3 16" xfId="12577"/>
    <cellStyle name="Percent 3 14 3 17" xfId="12578"/>
    <cellStyle name="Percent 3 14 3 18" xfId="12579"/>
    <cellStyle name="Percent 3 14 3 19" xfId="12580"/>
    <cellStyle name="Percent 3 14 3 2" xfId="12581"/>
    <cellStyle name="Percent 3 14 3 3" xfId="12582"/>
    <cellStyle name="Percent 3 14 3 4" xfId="12583"/>
    <cellStyle name="Percent 3 14 3 5" xfId="12584"/>
    <cellStyle name="Percent 3 14 3 6" xfId="12585"/>
    <cellStyle name="Percent 3 14 3 7" xfId="12586"/>
    <cellStyle name="Percent 3 14 3 8" xfId="12587"/>
    <cellStyle name="Percent 3 14 3 9" xfId="12588"/>
    <cellStyle name="Percent 3 14 4" xfId="12589"/>
    <cellStyle name="Percent 3 14 5" xfId="12590"/>
    <cellStyle name="Percent 3 14 6" xfId="12591"/>
    <cellStyle name="Percent 3 14 7" xfId="12592"/>
    <cellStyle name="Percent 3 14 8" xfId="12593"/>
    <cellStyle name="Percent 3 14 9" xfId="12594"/>
    <cellStyle name="Percent 3 15" xfId="3277"/>
    <cellStyle name="Percent 3 15 10" xfId="12595"/>
    <cellStyle name="Percent 3 15 11" xfId="12596"/>
    <cellStyle name="Percent 3 15 12" xfId="12597"/>
    <cellStyle name="Percent 3 15 13" xfId="12598"/>
    <cellStyle name="Percent 3 15 14" xfId="12599"/>
    <cellStyle name="Percent 3 15 15" xfId="12600"/>
    <cellStyle name="Percent 3 15 16" xfId="12601"/>
    <cellStyle name="Percent 3 15 17" xfId="12602"/>
    <cellStyle name="Percent 3 15 18" xfId="12603"/>
    <cellStyle name="Percent 3 15 19" xfId="12604"/>
    <cellStyle name="Percent 3 15 2" xfId="12605"/>
    <cellStyle name="Percent 3 15 2 10" xfId="12606"/>
    <cellStyle name="Percent 3 15 2 11" xfId="12607"/>
    <cellStyle name="Percent 3 15 2 12" xfId="12608"/>
    <cellStyle name="Percent 3 15 2 13" xfId="12609"/>
    <cellStyle name="Percent 3 15 2 14" xfId="12610"/>
    <cellStyle name="Percent 3 15 2 15" xfId="12611"/>
    <cellStyle name="Percent 3 15 2 16" xfId="12612"/>
    <cellStyle name="Percent 3 15 2 17" xfId="12613"/>
    <cellStyle name="Percent 3 15 2 18" xfId="12614"/>
    <cellStyle name="Percent 3 15 2 19" xfId="12615"/>
    <cellStyle name="Percent 3 15 2 2" xfId="12616"/>
    <cellStyle name="Percent 3 15 2 2 10" xfId="12617"/>
    <cellStyle name="Percent 3 15 2 2 11" xfId="12618"/>
    <cellStyle name="Percent 3 15 2 2 12" xfId="12619"/>
    <cellStyle name="Percent 3 15 2 2 13" xfId="12620"/>
    <cellStyle name="Percent 3 15 2 2 14" xfId="12621"/>
    <cellStyle name="Percent 3 15 2 2 15" xfId="12622"/>
    <cellStyle name="Percent 3 15 2 2 16" xfId="12623"/>
    <cellStyle name="Percent 3 15 2 2 17" xfId="12624"/>
    <cellStyle name="Percent 3 15 2 2 18" xfId="12625"/>
    <cellStyle name="Percent 3 15 2 2 19" xfId="12626"/>
    <cellStyle name="Percent 3 15 2 2 2" xfId="12627"/>
    <cellStyle name="Percent 3 15 2 2 3" xfId="12628"/>
    <cellStyle name="Percent 3 15 2 2 4" xfId="12629"/>
    <cellStyle name="Percent 3 15 2 2 5" xfId="12630"/>
    <cellStyle name="Percent 3 15 2 2 6" xfId="12631"/>
    <cellStyle name="Percent 3 15 2 2 7" xfId="12632"/>
    <cellStyle name="Percent 3 15 2 2 8" xfId="12633"/>
    <cellStyle name="Percent 3 15 2 2 9" xfId="12634"/>
    <cellStyle name="Percent 3 15 2 20" xfId="12635"/>
    <cellStyle name="Percent 3 15 2 3" xfId="12636"/>
    <cellStyle name="Percent 3 15 2 4" xfId="12637"/>
    <cellStyle name="Percent 3 15 2 5" xfId="12638"/>
    <cellStyle name="Percent 3 15 2 6" xfId="12639"/>
    <cellStyle name="Percent 3 15 2 7" xfId="12640"/>
    <cellStyle name="Percent 3 15 2 8" xfId="12641"/>
    <cellStyle name="Percent 3 15 2 9" xfId="12642"/>
    <cellStyle name="Percent 3 15 20" xfId="12643"/>
    <cellStyle name="Percent 3 15 21" xfId="12644"/>
    <cellStyle name="Percent 3 15 3" xfId="12645"/>
    <cellStyle name="Percent 3 15 3 10" xfId="12646"/>
    <cellStyle name="Percent 3 15 3 11" xfId="12647"/>
    <cellStyle name="Percent 3 15 3 12" xfId="12648"/>
    <cellStyle name="Percent 3 15 3 13" xfId="12649"/>
    <cellStyle name="Percent 3 15 3 14" xfId="12650"/>
    <cellStyle name="Percent 3 15 3 15" xfId="12651"/>
    <cellStyle name="Percent 3 15 3 16" xfId="12652"/>
    <cellStyle name="Percent 3 15 3 17" xfId="12653"/>
    <cellStyle name="Percent 3 15 3 18" xfId="12654"/>
    <cellStyle name="Percent 3 15 3 19" xfId="12655"/>
    <cellStyle name="Percent 3 15 3 2" xfId="12656"/>
    <cellStyle name="Percent 3 15 3 3" xfId="12657"/>
    <cellStyle name="Percent 3 15 3 4" xfId="12658"/>
    <cellStyle name="Percent 3 15 3 5" xfId="12659"/>
    <cellStyle name="Percent 3 15 3 6" xfId="12660"/>
    <cellStyle name="Percent 3 15 3 7" xfId="12661"/>
    <cellStyle name="Percent 3 15 3 8" xfId="12662"/>
    <cellStyle name="Percent 3 15 3 9" xfId="12663"/>
    <cellStyle name="Percent 3 15 4" xfId="12664"/>
    <cellStyle name="Percent 3 15 5" xfId="12665"/>
    <cellStyle name="Percent 3 15 6" xfId="12666"/>
    <cellStyle name="Percent 3 15 7" xfId="12667"/>
    <cellStyle name="Percent 3 15 8" xfId="12668"/>
    <cellStyle name="Percent 3 15 9" xfId="12669"/>
    <cellStyle name="Percent 3 16" xfId="3278"/>
    <cellStyle name="Percent 3 16 10" xfId="12670"/>
    <cellStyle name="Percent 3 16 11" xfId="12671"/>
    <cellStyle name="Percent 3 16 12" xfId="12672"/>
    <cellStyle name="Percent 3 16 13" xfId="12673"/>
    <cellStyle name="Percent 3 16 14" xfId="12674"/>
    <cellStyle name="Percent 3 16 15" xfId="12675"/>
    <cellStyle name="Percent 3 16 16" xfId="12676"/>
    <cellStyle name="Percent 3 16 17" xfId="12677"/>
    <cellStyle name="Percent 3 16 18" xfId="12678"/>
    <cellStyle name="Percent 3 16 19" xfId="12679"/>
    <cellStyle name="Percent 3 16 2" xfId="12680"/>
    <cellStyle name="Percent 3 16 2 10" xfId="12681"/>
    <cellStyle name="Percent 3 16 2 11" xfId="12682"/>
    <cellStyle name="Percent 3 16 2 12" xfId="12683"/>
    <cellStyle name="Percent 3 16 2 13" xfId="12684"/>
    <cellStyle name="Percent 3 16 2 14" xfId="12685"/>
    <cellStyle name="Percent 3 16 2 15" xfId="12686"/>
    <cellStyle name="Percent 3 16 2 16" xfId="12687"/>
    <cellStyle name="Percent 3 16 2 17" xfId="12688"/>
    <cellStyle name="Percent 3 16 2 18" xfId="12689"/>
    <cellStyle name="Percent 3 16 2 19" xfId="12690"/>
    <cellStyle name="Percent 3 16 2 2" xfId="12691"/>
    <cellStyle name="Percent 3 16 2 2 10" xfId="12692"/>
    <cellStyle name="Percent 3 16 2 2 11" xfId="12693"/>
    <cellStyle name="Percent 3 16 2 2 12" xfId="12694"/>
    <cellStyle name="Percent 3 16 2 2 13" xfId="12695"/>
    <cellStyle name="Percent 3 16 2 2 14" xfId="12696"/>
    <cellStyle name="Percent 3 16 2 2 15" xfId="12697"/>
    <cellStyle name="Percent 3 16 2 2 16" xfId="12698"/>
    <cellStyle name="Percent 3 16 2 2 17" xfId="12699"/>
    <cellStyle name="Percent 3 16 2 2 18" xfId="12700"/>
    <cellStyle name="Percent 3 16 2 2 19" xfId="12701"/>
    <cellStyle name="Percent 3 16 2 2 2" xfId="12702"/>
    <cellStyle name="Percent 3 16 2 2 3" xfId="12703"/>
    <cellStyle name="Percent 3 16 2 2 4" xfId="12704"/>
    <cellStyle name="Percent 3 16 2 2 5" xfId="12705"/>
    <cellStyle name="Percent 3 16 2 2 6" xfId="12706"/>
    <cellStyle name="Percent 3 16 2 2 7" xfId="12707"/>
    <cellStyle name="Percent 3 16 2 2 8" xfId="12708"/>
    <cellStyle name="Percent 3 16 2 2 9" xfId="12709"/>
    <cellStyle name="Percent 3 16 2 20" xfId="12710"/>
    <cellStyle name="Percent 3 16 2 3" xfId="12711"/>
    <cellStyle name="Percent 3 16 2 4" xfId="12712"/>
    <cellStyle name="Percent 3 16 2 5" xfId="12713"/>
    <cellStyle name="Percent 3 16 2 6" xfId="12714"/>
    <cellStyle name="Percent 3 16 2 7" xfId="12715"/>
    <cellStyle name="Percent 3 16 2 8" xfId="12716"/>
    <cellStyle name="Percent 3 16 2 9" xfId="12717"/>
    <cellStyle name="Percent 3 16 20" xfId="12718"/>
    <cellStyle name="Percent 3 16 21" xfId="12719"/>
    <cellStyle name="Percent 3 16 3" xfId="12720"/>
    <cellStyle name="Percent 3 16 3 10" xfId="12721"/>
    <cellStyle name="Percent 3 16 3 11" xfId="12722"/>
    <cellStyle name="Percent 3 16 3 12" xfId="12723"/>
    <cellStyle name="Percent 3 16 3 13" xfId="12724"/>
    <cellStyle name="Percent 3 16 3 14" xfId="12725"/>
    <cellStyle name="Percent 3 16 3 15" xfId="12726"/>
    <cellStyle name="Percent 3 16 3 16" xfId="12727"/>
    <cellStyle name="Percent 3 16 3 17" xfId="12728"/>
    <cellStyle name="Percent 3 16 3 18" xfId="12729"/>
    <cellStyle name="Percent 3 16 3 19" xfId="12730"/>
    <cellStyle name="Percent 3 16 3 2" xfId="12731"/>
    <cellStyle name="Percent 3 16 3 3" xfId="12732"/>
    <cellStyle name="Percent 3 16 3 4" xfId="12733"/>
    <cellStyle name="Percent 3 16 3 5" xfId="12734"/>
    <cellStyle name="Percent 3 16 3 6" xfId="12735"/>
    <cellStyle name="Percent 3 16 3 7" xfId="12736"/>
    <cellStyle name="Percent 3 16 3 8" xfId="12737"/>
    <cellStyle name="Percent 3 16 3 9" xfId="12738"/>
    <cellStyle name="Percent 3 16 4" xfId="12739"/>
    <cellStyle name="Percent 3 16 5" xfId="12740"/>
    <cellStyle name="Percent 3 16 6" xfId="12741"/>
    <cellStyle name="Percent 3 16 7" xfId="12742"/>
    <cellStyle name="Percent 3 16 8" xfId="12743"/>
    <cellStyle name="Percent 3 16 9" xfId="12744"/>
    <cellStyle name="Percent 3 17" xfId="3279"/>
    <cellStyle name="Percent 3 17 10" xfId="12745"/>
    <cellStyle name="Percent 3 17 11" xfId="12746"/>
    <cellStyle name="Percent 3 17 12" xfId="12747"/>
    <cellStyle name="Percent 3 17 13" xfId="12748"/>
    <cellStyle name="Percent 3 17 14" xfId="12749"/>
    <cellStyle name="Percent 3 17 15" xfId="12750"/>
    <cellStyle name="Percent 3 17 16" xfId="12751"/>
    <cellStyle name="Percent 3 17 17" xfId="12752"/>
    <cellStyle name="Percent 3 17 18" xfId="12753"/>
    <cellStyle name="Percent 3 17 19" xfId="12754"/>
    <cellStyle name="Percent 3 17 2" xfId="12755"/>
    <cellStyle name="Percent 3 17 2 10" xfId="12756"/>
    <cellStyle name="Percent 3 17 2 11" xfId="12757"/>
    <cellStyle name="Percent 3 17 2 12" xfId="12758"/>
    <cellStyle name="Percent 3 17 2 13" xfId="12759"/>
    <cellStyle name="Percent 3 17 2 14" xfId="12760"/>
    <cellStyle name="Percent 3 17 2 15" xfId="12761"/>
    <cellStyle name="Percent 3 17 2 16" xfId="12762"/>
    <cellStyle name="Percent 3 17 2 17" xfId="12763"/>
    <cellStyle name="Percent 3 17 2 18" xfId="12764"/>
    <cellStyle name="Percent 3 17 2 19" xfId="12765"/>
    <cellStyle name="Percent 3 17 2 2" xfId="12766"/>
    <cellStyle name="Percent 3 17 2 2 10" xfId="12767"/>
    <cellStyle name="Percent 3 17 2 2 11" xfId="12768"/>
    <cellStyle name="Percent 3 17 2 2 12" xfId="12769"/>
    <cellStyle name="Percent 3 17 2 2 13" xfId="12770"/>
    <cellStyle name="Percent 3 17 2 2 14" xfId="12771"/>
    <cellStyle name="Percent 3 17 2 2 15" xfId="12772"/>
    <cellStyle name="Percent 3 17 2 2 16" xfId="12773"/>
    <cellStyle name="Percent 3 17 2 2 17" xfId="12774"/>
    <cellStyle name="Percent 3 17 2 2 18" xfId="12775"/>
    <cellStyle name="Percent 3 17 2 2 19" xfId="12776"/>
    <cellStyle name="Percent 3 17 2 2 2" xfId="12777"/>
    <cellStyle name="Percent 3 17 2 2 3" xfId="12778"/>
    <cellStyle name="Percent 3 17 2 2 4" xfId="12779"/>
    <cellStyle name="Percent 3 17 2 2 5" xfId="12780"/>
    <cellStyle name="Percent 3 17 2 2 6" xfId="12781"/>
    <cellStyle name="Percent 3 17 2 2 7" xfId="12782"/>
    <cellStyle name="Percent 3 17 2 2 8" xfId="12783"/>
    <cellStyle name="Percent 3 17 2 2 9" xfId="12784"/>
    <cellStyle name="Percent 3 17 2 20" xfId="12785"/>
    <cellStyle name="Percent 3 17 2 3" xfId="12786"/>
    <cellStyle name="Percent 3 17 2 4" xfId="12787"/>
    <cellStyle name="Percent 3 17 2 5" xfId="12788"/>
    <cellStyle name="Percent 3 17 2 6" xfId="12789"/>
    <cellStyle name="Percent 3 17 2 7" xfId="12790"/>
    <cellStyle name="Percent 3 17 2 8" xfId="12791"/>
    <cellStyle name="Percent 3 17 2 9" xfId="12792"/>
    <cellStyle name="Percent 3 17 20" xfId="12793"/>
    <cellStyle name="Percent 3 17 21" xfId="12794"/>
    <cellStyle name="Percent 3 17 3" xfId="12795"/>
    <cellStyle name="Percent 3 17 3 10" xfId="12796"/>
    <cellStyle name="Percent 3 17 3 11" xfId="12797"/>
    <cellStyle name="Percent 3 17 3 12" xfId="12798"/>
    <cellStyle name="Percent 3 17 3 13" xfId="12799"/>
    <cellStyle name="Percent 3 17 3 14" xfId="12800"/>
    <cellStyle name="Percent 3 17 3 15" xfId="12801"/>
    <cellStyle name="Percent 3 17 3 16" xfId="12802"/>
    <cellStyle name="Percent 3 17 3 17" xfId="12803"/>
    <cellStyle name="Percent 3 17 3 18" xfId="12804"/>
    <cellStyle name="Percent 3 17 3 19" xfId="12805"/>
    <cellStyle name="Percent 3 17 3 2" xfId="12806"/>
    <cellStyle name="Percent 3 17 3 3" xfId="12807"/>
    <cellStyle name="Percent 3 17 3 4" xfId="12808"/>
    <cellStyle name="Percent 3 17 3 5" xfId="12809"/>
    <cellStyle name="Percent 3 17 3 6" xfId="12810"/>
    <cellStyle name="Percent 3 17 3 7" xfId="12811"/>
    <cellStyle name="Percent 3 17 3 8" xfId="12812"/>
    <cellStyle name="Percent 3 17 3 9" xfId="12813"/>
    <cellStyle name="Percent 3 17 4" xfId="12814"/>
    <cellStyle name="Percent 3 17 5" xfId="12815"/>
    <cellStyle name="Percent 3 17 6" xfId="12816"/>
    <cellStyle name="Percent 3 17 7" xfId="12817"/>
    <cellStyle name="Percent 3 17 8" xfId="12818"/>
    <cellStyle name="Percent 3 17 9" xfId="12819"/>
    <cellStyle name="Percent 3 18" xfId="3280"/>
    <cellStyle name="Percent 3 18 10" xfId="12820"/>
    <cellStyle name="Percent 3 18 11" xfId="12821"/>
    <cellStyle name="Percent 3 18 12" xfId="12822"/>
    <cellStyle name="Percent 3 18 13" xfId="12823"/>
    <cellStyle name="Percent 3 18 14" xfId="12824"/>
    <cellStyle name="Percent 3 18 15" xfId="12825"/>
    <cellStyle name="Percent 3 18 16" xfId="12826"/>
    <cellStyle name="Percent 3 18 17" xfId="12827"/>
    <cellStyle name="Percent 3 18 18" xfId="12828"/>
    <cellStyle name="Percent 3 18 19" xfId="12829"/>
    <cellStyle name="Percent 3 18 2" xfId="12830"/>
    <cellStyle name="Percent 3 18 2 10" xfId="12831"/>
    <cellStyle name="Percent 3 18 2 11" xfId="12832"/>
    <cellStyle name="Percent 3 18 2 12" xfId="12833"/>
    <cellStyle name="Percent 3 18 2 13" xfId="12834"/>
    <cellStyle name="Percent 3 18 2 14" xfId="12835"/>
    <cellStyle name="Percent 3 18 2 15" xfId="12836"/>
    <cellStyle name="Percent 3 18 2 16" xfId="12837"/>
    <cellStyle name="Percent 3 18 2 17" xfId="12838"/>
    <cellStyle name="Percent 3 18 2 18" xfId="12839"/>
    <cellStyle name="Percent 3 18 2 19" xfId="12840"/>
    <cellStyle name="Percent 3 18 2 2" xfId="12841"/>
    <cellStyle name="Percent 3 18 2 2 10" xfId="12842"/>
    <cellStyle name="Percent 3 18 2 2 11" xfId="12843"/>
    <cellStyle name="Percent 3 18 2 2 12" xfId="12844"/>
    <cellStyle name="Percent 3 18 2 2 13" xfId="12845"/>
    <cellStyle name="Percent 3 18 2 2 14" xfId="12846"/>
    <cellStyle name="Percent 3 18 2 2 15" xfId="12847"/>
    <cellStyle name="Percent 3 18 2 2 16" xfId="12848"/>
    <cellStyle name="Percent 3 18 2 2 17" xfId="12849"/>
    <cellStyle name="Percent 3 18 2 2 18" xfId="12850"/>
    <cellStyle name="Percent 3 18 2 2 19" xfId="12851"/>
    <cellStyle name="Percent 3 18 2 2 2" xfId="12852"/>
    <cellStyle name="Percent 3 18 2 2 3" xfId="12853"/>
    <cellStyle name="Percent 3 18 2 2 4" xfId="12854"/>
    <cellStyle name="Percent 3 18 2 2 5" xfId="12855"/>
    <cellStyle name="Percent 3 18 2 2 6" xfId="12856"/>
    <cellStyle name="Percent 3 18 2 2 7" xfId="12857"/>
    <cellStyle name="Percent 3 18 2 2 8" xfId="12858"/>
    <cellStyle name="Percent 3 18 2 2 9" xfId="12859"/>
    <cellStyle name="Percent 3 18 2 20" xfId="12860"/>
    <cellStyle name="Percent 3 18 2 3" xfId="12861"/>
    <cellStyle name="Percent 3 18 2 4" xfId="12862"/>
    <cellStyle name="Percent 3 18 2 5" xfId="12863"/>
    <cellStyle name="Percent 3 18 2 6" xfId="12864"/>
    <cellStyle name="Percent 3 18 2 7" xfId="12865"/>
    <cellStyle name="Percent 3 18 2 8" xfId="12866"/>
    <cellStyle name="Percent 3 18 2 9" xfId="12867"/>
    <cellStyle name="Percent 3 18 20" xfId="12868"/>
    <cellStyle name="Percent 3 18 21" xfId="12869"/>
    <cellStyle name="Percent 3 18 3" xfId="12870"/>
    <cellStyle name="Percent 3 18 3 10" xfId="12871"/>
    <cellStyle name="Percent 3 18 3 11" xfId="12872"/>
    <cellStyle name="Percent 3 18 3 12" xfId="12873"/>
    <cellStyle name="Percent 3 18 3 13" xfId="12874"/>
    <cellStyle name="Percent 3 18 3 14" xfId="12875"/>
    <cellStyle name="Percent 3 18 3 15" xfId="12876"/>
    <cellStyle name="Percent 3 18 3 16" xfId="12877"/>
    <cellStyle name="Percent 3 18 3 17" xfId="12878"/>
    <cellStyle name="Percent 3 18 3 18" xfId="12879"/>
    <cellStyle name="Percent 3 18 3 19" xfId="12880"/>
    <cellStyle name="Percent 3 18 3 2" xfId="12881"/>
    <cellStyle name="Percent 3 18 3 3" xfId="12882"/>
    <cellStyle name="Percent 3 18 3 4" xfId="12883"/>
    <cellStyle name="Percent 3 18 3 5" xfId="12884"/>
    <cellStyle name="Percent 3 18 3 6" xfId="12885"/>
    <cellStyle name="Percent 3 18 3 7" xfId="12886"/>
    <cellStyle name="Percent 3 18 3 8" xfId="12887"/>
    <cellStyle name="Percent 3 18 3 9" xfId="12888"/>
    <cellStyle name="Percent 3 18 4" xfId="12889"/>
    <cellStyle name="Percent 3 18 5" xfId="12890"/>
    <cellStyle name="Percent 3 18 6" xfId="12891"/>
    <cellStyle name="Percent 3 18 7" xfId="12892"/>
    <cellStyle name="Percent 3 18 8" xfId="12893"/>
    <cellStyle name="Percent 3 18 9" xfId="12894"/>
    <cellStyle name="Percent 3 19" xfId="3281"/>
    <cellStyle name="Percent 3 19 10" xfId="12895"/>
    <cellStyle name="Percent 3 19 11" xfId="12896"/>
    <cellStyle name="Percent 3 19 12" xfId="12897"/>
    <cellStyle name="Percent 3 19 13" xfId="12898"/>
    <cellStyle name="Percent 3 19 14" xfId="12899"/>
    <cellStyle name="Percent 3 19 15" xfId="12900"/>
    <cellStyle name="Percent 3 19 16" xfId="12901"/>
    <cellStyle name="Percent 3 19 17" xfId="12902"/>
    <cellStyle name="Percent 3 19 18" xfId="12903"/>
    <cellStyle name="Percent 3 19 19" xfId="12904"/>
    <cellStyle name="Percent 3 19 2" xfId="12905"/>
    <cellStyle name="Percent 3 19 2 10" xfId="12906"/>
    <cellStyle name="Percent 3 19 2 11" xfId="12907"/>
    <cellStyle name="Percent 3 19 2 12" xfId="12908"/>
    <cellStyle name="Percent 3 19 2 13" xfId="12909"/>
    <cellStyle name="Percent 3 19 2 14" xfId="12910"/>
    <cellStyle name="Percent 3 19 2 15" xfId="12911"/>
    <cellStyle name="Percent 3 19 2 16" xfId="12912"/>
    <cellStyle name="Percent 3 19 2 17" xfId="12913"/>
    <cellStyle name="Percent 3 19 2 18" xfId="12914"/>
    <cellStyle name="Percent 3 19 2 19" xfId="12915"/>
    <cellStyle name="Percent 3 19 2 2" xfId="12916"/>
    <cellStyle name="Percent 3 19 2 2 10" xfId="12917"/>
    <cellStyle name="Percent 3 19 2 2 11" xfId="12918"/>
    <cellStyle name="Percent 3 19 2 2 12" xfId="12919"/>
    <cellStyle name="Percent 3 19 2 2 13" xfId="12920"/>
    <cellStyle name="Percent 3 19 2 2 14" xfId="12921"/>
    <cellStyle name="Percent 3 19 2 2 15" xfId="12922"/>
    <cellStyle name="Percent 3 19 2 2 16" xfId="12923"/>
    <cellStyle name="Percent 3 19 2 2 17" xfId="12924"/>
    <cellStyle name="Percent 3 19 2 2 18" xfId="12925"/>
    <cellStyle name="Percent 3 19 2 2 19" xfId="12926"/>
    <cellStyle name="Percent 3 19 2 2 2" xfId="12927"/>
    <cellStyle name="Percent 3 19 2 2 3" xfId="12928"/>
    <cellStyle name="Percent 3 19 2 2 4" xfId="12929"/>
    <cellStyle name="Percent 3 19 2 2 5" xfId="12930"/>
    <cellStyle name="Percent 3 19 2 2 6" xfId="12931"/>
    <cellStyle name="Percent 3 19 2 2 7" xfId="12932"/>
    <cellStyle name="Percent 3 19 2 2 8" xfId="12933"/>
    <cellStyle name="Percent 3 19 2 2 9" xfId="12934"/>
    <cellStyle name="Percent 3 19 2 20" xfId="12935"/>
    <cellStyle name="Percent 3 19 2 3" xfId="12936"/>
    <cellStyle name="Percent 3 19 2 4" xfId="12937"/>
    <cellStyle name="Percent 3 19 2 5" xfId="12938"/>
    <cellStyle name="Percent 3 19 2 6" xfId="12939"/>
    <cellStyle name="Percent 3 19 2 7" xfId="12940"/>
    <cellStyle name="Percent 3 19 2 8" xfId="12941"/>
    <cellStyle name="Percent 3 19 2 9" xfId="12942"/>
    <cellStyle name="Percent 3 19 20" xfId="12943"/>
    <cellStyle name="Percent 3 19 21" xfId="12944"/>
    <cellStyle name="Percent 3 19 3" xfId="12945"/>
    <cellStyle name="Percent 3 19 3 10" xfId="12946"/>
    <cellStyle name="Percent 3 19 3 11" xfId="12947"/>
    <cellStyle name="Percent 3 19 3 12" xfId="12948"/>
    <cellStyle name="Percent 3 19 3 13" xfId="12949"/>
    <cellStyle name="Percent 3 19 3 14" xfId="12950"/>
    <cellStyle name="Percent 3 19 3 15" xfId="12951"/>
    <cellStyle name="Percent 3 19 3 16" xfId="12952"/>
    <cellStyle name="Percent 3 19 3 17" xfId="12953"/>
    <cellStyle name="Percent 3 19 3 18" xfId="12954"/>
    <cellStyle name="Percent 3 19 3 19" xfId="12955"/>
    <cellStyle name="Percent 3 19 3 2" xfId="12956"/>
    <cellStyle name="Percent 3 19 3 3" xfId="12957"/>
    <cellStyle name="Percent 3 19 3 4" xfId="12958"/>
    <cellStyle name="Percent 3 19 3 5" xfId="12959"/>
    <cellStyle name="Percent 3 19 3 6" xfId="12960"/>
    <cellStyle name="Percent 3 19 3 7" xfId="12961"/>
    <cellStyle name="Percent 3 19 3 8" xfId="12962"/>
    <cellStyle name="Percent 3 19 3 9" xfId="12963"/>
    <cellStyle name="Percent 3 19 4" xfId="12964"/>
    <cellStyle name="Percent 3 19 5" xfId="12965"/>
    <cellStyle name="Percent 3 19 6" xfId="12966"/>
    <cellStyle name="Percent 3 19 7" xfId="12967"/>
    <cellStyle name="Percent 3 19 8" xfId="12968"/>
    <cellStyle name="Percent 3 19 9" xfId="12969"/>
    <cellStyle name="Percent 3 2" xfId="3"/>
    <cellStyle name="Percent 3 2 10" xfId="12970"/>
    <cellStyle name="Percent 3 2 11" xfId="12971"/>
    <cellStyle name="Percent 3 2 12" xfId="12972"/>
    <cellStyle name="Percent 3 2 13" xfId="12973"/>
    <cellStyle name="Percent 3 2 14" xfId="12974"/>
    <cellStyle name="Percent 3 2 15" xfId="12975"/>
    <cellStyle name="Percent 3 2 16" xfId="12976"/>
    <cellStyle name="Percent 3 2 17" xfId="12977"/>
    <cellStyle name="Percent 3 2 18" xfId="12978"/>
    <cellStyle name="Percent 3 2 19" xfId="12979"/>
    <cellStyle name="Percent 3 2 2" xfId="12980"/>
    <cellStyle name="Percent 3 2 2 10" xfId="12981"/>
    <cellStyle name="Percent 3 2 2 11" xfId="12982"/>
    <cellStyle name="Percent 3 2 2 12" xfId="12983"/>
    <cellStyle name="Percent 3 2 2 13" xfId="12984"/>
    <cellStyle name="Percent 3 2 2 14" xfId="12985"/>
    <cellStyle name="Percent 3 2 2 15" xfId="12986"/>
    <cellStyle name="Percent 3 2 2 16" xfId="12987"/>
    <cellStyle name="Percent 3 2 2 17" xfId="12988"/>
    <cellStyle name="Percent 3 2 2 18" xfId="12989"/>
    <cellStyle name="Percent 3 2 2 19" xfId="12990"/>
    <cellStyle name="Percent 3 2 2 2" xfId="12991"/>
    <cellStyle name="Percent 3 2 2 2 10" xfId="12992"/>
    <cellStyle name="Percent 3 2 2 2 11" xfId="12993"/>
    <cellStyle name="Percent 3 2 2 2 12" xfId="12994"/>
    <cellStyle name="Percent 3 2 2 2 13" xfId="12995"/>
    <cellStyle name="Percent 3 2 2 2 14" xfId="12996"/>
    <cellStyle name="Percent 3 2 2 2 15" xfId="12997"/>
    <cellStyle name="Percent 3 2 2 2 16" xfId="12998"/>
    <cellStyle name="Percent 3 2 2 2 17" xfId="12999"/>
    <cellStyle name="Percent 3 2 2 2 18" xfId="13000"/>
    <cellStyle name="Percent 3 2 2 2 19" xfId="13001"/>
    <cellStyle name="Percent 3 2 2 2 2" xfId="13002"/>
    <cellStyle name="Percent 3 2 2 2 3" xfId="13003"/>
    <cellStyle name="Percent 3 2 2 2 4" xfId="13004"/>
    <cellStyle name="Percent 3 2 2 2 5" xfId="13005"/>
    <cellStyle name="Percent 3 2 2 2 6" xfId="13006"/>
    <cellStyle name="Percent 3 2 2 2 7" xfId="13007"/>
    <cellStyle name="Percent 3 2 2 2 8" xfId="13008"/>
    <cellStyle name="Percent 3 2 2 2 9" xfId="13009"/>
    <cellStyle name="Percent 3 2 2 20" xfId="13010"/>
    <cellStyle name="Percent 3 2 2 3" xfId="13011"/>
    <cellStyle name="Percent 3 2 2 4" xfId="13012"/>
    <cellStyle name="Percent 3 2 2 5" xfId="13013"/>
    <cellStyle name="Percent 3 2 2 6" xfId="13014"/>
    <cellStyle name="Percent 3 2 2 7" xfId="13015"/>
    <cellStyle name="Percent 3 2 2 8" xfId="13016"/>
    <cellStyle name="Percent 3 2 2 9" xfId="13017"/>
    <cellStyle name="Percent 3 2 20" xfId="13018"/>
    <cellStyle name="Percent 3 2 21" xfId="13019"/>
    <cellStyle name="Percent 3 2 3" xfId="13020"/>
    <cellStyle name="Percent 3 2 3 10" xfId="13021"/>
    <cellStyle name="Percent 3 2 3 11" xfId="13022"/>
    <cellStyle name="Percent 3 2 3 12" xfId="13023"/>
    <cellStyle name="Percent 3 2 3 13" xfId="13024"/>
    <cellStyle name="Percent 3 2 3 14" xfId="13025"/>
    <cellStyle name="Percent 3 2 3 15" xfId="13026"/>
    <cellStyle name="Percent 3 2 3 16" xfId="13027"/>
    <cellStyle name="Percent 3 2 3 17" xfId="13028"/>
    <cellStyle name="Percent 3 2 3 18" xfId="13029"/>
    <cellStyle name="Percent 3 2 3 19" xfId="13030"/>
    <cellStyle name="Percent 3 2 3 2" xfId="13031"/>
    <cellStyle name="Percent 3 2 3 3" xfId="13032"/>
    <cellStyle name="Percent 3 2 3 4" xfId="13033"/>
    <cellStyle name="Percent 3 2 3 5" xfId="13034"/>
    <cellStyle name="Percent 3 2 3 6" xfId="13035"/>
    <cellStyle name="Percent 3 2 3 7" xfId="13036"/>
    <cellStyle name="Percent 3 2 3 8" xfId="13037"/>
    <cellStyle name="Percent 3 2 3 9" xfId="13038"/>
    <cellStyle name="Percent 3 2 4" xfId="13039"/>
    <cellStyle name="Percent 3 2 5" xfId="13040"/>
    <cellStyle name="Percent 3 2 6" xfId="13041"/>
    <cellStyle name="Percent 3 2 7" xfId="13042"/>
    <cellStyle name="Percent 3 2 8" xfId="13043"/>
    <cellStyle name="Percent 3 2 9" xfId="13044"/>
    <cellStyle name="Percent 3 20" xfId="3282"/>
    <cellStyle name="Percent 3 20 10" xfId="13045"/>
    <cellStyle name="Percent 3 20 11" xfId="13046"/>
    <cellStyle name="Percent 3 20 12" xfId="13047"/>
    <cellStyle name="Percent 3 20 13" xfId="13048"/>
    <cellStyle name="Percent 3 20 14" xfId="13049"/>
    <cellStyle name="Percent 3 20 15" xfId="13050"/>
    <cellStyle name="Percent 3 20 16" xfId="13051"/>
    <cellStyle name="Percent 3 20 17" xfId="13052"/>
    <cellStyle name="Percent 3 20 18" xfId="13053"/>
    <cellStyle name="Percent 3 20 19" xfId="13054"/>
    <cellStyle name="Percent 3 20 2" xfId="13055"/>
    <cellStyle name="Percent 3 20 2 10" xfId="13056"/>
    <cellStyle name="Percent 3 20 2 11" xfId="13057"/>
    <cellStyle name="Percent 3 20 2 12" xfId="13058"/>
    <cellStyle name="Percent 3 20 2 13" xfId="13059"/>
    <cellStyle name="Percent 3 20 2 14" xfId="13060"/>
    <cellStyle name="Percent 3 20 2 15" xfId="13061"/>
    <cellStyle name="Percent 3 20 2 16" xfId="13062"/>
    <cellStyle name="Percent 3 20 2 17" xfId="13063"/>
    <cellStyle name="Percent 3 20 2 18" xfId="13064"/>
    <cellStyle name="Percent 3 20 2 19" xfId="13065"/>
    <cellStyle name="Percent 3 20 2 2" xfId="13066"/>
    <cellStyle name="Percent 3 20 2 2 10" xfId="13067"/>
    <cellStyle name="Percent 3 20 2 2 11" xfId="13068"/>
    <cellStyle name="Percent 3 20 2 2 12" xfId="13069"/>
    <cellStyle name="Percent 3 20 2 2 13" xfId="13070"/>
    <cellStyle name="Percent 3 20 2 2 14" xfId="13071"/>
    <cellStyle name="Percent 3 20 2 2 15" xfId="13072"/>
    <cellStyle name="Percent 3 20 2 2 16" xfId="13073"/>
    <cellStyle name="Percent 3 20 2 2 17" xfId="13074"/>
    <cellStyle name="Percent 3 20 2 2 18" xfId="13075"/>
    <cellStyle name="Percent 3 20 2 2 19" xfId="13076"/>
    <cellStyle name="Percent 3 20 2 2 2" xfId="13077"/>
    <cellStyle name="Percent 3 20 2 2 3" xfId="13078"/>
    <cellStyle name="Percent 3 20 2 2 4" xfId="13079"/>
    <cellStyle name="Percent 3 20 2 2 5" xfId="13080"/>
    <cellStyle name="Percent 3 20 2 2 6" xfId="13081"/>
    <cellStyle name="Percent 3 20 2 2 7" xfId="13082"/>
    <cellStyle name="Percent 3 20 2 2 8" xfId="13083"/>
    <cellStyle name="Percent 3 20 2 2 9" xfId="13084"/>
    <cellStyle name="Percent 3 20 2 20" xfId="13085"/>
    <cellStyle name="Percent 3 20 2 3" xfId="13086"/>
    <cellStyle name="Percent 3 20 2 4" xfId="13087"/>
    <cellStyle name="Percent 3 20 2 5" xfId="13088"/>
    <cellStyle name="Percent 3 20 2 6" xfId="13089"/>
    <cellStyle name="Percent 3 20 2 7" xfId="13090"/>
    <cellStyle name="Percent 3 20 2 8" xfId="13091"/>
    <cellStyle name="Percent 3 20 2 9" xfId="13092"/>
    <cellStyle name="Percent 3 20 20" xfId="13093"/>
    <cellStyle name="Percent 3 20 21" xfId="13094"/>
    <cellStyle name="Percent 3 20 3" xfId="13095"/>
    <cellStyle name="Percent 3 20 3 10" xfId="13096"/>
    <cellStyle name="Percent 3 20 3 11" xfId="13097"/>
    <cellStyle name="Percent 3 20 3 12" xfId="13098"/>
    <cellStyle name="Percent 3 20 3 13" xfId="13099"/>
    <cellStyle name="Percent 3 20 3 14" xfId="13100"/>
    <cellStyle name="Percent 3 20 3 15" xfId="13101"/>
    <cellStyle name="Percent 3 20 3 16" xfId="13102"/>
    <cellStyle name="Percent 3 20 3 17" xfId="13103"/>
    <cellStyle name="Percent 3 20 3 18" xfId="13104"/>
    <cellStyle name="Percent 3 20 3 19" xfId="13105"/>
    <cellStyle name="Percent 3 20 3 2" xfId="13106"/>
    <cellStyle name="Percent 3 20 3 3" xfId="13107"/>
    <cellStyle name="Percent 3 20 3 4" xfId="13108"/>
    <cellStyle name="Percent 3 20 3 5" xfId="13109"/>
    <cellStyle name="Percent 3 20 3 6" xfId="13110"/>
    <cellStyle name="Percent 3 20 3 7" xfId="13111"/>
    <cellStyle name="Percent 3 20 3 8" xfId="13112"/>
    <cellStyle name="Percent 3 20 3 9" xfId="13113"/>
    <cellStyle name="Percent 3 20 4" xfId="13114"/>
    <cellStyle name="Percent 3 20 5" xfId="13115"/>
    <cellStyle name="Percent 3 20 6" xfId="13116"/>
    <cellStyle name="Percent 3 20 7" xfId="13117"/>
    <cellStyle name="Percent 3 20 8" xfId="13118"/>
    <cellStyle name="Percent 3 20 9" xfId="13119"/>
    <cellStyle name="Percent 3 21" xfId="3283"/>
    <cellStyle name="Percent 3 21 10" xfId="13120"/>
    <cellStyle name="Percent 3 21 11" xfId="13121"/>
    <cellStyle name="Percent 3 21 12" xfId="13122"/>
    <cellStyle name="Percent 3 21 13" xfId="13123"/>
    <cellStyle name="Percent 3 21 14" xfId="13124"/>
    <cellStyle name="Percent 3 21 15" xfId="13125"/>
    <cellStyle name="Percent 3 21 16" xfId="13126"/>
    <cellStyle name="Percent 3 21 17" xfId="13127"/>
    <cellStyle name="Percent 3 21 18" xfId="13128"/>
    <cellStyle name="Percent 3 21 19" xfId="13129"/>
    <cellStyle name="Percent 3 21 2" xfId="13130"/>
    <cellStyle name="Percent 3 21 2 10" xfId="13131"/>
    <cellStyle name="Percent 3 21 2 11" xfId="13132"/>
    <cellStyle name="Percent 3 21 2 12" xfId="13133"/>
    <cellStyle name="Percent 3 21 2 13" xfId="13134"/>
    <cellStyle name="Percent 3 21 2 14" xfId="13135"/>
    <cellStyle name="Percent 3 21 2 15" xfId="13136"/>
    <cellStyle name="Percent 3 21 2 16" xfId="13137"/>
    <cellStyle name="Percent 3 21 2 17" xfId="13138"/>
    <cellStyle name="Percent 3 21 2 18" xfId="13139"/>
    <cellStyle name="Percent 3 21 2 19" xfId="13140"/>
    <cellStyle name="Percent 3 21 2 2" xfId="13141"/>
    <cellStyle name="Percent 3 21 2 2 10" xfId="13142"/>
    <cellStyle name="Percent 3 21 2 2 11" xfId="13143"/>
    <cellStyle name="Percent 3 21 2 2 12" xfId="13144"/>
    <cellStyle name="Percent 3 21 2 2 13" xfId="13145"/>
    <cellStyle name="Percent 3 21 2 2 14" xfId="13146"/>
    <cellStyle name="Percent 3 21 2 2 15" xfId="13147"/>
    <cellStyle name="Percent 3 21 2 2 16" xfId="13148"/>
    <cellStyle name="Percent 3 21 2 2 17" xfId="13149"/>
    <cellStyle name="Percent 3 21 2 2 18" xfId="13150"/>
    <cellStyle name="Percent 3 21 2 2 19" xfId="13151"/>
    <cellStyle name="Percent 3 21 2 2 2" xfId="13152"/>
    <cellStyle name="Percent 3 21 2 2 3" xfId="13153"/>
    <cellStyle name="Percent 3 21 2 2 4" xfId="13154"/>
    <cellStyle name="Percent 3 21 2 2 5" xfId="13155"/>
    <cellStyle name="Percent 3 21 2 2 6" xfId="13156"/>
    <cellStyle name="Percent 3 21 2 2 7" xfId="13157"/>
    <cellStyle name="Percent 3 21 2 2 8" xfId="13158"/>
    <cellStyle name="Percent 3 21 2 2 9" xfId="13159"/>
    <cellStyle name="Percent 3 21 2 20" xfId="13160"/>
    <cellStyle name="Percent 3 21 2 3" xfId="13161"/>
    <cellStyle name="Percent 3 21 2 4" xfId="13162"/>
    <cellStyle name="Percent 3 21 2 5" xfId="13163"/>
    <cellStyle name="Percent 3 21 2 6" xfId="13164"/>
    <cellStyle name="Percent 3 21 2 7" xfId="13165"/>
    <cellStyle name="Percent 3 21 2 8" xfId="13166"/>
    <cellStyle name="Percent 3 21 2 9" xfId="13167"/>
    <cellStyle name="Percent 3 21 20" xfId="13168"/>
    <cellStyle name="Percent 3 21 21" xfId="13169"/>
    <cellStyle name="Percent 3 21 3" xfId="13170"/>
    <cellStyle name="Percent 3 21 3 10" xfId="13171"/>
    <cellStyle name="Percent 3 21 3 11" xfId="13172"/>
    <cellStyle name="Percent 3 21 3 12" xfId="13173"/>
    <cellStyle name="Percent 3 21 3 13" xfId="13174"/>
    <cellStyle name="Percent 3 21 3 14" xfId="13175"/>
    <cellStyle name="Percent 3 21 3 15" xfId="13176"/>
    <cellStyle name="Percent 3 21 3 16" xfId="13177"/>
    <cellStyle name="Percent 3 21 3 17" xfId="13178"/>
    <cellStyle name="Percent 3 21 3 18" xfId="13179"/>
    <cellStyle name="Percent 3 21 3 19" xfId="13180"/>
    <cellStyle name="Percent 3 21 3 2" xfId="13181"/>
    <cellStyle name="Percent 3 21 3 3" xfId="13182"/>
    <cellStyle name="Percent 3 21 3 4" xfId="13183"/>
    <cellStyle name="Percent 3 21 3 5" xfId="13184"/>
    <cellStyle name="Percent 3 21 3 6" xfId="13185"/>
    <cellStyle name="Percent 3 21 3 7" xfId="13186"/>
    <cellStyle name="Percent 3 21 3 8" xfId="13187"/>
    <cellStyle name="Percent 3 21 3 9" xfId="13188"/>
    <cellStyle name="Percent 3 21 4" xfId="13189"/>
    <cellStyle name="Percent 3 21 5" xfId="13190"/>
    <cellStyle name="Percent 3 21 6" xfId="13191"/>
    <cellStyle name="Percent 3 21 7" xfId="13192"/>
    <cellStyle name="Percent 3 21 8" xfId="13193"/>
    <cellStyle name="Percent 3 21 9" xfId="13194"/>
    <cellStyle name="Percent 3 22" xfId="3284"/>
    <cellStyle name="Percent 3 22 10" xfId="13195"/>
    <cellStyle name="Percent 3 22 11" xfId="13196"/>
    <cellStyle name="Percent 3 22 12" xfId="13197"/>
    <cellStyle name="Percent 3 22 13" xfId="13198"/>
    <cellStyle name="Percent 3 22 14" xfId="13199"/>
    <cellStyle name="Percent 3 22 15" xfId="13200"/>
    <cellStyle name="Percent 3 22 16" xfId="13201"/>
    <cellStyle name="Percent 3 22 17" xfId="13202"/>
    <cellStyle name="Percent 3 22 18" xfId="13203"/>
    <cellStyle name="Percent 3 22 19" xfId="13204"/>
    <cellStyle name="Percent 3 22 2" xfId="13205"/>
    <cellStyle name="Percent 3 22 2 10" xfId="13206"/>
    <cellStyle name="Percent 3 22 2 11" xfId="13207"/>
    <cellStyle name="Percent 3 22 2 12" xfId="13208"/>
    <cellStyle name="Percent 3 22 2 13" xfId="13209"/>
    <cellStyle name="Percent 3 22 2 14" xfId="13210"/>
    <cellStyle name="Percent 3 22 2 15" xfId="13211"/>
    <cellStyle name="Percent 3 22 2 16" xfId="13212"/>
    <cellStyle name="Percent 3 22 2 17" xfId="13213"/>
    <cellStyle name="Percent 3 22 2 18" xfId="13214"/>
    <cellStyle name="Percent 3 22 2 19" xfId="13215"/>
    <cellStyle name="Percent 3 22 2 2" xfId="13216"/>
    <cellStyle name="Percent 3 22 2 2 10" xfId="13217"/>
    <cellStyle name="Percent 3 22 2 2 11" xfId="13218"/>
    <cellStyle name="Percent 3 22 2 2 12" xfId="13219"/>
    <cellStyle name="Percent 3 22 2 2 13" xfId="13220"/>
    <cellStyle name="Percent 3 22 2 2 14" xfId="13221"/>
    <cellStyle name="Percent 3 22 2 2 15" xfId="13222"/>
    <cellStyle name="Percent 3 22 2 2 16" xfId="13223"/>
    <cellStyle name="Percent 3 22 2 2 17" xfId="13224"/>
    <cellStyle name="Percent 3 22 2 2 18" xfId="13225"/>
    <cellStyle name="Percent 3 22 2 2 19" xfId="13226"/>
    <cellStyle name="Percent 3 22 2 2 2" xfId="13227"/>
    <cellStyle name="Percent 3 22 2 2 3" xfId="13228"/>
    <cellStyle name="Percent 3 22 2 2 4" xfId="13229"/>
    <cellStyle name="Percent 3 22 2 2 5" xfId="13230"/>
    <cellStyle name="Percent 3 22 2 2 6" xfId="13231"/>
    <cellStyle name="Percent 3 22 2 2 7" xfId="13232"/>
    <cellStyle name="Percent 3 22 2 2 8" xfId="13233"/>
    <cellStyle name="Percent 3 22 2 2 9" xfId="13234"/>
    <cellStyle name="Percent 3 22 2 20" xfId="13235"/>
    <cellStyle name="Percent 3 22 2 3" xfId="13236"/>
    <cellStyle name="Percent 3 22 2 4" xfId="13237"/>
    <cellStyle name="Percent 3 22 2 5" xfId="13238"/>
    <cellStyle name="Percent 3 22 2 6" xfId="13239"/>
    <cellStyle name="Percent 3 22 2 7" xfId="13240"/>
    <cellStyle name="Percent 3 22 2 8" xfId="13241"/>
    <cellStyle name="Percent 3 22 2 9" xfId="13242"/>
    <cellStyle name="Percent 3 22 20" xfId="13243"/>
    <cellStyle name="Percent 3 22 21" xfId="13244"/>
    <cellStyle name="Percent 3 22 3" xfId="13245"/>
    <cellStyle name="Percent 3 22 3 10" xfId="13246"/>
    <cellStyle name="Percent 3 22 3 11" xfId="13247"/>
    <cellStyle name="Percent 3 22 3 12" xfId="13248"/>
    <cellStyle name="Percent 3 22 3 13" xfId="13249"/>
    <cellStyle name="Percent 3 22 3 14" xfId="13250"/>
    <cellStyle name="Percent 3 22 3 15" xfId="13251"/>
    <cellStyle name="Percent 3 22 3 16" xfId="13252"/>
    <cellStyle name="Percent 3 22 3 17" xfId="13253"/>
    <cellStyle name="Percent 3 22 3 18" xfId="13254"/>
    <cellStyle name="Percent 3 22 3 19" xfId="13255"/>
    <cellStyle name="Percent 3 22 3 2" xfId="13256"/>
    <cellStyle name="Percent 3 22 3 3" xfId="13257"/>
    <cellStyle name="Percent 3 22 3 4" xfId="13258"/>
    <cellStyle name="Percent 3 22 3 5" xfId="13259"/>
    <cellStyle name="Percent 3 22 3 6" xfId="13260"/>
    <cellStyle name="Percent 3 22 3 7" xfId="13261"/>
    <cellStyle name="Percent 3 22 3 8" xfId="13262"/>
    <cellStyle name="Percent 3 22 3 9" xfId="13263"/>
    <cellStyle name="Percent 3 22 4" xfId="13264"/>
    <cellStyle name="Percent 3 22 5" xfId="13265"/>
    <cellStyle name="Percent 3 22 6" xfId="13266"/>
    <cellStyle name="Percent 3 22 7" xfId="13267"/>
    <cellStyle name="Percent 3 22 8" xfId="13268"/>
    <cellStyle name="Percent 3 22 9" xfId="13269"/>
    <cellStyle name="Percent 3 23" xfId="3285"/>
    <cellStyle name="Percent 3 23 10" xfId="13270"/>
    <cellStyle name="Percent 3 23 11" xfId="13271"/>
    <cellStyle name="Percent 3 23 12" xfId="13272"/>
    <cellStyle name="Percent 3 23 13" xfId="13273"/>
    <cellStyle name="Percent 3 23 14" xfId="13274"/>
    <cellStyle name="Percent 3 23 15" xfId="13275"/>
    <cellStyle name="Percent 3 23 16" xfId="13276"/>
    <cellStyle name="Percent 3 23 17" xfId="13277"/>
    <cellStyle name="Percent 3 23 18" xfId="13278"/>
    <cellStyle name="Percent 3 23 19" xfId="13279"/>
    <cellStyle name="Percent 3 23 2" xfId="13280"/>
    <cellStyle name="Percent 3 23 2 10" xfId="13281"/>
    <cellStyle name="Percent 3 23 2 11" xfId="13282"/>
    <cellStyle name="Percent 3 23 2 12" xfId="13283"/>
    <cellStyle name="Percent 3 23 2 13" xfId="13284"/>
    <cellStyle name="Percent 3 23 2 14" xfId="13285"/>
    <cellStyle name="Percent 3 23 2 15" xfId="13286"/>
    <cellStyle name="Percent 3 23 2 16" xfId="13287"/>
    <cellStyle name="Percent 3 23 2 17" xfId="13288"/>
    <cellStyle name="Percent 3 23 2 18" xfId="13289"/>
    <cellStyle name="Percent 3 23 2 19" xfId="13290"/>
    <cellStyle name="Percent 3 23 2 2" xfId="13291"/>
    <cellStyle name="Percent 3 23 2 2 10" xfId="13292"/>
    <cellStyle name="Percent 3 23 2 2 11" xfId="13293"/>
    <cellStyle name="Percent 3 23 2 2 12" xfId="13294"/>
    <cellStyle name="Percent 3 23 2 2 13" xfId="13295"/>
    <cellStyle name="Percent 3 23 2 2 14" xfId="13296"/>
    <cellStyle name="Percent 3 23 2 2 15" xfId="13297"/>
    <cellStyle name="Percent 3 23 2 2 16" xfId="13298"/>
    <cellStyle name="Percent 3 23 2 2 17" xfId="13299"/>
    <cellStyle name="Percent 3 23 2 2 18" xfId="13300"/>
    <cellStyle name="Percent 3 23 2 2 19" xfId="13301"/>
    <cellStyle name="Percent 3 23 2 2 2" xfId="13302"/>
    <cellStyle name="Percent 3 23 2 2 3" xfId="13303"/>
    <cellStyle name="Percent 3 23 2 2 4" xfId="13304"/>
    <cellStyle name="Percent 3 23 2 2 5" xfId="13305"/>
    <cellStyle name="Percent 3 23 2 2 6" xfId="13306"/>
    <cellStyle name="Percent 3 23 2 2 7" xfId="13307"/>
    <cellStyle name="Percent 3 23 2 2 8" xfId="13308"/>
    <cellStyle name="Percent 3 23 2 2 9" xfId="13309"/>
    <cellStyle name="Percent 3 23 2 20" xfId="13310"/>
    <cellStyle name="Percent 3 23 2 3" xfId="13311"/>
    <cellStyle name="Percent 3 23 2 4" xfId="13312"/>
    <cellStyle name="Percent 3 23 2 5" xfId="13313"/>
    <cellStyle name="Percent 3 23 2 6" xfId="13314"/>
    <cellStyle name="Percent 3 23 2 7" xfId="13315"/>
    <cellStyle name="Percent 3 23 2 8" xfId="13316"/>
    <cellStyle name="Percent 3 23 2 9" xfId="13317"/>
    <cellStyle name="Percent 3 23 20" xfId="13318"/>
    <cellStyle name="Percent 3 23 21" xfId="13319"/>
    <cellStyle name="Percent 3 23 3" xfId="13320"/>
    <cellStyle name="Percent 3 23 3 10" xfId="13321"/>
    <cellStyle name="Percent 3 23 3 11" xfId="13322"/>
    <cellStyle name="Percent 3 23 3 12" xfId="13323"/>
    <cellStyle name="Percent 3 23 3 13" xfId="13324"/>
    <cellStyle name="Percent 3 23 3 14" xfId="13325"/>
    <cellStyle name="Percent 3 23 3 15" xfId="13326"/>
    <cellStyle name="Percent 3 23 3 16" xfId="13327"/>
    <cellStyle name="Percent 3 23 3 17" xfId="13328"/>
    <cellStyle name="Percent 3 23 3 18" xfId="13329"/>
    <cellStyle name="Percent 3 23 3 19" xfId="13330"/>
    <cellStyle name="Percent 3 23 3 2" xfId="13331"/>
    <cellStyle name="Percent 3 23 3 3" xfId="13332"/>
    <cellStyle name="Percent 3 23 3 4" xfId="13333"/>
    <cellStyle name="Percent 3 23 3 5" xfId="13334"/>
    <cellStyle name="Percent 3 23 3 6" xfId="13335"/>
    <cellStyle name="Percent 3 23 3 7" xfId="13336"/>
    <cellStyle name="Percent 3 23 3 8" xfId="13337"/>
    <cellStyle name="Percent 3 23 3 9" xfId="13338"/>
    <cellStyle name="Percent 3 23 4" xfId="13339"/>
    <cellStyle name="Percent 3 23 5" xfId="13340"/>
    <cellStyle name="Percent 3 23 6" xfId="13341"/>
    <cellStyle name="Percent 3 23 7" xfId="13342"/>
    <cellStyle name="Percent 3 23 8" xfId="13343"/>
    <cellStyle name="Percent 3 23 9" xfId="13344"/>
    <cellStyle name="Percent 3 24" xfId="3286"/>
    <cellStyle name="Percent 3 24 10" xfId="13345"/>
    <cellStyle name="Percent 3 24 11" xfId="13346"/>
    <cellStyle name="Percent 3 24 12" xfId="13347"/>
    <cellStyle name="Percent 3 24 13" xfId="13348"/>
    <cellStyle name="Percent 3 24 14" xfId="13349"/>
    <cellStyle name="Percent 3 24 15" xfId="13350"/>
    <cellStyle name="Percent 3 24 16" xfId="13351"/>
    <cellStyle name="Percent 3 24 17" xfId="13352"/>
    <cellStyle name="Percent 3 24 18" xfId="13353"/>
    <cellStyle name="Percent 3 24 19" xfId="13354"/>
    <cellStyle name="Percent 3 24 2" xfId="13355"/>
    <cellStyle name="Percent 3 24 2 10" xfId="13356"/>
    <cellStyle name="Percent 3 24 2 11" xfId="13357"/>
    <cellStyle name="Percent 3 24 2 12" xfId="13358"/>
    <cellStyle name="Percent 3 24 2 13" xfId="13359"/>
    <cellStyle name="Percent 3 24 2 14" xfId="13360"/>
    <cellStyle name="Percent 3 24 2 15" xfId="13361"/>
    <cellStyle name="Percent 3 24 2 16" xfId="13362"/>
    <cellStyle name="Percent 3 24 2 17" xfId="13363"/>
    <cellStyle name="Percent 3 24 2 18" xfId="13364"/>
    <cellStyle name="Percent 3 24 2 19" xfId="13365"/>
    <cellStyle name="Percent 3 24 2 2" xfId="13366"/>
    <cellStyle name="Percent 3 24 2 2 10" xfId="13367"/>
    <cellStyle name="Percent 3 24 2 2 11" xfId="13368"/>
    <cellStyle name="Percent 3 24 2 2 12" xfId="13369"/>
    <cellStyle name="Percent 3 24 2 2 13" xfId="13370"/>
    <cellStyle name="Percent 3 24 2 2 14" xfId="13371"/>
    <cellStyle name="Percent 3 24 2 2 15" xfId="13372"/>
    <cellStyle name="Percent 3 24 2 2 16" xfId="13373"/>
    <cellStyle name="Percent 3 24 2 2 17" xfId="13374"/>
    <cellStyle name="Percent 3 24 2 2 18" xfId="13375"/>
    <cellStyle name="Percent 3 24 2 2 19" xfId="13376"/>
    <cellStyle name="Percent 3 24 2 2 2" xfId="13377"/>
    <cellStyle name="Percent 3 24 2 2 3" xfId="13378"/>
    <cellStyle name="Percent 3 24 2 2 4" xfId="13379"/>
    <cellStyle name="Percent 3 24 2 2 5" xfId="13380"/>
    <cellStyle name="Percent 3 24 2 2 6" xfId="13381"/>
    <cellStyle name="Percent 3 24 2 2 7" xfId="13382"/>
    <cellStyle name="Percent 3 24 2 2 8" xfId="13383"/>
    <cellStyle name="Percent 3 24 2 2 9" xfId="13384"/>
    <cellStyle name="Percent 3 24 2 20" xfId="13385"/>
    <cellStyle name="Percent 3 24 2 3" xfId="13386"/>
    <cellStyle name="Percent 3 24 2 4" xfId="13387"/>
    <cellStyle name="Percent 3 24 2 5" xfId="13388"/>
    <cellStyle name="Percent 3 24 2 6" xfId="13389"/>
    <cellStyle name="Percent 3 24 2 7" xfId="13390"/>
    <cellStyle name="Percent 3 24 2 8" xfId="13391"/>
    <cellStyle name="Percent 3 24 2 9" xfId="13392"/>
    <cellStyle name="Percent 3 24 20" xfId="13393"/>
    <cellStyle name="Percent 3 24 21" xfId="13394"/>
    <cellStyle name="Percent 3 24 3" xfId="13395"/>
    <cellStyle name="Percent 3 24 3 10" xfId="13396"/>
    <cellStyle name="Percent 3 24 3 11" xfId="13397"/>
    <cellStyle name="Percent 3 24 3 12" xfId="13398"/>
    <cellStyle name="Percent 3 24 3 13" xfId="13399"/>
    <cellStyle name="Percent 3 24 3 14" xfId="13400"/>
    <cellStyle name="Percent 3 24 3 15" xfId="13401"/>
    <cellStyle name="Percent 3 24 3 16" xfId="13402"/>
    <cellStyle name="Percent 3 24 3 17" xfId="13403"/>
    <cellStyle name="Percent 3 24 3 18" xfId="13404"/>
    <cellStyle name="Percent 3 24 3 19" xfId="13405"/>
    <cellStyle name="Percent 3 24 3 2" xfId="13406"/>
    <cellStyle name="Percent 3 24 3 3" xfId="13407"/>
    <cellStyle name="Percent 3 24 3 4" xfId="13408"/>
    <cellStyle name="Percent 3 24 3 5" xfId="13409"/>
    <cellStyle name="Percent 3 24 3 6" xfId="13410"/>
    <cellStyle name="Percent 3 24 3 7" xfId="13411"/>
    <cellStyle name="Percent 3 24 3 8" xfId="13412"/>
    <cellStyle name="Percent 3 24 3 9" xfId="13413"/>
    <cellStyle name="Percent 3 24 4" xfId="13414"/>
    <cellStyle name="Percent 3 24 5" xfId="13415"/>
    <cellStyle name="Percent 3 24 6" xfId="13416"/>
    <cellStyle name="Percent 3 24 7" xfId="13417"/>
    <cellStyle name="Percent 3 24 8" xfId="13418"/>
    <cellStyle name="Percent 3 24 9" xfId="13419"/>
    <cellStyle name="Percent 3 25" xfId="3287"/>
    <cellStyle name="Percent 3 25 10" xfId="13420"/>
    <cellStyle name="Percent 3 25 11" xfId="13421"/>
    <cellStyle name="Percent 3 25 12" xfId="13422"/>
    <cellStyle name="Percent 3 25 13" xfId="13423"/>
    <cellStyle name="Percent 3 25 14" xfId="13424"/>
    <cellStyle name="Percent 3 25 15" xfId="13425"/>
    <cellStyle name="Percent 3 25 16" xfId="13426"/>
    <cellStyle name="Percent 3 25 17" xfId="13427"/>
    <cellStyle name="Percent 3 25 18" xfId="13428"/>
    <cellStyle name="Percent 3 25 19" xfId="13429"/>
    <cellStyle name="Percent 3 25 2" xfId="13430"/>
    <cellStyle name="Percent 3 25 2 10" xfId="13431"/>
    <cellStyle name="Percent 3 25 2 11" xfId="13432"/>
    <cellStyle name="Percent 3 25 2 12" xfId="13433"/>
    <cellStyle name="Percent 3 25 2 13" xfId="13434"/>
    <cellStyle name="Percent 3 25 2 14" xfId="13435"/>
    <cellStyle name="Percent 3 25 2 15" xfId="13436"/>
    <cellStyle name="Percent 3 25 2 16" xfId="13437"/>
    <cellStyle name="Percent 3 25 2 17" xfId="13438"/>
    <cellStyle name="Percent 3 25 2 18" xfId="13439"/>
    <cellStyle name="Percent 3 25 2 19" xfId="13440"/>
    <cellStyle name="Percent 3 25 2 2" xfId="13441"/>
    <cellStyle name="Percent 3 25 2 2 10" xfId="13442"/>
    <cellStyle name="Percent 3 25 2 2 11" xfId="13443"/>
    <cellStyle name="Percent 3 25 2 2 12" xfId="13444"/>
    <cellStyle name="Percent 3 25 2 2 13" xfId="13445"/>
    <cellStyle name="Percent 3 25 2 2 14" xfId="13446"/>
    <cellStyle name="Percent 3 25 2 2 15" xfId="13447"/>
    <cellStyle name="Percent 3 25 2 2 16" xfId="13448"/>
    <cellStyle name="Percent 3 25 2 2 17" xfId="13449"/>
    <cellStyle name="Percent 3 25 2 2 18" xfId="13450"/>
    <cellStyle name="Percent 3 25 2 2 19" xfId="13451"/>
    <cellStyle name="Percent 3 25 2 2 2" xfId="13452"/>
    <cellStyle name="Percent 3 25 2 2 3" xfId="13453"/>
    <cellStyle name="Percent 3 25 2 2 4" xfId="13454"/>
    <cellStyle name="Percent 3 25 2 2 5" xfId="13455"/>
    <cellStyle name="Percent 3 25 2 2 6" xfId="13456"/>
    <cellStyle name="Percent 3 25 2 2 7" xfId="13457"/>
    <cellStyle name="Percent 3 25 2 2 8" xfId="13458"/>
    <cellStyle name="Percent 3 25 2 2 9" xfId="13459"/>
    <cellStyle name="Percent 3 25 2 20" xfId="13460"/>
    <cellStyle name="Percent 3 25 2 3" xfId="13461"/>
    <cellStyle name="Percent 3 25 2 4" xfId="13462"/>
    <cellStyle name="Percent 3 25 2 5" xfId="13463"/>
    <cellStyle name="Percent 3 25 2 6" xfId="13464"/>
    <cellStyle name="Percent 3 25 2 7" xfId="13465"/>
    <cellStyle name="Percent 3 25 2 8" xfId="13466"/>
    <cellStyle name="Percent 3 25 2 9" xfId="13467"/>
    <cellStyle name="Percent 3 25 20" xfId="13468"/>
    <cellStyle name="Percent 3 25 21" xfId="13469"/>
    <cellStyle name="Percent 3 25 3" xfId="13470"/>
    <cellStyle name="Percent 3 25 3 10" xfId="13471"/>
    <cellStyle name="Percent 3 25 3 11" xfId="13472"/>
    <cellStyle name="Percent 3 25 3 12" xfId="13473"/>
    <cellStyle name="Percent 3 25 3 13" xfId="13474"/>
    <cellStyle name="Percent 3 25 3 14" xfId="13475"/>
    <cellStyle name="Percent 3 25 3 15" xfId="13476"/>
    <cellStyle name="Percent 3 25 3 16" xfId="13477"/>
    <cellStyle name="Percent 3 25 3 17" xfId="13478"/>
    <cellStyle name="Percent 3 25 3 18" xfId="13479"/>
    <cellStyle name="Percent 3 25 3 19" xfId="13480"/>
    <cellStyle name="Percent 3 25 3 2" xfId="13481"/>
    <cellStyle name="Percent 3 25 3 3" xfId="13482"/>
    <cellStyle name="Percent 3 25 3 4" xfId="13483"/>
    <cellStyle name="Percent 3 25 3 5" xfId="13484"/>
    <cellStyle name="Percent 3 25 3 6" xfId="13485"/>
    <cellStyle name="Percent 3 25 3 7" xfId="13486"/>
    <cellStyle name="Percent 3 25 3 8" xfId="13487"/>
    <cellStyle name="Percent 3 25 3 9" xfId="13488"/>
    <cellStyle name="Percent 3 25 4" xfId="13489"/>
    <cellStyle name="Percent 3 25 5" xfId="13490"/>
    <cellStyle name="Percent 3 25 6" xfId="13491"/>
    <cellStyle name="Percent 3 25 7" xfId="13492"/>
    <cellStyle name="Percent 3 25 8" xfId="13493"/>
    <cellStyle name="Percent 3 25 9" xfId="13494"/>
    <cellStyle name="Percent 3 26" xfId="3288"/>
    <cellStyle name="Percent 3 26 10" xfId="13495"/>
    <cellStyle name="Percent 3 26 11" xfId="13496"/>
    <cellStyle name="Percent 3 26 12" xfId="13497"/>
    <cellStyle name="Percent 3 26 13" xfId="13498"/>
    <cellStyle name="Percent 3 26 14" xfId="13499"/>
    <cellStyle name="Percent 3 26 15" xfId="13500"/>
    <cellStyle name="Percent 3 26 16" xfId="13501"/>
    <cellStyle name="Percent 3 26 17" xfId="13502"/>
    <cellStyle name="Percent 3 26 18" xfId="13503"/>
    <cellStyle name="Percent 3 26 19" xfId="13504"/>
    <cellStyle name="Percent 3 26 2" xfId="13505"/>
    <cellStyle name="Percent 3 26 2 10" xfId="13506"/>
    <cellStyle name="Percent 3 26 2 11" xfId="13507"/>
    <cellStyle name="Percent 3 26 2 12" xfId="13508"/>
    <cellStyle name="Percent 3 26 2 13" xfId="13509"/>
    <cellStyle name="Percent 3 26 2 14" xfId="13510"/>
    <cellStyle name="Percent 3 26 2 15" xfId="13511"/>
    <cellStyle name="Percent 3 26 2 16" xfId="13512"/>
    <cellStyle name="Percent 3 26 2 17" xfId="13513"/>
    <cellStyle name="Percent 3 26 2 18" xfId="13514"/>
    <cellStyle name="Percent 3 26 2 19" xfId="13515"/>
    <cellStyle name="Percent 3 26 2 2" xfId="13516"/>
    <cellStyle name="Percent 3 26 2 2 10" xfId="13517"/>
    <cellStyle name="Percent 3 26 2 2 11" xfId="13518"/>
    <cellStyle name="Percent 3 26 2 2 12" xfId="13519"/>
    <cellStyle name="Percent 3 26 2 2 13" xfId="13520"/>
    <cellStyle name="Percent 3 26 2 2 14" xfId="13521"/>
    <cellStyle name="Percent 3 26 2 2 15" xfId="13522"/>
    <cellStyle name="Percent 3 26 2 2 16" xfId="13523"/>
    <cellStyle name="Percent 3 26 2 2 17" xfId="13524"/>
    <cellStyle name="Percent 3 26 2 2 18" xfId="13525"/>
    <cellStyle name="Percent 3 26 2 2 19" xfId="13526"/>
    <cellStyle name="Percent 3 26 2 2 2" xfId="13527"/>
    <cellStyle name="Percent 3 26 2 2 3" xfId="13528"/>
    <cellStyle name="Percent 3 26 2 2 4" xfId="13529"/>
    <cellStyle name="Percent 3 26 2 2 5" xfId="13530"/>
    <cellStyle name="Percent 3 26 2 2 6" xfId="13531"/>
    <cellStyle name="Percent 3 26 2 2 7" xfId="13532"/>
    <cellStyle name="Percent 3 26 2 2 8" xfId="13533"/>
    <cellStyle name="Percent 3 26 2 2 9" xfId="13534"/>
    <cellStyle name="Percent 3 26 2 20" xfId="13535"/>
    <cellStyle name="Percent 3 26 2 3" xfId="13536"/>
    <cellStyle name="Percent 3 26 2 4" xfId="13537"/>
    <cellStyle name="Percent 3 26 2 5" xfId="13538"/>
    <cellStyle name="Percent 3 26 2 6" xfId="13539"/>
    <cellStyle name="Percent 3 26 2 7" xfId="13540"/>
    <cellStyle name="Percent 3 26 2 8" xfId="13541"/>
    <cellStyle name="Percent 3 26 2 9" xfId="13542"/>
    <cellStyle name="Percent 3 26 20" xfId="13543"/>
    <cellStyle name="Percent 3 26 21" xfId="13544"/>
    <cellStyle name="Percent 3 26 3" xfId="13545"/>
    <cellStyle name="Percent 3 26 3 10" xfId="13546"/>
    <cellStyle name="Percent 3 26 3 11" xfId="13547"/>
    <cellStyle name="Percent 3 26 3 12" xfId="13548"/>
    <cellStyle name="Percent 3 26 3 13" xfId="13549"/>
    <cellStyle name="Percent 3 26 3 14" xfId="13550"/>
    <cellStyle name="Percent 3 26 3 15" xfId="13551"/>
    <cellStyle name="Percent 3 26 3 16" xfId="13552"/>
    <cellStyle name="Percent 3 26 3 17" xfId="13553"/>
    <cellStyle name="Percent 3 26 3 18" xfId="13554"/>
    <cellStyle name="Percent 3 26 3 19" xfId="13555"/>
    <cellStyle name="Percent 3 26 3 2" xfId="13556"/>
    <cellStyle name="Percent 3 26 3 3" xfId="13557"/>
    <cellStyle name="Percent 3 26 3 4" xfId="13558"/>
    <cellStyle name="Percent 3 26 3 5" xfId="13559"/>
    <cellStyle name="Percent 3 26 3 6" xfId="13560"/>
    <cellStyle name="Percent 3 26 3 7" xfId="13561"/>
    <cellStyle name="Percent 3 26 3 8" xfId="13562"/>
    <cellStyle name="Percent 3 26 3 9" xfId="13563"/>
    <cellStyle name="Percent 3 26 4" xfId="13564"/>
    <cellStyle name="Percent 3 26 5" xfId="13565"/>
    <cellStyle name="Percent 3 26 6" xfId="13566"/>
    <cellStyle name="Percent 3 26 7" xfId="13567"/>
    <cellStyle name="Percent 3 26 8" xfId="13568"/>
    <cellStyle name="Percent 3 26 9" xfId="13569"/>
    <cellStyle name="Percent 3 27" xfId="3289"/>
    <cellStyle name="Percent 3 27 10" xfId="13570"/>
    <cellStyle name="Percent 3 27 11" xfId="13571"/>
    <cellStyle name="Percent 3 27 12" xfId="13572"/>
    <cellStyle name="Percent 3 27 13" xfId="13573"/>
    <cellStyle name="Percent 3 27 14" xfId="13574"/>
    <cellStyle name="Percent 3 27 15" xfId="13575"/>
    <cellStyle name="Percent 3 27 16" xfId="13576"/>
    <cellStyle name="Percent 3 27 17" xfId="13577"/>
    <cellStyle name="Percent 3 27 18" xfId="13578"/>
    <cellStyle name="Percent 3 27 19" xfId="13579"/>
    <cellStyle name="Percent 3 27 2" xfId="13580"/>
    <cellStyle name="Percent 3 27 2 10" xfId="13581"/>
    <cellStyle name="Percent 3 27 2 11" xfId="13582"/>
    <cellStyle name="Percent 3 27 2 12" xfId="13583"/>
    <cellStyle name="Percent 3 27 2 13" xfId="13584"/>
    <cellStyle name="Percent 3 27 2 14" xfId="13585"/>
    <cellStyle name="Percent 3 27 2 15" xfId="13586"/>
    <cellStyle name="Percent 3 27 2 16" xfId="13587"/>
    <cellStyle name="Percent 3 27 2 17" xfId="13588"/>
    <cellStyle name="Percent 3 27 2 18" xfId="13589"/>
    <cellStyle name="Percent 3 27 2 19" xfId="13590"/>
    <cellStyle name="Percent 3 27 2 2" xfId="13591"/>
    <cellStyle name="Percent 3 27 2 2 10" xfId="13592"/>
    <cellStyle name="Percent 3 27 2 2 11" xfId="13593"/>
    <cellStyle name="Percent 3 27 2 2 12" xfId="13594"/>
    <cellStyle name="Percent 3 27 2 2 13" xfId="13595"/>
    <cellStyle name="Percent 3 27 2 2 14" xfId="13596"/>
    <cellStyle name="Percent 3 27 2 2 15" xfId="13597"/>
    <cellStyle name="Percent 3 27 2 2 16" xfId="13598"/>
    <cellStyle name="Percent 3 27 2 2 17" xfId="13599"/>
    <cellStyle name="Percent 3 27 2 2 18" xfId="13600"/>
    <cellStyle name="Percent 3 27 2 2 19" xfId="13601"/>
    <cellStyle name="Percent 3 27 2 2 2" xfId="13602"/>
    <cellStyle name="Percent 3 27 2 2 3" xfId="13603"/>
    <cellStyle name="Percent 3 27 2 2 4" xfId="13604"/>
    <cellStyle name="Percent 3 27 2 2 5" xfId="13605"/>
    <cellStyle name="Percent 3 27 2 2 6" xfId="13606"/>
    <cellStyle name="Percent 3 27 2 2 7" xfId="13607"/>
    <cellStyle name="Percent 3 27 2 2 8" xfId="13608"/>
    <cellStyle name="Percent 3 27 2 2 9" xfId="13609"/>
    <cellStyle name="Percent 3 27 2 20" xfId="13610"/>
    <cellStyle name="Percent 3 27 2 3" xfId="13611"/>
    <cellStyle name="Percent 3 27 2 4" xfId="13612"/>
    <cellStyle name="Percent 3 27 2 5" xfId="13613"/>
    <cellStyle name="Percent 3 27 2 6" xfId="13614"/>
    <cellStyle name="Percent 3 27 2 7" xfId="13615"/>
    <cellStyle name="Percent 3 27 2 8" xfId="13616"/>
    <cellStyle name="Percent 3 27 2 9" xfId="13617"/>
    <cellStyle name="Percent 3 27 20" xfId="13618"/>
    <cellStyle name="Percent 3 27 21" xfId="13619"/>
    <cellStyle name="Percent 3 27 3" xfId="13620"/>
    <cellStyle name="Percent 3 27 3 10" xfId="13621"/>
    <cellStyle name="Percent 3 27 3 11" xfId="13622"/>
    <cellStyle name="Percent 3 27 3 12" xfId="13623"/>
    <cellStyle name="Percent 3 27 3 13" xfId="13624"/>
    <cellStyle name="Percent 3 27 3 14" xfId="13625"/>
    <cellStyle name="Percent 3 27 3 15" xfId="13626"/>
    <cellStyle name="Percent 3 27 3 16" xfId="13627"/>
    <cellStyle name="Percent 3 27 3 17" xfId="13628"/>
    <cellStyle name="Percent 3 27 3 18" xfId="13629"/>
    <cellStyle name="Percent 3 27 3 19" xfId="13630"/>
    <cellStyle name="Percent 3 27 3 2" xfId="13631"/>
    <cellStyle name="Percent 3 27 3 3" xfId="13632"/>
    <cellStyle name="Percent 3 27 3 4" xfId="13633"/>
    <cellStyle name="Percent 3 27 3 5" xfId="13634"/>
    <cellStyle name="Percent 3 27 3 6" xfId="13635"/>
    <cellStyle name="Percent 3 27 3 7" xfId="13636"/>
    <cellStyle name="Percent 3 27 3 8" xfId="13637"/>
    <cellStyle name="Percent 3 27 3 9" xfId="13638"/>
    <cellStyle name="Percent 3 27 4" xfId="13639"/>
    <cellStyle name="Percent 3 27 5" xfId="13640"/>
    <cellStyle name="Percent 3 27 6" xfId="13641"/>
    <cellStyle name="Percent 3 27 7" xfId="13642"/>
    <cellStyle name="Percent 3 27 8" xfId="13643"/>
    <cellStyle name="Percent 3 27 9" xfId="13644"/>
    <cellStyle name="Percent 3 28" xfId="3290"/>
    <cellStyle name="Percent 3 28 10" xfId="13645"/>
    <cellStyle name="Percent 3 28 11" xfId="13646"/>
    <cellStyle name="Percent 3 28 12" xfId="13647"/>
    <cellStyle name="Percent 3 28 13" xfId="13648"/>
    <cellStyle name="Percent 3 28 14" xfId="13649"/>
    <cellStyle name="Percent 3 28 15" xfId="13650"/>
    <cellStyle name="Percent 3 28 16" xfId="13651"/>
    <cellStyle name="Percent 3 28 17" xfId="13652"/>
    <cellStyle name="Percent 3 28 18" xfId="13653"/>
    <cellStyle name="Percent 3 28 19" xfId="13654"/>
    <cellStyle name="Percent 3 28 2" xfId="13655"/>
    <cellStyle name="Percent 3 28 2 10" xfId="13656"/>
    <cellStyle name="Percent 3 28 2 11" xfId="13657"/>
    <cellStyle name="Percent 3 28 2 12" xfId="13658"/>
    <cellStyle name="Percent 3 28 2 13" xfId="13659"/>
    <cellStyle name="Percent 3 28 2 14" xfId="13660"/>
    <cellStyle name="Percent 3 28 2 15" xfId="13661"/>
    <cellStyle name="Percent 3 28 2 16" xfId="13662"/>
    <cellStyle name="Percent 3 28 2 17" xfId="13663"/>
    <cellStyle name="Percent 3 28 2 18" xfId="13664"/>
    <cellStyle name="Percent 3 28 2 19" xfId="13665"/>
    <cellStyle name="Percent 3 28 2 2" xfId="13666"/>
    <cellStyle name="Percent 3 28 2 2 10" xfId="13667"/>
    <cellStyle name="Percent 3 28 2 2 11" xfId="13668"/>
    <cellStyle name="Percent 3 28 2 2 12" xfId="13669"/>
    <cellStyle name="Percent 3 28 2 2 13" xfId="13670"/>
    <cellStyle name="Percent 3 28 2 2 14" xfId="13671"/>
    <cellStyle name="Percent 3 28 2 2 15" xfId="13672"/>
    <cellStyle name="Percent 3 28 2 2 16" xfId="13673"/>
    <cellStyle name="Percent 3 28 2 2 17" xfId="13674"/>
    <cellStyle name="Percent 3 28 2 2 18" xfId="13675"/>
    <cellStyle name="Percent 3 28 2 2 19" xfId="13676"/>
    <cellStyle name="Percent 3 28 2 2 2" xfId="13677"/>
    <cellStyle name="Percent 3 28 2 2 3" xfId="13678"/>
    <cellStyle name="Percent 3 28 2 2 4" xfId="13679"/>
    <cellStyle name="Percent 3 28 2 2 5" xfId="13680"/>
    <cellStyle name="Percent 3 28 2 2 6" xfId="13681"/>
    <cellStyle name="Percent 3 28 2 2 7" xfId="13682"/>
    <cellStyle name="Percent 3 28 2 2 8" xfId="13683"/>
    <cellStyle name="Percent 3 28 2 2 9" xfId="13684"/>
    <cellStyle name="Percent 3 28 2 20" xfId="13685"/>
    <cellStyle name="Percent 3 28 2 3" xfId="13686"/>
    <cellStyle name="Percent 3 28 2 4" xfId="13687"/>
    <cellStyle name="Percent 3 28 2 5" xfId="13688"/>
    <cellStyle name="Percent 3 28 2 6" xfId="13689"/>
    <cellStyle name="Percent 3 28 2 7" xfId="13690"/>
    <cellStyle name="Percent 3 28 2 8" xfId="13691"/>
    <cellStyle name="Percent 3 28 2 9" xfId="13692"/>
    <cellStyle name="Percent 3 28 20" xfId="13693"/>
    <cellStyle name="Percent 3 28 21" xfId="13694"/>
    <cellStyle name="Percent 3 28 3" xfId="13695"/>
    <cellStyle name="Percent 3 28 3 10" xfId="13696"/>
    <cellStyle name="Percent 3 28 3 11" xfId="13697"/>
    <cellStyle name="Percent 3 28 3 12" xfId="13698"/>
    <cellStyle name="Percent 3 28 3 13" xfId="13699"/>
    <cellStyle name="Percent 3 28 3 14" xfId="13700"/>
    <cellStyle name="Percent 3 28 3 15" xfId="13701"/>
    <cellStyle name="Percent 3 28 3 16" xfId="13702"/>
    <cellStyle name="Percent 3 28 3 17" xfId="13703"/>
    <cellStyle name="Percent 3 28 3 18" xfId="13704"/>
    <cellStyle name="Percent 3 28 3 19" xfId="13705"/>
    <cellStyle name="Percent 3 28 3 2" xfId="13706"/>
    <cellStyle name="Percent 3 28 3 3" xfId="13707"/>
    <cellStyle name="Percent 3 28 3 4" xfId="13708"/>
    <cellStyle name="Percent 3 28 3 5" xfId="13709"/>
    <cellStyle name="Percent 3 28 3 6" xfId="13710"/>
    <cellStyle name="Percent 3 28 3 7" xfId="13711"/>
    <cellStyle name="Percent 3 28 3 8" xfId="13712"/>
    <cellStyle name="Percent 3 28 3 9" xfId="13713"/>
    <cellStyle name="Percent 3 28 4" xfId="13714"/>
    <cellStyle name="Percent 3 28 5" xfId="13715"/>
    <cellStyle name="Percent 3 28 6" xfId="13716"/>
    <cellStyle name="Percent 3 28 7" xfId="13717"/>
    <cellStyle name="Percent 3 28 8" xfId="13718"/>
    <cellStyle name="Percent 3 28 9" xfId="13719"/>
    <cellStyle name="Percent 3 29" xfId="3291"/>
    <cellStyle name="Percent 3 29 10" xfId="13720"/>
    <cellStyle name="Percent 3 29 11" xfId="13721"/>
    <cellStyle name="Percent 3 29 12" xfId="13722"/>
    <cellStyle name="Percent 3 29 13" xfId="13723"/>
    <cellStyle name="Percent 3 29 14" xfId="13724"/>
    <cellStyle name="Percent 3 29 15" xfId="13725"/>
    <cellStyle name="Percent 3 29 16" xfId="13726"/>
    <cellStyle name="Percent 3 29 17" xfId="13727"/>
    <cellStyle name="Percent 3 29 18" xfId="13728"/>
    <cellStyle name="Percent 3 29 19" xfId="13729"/>
    <cellStyle name="Percent 3 29 2" xfId="13730"/>
    <cellStyle name="Percent 3 29 2 10" xfId="13731"/>
    <cellStyle name="Percent 3 29 2 11" xfId="13732"/>
    <cellStyle name="Percent 3 29 2 12" xfId="13733"/>
    <cellStyle name="Percent 3 29 2 13" xfId="13734"/>
    <cellStyle name="Percent 3 29 2 14" xfId="13735"/>
    <cellStyle name="Percent 3 29 2 15" xfId="13736"/>
    <cellStyle name="Percent 3 29 2 16" xfId="13737"/>
    <cellStyle name="Percent 3 29 2 17" xfId="13738"/>
    <cellStyle name="Percent 3 29 2 18" xfId="13739"/>
    <cellStyle name="Percent 3 29 2 19" xfId="13740"/>
    <cellStyle name="Percent 3 29 2 2" xfId="13741"/>
    <cellStyle name="Percent 3 29 2 2 10" xfId="13742"/>
    <cellStyle name="Percent 3 29 2 2 11" xfId="13743"/>
    <cellStyle name="Percent 3 29 2 2 12" xfId="13744"/>
    <cellStyle name="Percent 3 29 2 2 13" xfId="13745"/>
    <cellStyle name="Percent 3 29 2 2 14" xfId="13746"/>
    <cellStyle name="Percent 3 29 2 2 15" xfId="13747"/>
    <cellStyle name="Percent 3 29 2 2 16" xfId="13748"/>
    <cellStyle name="Percent 3 29 2 2 17" xfId="13749"/>
    <cellStyle name="Percent 3 29 2 2 18" xfId="13750"/>
    <cellStyle name="Percent 3 29 2 2 19" xfId="13751"/>
    <cellStyle name="Percent 3 29 2 2 2" xfId="13752"/>
    <cellStyle name="Percent 3 29 2 2 3" xfId="13753"/>
    <cellStyle name="Percent 3 29 2 2 4" xfId="13754"/>
    <cellStyle name="Percent 3 29 2 2 5" xfId="13755"/>
    <cellStyle name="Percent 3 29 2 2 6" xfId="13756"/>
    <cellStyle name="Percent 3 29 2 2 7" xfId="13757"/>
    <cellStyle name="Percent 3 29 2 2 8" xfId="13758"/>
    <cellStyle name="Percent 3 29 2 2 9" xfId="13759"/>
    <cellStyle name="Percent 3 29 2 20" xfId="13760"/>
    <cellStyle name="Percent 3 29 2 3" xfId="13761"/>
    <cellStyle name="Percent 3 29 2 4" xfId="13762"/>
    <cellStyle name="Percent 3 29 2 5" xfId="13763"/>
    <cellStyle name="Percent 3 29 2 6" xfId="13764"/>
    <cellStyle name="Percent 3 29 2 7" xfId="13765"/>
    <cellStyle name="Percent 3 29 2 8" xfId="13766"/>
    <cellStyle name="Percent 3 29 2 9" xfId="13767"/>
    <cellStyle name="Percent 3 29 20" xfId="13768"/>
    <cellStyle name="Percent 3 29 21" xfId="13769"/>
    <cellStyle name="Percent 3 29 3" xfId="13770"/>
    <cellStyle name="Percent 3 29 3 10" xfId="13771"/>
    <cellStyle name="Percent 3 29 3 11" xfId="13772"/>
    <cellStyle name="Percent 3 29 3 12" xfId="13773"/>
    <cellStyle name="Percent 3 29 3 13" xfId="13774"/>
    <cellStyle name="Percent 3 29 3 14" xfId="13775"/>
    <cellStyle name="Percent 3 29 3 15" xfId="13776"/>
    <cellStyle name="Percent 3 29 3 16" xfId="13777"/>
    <cellStyle name="Percent 3 29 3 17" xfId="13778"/>
    <cellStyle name="Percent 3 29 3 18" xfId="13779"/>
    <cellStyle name="Percent 3 29 3 19" xfId="13780"/>
    <cellStyle name="Percent 3 29 3 2" xfId="13781"/>
    <cellStyle name="Percent 3 29 3 3" xfId="13782"/>
    <cellStyle name="Percent 3 29 3 4" xfId="13783"/>
    <cellStyle name="Percent 3 29 3 5" xfId="13784"/>
    <cellStyle name="Percent 3 29 3 6" xfId="13785"/>
    <cellStyle name="Percent 3 29 3 7" xfId="13786"/>
    <cellStyle name="Percent 3 29 3 8" xfId="13787"/>
    <cellStyle name="Percent 3 29 3 9" xfId="13788"/>
    <cellStyle name="Percent 3 29 4" xfId="13789"/>
    <cellStyle name="Percent 3 29 5" xfId="13790"/>
    <cellStyle name="Percent 3 29 6" xfId="13791"/>
    <cellStyle name="Percent 3 29 7" xfId="13792"/>
    <cellStyle name="Percent 3 29 8" xfId="13793"/>
    <cellStyle name="Percent 3 29 9" xfId="13794"/>
    <cellStyle name="Percent 3 3" xfId="28"/>
    <cellStyle name="Percent 3 3 10" xfId="3292"/>
    <cellStyle name="Percent 3 3 11" xfId="3293"/>
    <cellStyle name="Percent 3 3 12" xfId="3294"/>
    <cellStyle name="Percent 3 3 13" xfId="3295"/>
    <cellStyle name="Percent 3 3 14" xfId="13795"/>
    <cellStyle name="Percent 3 3 14 10" xfId="13796"/>
    <cellStyle name="Percent 3 3 14 11" xfId="13797"/>
    <cellStyle name="Percent 3 3 14 12" xfId="13798"/>
    <cellStyle name="Percent 3 3 14 13" xfId="13799"/>
    <cellStyle name="Percent 3 3 14 14" xfId="13800"/>
    <cellStyle name="Percent 3 3 14 15" xfId="13801"/>
    <cellStyle name="Percent 3 3 14 16" xfId="13802"/>
    <cellStyle name="Percent 3 3 14 17" xfId="13803"/>
    <cellStyle name="Percent 3 3 14 18" xfId="13804"/>
    <cellStyle name="Percent 3 3 14 19" xfId="13805"/>
    <cellStyle name="Percent 3 3 14 2" xfId="13806"/>
    <cellStyle name="Percent 3 3 14 2 10" xfId="13807"/>
    <cellStyle name="Percent 3 3 14 2 11" xfId="13808"/>
    <cellStyle name="Percent 3 3 14 2 12" xfId="13809"/>
    <cellStyle name="Percent 3 3 14 2 13" xfId="13810"/>
    <cellStyle name="Percent 3 3 14 2 14" xfId="13811"/>
    <cellStyle name="Percent 3 3 14 2 15" xfId="13812"/>
    <cellStyle name="Percent 3 3 14 2 16" xfId="13813"/>
    <cellStyle name="Percent 3 3 14 2 17" xfId="13814"/>
    <cellStyle name="Percent 3 3 14 2 18" xfId="13815"/>
    <cellStyle name="Percent 3 3 14 2 19" xfId="13816"/>
    <cellStyle name="Percent 3 3 14 2 2" xfId="13817"/>
    <cellStyle name="Percent 3 3 14 2 3" xfId="13818"/>
    <cellStyle name="Percent 3 3 14 2 4" xfId="13819"/>
    <cellStyle name="Percent 3 3 14 2 5" xfId="13820"/>
    <cellStyle name="Percent 3 3 14 2 6" xfId="13821"/>
    <cellStyle name="Percent 3 3 14 2 7" xfId="13822"/>
    <cellStyle name="Percent 3 3 14 2 8" xfId="13823"/>
    <cellStyle name="Percent 3 3 14 2 9" xfId="13824"/>
    <cellStyle name="Percent 3 3 14 20" xfId="13825"/>
    <cellStyle name="Percent 3 3 14 3" xfId="13826"/>
    <cellStyle name="Percent 3 3 14 4" xfId="13827"/>
    <cellStyle name="Percent 3 3 14 5" xfId="13828"/>
    <cellStyle name="Percent 3 3 14 6" xfId="13829"/>
    <cellStyle name="Percent 3 3 14 7" xfId="13830"/>
    <cellStyle name="Percent 3 3 14 8" xfId="13831"/>
    <cellStyle name="Percent 3 3 14 9" xfId="13832"/>
    <cellStyle name="Percent 3 3 15" xfId="13833"/>
    <cellStyle name="Percent 3 3 15 10" xfId="13834"/>
    <cellStyle name="Percent 3 3 15 11" xfId="13835"/>
    <cellStyle name="Percent 3 3 15 12" xfId="13836"/>
    <cellStyle name="Percent 3 3 15 13" xfId="13837"/>
    <cellStyle name="Percent 3 3 15 14" xfId="13838"/>
    <cellStyle name="Percent 3 3 15 15" xfId="13839"/>
    <cellStyle name="Percent 3 3 15 16" xfId="13840"/>
    <cellStyle name="Percent 3 3 15 17" xfId="13841"/>
    <cellStyle name="Percent 3 3 15 18" xfId="13842"/>
    <cellStyle name="Percent 3 3 15 19" xfId="13843"/>
    <cellStyle name="Percent 3 3 15 2" xfId="13844"/>
    <cellStyle name="Percent 3 3 15 3" xfId="13845"/>
    <cellStyle name="Percent 3 3 15 4" xfId="13846"/>
    <cellStyle name="Percent 3 3 15 5" xfId="13847"/>
    <cellStyle name="Percent 3 3 15 6" xfId="13848"/>
    <cellStyle name="Percent 3 3 15 7" xfId="13849"/>
    <cellStyle name="Percent 3 3 15 8" xfId="13850"/>
    <cellStyle name="Percent 3 3 15 9" xfId="13851"/>
    <cellStyle name="Percent 3 3 16" xfId="13852"/>
    <cellStyle name="Percent 3 3 17" xfId="13853"/>
    <cellStyle name="Percent 3 3 18" xfId="13854"/>
    <cellStyle name="Percent 3 3 19" xfId="13855"/>
    <cellStyle name="Percent 3 3 2" xfId="3296"/>
    <cellStyle name="Percent 3 3 20" xfId="13856"/>
    <cellStyle name="Percent 3 3 21" xfId="13857"/>
    <cellStyle name="Percent 3 3 22" xfId="13858"/>
    <cellStyle name="Percent 3 3 23" xfId="13859"/>
    <cellStyle name="Percent 3 3 24" xfId="13860"/>
    <cellStyle name="Percent 3 3 25" xfId="13861"/>
    <cellStyle name="Percent 3 3 26" xfId="13862"/>
    <cellStyle name="Percent 3 3 27" xfId="13863"/>
    <cellStyle name="Percent 3 3 28" xfId="13864"/>
    <cellStyle name="Percent 3 3 29" xfId="13865"/>
    <cellStyle name="Percent 3 3 3" xfId="3297"/>
    <cellStyle name="Percent 3 3 30" xfId="13866"/>
    <cellStyle name="Percent 3 3 31" xfId="13867"/>
    <cellStyle name="Percent 3 3 32" xfId="13868"/>
    <cellStyle name="Percent 3 3 33" xfId="13869"/>
    <cellStyle name="Percent 3 3 4" xfId="3298"/>
    <cellStyle name="Percent 3 3 5" xfId="3299"/>
    <cellStyle name="Percent 3 3 6" xfId="3300"/>
    <cellStyle name="Percent 3 3 7" xfId="3301"/>
    <cellStyle name="Percent 3 3 8" xfId="3302"/>
    <cellStyle name="Percent 3 3 9" xfId="3303"/>
    <cellStyle name="Percent 3 30" xfId="3304"/>
    <cellStyle name="Percent 3 30 10" xfId="13870"/>
    <cellStyle name="Percent 3 30 11" xfId="13871"/>
    <cellStyle name="Percent 3 30 12" xfId="13872"/>
    <cellStyle name="Percent 3 30 13" xfId="13873"/>
    <cellStyle name="Percent 3 30 14" xfId="13874"/>
    <cellStyle name="Percent 3 30 15" xfId="13875"/>
    <cellStyle name="Percent 3 30 16" xfId="13876"/>
    <cellStyle name="Percent 3 30 17" xfId="13877"/>
    <cellStyle name="Percent 3 30 18" xfId="13878"/>
    <cellStyle name="Percent 3 30 19" xfId="13879"/>
    <cellStyle name="Percent 3 30 2" xfId="13880"/>
    <cellStyle name="Percent 3 30 2 10" xfId="13881"/>
    <cellStyle name="Percent 3 30 2 11" xfId="13882"/>
    <cellStyle name="Percent 3 30 2 12" xfId="13883"/>
    <cellStyle name="Percent 3 30 2 13" xfId="13884"/>
    <cellStyle name="Percent 3 30 2 14" xfId="13885"/>
    <cellStyle name="Percent 3 30 2 15" xfId="13886"/>
    <cellStyle name="Percent 3 30 2 16" xfId="13887"/>
    <cellStyle name="Percent 3 30 2 17" xfId="13888"/>
    <cellStyle name="Percent 3 30 2 18" xfId="13889"/>
    <cellStyle name="Percent 3 30 2 19" xfId="13890"/>
    <cellStyle name="Percent 3 30 2 2" xfId="13891"/>
    <cellStyle name="Percent 3 30 2 2 10" xfId="13892"/>
    <cellStyle name="Percent 3 30 2 2 11" xfId="13893"/>
    <cellStyle name="Percent 3 30 2 2 12" xfId="13894"/>
    <cellStyle name="Percent 3 30 2 2 13" xfId="13895"/>
    <cellStyle name="Percent 3 30 2 2 14" xfId="13896"/>
    <cellStyle name="Percent 3 30 2 2 15" xfId="13897"/>
    <cellStyle name="Percent 3 30 2 2 16" xfId="13898"/>
    <cellStyle name="Percent 3 30 2 2 17" xfId="13899"/>
    <cellStyle name="Percent 3 30 2 2 18" xfId="13900"/>
    <cellStyle name="Percent 3 30 2 2 19" xfId="13901"/>
    <cellStyle name="Percent 3 30 2 2 2" xfId="13902"/>
    <cellStyle name="Percent 3 30 2 2 3" xfId="13903"/>
    <cellStyle name="Percent 3 30 2 2 4" xfId="13904"/>
    <cellStyle name="Percent 3 30 2 2 5" xfId="13905"/>
    <cellStyle name="Percent 3 30 2 2 6" xfId="13906"/>
    <cellStyle name="Percent 3 30 2 2 7" xfId="13907"/>
    <cellStyle name="Percent 3 30 2 2 8" xfId="13908"/>
    <cellStyle name="Percent 3 30 2 2 9" xfId="13909"/>
    <cellStyle name="Percent 3 30 2 20" xfId="13910"/>
    <cellStyle name="Percent 3 30 2 3" xfId="13911"/>
    <cellStyle name="Percent 3 30 2 4" xfId="13912"/>
    <cellStyle name="Percent 3 30 2 5" xfId="13913"/>
    <cellStyle name="Percent 3 30 2 6" xfId="13914"/>
    <cellStyle name="Percent 3 30 2 7" xfId="13915"/>
    <cellStyle name="Percent 3 30 2 8" xfId="13916"/>
    <cellStyle name="Percent 3 30 2 9" xfId="13917"/>
    <cellStyle name="Percent 3 30 20" xfId="13918"/>
    <cellStyle name="Percent 3 30 21" xfId="13919"/>
    <cellStyle name="Percent 3 30 3" xfId="13920"/>
    <cellStyle name="Percent 3 30 3 10" xfId="13921"/>
    <cellStyle name="Percent 3 30 3 11" xfId="13922"/>
    <cellStyle name="Percent 3 30 3 12" xfId="13923"/>
    <cellStyle name="Percent 3 30 3 13" xfId="13924"/>
    <cellStyle name="Percent 3 30 3 14" xfId="13925"/>
    <cellStyle name="Percent 3 30 3 15" xfId="13926"/>
    <cellStyle name="Percent 3 30 3 16" xfId="13927"/>
    <cellStyle name="Percent 3 30 3 17" xfId="13928"/>
    <cellStyle name="Percent 3 30 3 18" xfId="13929"/>
    <cellStyle name="Percent 3 30 3 19" xfId="13930"/>
    <cellStyle name="Percent 3 30 3 2" xfId="13931"/>
    <cellStyle name="Percent 3 30 3 3" xfId="13932"/>
    <cellStyle name="Percent 3 30 3 4" xfId="13933"/>
    <cellStyle name="Percent 3 30 3 5" xfId="13934"/>
    <cellStyle name="Percent 3 30 3 6" xfId="13935"/>
    <cellStyle name="Percent 3 30 3 7" xfId="13936"/>
    <cellStyle name="Percent 3 30 3 8" xfId="13937"/>
    <cellStyle name="Percent 3 30 3 9" xfId="13938"/>
    <cellStyle name="Percent 3 30 4" xfId="13939"/>
    <cellStyle name="Percent 3 30 5" xfId="13940"/>
    <cellStyle name="Percent 3 30 6" xfId="13941"/>
    <cellStyle name="Percent 3 30 7" xfId="13942"/>
    <cellStyle name="Percent 3 30 8" xfId="13943"/>
    <cellStyle name="Percent 3 30 9" xfId="13944"/>
    <cellStyle name="Percent 3 31" xfId="3305"/>
    <cellStyle name="Percent 3 31 10" xfId="13945"/>
    <cellStyle name="Percent 3 31 11" xfId="13946"/>
    <cellStyle name="Percent 3 31 12" xfId="13947"/>
    <cellStyle name="Percent 3 31 13" xfId="13948"/>
    <cellStyle name="Percent 3 31 14" xfId="13949"/>
    <cellStyle name="Percent 3 31 15" xfId="13950"/>
    <cellStyle name="Percent 3 31 16" xfId="13951"/>
    <cellStyle name="Percent 3 31 17" xfId="13952"/>
    <cellStyle name="Percent 3 31 18" xfId="13953"/>
    <cellStyle name="Percent 3 31 19" xfId="13954"/>
    <cellStyle name="Percent 3 31 2" xfId="13955"/>
    <cellStyle name="Percent 3 31 2 10" xfId="13956"/>
    <cellStyle name="Percent 3 31 2 11" xfId="13957"/>
    <cellStyle name="Percent 3 31 2 12" xfId="13958"/>
    <cellStyle name="Percent 3 31 2 13" xfId="13959"/>
    <cellStyle name="Percent 3 31 2 14" xfId="13960"/>
    <cellStyle name="Percent 3 31 2 15" xfId="13961"/>
    <cellStyle name="Percent 3 31 2 16" xfId="13962"/>
    <cellStyle name="Percent 3 31 2 17" xfId="13963"/>
    <cellStyle name="Percent 3 31 2 18" xfId="13964"/>
    <cellStyle name="Percent 3 31 2 19" xfId="13965"/>
    <cellStyle name="Percent 3 31 2 2" xfId="13966"/>
    <cellStyle name="Percent 3 31 2 2 10" xfId="13967"/>
    <cellStyle name="Percent 3 31 2 2 11" xfId="13968"/>
    <cellStyle name="Percent 3 31 2 2 12" xfId="13969"/>
    <cellStyle name="Percent 3 31 2 2 13" xfId="13970"/>
    <cellStyle name="Percent 3 31 2 2 14" xfId="13971"/>
    <cellStyle name="Percent 3 31 2 2 15" xfId="13972"/>
    <cellStyle name="Percent 3 31 2 2 16" xfId="13973"/>
    <cellStyle name="Percent 3 31 2 2 17" xfId="13974"/>
    <cellStyle name="Percent 3 31 2 2 18" xfId="13975"/>
    <cellStyle name="Percent 3 31 2 2 19" xfId="13976"/>
    <cellStyle name="Percent 3 31 2 2 2" xfId="13977"/>
    <cellStyle name="Percent 3 31 2 2 3" xfId="13978"/>
    <cellStyle name="Percent 3 31 2 2 4" xfId="13979"/>
    <cellStyle name="Percent 3 31 2 2 5" xfId="13980"/>
    <cellStyle name="Percent 3 31 2 2 6" xfId="13981"/>
    <cellStyle name="Percent 3 31 2 2 7" xfId="13982"/>
    <cellStyle name="Percent 3 31 2 2 8" xfId="13983"/>
    <cellStyle name="Percent 3 31 2 2 9" xfId="13984"/>
    <cellStyle name="Percent 3 31 2 20" xfId="13985"/>
    <cellStyle name="Percent 3 31 2 3" xfId="13986"/>
    <cellStyle name="Percent 3 31 2 4" xfId="13987"/>
    <cellStyle name="Percent 3 31 2 5" xfId="13988"/>
    <cellStyle name="Percent 3 31 2 6" xfId="13989"/>
    <cellStyle name="Percent 3 31 2 7" xfId="13990"/>
    <cellStyle name="Percent 3 31 2 8" xfId="13991"/>
    <cellStyle name="Percent 3 31 2 9" xfId="13992"/>
    <cellStyle name="Percent 3 31 20" xfId="13993"/>
    <cellStyle name="Percent 3 31 21" xfId="13994"/>
    <cellStyle name="Percent 3 31 3" xfId="13995"/>
    <cellStyle name="Percent 3 31 3 10" xfId="13996"/>
    <cellStyle name="Percent 3 31 3 11" xfId="13997"/>
    <cellStyle name="Percent 3 31 3 12" xfId="13998"/>
    <cellStyle name="Percent 3 31 3 13" xfId="13999"/>
    <cellStyle name="Percent 3 31 3 14" xfId="14000"/>
    <cellStyle name="Percent 3 31 3 15" xfId="14001"/>
    <cellStyle name="Percent 3 31 3 16" xfId="14002"/>
    <cellStyle name="Percent 3 31 3 17" xfId="14003"/>
    <cellStyle name="Percent 3 31 3 18" xfId="14004"/>
    <cellStyle name="Percent 3 31 3 19" xfId="14005"/>
    <cellStyle name="Percent 3 31 3 2" xfId="14006"/>
    <cellStyle name="Percent 3 31 3 3" xfId="14007"/>
    <cellStyle name="Percent 3 31 3 4" xfId="14008"/>
    <cellStyle name="Percent 3 31 3 5" xfId="14009"/>
    <cellStyle name="Percent 3 31 3 6" xfId="14010"/>
    <cellStyle name="Percent 3 31 3 7" xfId="14011"/>
    <cellStyle name="Percent 3 31 3 8" xfId="14012"/>
    <cellStyle name="Percent 3 31 3 9" xfId="14013"/>
    <cellStyle name="Percent 3 31 4" xfId="14014"/>
    <cellStyle name="Percent 3 31 5" xfId="14015"/>
    <cellStyle name="Percent 3 31 6" xfId="14016"/>
    <cellStyle name="Percent 3 31 7" xfId="14017"/>
    <cellStyle name="Percent 3 31 8" xfId="14018"/>
    <cellStyle name="Percent 3 31 9" xfId="14019"/>
    <cellStyle name="Percent 3 32" xfId="3306"/>
    <cellStyle name="Percent 3 32 10" xfId="14020"/>
    <cellStyle name="Percent 3 32 11" xfId="14021"/>
    <cellStyle name="Percent 3 32 12" xfId="14022"/>
    <cellStyle name="Percent 3 32 13" xfId="14023"/>
    <cellStyle name="Percent 3 32 14" xfId="14024"/>
    <cellStyle name="Percent 3 32 15" xfId="14025"/>
    <cellStyle name="Percent 3 32 16" xfId="14026"/>
    <cellStyle name="Percent 3 32 17" xfId="14027"/>
    <cellStyle name="Percent 3 32 18" xfId="14028"/>
    <cellStyle name="Percent 3 32 19" xfId="14029"/>
    <cellStyle name="Percent 3 32 2" xfId="14030"/>
    <cellStyle name="Percent 3 32 2 10" xfId="14031"/>
    <cellStyle name="Percent 3 32 2 11" xfId="14032"/>
    <cellStyle name="Percent 3 32 2 12" xfId="14033"/>
    <cellStyle name="Percent 3 32 2 13" xfId="14034"/>
    <cellStyle name="Percent 3 32 2 14" xfId="14035"/>
    <cellStyle name="Percent 3 32 2 15" xfId="14036"/>
    <cellStyle name="Percent 3 32 2 16" xfId="14037"/>
    <cellStyle name="Percent 3 32 2 17" xfId="14038"/>
    <cellStyle name="Percent 3 32 2 18" xfId="14039"/>
    <cellStyle name="Percent 3 32 2 19" xfId="14040"/>
    <cellStyle name="Percent 3 32 2 2" xfId="14041"/>
    <cellStyle name="Percent 3 32 2 2 10" xfId="14042"/>
    <cellStyle name="Percent 3 32 2 2 11" xfId="14043"/>
    <cellStyle name="Percent 3 32 2 2 12" xfId="14044"/>
    <cellStyle name="Percent 3 32 2 2 13" xfId="14045"/>
    <cellStyle name="Percent 3 32 2 2 14" xfId="14046"/>
    <cellStyle name="Percent 3 32 2 2 15" xfId="14047"/>
    <cellStyle name="Percent 3 32 2 2 16" xfId="14048"/>
    <cellStyle name="Percent 3 32 2 2 17" xfId="14049"/>
    <cellStyle name="Percent 3 32 2 2 18" xfId="14050"/>
    <cellStyle name="Percent 3 32 2 2 19" xfId="14051"/>
    <cellStyle name="Percent 3 32 2 2 2" xfId="14052"/>
    <cellStyle name="Percent 3 32 2 2 3" xfId="14053"/>
    <cellStyle name="Percent 3 32 2 2 4" xfId="14054"/>
    <cellStyle name="Percent 3 32 2 2 5" xfId="14055"/>
    <cellStyle name="Percent 3 32 2 2 6" xfId="14056"/>
    <cellStyle name="Percent 3 32 2 2 7" xfId="14057"/>
    <cellStyle name="Percent 3 32 2 2 8" xfId="14058"/>
    <cellStyle name="Percent 3 32 2 2 9" xfId="14059"/>
    <cellStyle name="Percent 3 32 2 20" xfId="14060"/>
    <cellStyle name="Percent 3 32 2 3" xfId="14061"/>
    <cellStyle name="Percent 3 32 2 4" xfId="14062"/>
    <cellStyle name="Percent 3 32 2 5" xfId="14063"/>
    <cellStyle name="Percent 3 32 2 6" xfId="14064"/>
    <cellStyle name="Percent 3 32 2 7" xfId="14065"/>
    <cellStyle name="Percent 3 32 2 8" xfId="14066"/>
    <cellStyle name="Percent 3 32 2 9" xfId="14067"/>
    <cellStyle name="Percent 3 32 20" xfId="14068"/>
    <cellStyle name="Percent 3 32 21" xfId="14069"/>
    <cellStyle name="Percent 3 32 3" xfId="14070"/>
    <cellStyle name="Percent 3 32 3 10" xfId="14071"/>
    <cellStyle name="Percent 3 32 3 11" xfId="14072"/>
    <cellStyle name="Percent 3 32 3 12" xfId="14073"/>
    <cellStyle name="Percent 3 32 3 13" xfId="14074"/>
    <cellStyle name="Percent 3 32 3 14" xfId="14075"/>
    <cellStyle name="Percent 3 32 3 15" xfId="14076"/>
    <cellStyle name="Percent 3 32 3 16" xfId="14077"/>
    <cellStyle name="Percent 3 32 3 17" xfId="14078"/>
    <cellStyle name="Percent 3 32 3 18" xfId="14079"/>
    <cellStyle name="Percent 3 32 3 19" xfId="14080"/>
    <cellStyle name="Percent 3 32 3 2" xfId="14081"/>
    <cellStyle name="Percent 3 32 3 3" xfId="14082"/>
    <cellStyle name="Percent 3 32 3 4" xfId="14083"/>
    <cellStyle name="Percent 3 32 3 5" xfId="14084"/>
    <cellStyle name="Percent 3 32 3 6" xfId="14085"/>
    <cellStyle name="Percent 3 32 3 7" xfId="14086"/>
    <cellStyle name="Percent 3 32 3 8" xfId="14087"/>
    <cellStyle name="Percent 3 32 3 9" xfId="14088"/>
    <cellStyle name="Percent 3 32 4" xfId="14089"/>
    <cellStyle name="Percent 3 32 5" xfId="14090"/>
    <cellStyle name="Percent 3 32 6" xfId="14091"/>
    <cellStyle name="Percent 3 32 7" xfId="14092"/>
    <cellStyle name="Percent 3 32 8" xfId="14093"/>
    <cellStyle name="Percent 3 32 9" xfId="14094"/>
    <cellStyle name="Percent 3 33" xfId="3307"/>
    <cellStyle name="Percent 3 33 10" xfId="14095"/>
    <cellStyle name="Percent 3 33 11" xfId="14096"/>
    <cellStyle name="Percent 3 33 12" xfId="14097"/>
    <cellStyle name="Percent 3 33 13" xfId="14098"/>
    <cellStyle name="Percent 3 33 14" xfId="14099"/>
    <cellStyle name="Percent 3 33 15" xfId="14100"/>
    <cellStyle name="Percent 3 33 16" xfId="14101"/>
    <cellStyle name="Percent 3 33 17" xfId="14102"/>
    <cellStyle name="Percent 3 33 18" xfId="14103"/>
    <cellStyle name="Percent 3 33 19" xfId="14104"/>
    <cellStyle name="Percent 3 33 2" xfId="14105"/>
    <cellStyle name="Percent 3 33 2 10" xfId="14106"/>
    <cellStyle name="Percent 3 33 2 11" xfId="14107"/>
    <cellStyle name="Percent 3 33 2 12" xfId="14108"/>
    <cellStyle name="Percent 3 33 2 13" xfId="14109"/>
    <cellStyle name="Percent 3 33 2 14" xfId="14110"/>
    <cellStyle name="Percent 3 33 2 15" xfId="14111"/>
    <cellStyle name="Percent 3 33 2 16" xfId="14112"/>
    <cellStyle name="Percent 3 33 2 17" xfId="14113"/>
    <cellStyle name="Percent 3 33 2 18" xfId="14114"/>
    <cellStyle name="Percent 3 33 2 19" xfId="14115"/>
    <cellStyle name="Percent 3 33 2 2" xfId="14116"/>
    <cellStyle name="Percent 3 33 2 2 10" xfId="14117"/>
    <cellStyle name="Percent 3 33 2 2 11" xfId="14118"/>
    <cellStyle name="Percent 3 33 2 2 12" xfId="14119"/>
    <cellStyle name="Percent 3 33 2 2 13" xfId="14120"/>
    <cellStyle name="Percent 3 33 2 2 14" xfId="14121"/>
    <cellStyle name="Percent 3 33 2 2 15" xfId="14122"/>
    <cellStyle name="Percent 3 33 2 2 16" xfId="14123"/>
    <cellStyle name="Percent 3 33 2 2 17" xfId="14124"/>
    <cellStyle name="Percent 3 33 2 2 18" xfId="14125"/>
    <cellStyle name="Percent 3 33 2 2 19" xfId="14126"/>
    <cellStyle name="Percent 3 33 2 2 2" xfId="14127"/>
    <cellStyle name="Percent 3 33 2 2 3" xfId="14128"/>
    <cellStyle name="Percent 3 33 2 2 4" xfId="14129"/>
    <cellStyle name="Percent 3 33 2 2 5" xfId="14130"/>
    <cellStyle name="Percent 3 33 2 2 6" xfId="14131"/>
    <cellStyle name="Percent 3 33 2 2 7" xfId="14132"/>
    <cellStyle name="Percent 3 33 2 2 8" xfId="14133"/>
    <cellStyle name="Percent 3 33 2 2 9" xfId="14134"/>
    <cellStyle name="Percent 3 33 2 20" xfId="14135"/>
    <cellStyle name="Percent 3 33 2 3" xfId="14136"/>
    <cellStyle name="Percent 3 33 2 4" xfId="14137"/>
    <cellStyle name="Percent 3 33 2 5" xfId="14138"/>
    <cellStyle name="Percent 3 33 2 6" xfId="14139"/>
    <cellStyle name="Percent 3 33 2 7" xfId="14140"/>
    <cellStyle name="Percent 3 33 2 8" xfId="14141"/>
    <cellStyle name="Percent 3 33 2 9" xfId="14142"/>
    <cellStyle name="Percent 3 33 20" xfId="14143"/>
    <cellStyle name="Percent 3 33 21" xfId="14144"/>
    <cellStyle name="Percent 3 33 3" xfId="14145"/>
    <cellStyle name="Percent 3 33 3 10" xfId="14146"/>
    <cellStyle name="Percent 3 33 3 11" xfId="14147"/>
    <cellStyle name="Percent 3 33 3 12" xfId="14148"/>
    <cellStyle name="Percent 3 33 3 13" xfId="14149"/>
    <cellStyle name="Percent 3 33 3 14" xfId="14150"/>
    <cellStyle name="Percent 3 33 3 15" xfId="14151"/>
    <cellStyle name="Percent 3 33 3 16" xfId="14152"/>
    <cellStyle name="Percent 3 33 3 17" xfId="14153"/>
    <cellStyle name="Percent 3 33 3 18" xfId="14154"/>
    <cellStyle name="Percent 3 33 3 19" xfId="14155"/>
    <cellStyle name="Percent 3 33 3 2" xfId="14156"/>
    <cellStyle name="Percent 3 33 3 3" xfId="14157"/>
    <cellStyle name="Percent 3 33 3 4" xfId="14158"/>
    <cellStyle name="Percent 3 33 3 5" xfId="14159"/>
    <cellStyle name="Percent 3 33 3 6" xfId="14160"/>
    <cellStyle name="Percent 3 33 3 7" xfId="14161"/>
    <cellStyle name="Percent 3 33 3 8" xfId="14162"/>
    <cellStyle name="Percent 3 33 3 9" xfId="14163"/>
    <cellStyle name="Percent 3 33 4" xfId="14164"/>
    <cellStyle name="Percent 3 33 5" xfId="14165"/>
    <cellStyle name="Percent 3 33 6" xfId="14166"/>
    <cellStyle name="Percent 3 33 7" xfId="14167"/>
    <cellStyle name="Percent 3 33 8" xfId="14168"/>
    <cellStyle name="Percent 3 33 9" xfId="14169"/>
    <cellStyle name="Percent 3 34" xfId="3308"/>
    <cellStyle name="Percent 3 34 10" xfId="14170"/>
    <cellStyle name="Percent 3 34 11" xfId="14171"/>
    <cellStyle name="Percent 3 34 12" xfId="14172"/>
    <cellStyle name="Percent 3 34 13" xfId="14173"/>
    <cellStyle name="Percent 3 34 14" xfId="14174"/>
    <cellStyle name="Percent 3 34 15" xfId="14175"/>
    <cellStyle name="Percent 3 34 16" xfId="14176"/>
    <cellStyle name="Percent 3 34 17" xfId="14177"/>
    <cellStyle name="Percent 3 34 18" xfId="14178"/>
    <cellStyle name="Percent 3 34 19" xfId="14179"/>
    <cellStyle name="Percent 3 34 2" xfId="14180"/>
    <cellStyle name="Percent 3 34 2 10" xfId="14181"/>
    <cellStyle name="Percent 3 34 2 11" xfId="14182"/>
    <cellStyle name="Percent 3 34 2 12" xfId="14183"/>
    <cellStyle name="Percent 3 34 2 13" xfId="14184"/>
    <cellStyle name="Percent 3 34 2 14" xfId="14185"/>
    <cellStyle name="Percent 3 34 2 15" xfId="14186"/>
    <cellStyle name="Percent 3 34 2 16" xfId="14187"/>
    <cellStyle name="Percent 3 34 2 17" xfId="14188"/>
    <cellStyle name="Percent 3 34 2 18" xfId="14189"/>
    <cellStyle name="Percent 3 34 2 19" xfId="14190"/>
    <cellStyle name="Percent 3 34 2 2" xfId="14191"/>
    <cellStyle name="Percent 3 34 2 2 10" xfId="14192"/>
    <cellStyle name="Percent 3 34 2 2 11" xfId="14193"/>
    <cellStyle name="Percent 3 34 2 2 12" xfId="14194"/>
    <cellStyle name="Percent 3 34 2 2 13" xfId="14195"/>
    <cellStyle name="Percent 3 34 2 2 14" xfId="14196"/>
    <cellStyle name="Percent 3 34 2 2 15" xfId="14197"/>
    <cellStyle name="Percent 3 34 2 2 16" xfId="14198"/>
    <cellStyle name="Percent 3 34 2 2 17" xfId="14199"/>
    <cellStyle name="Percent 3 34 2 2 18" xfId="14200"/>
    <cellStyle name="Percent 3 34 2 2 19" xfId="14201"/>
    <cellStyle name="Percent 3 34 2 2 2" xfId="14202"/>
    <cellStyle name="Percent 3 34 2 2 3" xfId="14203"/>
    <cellStyle name="Percent 3 34 2 2 4" xfId="14204"/>
    <cellStyle name="Percent 3 34 2 2 5" xfId="14205"/>
    <cellStyle name="Percent 3 34 2 2 6" xfId="14206"/>
    <cellStyle name="Percent 3 34 2 2 7" xfId="14207"/>
    <cellStyle name="Percent 3 34 2 2 8" xfId="14208"/>
    <cellStyle name="Percent 3 34 2 2 9" xfId="14209"/>
    <cellStyle name="Percent 3 34 2 20" xfId="14210"/>
    <cellStyle name="Percent 3 34 2 3" xfId="14211"/>
    <cellStyle name="Percent 3 34 2 4" xfId="14212"/>
    <cellStyle name="Percent 3 34 2 5" xfId="14213"/>
    <cellStyle name="Percent 3 34 2 6" xfId="14214"/>
    <cellStyle name="Percent 3 34 2 7" xfId="14215"/>
    <cellStyle name="Percent 3 34 2 8" xfId="14216"/>
    <cellStyle name="Percent 3 34 2 9" xfId="14217"/>
    <cellStyle name="Percent 3 34 20" xfId="14218"/>
    <cellStyle name="Percent 3 34 21" xfId="14219"/>
    <cellStyle name="Percent 3 34 3" xfId="14220"/>
    <cellStyle name="Percent 3 34 3 10" xfId="14221"/>
    <cellStyle name="Percent 3 34 3 11" xfId="14222"/>
    <cellStyle name="Percent 3 34 3 12" xfId="14223"/>
    <cellStyle name="Percent 3 34 3 13" xfId="14224"/>
    <cellStyle name="Percent 3 34 3 14" xfId="14225"/>
    <cellStyle name="Percent 3 34 3 15" xfId="14226"/>
    <cellStyle name="Percent 3 34 3 16" xfId="14227"/>
    <cellStyle name="Percent 3 34 3 17" xfId="14228"/>
    <cellStyle name="Percent 3 34 3 18" xfId="14229"/>
    <cellStyle name="Percent 3 34 3 19" xfId="14230"/>
    <cellStyle name="Percent 3 34 3 2" xfId="14231"/>
    <cellStyle name="Percent 3 34 3 3" xfId="14232"/>
    <cellStyle name="Percent 3 34 3 4" xfId="14233"/>
    <cellStyle name="Percent 3 34 3 5" xfId="14234"/>
    <cellStyle name="Percent 3 34 3 6" xfId="14235"/>
    <cellStyle name="Percent 3 34 3 7" xfId="14236"/>
    <cellStyle name="Percent 3 34 3 8" xfId="14237"/>
    <cellStyle name="Percent 3 34 3 9" xfId="14238"/>
    <cellStyle name="Percent 3 34 4" xfId="14239"/>
    <cellStyle name="Percent 3 34 5" xfId="14240"/>
    <cellStyle name="Percent 3 34 6" xfId="14241"/>
    <cellStyle name="Percent 3 34 7" xfId="14242"/>
    <cellStyle name="Percent 3 34 8" xfId="14243"/>
    <cellStyle name="Percent 3 34 9" xfId="14244"/>
    <cellStyle name="Percent 3 35" xfId="3309"/>
    <cellStyle name="Percent 3 35 10" xfId="14245"/>
    <cellStyle name="Percent 3 35 11" xfId="14246"/>
    <cellStyle name="Percent 3 35 12" xfId="14247"/>
    <cellStyle name="Percent 3 35 13" xfId="14248"/>
    <cellStyle name="Percent 3 35 14" xfId="14249"/>
    <cellStyle name="Percent 3 35 15" xfId="14250"/>
    <cellStyle name="Percent 3 35 16" xfId="14251"/>
    <cellStyle name="Percent 3 35 17" xfId="14252"/>
    <cellStyle name="Percent 3 35 18" xfId="14253"/>
    <cellStyle name="Percent 3 35 19" xfId="14254"/>
    <cellStyle name="Percent 3 35 2" xfId="14255"/>
    <cellStyle name="Percent 3 35 2 10" xfId="14256"/>
    <cellStyle name="Percent 3 35 2 11" xfId="14257"/>
    <cellStyle name="Percent 3 35 2 12" xfId="14258"/>
    <cellStyle name="Percent 3 35 2 13" xfId="14259"/>
    <cellStyle name="Percent 3 35 2 14" xfId="14260"/>
    <cellStyle name="Percent 3 35 2 15" xfId="14261"/>
    <cellStyle name="Percent 3 35 2 16" xfId="14262"/>
    <cellStyle name="Percent 3 35 2 17" xfId="14263"/>
    <cellStyle name="Percent 3 35 2 18" xfId="14264"/>
    <cellStyle name="Percent 3 35 2 19" xfId="14265"/>
    <cellStyle name="Percent 3 35 2 2" xfId="14266"/>
    <cellStyle name="Percent 3 35 2 2 10" xfId="14267"/>
    <cellStyle name="Percent 3 35 2 2 11" xfId="14268"/>
    <cellStyle name="Percent 3 35 2 2 12" xfId="14269"/>
    <cellStyle name="Percent 3 35 2 2 13" xfId="14270"/>
    <cellStyle name="Percent 3 35 2 2 14" xfId="14271"/>
    <cellStyle name="Percent 3 35 2 2 15" xfId="14272"/>
    <cellStyle name="Percent 3 35 2 2 16" xfId="14273"/>
    <cellStyle name="Percent 3 35 2 2 17" xfId="14274"/>
    <cellStyle name="Percent 3 35 2 2 18" xfId="14275"/>
    <cellStyle name="Percent 3 35 2 2 19" xfId="14276"/>
    <cellStyle name="Percent 3 35 2 2 2" xfId="14277"/>
    <cellStyle name="Percent 3 35 2 2 3" xfId="14278"/>
    <cellStyle name="Percent 3 35 2 2 4" xfId="14279"/>
    <cellStyle name="Percent 3 35 2 2 5" xfId="14280"/>
    <cellStyle name="Percent 3 35 2 2 6" xfId="14281"/>
    <cellStyle name="Percent 3 35 2 2 7" xfId="14282"/>
    <cellStyle name="Percent 3 35 2 2 8" xfId="14283"/>
    <cellStyle name="Percent 3 35 2 2 9" xfId="14284"/>
    <cellStyle name="Percent 3 35 2 20" xfId="14285"/>
    <cellStyle name="Percent 3 35 2 3" xfId="14286"/>
    <cellStyle name="Percent 3 35 2 4" xfId="14287"/>
    <cellStyle name="Percent 3 35 2 5" xfId="14288"/>
    <cellStyle name="Percent 3 35 2 6" xfId="14289"/>
    <cellStyle name="Percent 3 35 2 7" xfId="14290"/>
    <cellStyle name="Percent 3 35 2 8" xfId="14291"/>
    <cellStyle name="Percent 3 35 2 9" xfId="14292"/>
    <cellStyle name="Percent 3 35 20" xfId="14293"/>
    <cellStyle name="Percent 3 35 21" xfId="14294"/>
    <cellStyle name="Percent 3 35 3" xfId="14295"/>
    <cellStyle name="Percent 3 35 3 10" xfId="14296"/>
    <cellStyle name="Percent 3 35 3 11" xfId="14297"/>
    <cellStyle name="Percent 3 35 3 12" xfId="14298"/>
    <cellStyle name="Percent 3 35 3 13" xfId="14299"/>
    <cellStyle name="Percent 3 35 3 14" xfId="14300"/>
    <cellStyle name="Percent 3 35 3 15" xfId="14301"/>
    <cellStyle name="Percent 3 35 3 16" xfId="14302"/>
    <cellStyle name="Percent 3 35 3 17" xfId="14303"/>
    <cellStyle name="Percent 3 35 3 18" xfId="14304"/>
    <cellStyle name="Percent 3 35 3 19" xfId="14305"/>
    <cellStyle name="Percent 3 35 3 2" xfId="14306"/>
    <cellStyle name="Percent 3 35 3 3" xfId="14307"/>
    <cellStyle name="Percent 3 35 3 4" xfId="14308"/>
    <cellStyle name="Percent 3 35 3 5" xfId="14309"/>
    <cellStyle name="Percent 3 35 3 6" xfId="14310"/>
    <cellStyle name="Percent 3 35 3 7" xfId="14311"/>
    <cellStyle name="Percent 3 35 3 8" xfId="14312"/>
    <cellStyle name="Percent 3 35 3 9" xfId="14313"/>
    <cellStyle name="Percent 3 35 4" xfId="14314"/>
    <cellStyle name="Percent 3 35 5" xfId="14315"/>
    <cellStyle name="Percent 3 35 6" xfId="14316"/>
    <cellStyle name="Percent 3 35 7" xfId="14317"/>
    <cellStyle name="Percent 3 35 8" xfId="14318"/>
    <cellStyle name="Percent 3 35 9" xfId="14319"/>
    <cellStyle name="Percent 3 36" xfId="3310"/>
    <cellStyle name="Percent 3 36 10" xfId="14320"/>
    <cellStyle name="Percent 3 36 11" xfId="14321"/>
    <cellStyle name="Percent 3 36 12" xfId="14322"/>
    <cellStyle name="Percent 3 36 13" xfId="14323"/>
    <cellStyle name="Percent 3 36 14" xfId="14324"/>
    <cellStyle name="Percent 3 36 15" xfId="14325"/>
    <cellStyle name="Percent 3 36 16" xfId="14326"/>
    <cellStyle name="Percent 3 36 17" xfId="14327"/>
    <cellStyle name="Percent 3 36 18" xfId="14328"/>
    <cellStyle name="Percent 3 36 19" xfId="14329"/>
    <cellStyle name="Percent 3 36 2" xfId="14330"/>
    <cellStyle name="Percent 3 36 2 10" xfId="14331"/>
    <cellStyle name="Percent 3 36 2 11" xfId="14332"/>
    <cellStyle name="Percent 3 36 2 12" xfId="14333"/>
    <cellStyle name="Percent 3 36 2 13" xfId="14334"/>
    <cellStyle name="Percent 3 36 2 14" xfId="14335"/>
    <cellStyle name="Percent 3 36 2 15" xfId="14336"/>
    <cellStyle name="Percent 3 36 2 16" xfId="14337"/>
    <cellStyle name="Percent 3 36 2 17" xfId="14338"/>
    <cellStyle name="Percent 3 36 2 18" xfId="14339"/>
    <cellStyle name="Percent 3 36 2 19" xfId="14340"/>
    <cellStyle name="Percent 3 36 2 2" xfId="14341"/>
    <cellStyle name="Percent 3 36 2 2 10" xfId="14342"/>
    <cellStyle name="Percent 3 36 2 2 11" xfId="14343"/>
    <cellStyle name="Percent 3 36 2 2 12" xfId="14344"/>
    <cellStyle name="Percent 3 36 2 2 13" xfId="14345"/>
    <cellStyle name="Percent 3 36 2 2 14" xfId="14346"/>
    <cellStyle name="Percent 3 36 2 2 15" xfId="14347"/>
    <cellStyle name="Percent 3 36 2 2 16" xfId="14348"/>
    <cellStyle name="Percent 3 36 2 2 17" xfId="14349"/>
    <cellStyle name="Percent 3 36 2 2 18" xfId="14350"/>
    <cellStyle name="Percent 3 36 2 2 19" xfId="14351"/>
    <cellStyle name="Percent 3 36 2 2 2" xfId="14352"/>
    <cellStyle name="Percent 3 36 2 2 3" xfId="14353"/>
    <cellStyle name="Percent 3 36 2 2 4" xfId="14354"/>
    <cellStyle name="Percent 3 36 2 2 5" xfId="14355"/>
    <cellStyle name="Percent 3 36 2 2 6" xfId="14356"/>
    <cellStyle name="Percent 3 36 2 2 7" xfId="14357"/>
    <cellStyle name="Percent 3 36 2 2 8" xfId="14358"/>
    <cellStyle name="Percent 3 36 2 2 9" xfId="14359"/>
    <cellStyle name="Percent 3 36 2 20" xfId="14360"/>
    <cellStyle name="Percent 3 36 2 3" xfId="14361"/>
    <cellStyle name="Percent 3 36 2 4" xfId="14362"/>
    <cellStyle name="Percent 3 36 2 5" xfId="14363"/>
    <cellStyle name="Percent 3 36 2 6" xfId="14364"/>
    <cellStyle name="Percent 3 36 2 7" xfId="14365"/>
    <cellStyle name="Percent 3 36 2 8" xfId="14366"/>
    <cellStyle name="Percent 3 36 2 9" xfId="14367"/>
    <cellStyle name="Percent 3 36 20" xfId="14368"/>
    <cellStyle name="Percent 3 36 21" xfId="14369"/>
    <cellStyle name="Percent 3 36 3" xfId="14370"/>
    <cellStyle name="Percent 3 36 3 10" xfId="14371"/>
    <cellStyle name="Percent 3 36 3 11" xfId="14372"/>
    <cellStyle name="Percent 3 36 3 12" xfId="14373"/>
    <cellStyle name="Percent 3 36 3 13" xfId="14374"/>
    <cellStyle name="Percent 3 36 3 14" xfId="14375"/>
    <cellStyle name="Percent 3 36 3 15" xfId="14376"/>
    <cellStyle name="Percent 3 36 3 16" xfId="14377"/>
    <cellStyle name="Percent 3 36 3 17" xfId="14378"/>
    <cellStyle name="Percent 3 36 3 18" xfId="14379"/>
    <cellStyle name="Percent 3 36 3 19" xfId="14380"/>
    <cellStyle name="Percent 3 36 3 2" xfId="14381"/>
    <cellStyle name="Percent 3 36 3 3" xfId="14382"/>
    <cellStyle name="Percent 3 36 3 4" xfId="14383"/>
    <cellStyle name="Percent 3 36 3 5" xfId="14384"/>
    <cellStyle name="Percent 3 36 3 6" xfId="14385"/>
    <cellStyle name="Percent 3 36 3 7" xfId="14386"/>
    <cellStyle name="Percent 3 36 3 8" xfId="14387"/>
    <cellStyle name="Percent 3 36 3 9" xfId="14388"/>
    <cellStyle name="Percent 3 36 4" xfId="14389"/>
    <cellStyle name="Percent 3 36 5" xfId="14390"/>
    <cellStyle name="Percent 3 36 6" xfId="14391"/>
    <cellStyle name="Percent 3 36 7" xfId="14392"/>
    <cellStyle name="Percent 3 36 8" xfId="14393"/>
    <cellStyle name="Percent 3 36 9" xfId="14394"/>
    <cellStyle name="Percent 3 37" xfId="3311"/>
    <cellStyle name="Percent 3 37 10" xfId="14395"/>
    <cellStyle name="Percent 3 37 11" xfId="14396"/>
    <cellStyle name="Percent 3 37 12" xfId="14397"/>
    <cellStyle name="Percent 3 37 13" xfId="14398"/>
    <cellStyle name="Percent 3 37 14" xfId="14399"/>
    <cellStyle name="Percent 3 37 15" xfId="14400"/>
    <cellStyle name="Percent 3 37 16" xfId="14401"/>
    <cellStyle name="Percent 3 37 17" xfId="14402"/>
    <cellStyle name="Percent 3 37 18" xfId="14403"/>
    <cellStyle name="Percent 3 37 19" xfId="14404"/>
    <cellStyle name="Percent 3 37 2" xfId="14405"/>
    <cellStyle name="Percent 3 37 2 10" xfId="14406"/>
    <cellStyle name="Percent 3 37 2 11" xfId="14407"/>
    <cellStyle name="Percent 3 37 2 12" xfId="14408"/>
    <cellStyle name="Percent 3 37 2 13" xfId="14409"/>
    <cellStyle name="Percent 3 37 2 14" xfId="14410"/>
    <cellStyle name="Percent 3 37 2 15" xfId="14411"/>
    <cellStyle name="Percent 3 37 2 16" xfId="14412"/>
    <cellStyle name="Percent 3 37 2 17" xfId="14413"/>
    <cellStyle name="Percent 3 37 2 18" xfId="14414"/>
    <cellStyle name="Percent 3 37 2 19" xfId="14415"/>
    <cellStyle name="Percent 3 37 2 2" xfId="14416"/>
    <cellStyle name="Percent 3 37 2 2 10" xfId="14417"/>
    <cellStyle name="Percent 3 37 2 2 11" xfId="14418"/>
    <cellStyle name="Percent 3 37 2 2 12" xfId="14419"/>
    <cellStyle name="Percent 3 37 2 2 13" xfId="14420"/>
    <cellStyle name="Percent 3 37 2 2 14" xfId="14421"/>
    <cellStyle name="Percent 3 37 2 2 15" xfId="14422"/>
    <cellStyle name="Percent 3 37 2 2 16" xfId="14423"/>
    <cellStyle name="Percent 3 37 2 2 17" xfId="14424"/>
    <cellStyle name="Percent 3 37 2 2 18" xfId="14425"/>
    <cellStyle name="Percent 3 37 2 2 19" xfId="14426"/>
    <cellStyle name="Percent 3 37 2 2 2" xfId="14427"/>
    <cellStyle name="Percent 3 37 2 2 3" xfId="14428"/>
    <cellStyle name="Percent 3 37 2 2 4" xfId="14429"/>
    <cellStyle name="Percent 3 37 2 2 5" xfId="14430"/>
    <cellStyle name="Percent 3 37 2 2 6" xfId="14431"/>
    <cellStyle name="Percent 3 37 2 2 7" xfId="14432"/>
    <cellStyle name="Percent 3 37 2 2 8" xfId="14433"/>
    <cellStyle name="Percent 3 37 2 2 9" xfId="14434"/>
    <cellStyle name="Percent 3 37 2 20" xfId="14435"/>
    <cellStyle name="Percent 3 37 2 3" xfId="14436"/>
    <cellStyle name="Percent 3 37 2 4" xfId="14437"/>
    <cellStyle name="Percent 3 37 2 5" xfId="14438"/>
    <cellStyle name="Percent 3 37 2 6" xfId="14439"/>
    <cellStyle name="Percent 3 37 2 7" xfId="14440"/>
    <cellStyle name="Percent 3 37 2 8" xfId="14441"/>
    <cellStyle name="Percent 3 37 2 9" xfId="14442"/>
    <cellStyle name="Percent 3 37 20" xfId="14443"/>
    <cellStyle name="Percent 3 37 21" xfId="14444"/>
    <cellStyle name="Percent 3 37 3" xfId="14445"/>
    <cellStyle name="Percent 3 37 3 10" xfId="14446"/>
    <cellStyle name="Percent 3 37 3 11" xfId="14447"/>
    <cellStyle name="Percent 3 37 3 12" xfId="14448"/>
    <cellStyle name="Percent 3 37 3 13" xfId="14449"/>
    <cellStyle name="Percent 3 37 3 14" xfId="14450"/>
    <cellStyle name="Percent 3 37 3 15" xfId="14451"/>
    <cellStyle name="Percent 3 37 3 16" xfId="14452"/>
    <cellStyle name="Percent 3 37 3 17" xfId="14453"/>
    <cellStyle name="Percent 3 37 3 18" xfId="14454"/>
    <cellStyle name="Percent 3 37 3 19" xfId="14455"/>
    <cellStyle name="Percent 3 37 3 2" xfId="14456"/>
    <cellStyle name="Percent 3 37 3 3" xfId="14457"/>
    <cellStyle name="Percent 3 37 3 4" xfId="14458"/>
    <cellStyle name="Percent 3 37 3 5" xfId="14459"/>
    <cellStyle name="Percent 3 37 3 6" xfId="14460"/>
    <cellStyle name="Percent 3 37 3 7" xfId="14461"/>
    <cellStyle name="Percent 3 37 3 8" xfId="14462"/>
    <cellStyle name="Percent 3 37 3 9" xfId="14463"/>
    <cellStyle name="Percent 3 37 4" xfId="14464"/>
    <cellStyle name="Percent 3 37 5" xfId="14465"/>
    <cellStyle name="Percent 3 37 6" xfId="14466"/>
    <cellStyle name="Percent 3 37 7" xfId="14467"/>
    <cellStyle name="Percent 3 37 8" xfId="14468"/>
    <cellStyle name="Percent 3 37 9" xfId="14469"/>
    <cellStyle name="Percent 3 38" xfId="3312"/>
    <cellStyle name="Percent 3 38 10" xfId="14470"/>
    <cellStyle name="Percent 3 38 11" xfId="14471"/>
    <cellStyle name="Percent 3 38 12" xfId="14472"/>
    <cellStyle name="Percent 3 38 13" xfId="14473"/>
    <cellStyle name="Percent 3 38 14" xfId="14474"/>
    <cellStyle name="Percent 3 38 15" xfId="14475"/>
    <cellStyle name="Percent 3 38 16" xfId="14476"/>
    <cellStyle name="Percent 3 38 17" xfId="14477"/>
    <cellStyle name="Percent 3 38 18" xfId="14478"/>
    <cellStyle name="Percent 3 38 19" xfId="14479"/>
    <cellStyle name="Percent 3 38 2" xfId="14480"/>
    <cellStyle name="Percent 3 38 2 10" xfId="14481"/>
    <cellStyle name="Percent 3 38 2 11" xfId="14482"/>
    <cellStyle name="Percent 3 38 2 12" xfId="14483"/>
    <cellStyle name="Percent 3 38 2 13" xfId="14484"/>
    <cellStyle name="Percent 3 38 2 14" xfId="14485"/>
    <cellStyle name="Percent 3 38 2 15" xfId="14486"/>
    <cellStyle name="Percent 3 38 2 16" xfId="14487"/>
    <cellStyle name="Percent 3 38 2 17" xfId="14488"/>
    <cellStyle name="Percent 3 38 2 18" xfId="14489"/>
    <cellStyle name="Percent 3 38 2 19" xfId="14490"/>
    <cellStyle name="Percent 3 38 2 2" xfId="14491"/>
    <cellStyle name="Percent 3 38 2 2 10" xfId="14492"/>
    <cellStyle name="Percent 3 38 2 2 11" xfId="14493"/>
    <cellStyle name="Percent 3 38 2 2 12" xfId="14494"/>
    <cellStyle name="Percent 3 38 2 2 13" xfId="14495"/>
    <cellStyle name="Percent 3 38 2 2 14" xfId="14496"/>
    <cellStyle name="Percent 3 38 2 2 15" xfId="14497"/>
    <cellStyle name="Percent 3 38 2 2 16" xfId="14498"/>
    <cellStyle name="Percent 3 38 2 2 17" xfId="14499"/>
    <cellStyle name="Percent 3 38 2 2 18" xfId="14500"/>
    <cellStyle name="Percent 3 38 2 2 19" xfId="14501"/>
    <cellStyle name="Percent 3 38 2 2 2" xfId="14502"/>
    <cellStyle name="Percent 3 38 2 2 3" xfId="14503"/>
    <cellStyle name="Percent 3 38 2 2 4" xfId="14504"/>
    <cellStyle name="Percent 3 38 2 2 5" xfId="14505"/>
    <cellStyle name="Percent 3 38 2 2 6" xfId="14506"/>
    <cellStyle name="Percent 3 38 2 2 7" xfId="14507"/>
    <cellStyle name="Percent 3 38 2 2 8" xfId="14508"/>
    <cellStyle name="Percent 3 38 2 2 9" xfId="14509"/>
    <cellStyle name="Percent 3 38 2 20" xfId="14510"/>
    <cellStyle name="Percent 3 38 2 3" xfId="14511"/>
    <cellStyle name="Percent 3 38 2 4" xfId="14512"/>
    <cellStyle name="Percent 3 38 2 5" xfId="14513"/>
    <cellStyle name="Percent 3 38 2 6" xfId="14514"/>
    <cellStyle name="Percent 3 38 2 7" xfId="14515"/>
    <cellStyle name="Percent 3 38 2 8" xfId="14516"/>
    <cellStyle name="Percent 3 38 2 9" xfId="14517"/>
    <cellStyle name="Percent 3 38 20" xfId="14518"/>
    <cellStyle name="Percent 3 38 21" xfId="14519"/>
    <cellStyle name="Percent 3 38 3" xfId="14520"/>
    <cellStyle name="Percent 3 38 3 10" xfId="14521"/>
    <cellStyle name="Percent 3 38 3 11" xfId="14522"/>
    <cellStyle name="Percent 3 38 3 12" xfId="14523"/>
    <cellStyle name="Percent 3 38 3 13" xfId="14524"/>
    <cellStyle name="Percent 3 38 3 14" xfId="14525"/>
    <cellStyle name="Percent 3 38 3 15" xfId="14526"/>
    <cellStyle name="Percent 3 38 3 16" xfId="14527"/>
    <cellStyle name="Percent 3 38 3 17" xfId="14528"/>
    <cellStyle name="Percent 3 38 3 18" xfId="14529"/>
    <cellStyle name="Percent 3 38 3 19" xfId="14530"/>
    <cellStyle name="Percent 3 38 3 2" xfId="14531"/>
    <cellStyle name="Percent 3 38 3 3" xfId="14532"/>
    <cellStyle name="Percent 3 38 3 4" xfId="14533"/>
    <cellStyle name="Percent 3 38 3 5" xfId="14534"/>
    <cellStyle name="Percent 3 38 3 6" xfId="14535"/>
    <cellStyle name="Percent 3 38 3 7" xfId="14536"/>
    <cellStyle name="Percent 3 38 3 8" xfId="14537"/>
    <cellStyle name="Percent 3 38 3 9" xfId="14538"/>
    <cellStyle name="Percent 3 38 4" xfId="14539"/>
    <cellStyle name="Percent 3 38 5" xfId="14540"/>
    <cellStyle name="Percent 3 38 6" xfId="14541"/>
    <cellStyle name="Percent 3 38 7" xfId="14542"/>
    <cellStyle name="Percent 3 38 8" xfId="14543"/>
    <cellStyle name="Percent 3 38 9" xfId="14544"/>
    <cellStyle name="Percent 3 39" xfId="3313"/>
    <cellStyle name="Percent 3 39 10" xfId="14545"/>
    <cellStyle name="Percent 3 39 11" xfId="14546"/>
    <cellStyle name="Percent 3 39 12" xfId="14547"/>
    <cellStyle name="Percent 3 39 13" xfId="14548"/>
    <cellStyle name="Percent 3 39 14" xfId="14549"/>
    <cellStyle name="Percent 3 39 15" xfId="14550"/>
    <cellStyle name="Percent 3 39 16" xfId="14551"/>
    <cellStyle name="Percent 3 39 17" xfId="14552"/>
    <cellStyle name="Percent 3 39 18" xfId="14553"/>
    <cellStyle name="Percent 3 39 19" xfId="14554"/>
    <cellStyle name="Percent 3 39 2" xfId="14555"/>
    <cellStyle name="Percent 3 39 2 10" xfId="14556"/>
    <cellStyle name="Percent 3 39 2 11" xfId="14557"/>
    <cellStyle name="Percent 3 39 2 12" xfId="14558"/>
    <cellStyle name="Percent 3 39 2 13" xfId="14559"/>
    <cellStyle name="Percent 3 39 2 14" xfId="14560"/>
    <cellStyle name="Percent 3 39 2 15" xfId="14561"/>
    <cellStyle name="Percent 3 39 2 16" xfId="14562"/>
    <cellStyle name="Percent 3 39 2 17" xfId="14563"/>
    <cellStyle name="Percent 3 39 2 18" xfId="14564"/>
    <cellStyle name="Percent 3 39 2 19" xfId="14565"/>
    <cellStyle name="Percent 3 39 2 2" xfId="14566"/>
    <cellStyle name="Percent 3 39 2 2 10" xfId="14567"/>
    <cellStyle name="Percent 3 39 2 2 11" xfId="14568"/>
    <cellStyle name="Percent 3 39 2 2 12" xfId="14569"/>
    <cellStyle name="Percent 3 39 2 2 13" xfId="14570"/>
    <cellStyle name="Percent 3 39 2 2 14" xfId="14571"/>
    <cellStyle name="Percent 3 39 2 2 15" xfId="14572"/>
    <cellStyle name="Percent 3 39 2 2 16" xfId="14573"/>
    <cellStyle name="Percent 3 39 2 2 17" xfId="14574"/>
    <cellStyle name="Percent 3 39 2 2 18" xfId="14575"/>
    <cellStyle name="Percent 3 39 2 2 19" xfId="14576"/>
    <cellStyle name="Percent 3 39 2 2 2" xfId="14577"/>
    <cellStyle name="Percent 3 39 2 2 3" xfId="14578"/>
    <cellStyle name="Percent 3 39 2 2 4" xfId="14579"/>
    <cellStyle name="Percent 3 39 2 2 5" xfId="14580"/>
    <cellStyle name="Percent 3 39 2 2 6" xfId="14581"/>
    <cellStyle name="Percent 3 39 2 2 7" xfId="14582"/>
    <cellStyle name="Percent 3 39 2 2 8" xfId="14583"/>
    <cellStyle name="Percent 3 39 2 2 9" xfId="14584"/>
    <cellStyle name="Percent 3 39 2 20" xfId="14585"/>
    <cellStyle name="Percent 3 39 2 3" xfId="14586"/>
    <cellStyle name="Percent 3 39 2 4" xfId="14587"/>
    <cellStyle name="Percent 3 39 2 5" xfId="14588"/>
    <cellStyle name="Percent 3 39 2 6" xfId="14589"/>
    <cellStyle name="Percent 3 39 2 7" xfId="14590"/>
    <cellStyle name="Percent 3 39 2 8" xfId="14591"/>
    <cellStyle name="Percent 3 39 2 9" xfId="14592"/>
    <cellStyle name="Percent 3 39 20" xfId="14593"/>
    <cellStyle name="Percent 3 39 21" xfId="14594"/>
    <cellStyle name="Percent 3 39 3" xfId="14595"/>
    <cellStyle name="Percent 3 39 3 10" xfId="14596"/>
    <cellStyle name="Percent 3 39 3 11" xfId="14597"/>
    <cellStyle name="Percent 3 39 3 12" xfId="14598"/>
    <cellStyle name="Percent 3 39 3 13" xfId="14599"/>
    <cellStyle name="Percent 3 39 3 14" xfId="14600"/>
    <cellStyle name="Percent 3 39 3 15" xfId="14601"/>
    <cellStyle name="Percent 3 39 3 16" xfId="14602"/>
    <cellStyle name="Percent 3 39 3 17" xfId="14603"/>
    <cellStyle name="Percent 3 39 3 18" xfId="14604"/>
    <cellStyle name="Percent 3 39 3 19" xfId="14605"/>
    <cellStyle name="Percent 3 39 3 2" xfId="14606"/>
    <cellStyle name="Percent 3 39 3 3" xfId="14607"/>
    <cellStyle name="Percent 3 39 3 4" xfId="14608"/>
    <cellStyle name="Percent 3 39 3 5" xfId="14609"/>
    <cellStyle name="Percent 3 39 3 6" xfId="14610"/>
    <cellStyle name="Percent 3 39 3 7" xfId="14611"/>
    <cellStyle name="Percent 3 39 3 8" xfId="14612"/>
    <cellStyle name="Percent 3 39 3 9" xfId="14613"/>
    <cellStyle name="Percent 3 39 4" xfId="14614"/>
    <cellStyle name="Percent 3 39 5" xfId="14615"/>
    <cellStyle name="Percent 3 39 6" xfId="14616"/>
    <cellStyle name="Percent 3 39 7" xfId="14617"/>
    <cellStyle name="Percent 3 39 8" xfId="14618"/>
    <cellStyle name="Percent 3 39 9" xfId="14619"/>
    <cellStyle name="Percent 3 4" xfId="3314"/>
    <cellStyle name="Percent 3 4 10" xfId="14620"/>
    <cellStyle name="Percent 3 4 11" xfId="14621"/>
    <cellStyle name="Percent 3 4 12" xfId="14622"/>
    <cellStyle name="Percent 3 4 13" xfId="14623"/>
    <cellStyle name="Percent 3 4 14" xfId="14624"/>
    <cellStyle name="Percent 3 4 15" xfId="14625"/>
    <cellStyle name="Percent 3 4 16" xfId="14626"/>
    <cellStyle name="Percent 3 4 17" xfId="14627"/>
    <cellStyle name="Percent 3 4 18" xfId="14628"/>
    <cellStyle name="Percent 3 4 19" xfId="14629"/>
    <cellStyle name="Percent 3 4 2" xfId="14630"/>
    <cellStyle name="Percent 3 4 2 10" xfId="14631"/>
    <cellStyle name="Percent 3 4 2 11" xfId="14632"/>
    <cellStyle name="Percent 3 4 2 12" xfId="14633"/>
    <cellStyle name="Percent 3 4 2 13" xfId="14634"/>
    <cellStyle name="Percent 3 4 2 14" xfId="14635"/>
    <cellStyle name="Percent 3 4 2 15" xfId="14636"/>
    <cellStyle name="Percent 3 4 2 16" xfId="14637"/>
    <cellStyle name="Percent 3 4 2 17" xfId="14638"/>
    <cellStyle name="Percent 3 4 2 18" xfId="14639"/>
    <cellStyle name="Percent 3 4 2 19" xfId="14640"/>
    <cellStyle name="Percent 3 4 2 2" xfId="14641"/>
    <cellStyle name="Percent 3 4 2 2 10" xfId="14642"/>
    <cellStyle name="Percent 3 4 2 2 11" xfId="14643"/>
    <cellStyle name="Percent 3 4 2 2 12" xfId="14644"/>
    <cellStyle name="Percent 3 4 2 2 13" xfId="14645"/>
    <cellStyle name="Percent 3 4 2 2 14" xfId="14646"/>
    <cellStyle name="Percent 3 4 2 2 15" xfId="14647"/>
    <cellStyle name="Percent 3 4 2 2 16" xfId="14648"/>
    <cellStyle name="Percent 3 4 2 2 17" xfId="14649"/>
    <cellStyle name="Percent 3 4 2 2 18" xfId="14650"/>
    <cellStyle name="Percent 3 4 2 2 19" xfId="14651"/>
    <cellStyle name="Percent 3 4 2 2 2" xfId="14652"/>
    <cellStyle name="Percent 3 4 2 2 3" xfId="14653"/>
    <cellStyle name="Percent 3 4 2 2 4" xfId="14654"/>
    <cellStyle name="Percent 3 4 2 2 5" xfId="14655"/>
    <cellStyle name="Percent 3 4 2 2 6" xfId="14656"/>
    <cellStyle name="Percent 3 4 2 2 7" xfId="14657"/>
    <cellStyle name="Percent 3 4 2 2 8" xfId="14658"/>
    <cellStyle name="Percent 3 4 2 2 9" xfId="14659"/>
    <cellStyle name="Percent 3 4 2 20" xfId="14660"/>
    <cellStyle name="Percent 3 4 2 3" xfId="14661"/>
    <cellStyle name="Percent 3 4 2 4" xfId="14662"/>
    <cellStyle name="Percent 3 4 2 5" xfId="14663"/>
    <cellStyle name="Percent 3 4 2 6" xfId="14664"/>
    <cellStyle name="Percent 3 4 2 7" xfId="14665"/>
    <cellStyle name="Percent 3 4 2 8" xfId="14666"/>
    <cellStyle name="Percent 3 4 2 9" xfId="14667"/>
    <cellStyle name="Percent 3 4 20" xfId="14668"/>
    <cellStyle name="Percent 3 4 21" xfId="14669"/>
    <cellStyle name="Percent 3 4 3" xfId="14670"/>
    <cellStyle name="Percent 3 4 3 10" xfId="14671"/>
    <cellStyle name="Percent 3 4 3 11" xfId="14672"/>
    <cellStyle name="Percent 3 4 3 12" xfId="14673"/>
    <cellStyle name="Percent 3 4 3 13" xfId="14674"/>
    <cellStyle name="Percent 3 4 3 14" xfId="14675"/>
    <cellStyle name="Percent 3 4 3 15" xfId="14676"/>
    <cellStyle name="Percent 3 4 3 16" xfId="14677"/>
    <cellStyle name="Percent 3 4 3 17" xfId="14678"/>
    <cellStyle name="Percent 3 4 3 18" xfId="14679"/>
    <cellStyle name="Percent 3 4 3 19" xfId="14680"/>
    <cellStyle name="Percent 3 4 3 2" xfId="14681"/>
    <cellStyle name="Percent 3 4 3 3" xfId="14682"/>
    <cellStyle name="Percent 3 4 3 4" xfId="14683"/>
    <cellStyle name="Percent 3 4 3 5" xfId="14684"/>
    <cellStyle name="Percent 3 4 3 6" xfId="14685"/>
    <cellStyle name="Percent 3 4 3 7" xfId="14686"/>
    <cellStyle name="Percent 3 4 3 8" xfId="14687"/>
    <cellStyle name="Percent 3 4 3 9" xfId="14688"/>
    <cellStyle name="Percent 3 4 4" xfId="14689"/>
    <cellStyle name="Percent 3 4 5" xfId="14690"/>
    <cellStyle name="Percent 3 4 6" xfId="14691"/>
    <cellStyle name="Percent 3 4 7" xfId="14692"/>
    <cellStyle name="Percent 3 4 8" xfId="14693"/>
    <cellStyle name="Percent 3 4 9" xfId="14694"/>
    <cellStyle name="Percent 3 40" xfId="3315"/>
    <cellStyle name="Percent 3 41" xfId="3316"/>
    <cellStyle name="Percent 3 42" xfId="3317"/>
    <cellStyle name="Percent 3 42 10" xfId="14695"/>
    <cellStyle name="Percent 3 42 11" xfId="14696"/>
    <cellStyle name="Percent 3 42 12" xfId="14697"/>
    <cellStyle name="Percent 3 42 13" xfId="14698"/>
    <cellStyle name="Percent 3 42 14" xfId="14699"/>
    <cellStyle name="Percent 3 42 15" xfId="14700"/>
    <cellStyle name="Percent 3 42 16" xfId="14701"/>
    <cellStyle name="Percent 3 42 17" xfId="14702"/>
    <cellStyle name="Percent 3 42 18" xfId="14703"/>
    <cellStyle name="Percent 3 42 19" xfId="14704"/>
    <cellStyle name="Percent 3 42 2" xfId="14705"/>
    <cellStyle name="Percent 3 42 2 10" xfId="14706"/>
    <cellStyle name="Percent 3 42 2 11" xfId="14707"/>
    <cellStyle name="Percent 3 42 2 12" xfId="14708"/>
    <cellStyle name="Percent 3 42 2 13" xfId="14709"/>
    <cellStyle name="Percent 3 42 2 14" xfId="14710"/>
    <cellStyle name="Percent 3 42 2 15" xfId="14711"/>
    <cellStyle name="Percent 3 42 2 16" xfId="14712"/>
    <cellStyle name="Percent 3 42 2 17" xfId="14713"/>
    <cellStyle name="Percent 3 42 2 18" xfId="14714"/>
    <cellStyle name="Percent 3 42 2 19" xfId="14715"/>
    <cellStyle name="Percent 3 42 2 2" xfId="14716"/>
    <cellStyle name="Percent 3 42 2 2 10" xfId="14717"/>
    <cellStyle name="Percent 3 42 2 2 11" xfId="14718"/>
    <cellStyle name="Percent 3 42 2 2 12" xfId="14719"/>
    <cellStyle name="Percent 3 42 2 2 13" xfId="14720"/>
    <cellStyle name="Percent 3 42 2 2 14" xfId="14721"/>
    <cellStyle name="Percent 3 42 2 2 15" xfId="14722"/>
    <cellStyle name="Percent 3 42 2 2 16" xfId="14723"/>
    <cellStyle name="Percent 3 42 2 2 17" xfId="14724"/>
    <cellStyle name="Percent 3 42 2 2 18" xfId="14725"/>
    <cellStyle name="Percent 3 42 2 2 19" xfId="14726"/>
    <cellStyle name="Percent 3 42 2 2 2" xfId="14727"/>
    <cellStyle name="Percent 3 42 2 2 3" xfId="14728"/>
    <cellStyle name="Percent 3 42 2 2 4" xfId="14729"/>
    <cellStyle name="Percent 3 42 2 2 5" xfId="14730"/>
    <cellStyle name="Percent 3 42 2 2 6" xfId="14731"/>
    <cellStyle name="Percent 3 42 2 2 7" xfId="14732"/>
    <cellStyle name="Percent 3 42 2 2 8" xfId="14733"/>
    <cellStyle name="Percent 3 42 2 2 9" xfId="14734"/>
    <cellStyle name="Percent 3 42 2 20" xfId="14735"/>
    <cellStyle name="Percent 3 42 2 3" xfId="14736"/>
    <cellStyle name="Percent 3 42 2 4" xfId="14737"/>
    <cellStyle name="Percent 3 42 2 5" xfId="14738"/>
    <cellStyle name="Percent 3 42 2 6" xfId="14739"/>
    <cellStyle name="Percent 3 42 2 7" xfId="14740"/>
    <cellStyle name="Percent 3 42 2 8" xfId="14741"/>
    <cellStyle name="Percent 3 42 2 9" xfId="14742"/>
    <cellStyle name="Percent 3 42 20" xfId="14743"/>
    <cellStyle name="Percent 3 42 21" xfId="14744"/>
    <cellStyle name="Percent 3 42 3" xfId="14745"/>
    <cellStyle name="Percent 3 42 3 10" xfId="14746"/>
    <cellStyle name="Percent 3 42 3 11" xfId="14747"/>
    <cellStyle name="Percent 3 42 3 12" xfId="14748"/>
    <cellStyle name="Percent 3 42 3 13" xfId="14749"/>
    <cellStyle name="Percent 3 42 3 14" xfId="14750"/>
    <cellStyle name="Percent 3 42 3 15" xfId="14751"/>
    <cellStyle name="Percent 3 42 3 16" xfId="14752"/>
    <cellStyle name="Percent 3 42 3 17" xfId="14753"/>
    <cellStyle name="Percent 3 42 3 18" xfId="14754"/>
    <cellStyle name="Percent 3 42 3 19" xfId="14755"/>
    <cellStyle name="Percent 3 42 3 2" xfId="14756"/>
    <cellStyle name="Percent 3 42 3 3" xfId="14757"/>
    <cellStyle name="Percent 3 42 3 4" xfId="14758"/>
    <cellStyle name="Percent 3 42 3 5" xfId="14759"/>
    <cellStyle name="Percent 3 42 3 6" xfId="14760"/>
    <cellStyle name="Percent 3 42 3 7" xfId="14761"/>
    <cellStyle name="Percent 3 42 3 8" xfId="14762"/>
    <cellStyle name="Percent 3 42 3 9" xfId="14763"/>
    <cellStyle name="Percent 3 42 4" xfId="14764"/>
    <cellStyle name="Percent 3 42 5" xfId="14765"/>
    <cellStyle name="Percent 3 42 6" xfId="14766"/>
    <cellStyle name="Percent 3 42 7" xfId="14767"/>
    <cellStyle name="Percent 3 42 8" xfId="14768"/>
    <cellStyle name="Percent 3 42 9" xfId="14769"/>
    <cellStyle name="Percent 3 43" xfId="3318"/>
    <cellStyle name="Percent 3 43 10" xfId="14770"/>
    <cellStyle name="Percent 3 43 11" xfId="14771"/>
    <cellStyle name="Percent 3 43 12" xfId="14772"/>
    <cellStyle name="Percent 3 43 13" xfId="14773"/>
    <cellStyle name="Percent 3 43 14" xfId="14774"/>
    <cellStyle name="Percent 3 43 15" xfId="14775"/>
    <cellStyle name="Percent 3 43 16" xfId="14776"/>
    <cellStyle name="Percent 3 43 17" xfId="14777"/>
    <cellStyle name="Percent 3 43 18" xfId="14778"/>
    <cellStyle name="Percent 3 43 19" xfId="14779"/>
    <cellStyle name="Percent 3 43 2" xfId="14780"/>
    <cellStyle name="Percent 3 43 2 10" xfId="14781"/>
    <cellStyle name="Percent 3 43 2 11" xfId="14782"/>
    <cellStyle name="Percent 3 43 2 12" xfId="14783"/>
    <cellStyle name="Percent 3 43 2 13" xfId="14784"/>
    <cellStyle name="Percent 3 43 2 14" xfId="14785"/>
    <cellStyle name="Percent 3 43 2 15" xfId="14786"/>
    <cellStyle name="Percent 3 43 2 16" xfId="14787"/>
    <cellStyle name="Percent 3 43 2 17" xfId="14788"/>
    <cellStyle name="Percent 3 43 2 18" xfId="14789"/>
    <cellStyle name="Percent 3 43 2 19" xfId="14790"/>
    <cellStyle name="Percent 3 43 2 2" xfId="14791"/>
    <cellStyle name="Percent 3 43 2 2 10" xfId="14792"/>
    <cellStyle name="Percent 3 43 2 2 11" xfId="14793"/>
    <cellStyle name="Percent 3 43 2 2 12" xfId="14794"/>
    <cellStyle name="Percent 3 43 2 2 13" xfId="14795"/>
    <cellStyle name="Percent 3 43 2 2 14" xfId="14796"/>
    <cellStyle name="Percent 3 43 2 2 15" xfId="14797"/>
    <cellStyle name="Percent 3 43 2 2 16" xfId="14798"/>
    <cellStyle name="Percent 3 43 2 2 17" xfId="14799"/>
    <cellStyle name="Percent 3 43 2 2 18" xfId="14800"/>
    <cellStyle name="Percent 3 43 2 2 19" xfId="14801"/>
    <cellStyle name="Percent 3 43 2 2 2" xfId="14802"/>
    <cellStyle name="Percent 3 43 2 2 3" xfId="14803"/>
    <cellStyle name="Percent 3 43 2 2 4" xfId="14804"/>
    <cellStyle name="Percent 3 43 2 2 5" xfId="14805"/>
    <cellStyle name="Percent 3 43 2 2 6" xfId="14806"/>
    <cellStyle name="Percent 3 43 2 2 7" xfId="14807"/>
    <cellStyle name="Percent 3 43 2 2 8" xfId="14808"/>
    <cellStyle name="Percent 3 43 2 2 9" xfId="14809"/>
    <cellStyle name="Percent 3 43 2 20" xfId="14810"/>
    <cellStyle name="Percent 3 43 2 3" xfId="14811"/>
    <cellStyle name="Percent 3 43 2 4" xfId="14812"/>
    <cellStyle name="Percent 3 43 2 5" xfId="14813"/>
    <cellStyle name="Percent 3 43 2 6" xfId="14814"/>
    <cellStyle name="Percent 3 43 2 7" xfId="14815"/>
    <cellStyle name="Percent 3 43 2 8" xfId="14816"/>
    <cellStyle name="Percent 3 43 2 9" xfId="14817"/>
    <cellStyle name="Percent 3 43 20" xfId="14818"/>
    <cellStyle name="Percent 3 43 21" xfId="14819"/>
    <cellStyle name="Percent 3 43 3" xfId="14820"/>
    <cellStyle name="Percent 3 43 3 10" xfId="14821"/>
    <cellStyle name="Percent 3 43 3 11" xfId="14822"/>
    <cellStyle name="Percent 3 43 3 12" xfId="14823"/>
    <cellStyle name="Percent 3 43 3 13" xfId="14824"/>
    <cellStyle name="Percent 3 43 3 14" xfId="14825"/>
    <cellStyle name="Percent 3 43 3 15" xfId="14826"/>
    <cellStyle name="Percent 3 43 3 16" xfId="14827"/>
    <cellStyle name="Percent 3 43 3 17" xfId="14828"/>
    <cellStyle name="Percent 3 43 3 18" xfId="14829"/>
    <cellStyle name="Percent 3 43 3 19" xfId="14830"/>
    <cellStyle name="Percent 3 43 3 2" xfId="14831"/>
    <cellStyle name="Percent 3 43 3 3" xfId="14832"/>
    <cellStyle name="Percent 3 43 3 4" xfId="14833"/>
    <cellStyle name="Percent 3 43 3 5" xfId="14834"/>
    <cellStyle name="Percent 3 43 3 6" xfId="14835"/>
    <cellStyle name="Percent 3 43 3 7" xfId="14836"/>
    <cellStyle name="Percent 3 43 3 8" xfId="14837"/>
    <cellStyle name="Percent 3 43 3 9" xfId="14838"/>
    <cellStyle name="Percent 3 43 4" xfId="14839"/>
    <cellStyle name="Percent 3 43 5" xfId="14840"/>
    <cellStyle name="Percent 3 43 6" xfId="14841"/>
    <cellStyle name="Percent 3 43 7" xfId="14842"/>
    <cellStyle name="Percent 3 43 8" xfId="14843"/>
    <cellStyle name="Percent 3 43 9" xfId="14844"/>
    <cellStyle name="Percent 3 44" xfId="3319"/>
    <cellStyle name="Percent 3 44 10" xfId="14845"/>
    <cellStyle name="Percent 3 44 11" xfId="14846"/>
    <cellStyle name="Percent 3 44 12" xfId="14847"/>
    <cellStyle name="Percent 3 44 13" xfId="14848"/>
    <cellStyle name="Percent 3 44 14" xfId="14849"/>
    <cellStyle name="Percent 3 44 15" xfId="14850"/>
    <cellStyle name="Percent 3 44 16" xfId="14851"/>
    <cellStyle name="Percent 3 44 17" xfId="14852"/>
    <cellStyle name="Percent 3 44 18" xfId="14853"/>
    <cellStyle name="Percent 3 44 19" xfId="14854"/>
    <cellStyle name="Percent 3 44 2" xfId="14855"/>
    <cellStyle name="Percent 3 44 2 10" xfId="14856"/>
    <cellStyle name="Percent 3 44 2 11" xfId="14857"/>
    <cellStyle name="Percent 3 44 2 12" xfId="14858"/>
    <cellStyle name="Percent 3 44 2 13" xfId="14859"/>
    <cellStyle name="Percent 3 44 2 14" xfId="14860"/>
    <cellStyle name="Percent 3 44 2 15" xfId="14861"/>
    <cellStyle name="Percent 3 44 2 16" xfId="14862"/>
    <cellStyle name="Percent 3 44 2 17" xfId="14863"/>
    <cellStyle name="Percent 3 44 2 18" xfId="14864"/>
    <cellStyle name="Percent 3 44 2 19" xfId="14865"/>
    <cellStyle name="Percent 3 44 2 2" xfId="14866"/>
    <cellStyle name="Percent 3 44 2 2 10" xfId="14867"/>
    <cellStyle name="Percent 3 44 2 2 11" xfId="14868"/>
    <cellStyle name="Percent 3 44 2 2 12" xfId="14869"/>
    <cellStyle name="Percent 3 44 2 2 13" xfId="14870"/>
    <cellStyle name="Percent 3 44 2 2 14" xfId="14871"/>
    <cellStyle name="Percent 3 44 2 2 15" xfId="14872"/>
    <cellStyle name="Percent 3 44 2 2 16" xfId="14873"/>
    <cellStyle name="Percent 3 44 2 2 17" xfId="14874"/>
    <cellStyle name="Percent 3 44 2 2 18" xfId="14875"/>
    <cellStyle name="Percent 3 44 2 2 19" xfId="14876"/>
    <cellStyle name="Percent 3 44 2 2 2" xfId="14877"/>
    <cellStyle name="Percent 3 44 2 2 3" xfId="14878"/>
    <cellStyle name="Percent 3 44 2 2 4" xfId="14879"/>
    <cellStyle name="Percent 3 44 2 2 5" xfId="14880"/>
    <cellStyle name="Percent 3 44 2 2 6" xfId="14881"/>
    <cellStyle name="Percent 3 44 2 2 7" xfId="14882"/>
    <cellStyle name="Percent 3 44 2 2 8" xfId="14883"/>
    <cellStyle name="Percent 3 44 2 2 9" xfId="14884"/>
    <cellStyle name="Percent 3 44 2 20" xfId="14885"/>
    <cellStyle name="Percent 3 44 2 3" xfId="14886"/>
    <cellStyle name="Percent 3 44 2 4" xfId="14887"/>
    <cellStyle name="Percent 3 44 2 5" xfId="14888"/>
    <cellStyle name="Percent 3 44 2 6" xfId="14889"/>
    <cellStyle name="Percent 3 44 2 7" xfId="14890"/>
    <cellStyle name="Percent 3 44 2 8" xfId="14891"/>
    <cellStyle name="Percent 3 44 2 9" xfId="14892"/>
    <cellStyle name="Percent 3 44 20" xfId="14893"/>
    <cellStyle name="Percent 3 44 21" xfId="14894"/>
    <cellStyle name="Percent 3 44 3" xfId="14895"/>
    <cellStyle name="Percent 3 44 3 10" xfId="14896"/>
    <cellStyle name="Percent 3 44 3 11" xfId="14897"/>
    <cellStyle name="Percent 3 44 3 12" xfId="14898"/>
    <cellStyle name="Percent 3 44 3 13" xfId="14899"/>
    <cellStyle name="Percent 3 44 3 14" xfId="14900"/>
    <cellStyle name="Percent 3 44 3 15" xfId="14901"/>
    <cellStyle name="Percent 3 44 3 16" xfId="14902"/>
    <cellStyle name="Percent 3 44 3 17" xfId="14903"/>
    <cellStyle name="Percent 3 44 3 18" xfId="14904"/>
    <cellStyle name="Percent 3 44 3 19" xfId="14905"/>
    <cellStyle name="Percent 3 44 3 2" xfId="14906"/>
    <cellStyle name="Percent 3 44 3 3" xfId="14907"/>
    <cellStyle name="Percent 3 44 3 4" xfId="14908"/>
    <cellStyle name="Percent 3 44 3 5" xfId="14909"/>
    <cellStyle name="Percent 3 44 3 6" xfId="14910"/>
    <cellStyle name="Percent 3 44 3 7" xfId="14911"/>
    <cellStyle name="Percent 3 44 3 8" xfId="14912"/>
    <cellStyle name="Percent 3 44 3 9" xfId="14913"/>
    <cellStyle name="Percent 3 44 4" xfId="14914"/>
    <cellStyle name="Percent 3 44 5" xfId="14915"/>
    <cellStyle name="Percent 3 44 6" xfId="14916"/>
    <cellStyle name="Percent 3 44 7" xfId="14917"/>
    <cellStyle name="Percent 3 44 8" xfId="14918"/>
    <cellStyle name="Percent 3 44 9" xfId="14919"/>
    <cellStyle name="Percent 3 45" xfId="3320"/>
    <cellStyle name="Percent 3 45 10" xfId="14920"/>
    <cellStyle name="Percent 3 45 11" xfId="14921"/>
    <cellStyle name="Percent 3 45 12" xfId="14922"/>
    <cellStyle name="Percent 3 45 13" xfId="14923"/>
    <cellStyle name="Percent 3 45 14" xfId="14924"/>
    <cellStyle name="Percent 3 45 15" xfId="14925"/>
    <cellStyle name="Percent 3 45 16" xfId="14926"/>
    <cellStyle name="Percent 3 45 17" xfId="14927"/>
    <cellStyle name="Percent 3 45 18" xfId="14928"/>
    <cellStyle name="Percent 3 45 19" xfId="14929"/>
    <cellStyle name="Percent 3 45 2" xfId="14930"/>
    <cellStyle name="Percent 3 45 2 10" xfId="14931"/>
    <cellStyle name="Percent 3 45 2 11" xfId="14932"/>
    <cellStyle name="Percent 3 45 2 12" xfId="14933"/>
    <cellStyle name="Percent 3 45 2 13" xfId="14934"/>
    <cellStyle name="Percent 3 45 2 14" xfId="14935"/>
    <cellStyle name="Percent 3 45 2 15" xfId="14936"/>
    <cellStyle name="Percent 3 45 2 16" xfId="14937"/>
    <cellStyle name="Percent 3 45 2 17" xfId="14938"/>
    <cellStyle name="Percent 3 45 2 18" xfId="14939"/>
    <cellStyle name="Percent 3 45 2 19" xfId="14940"/>
    <cellStyle name="Percent 3 45 2 2" xfId="14941"/>
    <cellStyle name="Percent 3 45 2 2 10" xfId="14942"/>
    <cellStyle name="Percent 3 45 2 2 11" xfId="14943"/>
    <cellStyle name="Percent 3 45 2 2 12" xfId="14944"/>
    <cellStyle name="Percent 3 45 2 2 13" xfId="14945"/>
    <cellStyle name="Percent 3 45 2 2 14" xfId="14946"/>
    <cellStyle name="Percent 3 45 2 2 15" xfId="14947"/>
    <cellStyle name="Percent 3 45 2 2 16" xfId="14948"/>
    <cellStyle name="Percent 3 45 2 2 17" xfId="14949"/>
    <cellStyle name="Percent 3 45 2 2 18" xfId="14950"/>
    <cellStyle name="Percent 3 45 2 2 19" xfId="14951"/>
    <cellStyle name="Percent 3 45 2 2 2" xfId="14952"/>
    <cellStyle name="Percent 3 45 2 2 3" xfId="14953"/>
    <cellStyle name="Percent 3 45 2 2 4" xfId="14954"/>
    <cellStyle name="Percent 3 45 2 2 5" xfId="14955"/>
    <cellStyle name="Percent 3 45 2 2 6" xfId="14956"/>
    <cellStyle name="Percent 3 45 2 2 7" xfId="14957"/>
    <cellStyle name="Percent 3 45 2 2 8" xfId="14958"/>
    <cellStyle name="Percent 3 45 2 2 9" xfId="14959"/>
    <cellStyle name="Percent 3 45 2 20" xfId="14960"/>
    <cellStyle name="Percent 3 45 2 3" xfId="14961"/>
    <cellStyle name="Percent 3 45 2 4" xfId="14962"/>
    <cellStyle name="Percent 3 45 2 5" xfId="14963"/>
    <cellStyle name="Percent 3 45 2 6" xfId="14964"/>
    <cellStyle name="Percent 3 45 2 7" xfId="14965"/>
    <cellStyle name="Percent 3 45 2 8" xfId="14966"/>
    <cellStyle name="Percent 3 45 2 9" xfId="14967"/>
    <cellStyle name="Percent 3 45 20" xfId="14968"/>
    <cellStyle name="Percent 3 45 21" xfId="14969"/>
    <cellStyle name="Percent 3 45 3" xfId="14970"/>
    <cellStyle name="Percent 3 45 3 10" xfId="14971"/>
    <cellStyle name="Percent 3 45 3 11" xfId="14972"/>
    <cellStyle name="Percent 3 45 3 12" xfId="14973"/>
    <cellStyle name="Percent 3 45 3 13" xfId="14974"/>
    <cellStyle name="Percent 3 45 3 14" xfId="14975"/>
    <cellStyle name="Percent 3 45 3 15" xfId="14976"/>
    <cellStyle name="Percent 3 45 3 16" xfId="14977"/>
    <cellStyle name="Percent 3 45 3 17" xfId="14978"/>
    <cellStyle name="Percent 3 45 3 18" xfId="14979"/>
    <cellStyle name="Percent 3 45 3 19" xfId="14980"/>
    <cellStyle name="Percent 3 45 3 2" xfId="14981"/>
    <cellStyle name="Percent 3 45 3 3" xfId="14982"/>
    <cellStyle name="Percent 3 45 3 4" xfId="14983"/>
    <cellStyle name="Percent 3 45 3 5" xfId="14984"/>
    <cellStyle name="Percent 3 45 3 6" xfId="14985"/>
    <cellStyle name="Percent 3 45 3 7" xfId="14986"/>
    <cellStyle name="Percent 3 45 3 8" xfId="14987"/>
    <cellStyle name="Percent 3 45 3 9" xfId="14988"/>
    <cellStyle name="Percent 3 45 4" xfId="14989"/>
    <cellStyle name="Percent 3 45 5" xfId="14990"/>
    <cellStyle name="Percent 3 45 6" xfId="14991"/>
    <cellStyle name="Percent 3 45 7" xfId="14992"/>
    <cellStyle name="Percent 3 45 8" xfId="14993"/>
    <cellStyle name="Percent 3 45 9" xfId="14994"/>
    <cellStyle name="Percent 3 46" xfId="3321"/>
    <cellStyle name="Percent 3 46 10" xfId="14995"/>
    <cellStyle name="Percent 3 46 11" xfId="14996"/>
    <cellStyle name="Percent 3 46 12" xfId="14997"/>
    <cellStyle name="Percent 3 46 13" xfId="14998"/>
    <cellStyle name="Percent 3 46 14" xfId="14999"/>
    <cellStyle name="Percent 3 46 15" xfId="15000"/>
    <cellStyle name="Percent 3 46 16" xfId="15001"/>
    <cellStyle name="Percent 3 46 17" xfId="15002"/>
    <cellStyle name="Percent 3 46 18" xfId="15003"/>
    <cellStyle name="Percent 3 46 19" xfId="15004"/>
    <cellStyle name="Percent 3 46 2" xfId="15005"/>
    <cellStyle name="Percent 3 46 2 10" xfId="15006"/>
    <cellStyle name="Percent 3 46 2 11" xfId="15007"/>
    <cellStyle name="Percent 3 46 2 12" xfId="15008"/>
    <cellStyle name="Percent 3 46 2 13" xfId="15009"/>
    <cellStyle name="Percent 3 46 2 14" xfId="15010"/>
    <cellStyle name="Percent 3 46 2 15" xfId="15011"/>
    <cellStyle name="Percent 3 46 2 16" xfId="15012"/>
    <cellStyle name="Percent 3 46 2 17" xfId="15013"/>
    <cellStyle name="Percent 3 46 2 18" xfId="15014"/>
    <cellStyle name="Percent 3 46 2 19" xfId="15015"/>
    <cellStyle name="Percent 3 46 2 2" xfId="15016"/>
    <cellStyle name="Percent 3 46 2 2 10" xfId="15017"/>
    <cellStyle name="Percent 3 46 2 2 11" xfId="15018"/>
    <cellStyle name="Percent 3 46 2 2 12" xfId="15019"/>
    <cellStyle name="Percent 3 46 2 2 13" xfId="15020"/>
    <cellStyle name="Percent 3 46 2 2 14" xfId="15021"/>
    <cellStyle name="Percent 3 46 2 2 15" xfId="15022"/>
    <cellStyle name="Percent 3 46 2 2 16" xfId="15023"/>
    <cellStyle name="Percent 3 46 2 2 17" xfId="15024"/>
    <cellStyle name="Percent 3 46 2 2 18" xfId="15025"/>
    <cellStyle name="Percent 3 46 2 2 19" xfId="15026"/>
    <cellStyle name="Percent 3 46 2 2 2" xfId="15027"/>
    <cellStyle name="Percent 3 46 2 2 3" xfId="15028"/>
    <cellStyle name="Percent 3 46 2 2 4" xfId="15029"/>
    <cellStyle name="Percent 3 46 2 2 5" xfId="15030"/>
    <cellStyle name="Percent 3 46 2 2 6" xfId="15031"/>
    <cellStyle name="Percent 3 46 2 2 7" xfId="15032"/>
    <cellStyle name="Percent 3 46 2 2 8" xfId="15033"/>
    <cellStyle name="Percent 3 46 2 2 9" xfId="15034"/>
    <cellStyle name="Percent 3 46 2 20" xfId="15035"/>
    <cellStyle name="Percent 3 46 2 3" xfId="15036"/>
    <cellStyle name="Percent 3 46 2 4" xfId="15037"/>
    <cellStyle name="Percent 3 46 2 5" xfId="15038"/>
    <cellStyle name="Percent 3 46 2 6" xfId="15039"/>
    <cellStyle name="Percent 3 46 2 7" xfId="15040"/>
    <cellStyle name="Percent 3 46 2 8" xfId="15041"/>
    <cellStyle name="Percent 3 46 2 9" xfId="15042"/>
    <cellStyle name="Percent 3 46 20" xfId="15043"/>
    <cellStyle name="Percent 3 46 21" xfId="15044"/>
    <cellStyle name="Percent 3 46 3" xfId="15045"/>
    <cellStyle name="Percent 3 46 3 10" xfId="15046"/>
    <cellStyle name="Percent 3 46 3 11" xfId="15047"/>
    <cellStyle name="Percent 3 46 3 12" xfId="15048"/>
    <cellStyle name="Percent 3 46 3 13" xfId="15049"/>
    <cellStyle name="Percent 3 46 3 14" xfId="15050"/>
    <cellStyle name="Percent 3 46 3 15" xfId="15051"/>
    <cellStyle name="Percent 3 46 3 16" xfId="15052"/>
    <cellStyle name="Percent 3 46 3 17" xfId="15053"/>
    <cellStyle name="Percent 3 46 3 18" xfId="15054"/>
    <cellStyle name="Percent 3 46 3 19" xfId="15055"/>
    <cellStyle name="Percent 3 46 3 2" xfId="15056"/>
    <cellStyle name="Percent 3 46 3 3" xfId="15057"/>
    <cellStyle name="Percent 3 46 3 4" xfId="15058"/>
    <cellStyle name="Percent 3 46 3 5" xfId="15059"/>
    <cellStyle name="Percent 3 46 3 6" xfId="15060"/>
    <cellStyle name="Percent 3 46 3 7" xfId="15061"/>
    <cellStyle name="Percent 3 46 3 8" xfId="15062"/>
    <cellStyle name="Percent 3 46 3 9" xfId="15063"/>
    <cellStyle name="Percent 3 46 4" xfId="15064"/>
    <cellStyle name="Percent 3 46 5" xfId="15065"/>
    <cellStyle name="Percent 3 46 6" xfId="15066"/>
    <cellStyle name="Percent 3 46 7" xfId="15067"/>
    <cellStyle name="Percent 3 46 8" xfId="15068"/>
    <cellStyle name="Percent 3 46 9" xfId="15069"/>
    <cellStyle name="Percent 3 47" xfId="3322"/>
    <cellStyle name="Percent 3 47 10" xfId="15070"/>
    <cellStyle name="Percent 3 47 11" xfId="15071"/>
    <cellStyle name="Percent 3 47 12" xfId="15072"/>
    <cellStyle name="Percent 3 47 13" xfId="15073"/>
    <cellStyle name="Percent 3 47 14" xfId="15074"/>
    <cellStyle name="Percent 3 47 15" xfId="15075"/>
    <cellStyle name="Percent 3 47 16" xfId="15076"/>
    <cellStyle name="Percent 3 47 17" xfId="15077"/>
    <cellStyle name="Percent 3 47 18" xfId="15078"/>
    <cellStyle name="Percent 3 47 19" xfId="15079"/>
    <cellStyle name="Percent 3 47 2" xfId="15080"/>
    <cellStyle name="Percent 3 47 2 10" xfId="15081"/>
    <cellStyle name="Percent 3 47 2 11" xfId="15082"/>
    <cellStyle name="Percent 3 47 2 12" xfId="15083"/>
    <cellStyle name="Percent 3 47 2 13" xfId="15084"/>
    <cellStyle name="Percent 3 47 2 14" xfId="15085"/>
    <cellStyle name="Percent 3 47 2 15" xfId="15086"/>
    <cellStyle name="Percent 3 47 2 16" xfId="15087"/>
    <cellStyle name="Percent 3 47 2 17" xfId="15088"/>
    <cellStyle name="Percent 3 47 2 18" xfId="15089"/>
    <cellStyle name="Percent 3 47 2 19" xfId="15090"/>
    <cellStyle name="Percent 3 47 2 2" xfId="15091"/>
    <cellStyle name="Percent 3 47 2 2 10" xfId="15092"/>
    <cellStyle name="Percent 3 47 2 2 11" xfId="15093"/>
    <cellStyle name="Percent 3 47 2 2 12" xfId="15094"/>
    <cellStyle name="Percent 3 47 2 2 13" xfId="15095"/>
    <cellStyle name="Percent 3 47 2 2 14" xfId="15096"/>
    <cellStyle name="Percent 3 47 2 2 15" xfId="15097"/>
    <cellStyle name="Percent 3 47 2 2 16" xfId="15098"/>
    <cellStyle name="Percent 3 47 2 2 17" xfId="15099"/>
    <cellStyle name="Percent 3 47 2 2 18" xfId="15100"/>
    <cellStyle name="Percent 3 47 2 2 19" xfId="15101"/>
    <cellStyle name="Percent 3 47 2 2 2" xfId="15102"/>
    <cellStyle name="Percent 3 47 2 2 3" xfId="15103"/>
    <cellStyle name="Percent 3 47 2 2 4" xfId="15104"/>
    <cellStyle name="Percent 3 47 2 2 5" xfId="15105"/>
    <cellStyle name="Percent 3 47 2 2 6" xfId="15106"/>
    <cellStyle name="Percent 3 47 2 2 7" xfId="15107"/>
    <cellStyle name="Percent 3 47 2 2 8" xfId="15108"/>
    <cellStyle name="Percent 3 47 2 2 9" xfId="15109"/>
    <cellStyle name="Percent 3 47 2 20" xfId="15110"/>
    <cellStyle name="Percent 3 47 2 3" xfId="15111"/>
    <cellStyle name="Percent 3 47 2 4" xfId="15112"/>
    <cellStyle name="Percent 3 47 2 5" xfId="15113"/>
    <cellStyle name="Percent 3 47 2 6" xfId="15114"/>
    <cellStyle name="Percent 3 47 2 7" xfId="15115"/>
    <cellStyle name="Percent 3 47 2 8" xfId="15116"/>
    <cellStyle name="Percent 3 47 2 9" xfId="15117"/>
    <cellStyle name="Percent 3 47 20" xfId="15118"/>
    <cellStyle name="Percent 3 47 21" xfId="15119"/>
    <cellStyle name="Percent 3 47 3" xfId="15120"/>
    <cellStyle name="Percent 3 47 3 10" xfId="15121"/>
    <cellStyle name="Percent 3 47 3 11" xfId="15122"/>
    <cellStyle name="Percent 3 47 3 12" xfId="15123"/>
    <cellStyle name="Percent 3 47 3 13" xfId="15124"/>
    <cellStyle name="Percent 3 47 3 14" xfId="15125"/>
    <cellStyle name="Percent 3 47 3 15" xfId="15126"/>
    <cellStyle name="Percent 3 47 3 16" xfId="15127"/>
    <cellStyle name="Percent 3 47 3 17" xfId="15128"/>
    <cellStyle name="Percent 3 47 3 18" xfId="15129"/>
    <cellStyle name="Percent 3 47 3 19" xfId="15130"/>
    <cellStyle name="Percent 3 47 3 2" xfId="15131"/>
    <cellStyle name="Percent 3 47 3 3" xfId="15132"/>
    <cellStyle name="Percent 3 47 3 4" xfId="15133"/>
    <cellStyle name="Percent 3 47 3 5" xfId="15134"/>
    <cellStyle name="Percent 3 47 3 6" xfId="15135"/>
    <cellStyle name="Percent 3 47 3 7" xfId="15136"/>
    <cellStyle name="Percent 3 47 3 8" xfId="15137"/>
    <cellStyle name="Percent 3 47 3 9" xfId="15138"/>
    <cellStyle name="Percent 3 47 4" xfId="15139"/>
    <cellStyle name="Percent 3 47 5" xfId="15140"/>
    <cellStyle name="Percent 3 47 6" xfId="15141"/>
    <cellStyle name="Percent 3 47 7" xfId="15142"/>
    <cellStyle name="Percent 3 47 8" xfId="15143"/>
    <cellStyle name="Percent 3 47 9" xfId="15144"/>
    <cellStyle name="Percent 3 48" xfId="3323"/>
    <cellStyle name="Percent 3 48 10" xfId="15145"/>
    <cellStyle name="Percent 3 48 11" xfId="15146"/>
    <cellStyle name="Percent 3 48 12" xfId="15147"/>
    <cellStyle name="Percent 3 48 13" xfId="15148"/>
    <cellStyle name="Percent 3 48 14" xfId="15149"/>
    <cellStyle name="Percent 3 48 15" xfId="15150"/>
    <cellStyle name="Percent 3 48 16" xfId="15151"/>
    <cellStyle name="Percent 3 48 17" xfId="15152"/>
    <cellStyle name="Percent 3 48 18" xfId="15153"/>
    <cellStyle name="Percent 3 48 19" xfId="15154"/>
    <cellStyle name="Percent 3 48 2" xfId="15155"/>
    <cellStyle name="Percent 3 48 2 10" xfId="15156"/>
    <cellStyle name="Percent 3 48 2 11" xfId="15157"/>
    <cellStyle name="Percent 3 48 2 12" xfId="15158"/>
    <cellStyle name="Percent 3 48 2 13" xfId="15159"/>
    <cellStyle name="Percent 3 48 2 14" xfId="15160"/>
    <cellStyle name="Percent 3 48 2 15" xfId="15161"/>
    <cellStyle name="Percent 3 48 2 16" xfId="15162"/>
    <cellStyle name="Percent 3 48 2 17" xfId="15163"/>
    <cellStyle name="Percent 3 48 2 18" xfId="15164"/>
    <cellStyle name="Percent 3 48 2 19" xfId="15165"/>
    <cellStyle name="Percent 3 48 2 2" xfId="15166"/>
    <cellStyle name="Percent 3 48 2 2 10" xfId="15167"/>
    <cellStyle name="Percent 3 48 2 2 11" xfId="15168"/>
    <cellStyle name="Percent 3 48 2 2 12" xfId="15169"/>
    <cellStyle name="Percent 3 48 2 2 13" xfId="15170"/>
    <cellStyle name="Percent 3 48 2 2 14" xfId="15171"/>
    <cellStyle name="Percent 3 48 2 2 15" xfId="15172"/>
    <cellStyle name="Percent 3 48 2 2 16" xfId="15173"/>
    <cellStyle name="Percent 3 48 2 2 17" xfId="15174"/>
    <cellStyle name="Percent 3 48 2 2 18" xfId="15175"/>
    <cellStyle name="Percent 3 48 2 2 19" xfId="15176"/>
    <cellStyle name="Percent 3 48 2 2 2" xfId="15177"/>
    <cellStyle name="Percent 3 48 2 2 3" xfId="15178"/>
    <cellStyle name="Percent 3 48 2 2 4" xfId="15179"/>
    <cellStyle name="Percent 3 48 2 2 5" xfId="15180"/>
    <cellStyle name="Percent 3 48 2 2 6" xfId="15181"/>
    <cellStyle name="Percent 3 48 2 2 7" xfId="15182"/>
    <cellStyle name="Percent 3 48 2 2 8" xfId="15183"/>
    <cellStyle name="Percent 3 48 2 2 9" xfId="15184"/>
    <cellStyle name="Percent 3 48 2 20" xfId="15185"/>
    <cellStyle name="Percent 3 48 2 3" xfId="15186"/>
    <cellStyle name="Percent 3 48 2 4" xfId="15187"/>
    <cellStyle name="Percent 3 48 2 5" xfId="15188"/>
    <cellStyle name="Percent 3 48 2 6" xfId="15189"/>
    <cellStyle name="Percent 3 48 2 7" xfId="15190"/>
    <cellStyle name="Percent 3 48 2 8" xfId="15191"/>
    <cellStyle name="Percent 3 48 2 9" xfId="15192"/>
    <cellStyle name="Percent 3 48 20" xfId="15193"/>
    <cellStyle name="Percent 3 48 21" xfId="15194"/>
    <cellStyle name="Percent 3 48 3" xfId="15195"/>
    <cellStyle name="Percent 3 48 3 10" xfId="15196"/>
    <cellStyle name="Percent 3 48 3 11" xfId="15197"/>
    <cellStyle name="Percent 3 48 3 12" xfId="15198"/>
    <cellStyle name="Percent 3 48 3 13" xfId="15199"/>
    <cellStyle name="Percent 3 48 3 14" xfId="15200"/>
    <cellStyle name="Percent 3 48 3 15" xfId="15201"/>
    <cellStyle name="Percent 3 48 3 16" xfId="15202"/>
    <cellStyle name="Percent 3 48 3 17" xfId="15203"/>
    <cellStyle name="Percent 3 48 3 18" xfId="15204"/>
    <cellStyle name="Percent 3 48 3 19" xfId="15205"/>
    <cellStyle name="Percent 3 48 3 2" xfId="15206"/>
    <cellStyle name="Percent 3 48 3 3" xfId="15207"/>
    <cellStyle name="Percent 3 48 3 4" xfId="15208"/>
    <cellStyle name="Percent 3 48 3 5" xfId="15209"/>
    <cellStyle name="Percent 3 48 3 6" xfId="15210"/>
    <cellStyle name="Percent 3 48 3 7" xfId="15211"/>
    <cellStyle name="Percent 3 48 3 8" xfId="15212"/>
    <cellStyle name="Percent 3 48 3 9" xfId="15213"/>
    <cellStyle name="Percent 3 48 4" xfId="15214"/>
    <cellStyle name="Percent 3 48 5" xfId="15215"/>
    <cellStyle name="Percent 3 48 6" xfId="15216"/>
    <cellStyle name="Percent 3 48 7" xfId="15217"/>
    <cellStyle name="Percent 3 48 8" xfId="15218"/>
    <cellStyle name="Percent 3 48 9" xfId="15219"/>
    <cellStyle name="Percent 3 49" xfId="3324"/>
    <cellStyle name="Percent 3 49 10" xfId="15220"/>
    <cellStyle name="Percent 3 49 11" xfId="15221"/>
    <cellStyle name="Percent 3 49 12" xfId="15222"/>
    <cellStyle name="Percent 3 49 13" xfId="15223"/>
    <cellStyle name="Percent 3 49 14" xfId="15224"/>
    <cellStyle name="Percent 3 49 15" xfId="15225"/>
    <cellStyle name="Percent 3 49 16" xfId="15226"/>
    <cellStyle name="Percent 3 49 17" xfId="15227"/>
    <cellStyle name="Percent 3 49 18" xfId="15228"/>
    <cellStyle name="Percent 3 49 19" xfId="15229"/>
    <cellStyle name="Percent 3 49 2" xfId="15230"/>
    <cellStyle name="Percent 3 49 2 10" xfId="15231"/>
    <cellStyle name="Percent 3 49 2 11" xfId="15232"/>
    <cellStyle name="Percent 3 49 2 12" xfId="15233"/>
    <cellStyle name="Percent 3 49 2 13" xfId="15234"/>
    <cellStyle name="Percent 3 49 2 14" xfId="15235"/>
    <cellStyle name="Percent 3 49 2 15" xfId="15236"/>
    <cellStyle name="Percent 3 49 2 16" xfId="15237"/>
    <cellStyle name="Percent 3 49 2 17" xfId="15238"/>
    <cellStyle name="Percent 3 49 2 18" xfId="15239"/>
    <cellStyle name="Percent 3 49 2 19" xfId="15240"/>
    <cellStyle name="Percent 3 49 2 2" xfId="15241"/>
    <cellStyle name="Percent 3 49 2 2 10" xfId="15242"/>
    <cellStyle name="Percent 3 49 2 2 11" xfId="15243"/>
    <cellStyle name="Percent 3 49 2 2 12" xfId="15244"/>
    <cellStyle name="Percent 3 49 2 2 13" xfId="15245"/>
    <cellStyle name="Percent 3 49 2 2 14" xfId="15246"/>
    <cellStyle name="Percent 3 49 2 2 15" xfId="15247"/>
    <cellStyle name="Percent 3 49 2 2 16" xfId="15248"/>
    <cellStyle name="Percent 3 49 2 2 17" xfId="15249"/>
    <cellStyle name="Percent 3 49 2 2 18" xfId="15250"/>
    <cellStyle name="Percent 3 49 2 2 19" xfId="15251"/>
    <cellStyle name="Percent 3 49 2 2 2" xfId="15252"/>
    <cellStyle name="Percent 3 49 2 2 3" xfId="15253"/>
    <cellStyle name="Percent 3 49 2 2 4" xfId="15254"/>
    <cellStyle name="Percent 3 49 2 2 5" xfId="15255"/>
    <cellStyle name="Percent 3 49 2 2 6" xfId="15256"/>
    <cellStyle name="Percent 3 49 2 2 7" xfId="15257"/>
    <cellStyle name="Percent 3 49 2 2 8" xfId="15258"/>
    <cellStyle name="Percent 3 49 2 2 9" xfId="15259"/>
    <cellStyle name="Percent 3 49 2 20" xfId="15260"/>
    <cellStyle name="Percent 3 49 2 3" xfId="15261"/>
    <cellStyle name="Percent 3 49 2 4" xfId="15262"/>
    <cellStyle name="Percent 3 49 2 5" xfId="15263"/>
    <cellStyle name="Percent 3 49 2 6" xfId="15264"/>
    <cellStyle name="Percent 3 49 2 7" xfId="15265"/>
    <cellStyle name="Percent 3 49 2 8" xfId="15266"/>
    <cellStyle name="Percent 3 49 2 9" xfId="15267"/>
    <cellStyle name="Percent 3 49 20" xfId="15268"/>
    <cellStyle name="Percent 3 49 21" xfId="15269"/>
    <cellStyle name="Percent 3 49 3" xfId="15270"/>
    <cellStyle name="Percent 3 49 3 10" xfId="15271"/>
    <cellStyle name="Percent 3 49 3 11" xfId="15272"/>
    <cellStyle name="Percent 3 49 3 12" xfId="15273"/>
    <cellStyle name="Percent 3 49 3 13" xfId="15274"/>
    <cellStyle name="Percent 3 49 3 14" xfId="15275"/>
    <cellStyle name="Percent 3 49 3 15" xfId="15276"/>
    <cellStyle name="Percent 3 49 3 16" xfId="15277"/>
    <cellStyle name="Percent 3 49 3 17" xfId="15278"/>
    <cellStyle name="Percent 3 49 3 18" xfId="15279"/>
    <cellStyle name="Percent 3 49 3 19" xfId="15280"/>
    <cellStyle name="Percent 3 49 3 2" xfId="15281"/>
    <cellStyle name="Percent 3 49 3 3" xfId="15282"/>
    <cellStyle name="Percent 3 49 3 4" xfId="15283"/>
    <cellStyle name="Percent 3 49 3 5" xfId="15284"/>
    <cellStyle name="Percent 3 49 3 6" xfId="15285"/>
    <cellStyle name="Percent 3 49 3 7" xfId="15286"/>
    <cellStyle name="Percent 3 49 3 8" xfId="15287"/>
    <cellStyle name="Percent 3 49 3 9" xfId="15288"/>
    <cellStyle name="Percent 3 49 4" xfId="15289"/>
    <cellStyle name="Percent 3 49 5" xfId="15290"/>
    <cellStyle name="Percent 3 49 6" xfId="15291"/>
    <cellStyle name="Percent 3 49 7" xfId="15292"/>
    <cellStyle name="Percent 3 49 8" xfId="15293"/>
    <cellStyle name="Percent 3 49 9" xfId="15294"/>
    <cellStyle name="Percent 3 5" xfId="3325"/>
    <cellStyle name="Percent 3 5 10" xfId="15295"/>
    <cellStyle name="Percent 3 5 11" xfId="15296"/>
    <cellStyle name="Percent 3 5 12" xfId="15297"/>
    <cellStyle name="Percent 3 5 13" xfId="15298"/>
    <cellStyle name="Percent 3 5 14" xfId="15299"/>
    <cellStyle name="Percent 3 5 15" xfId="15300"/>
    <cellStyle name="Percent 3 5 16" xfId="15301"/>
    <cellStyle name="Percent 3 5 17" xfId="15302"/>
    <cellStyle name="Percent 3 5 18" xfId="15303"/>
    <cellStyle name="Percent 3 5 19" xfId="15304"/>
    <cellStyle name="Percent 3 5 2" xfId="15305"/>
    <cellStyle name="Percent 3 5 2 10" xfId="15306"/>
    <cellStyle name="Percent 3 5 2 11" xfId="15307"/>
    <cellStyle name="Percent 3 5 2 12" xfId="15308"/>
    <cellStyle name="Percent 3 5 2 13" xfId="15309"/>
    <cellStyle name="Percent 3 5 2 14" xfId="15310"/>
    <cellStyle name="Percent 3 5 2 15" xfId="15311"/>
    <cellStyle name="Percent 3 5 2 16" xfId="15312"/>
    <cellStyle name="Percent 3 5 2 17" xfId="15313"/>
    <cellStyle name="Percent 3 5 2 18" xfId="15314"/>
    <cellStyle name="Percent 3 5 2 19" xfId="15315"/>
    <cellStyle name="Percent 3 5 2 2" xfId="15316"/>
    <cellStyle name="Percent 3 5 2 2 10" xfId="15317"/>
    <cellStyle name="Percent 3 5 2 2 11" xfId="15318"/>
    <cellStyle name="Percent 3 5 2 2 12" xfId="15319"/>
    <cellStyle name="Percent 3 5 2 2 13" xfId="15320"/>
    <cellStyle name="Percent 3 5 2 2 14" xfId="15321"/>
    <cellStyle name="Percent 3 5 2 2 15" xfId="15322"/>
    <cellStyle name="Percent 3 5 2 2 16" xfId="15323"/>
    <cellStyle name="Percent 3 5 2 2 17" xfId="15324"/>
    <cellStyle name="Percent 3 5 2 2 18" xfId="15325"/>
    <cellStyle name="Percent 3 5 2 2 19" xfId="15326"/>
    <cellStyle name="Percent 3 5 2 2 2" xfId="15327"/>
    <cellStyle name="Percent 3 5 2 2 3" xfId="15328"/>
    <cellStyle name="Percent 3 5 2 2 4" xfId="15329"/>
    <cellStyle name="Percent 3 5 2 2 5" xfId="15330"/>
    <cellStyle name="Percent 3 5 2 2 6" xfId="15331"/>
    <cellStyle name="Percent 3 5 2 2 7" xfId="15332"/>
    <cellStyle name="Percent 3 5 2 2 8" xfId="15333"/>
    <cellStyle name="Percent 3 5 2 2 9" xfId="15334"/>
    <cellStyle name="Percent 3 5 2 20" xfId="15335"/>
    <cellStyle name="Percent 3 5 2 3" xfId="15336"/>
    <cellStyle name="Percent 3 5 2 4" xfId="15337"/>
    <cellStyle name="Percent 3 5 2 5" xfId="15338"/>
    <cellStyle name="Percent 3 5 2 6" xfId="15339"/>
    <cellStyle name="Percent 3 5 2 7" xfId="15340"/>
    <cellStyle name="Percent 3 5 2 8" xfId="15341"/>
    <cellStyle name="Percent 3 5 2 9" xfId="15342"/>
    <cellStyle name="Percent 3 5 20" xfId="15343"/>
    <cellStyle name="Percent 3 5 21" xfId="15344"/>
    <cellStyle name="Percent 3 5 3" xfId="15345"/>
    <cellStyle name="Percent 3 5 3 10" xfId="15346"/>
    <cellStyle name="Percent 3 5 3 11" xfId="15347"/>
    <cellStyle name="Percent 3 5 3 12" xfId="15348"/>
    <cellStyle name="Percent 3 5 3 13" xfId="15349"/>
    <cellStyle name="Percent 3 5 3 14" xfId="15350"/>
    <cellStyle name="Percent 3 5 3 15" xfId="15351"/>
    <cellStyle name="Percent 3 5 3 16" xfId="15352"/>
    <cellStyle name="Percent 3 5 3 17" xfId="15353"/>
    <cellStyle name="Percent 3 5 3 18" xfId="15354"/>
    <cellStyle name="Percent 3 5 3 19" xfId="15355"/>
    <cellStyle name="Percent 3 5 3 2" xfId="15356"/>
    <cellStyle name="Percent 3 5 3 3" xfId="15357"/>
    <cellStyle name="Percent 3 5 3 4" xfId="15358"/>
    <cellStyle name="Percent 3 5 3 5" xfId="15359"/>
    <cellStyle name="Percent 3 5 3 6" xfId="15360"/>
    <cellStyle name="Percent 3 5 3 7" xfId="15361"/>
    <cellStyle name="Percent 3 5 3 8" xfId="15362"/>
    <cellStyle name="Percent 3 5 3 9" xfId="15363"/>
    <cellStyle name="Percent 3 5 4" xfId="15364"/>
    <cellStyle name="Percent 3 5 5" xfId="15365"/>
    <cellStyle name="Percent 3 5 6" xfId="15366"/>
    <cellStyle name="Percent 3 5 7" xfId="15367"/>
    <cellStyle name="Percent 3 5 8" xfId="15368"/>
    <cellStyle name="Percent 3 5 9" xfId="15369"/>
    <cellStyle name="Percent 3 50" xfId="3326"/>
    <cellStyle name="Percent 3 50 10" xfId="15370"/>
    <cellStyle name="Percent 3 50 11" xfId="15371"/>
    <cellStyle name="Percent 3 50 12" xfId="15372"/>
    <cellStyle name="Percent 3 50 13" xfId="15373"/>
    <cellStyle name="Percent 3 50 14" xfId="15374"/>
    <cellStyle name="Percent 3 50 15" xfId="15375"/>
    <cellStyle name="Percent 3 50 16" xfId="15376"/>
    <cellStyle name="Percent 3 50 17" xfId="15377"/>
    <cellStyle name="Percent 3 50 18" xfId="15378"/>
    <cellStyle name="Percent 3 50 19" xfId="15379"/>
    <cellStyle name="Percent 3 50 2" xfId="15380"/>
    <cellStyle name="Percent 3 50 2 10" xfId="15381"/>
    <cellStyle name="Percent 3 50 2 11" xfId="15382"/>
    <cellStyle name="Percent 3 50 2 12" xfId="15383"/>
    <cellStyle name="Percent 3 50 2 13" xfId="15384"/>
    <cellStyle name="Percent 3 50 2 14" xfId="15385"/>
    <cellStyle name="Percent 3 50 2 15" xfId="15386"/>
    <cellStyle name="Percent 3 50 2 16" xfId="15387"/>
    <cellStyle name="Percent 3 50 2 17" xfId="15388"/>
    <cellStyle name="Percent 3 50 2 18" xfId="15389"/>
    <cellStyle name="Percent 3 50 2 19" xfId="15390"/>
    <cellStyle name="Percent 3 50 2 2" xfId="15391"/>
    <cellStyle name="Percent 3 50 2 2 10" xfId="15392"/>
    <cellStyle name="Percent 3 50 2 2 11" xfId="15393"/>
    <cellStyle name="Percent 3 50 2 2 12" xfId="15394"/>
    <cellStyle name="Percent 3 50 2 2 13" xfId="15395"/>
    <cellStyle name="Percent 3 50 2 2 14" xfId="15396"/>
    <cellStyle name="Percent 3 50 2 2 15" xfId="15397"/>
    <cellStyle name="Percent 3 50 2 2 16" xfId="15398"/>
    <cellStyle name="Percent 3 50 2 2 17" xfId="15399"/>
    <cellStyle name="Percent 3 50 2 2 18" xfId="15400"/>
    <cellStyle name="Percent 3 50 2 2 19" xfId="15401"/>
    <cellStyle name="Percent 3 50 2 2 2" xfId="15402"/>
    <cellStyle name="Percent 3 50 2 2 3" xfId="15403"/>
    <cellStyle name="Percent 3 50 2 2 4" xfId="15404"/>
    <cellStyle name="Percent 3 50 2 2 5" xfId="15405"/>
    <cellStyle name="Percent 3 50 2 2 6" xfId="15406"/>
    <cellStyle name="Percent 3 50 2 2 7" xfId="15407"/>
    <cellStyle name="Percent 3 50 2 2 8" xfId="15408"/>
    <cellStyle name="Percent 3 50 2 2 9" xfId="15409"/>
    <cellStyle name="Percent 3 50 2 20" xfId="15410"/>
    <cellStyle name="Percent 3 50 2 3" xfId="15411"/>
    <cellStyle name="Percent 3 50 2 4" xfId="15412"/>
    <cellStyle name="Percent 3 50 2 5" xfId="15413"/>
    <cellStyle name="Percent 3 50 2 6" xfId="15414"/>
    <cellStyle name="Percent 3 50 2 7" xfId="15415"/>
    <cellStyle name="Percent 3 50 2 8" xfId="15416"/>
    <cellStyle name="Percent 3 50 2 9" xfId="15417"/>
    <cellStyle name="Percent 3 50 20" xfId="15418"/>
    <cellStyle name="Percent 3 50 21" xfId="15419"/>
    <cellStyle name="Percent 3 50 3" xfId="15420"/>
    <cellStyle name="Percent 3 50 3 10" xfId="15421"/>
    <cellStyle name="Percent 3 50 3 11" xfId="15422"/>
    <cellStyle name="Percent 3 50 3 12" xfId="15423"/>
    <cellStyle name="Percent 3 50 3 13" xfId="15424"/>
    <cellStyle name="Percent 3 50 3 14" xfId="15425"/>
    <cellStyle name="Percent 3 50 3 15" xfId="15426"/>
    <cellStyle name="Percent 3 50 3 16" xfId="15427"/>
    <cellStyle name="Percent 3 50 3 17" xfId="15428"/>
    <cellStyle name="Percent 3 50 3 18" xfId="15429"/>
    <cellStyle name="Percent 3 50 3 19" xfId="15430"/>
    <cellStyle name="Percent 3 50 3 2" xfId="15431"/>
    <cellStyle name="Percent 3 50 3 3" xfId="15432"/>
    <cellStyle name="Percent 3 50 3 4" xfId="15433"/>
    <cellStyle name="Percent 3 50 3 5" xfId="15434"/>
    <cellStyle name="Percent 3 50 3 6" xfId="15435"/>
    <cellStyle name="Percent 3 50 3 7" xfId="15436"/>
    <cellStyle name="Percent 3 50 3 8" xfId="15437"/>
    <cellStyle name="Percent 3 50 3 9" xfId="15438"/>
    <cellStyle name="Percent 3 50 4" xfId="15439"/>
    <cellStyle name="Percent 3 50 5" xfId="15440"/>
    <cellStyle name="Percent 3 50 6" xfId="15441"/>
    <cellStyle name="Percent 3 50 7" xfId="15442"/>
    <cellStyle name="Percent 3 50 8" xfId="15443"/>
    <cellStyle name="Percent 3 50 9" xfId="15444"/>
    <cellStyle name="Percent 3 51" xfId="3327"/>
    <cellStyle name="Percent 3 51 10" xfId="15445"/>
    <cellStyle name="Percent 3 51 11" xfId="15446"/>
    <cellStyle name="Percent 3 51 12" xfId="15447"/>
    <cellStyle name="Percent 3 51 13" xfId="15448"/>
    <cellStyle name="Percent 3 51 14" xfId="15449"/>
    <cellStyle name="Percent 3 51 15" xfId="15450"/>
    <cellStyle name="Percent 3 51 16" xfId="15451"/>
    <cellStyle name="Percent 3 51 17" xfId="15452"/>
    <cellStyle name="Percent 3 51 18" xfId="15453"/>
    <cellStyle name="Percent 3 51 19" xfId="15454"/>
    <cellStyle name="Percent 3 51 2" xfId="15455"/>
    <cellStyle name="Percent 3 51 2 10" xfId="15456"/>
    <cellStyle name="Percent 3 51 2 11" xfId="15457"/>
    <cellStyle name="Percent 3 51 2 12" xfId="15458"/>
    <cellStyle name="Percent 3 51 2 13" xfId="15459"/>
    <cellStyle name="Percent 3 51 2 14" xfId="15460"/>
    <cellStyle name="Percent 3 51 2 15" xfId="15461"/>
    <cellStyle name="Percent 3 51 2 16" xfId="15462"/>
    <cellStyle name="Percent 3 51 2 17" xfId="15463"/>
    <cellStyle name="Percent 3 51 2 18" xfId="15464"/>
    <cellStyle name="Percent 3 51 2 19" xfId="15465"/>
    <cellStyle name="Percent 3 51 2 2" xfId="15466"/>
    <cellStyle name="Percent 3 51 2 2 10" xfId="15467"/>
    <cellStyle name="Percent 3 51 2 2 11" xfId="15468"/>
    <cellStyle name="Percent 3 51 2 2 12" xfId="15469"/>
    <cellStyle name="Percent 3 51 2 2 13" xfId="15470"/>
    <cellStyle name="Percent 3 51 2 2 14" xfId="15471"/>
    <cellStyle name="Percent 3 51 2 2 15" xfId="15472"/>
    <cellStyle name="Percent 3 51 2 2 16" xfId="15473"/>
    <cellStyle name="Percent 3 51 2 2 17" xfId="15474"/>
    <cellStyle name="Percent 3 51 2 2 18" xfId="15475"/>
    <cellStyle name="Percent 3 51 2 2 19" xfId="15476"/>
    <cellStyle name="Percent 3 51 2 2 2" xfId="15477"/>
    <cellStyle name="Percent 3 51 2 2 3" xfId="15478"/>
    <cellStyle name="Percent 3 51 2 2 4" xfId="15479"/>
    <cellStyle name="Percent 3 51 2 2 5" xfId="15480"/>
    <cellStyle name="Percent 3 51 2 2 6" xfId="15481"/>
    <cellStyle name="Percent 3 51 2 2 7" xfId="15482"/>
    <cellStyle name="Percent 3 51 2 2 8" xfId="15483"/>
    <cellStyle name="Percent 3 51 2 2 9" xfId="15484"/>
    <cellStyle name="Percent 3 51 2 20" xfId="15485"/>
    <cellStyle name="Percent 3 51 2 3" xfId="15486"/>
    <cellStyle name="Percent 3 51 2 4" xfId="15487"/>
    <cellStyle name="Percent 3 51 2 5" xfId="15488"/>
    <cellStyle name="Percent 3 51 2 6" xfId="15489"/>
    <cellStyle name="Percent 3 51 2 7" xfId="15490"/>
    <cellStyle name="Percent 3 51 2 8" xfId="15491"/>
    <cellStyle name="Percent 3 51 2 9" xfId="15492"/>
    <cellStyle name="Percent 3 51 20" xfId="15493"/>
    <cellStyle name="Percent 3 51 21" xfId="15494"/>
    <cellStyle name="Percent 3 51 3" xfId="15495"/>
    <cellStyle name="Percent 3 51 3 10" xfId="15496"/>
    <cellStyle name="Percent 3 51 3 11" xfId="15497"/>
    <cellStyle name="Percent 3 51 3 12" xfId="15498"/>
    <cellStyle name="Percent 3 51 3 13" xfId="15499"/>
    <cellStyle name="Percent 3 51 3 14" xfId="15500"/>
    <cellStyle name="Percent 3 51 3 15" xfId="15501"/>
    <cellStyle name="Percent 3 51 3 16" xfId="15502"/>
    <cellStyle name="Percent 3 51 3 17" xfId="15503"/>
    <cellStyle name="Percent 3 51 3 18" xfId="15504"/>
    <cellStyle name="Percent 3 51 3 19" xfId="15505"/>
    <cellStyle name="Percent 3 51 3 2" xfId="15506"/>
    <cellStyle name="Percent 3 51 3 3" xfId="15507"/>
    <cellStyle name="Percent 3 51 3 4" xfId="15508"/>
    <cellStyle name="Percent 3 51 3 5" xfId="15509"/>
    <cellStyle name="Percent 3 51 3 6" xfId="15510"/>
    <cellStyle name="Percent 3 51 3 7" xfId="15511"/>
    <cellStyle name="Percent 3 51 3 8" xfId="15512"/>
    <cellStyle name="Percent 3 51 3 9" xfId="15513"/>
    <cellStyle name="Percent 3 51 4" xfId="15514"/>
    <cellStyle name="Percent 3 51 5" xfId="15515"/>
    <cellStyle name="Percent 3 51 6" xfId="15516"/>
    <cellStyle name="Percent 3 51 7" xfId="15517"/>
    <cellStyle name="Percent 3 51 8" xfId="15518"/>
    <cellStyle name="Percent 3 51 9" xfId="15519"/>
    <cellStyle name="Percent 3 52" xfId="3328"/>
    <cellStyle name="Percent 3 52 10" xfId="15520"/>
    <cellStyle name="Percent 3 52 11" xfId="15521"/>
    <cellStyle name="Percent 3 52 12" xfId="15522"/>
    <cellStyle name="Percent 3 52 13" xfId="15523"/>
    <cellStyle name="Percent 3 52 14" xfId="15524"/>
    <cellStyle name="Percent 3 52 15" xfId="15525"/>
    <cellStyle name="Percent 3 52 16" xfId="15526"/>
    <cellStyle name="Percent 3 52 17" xfId="15527"/>
    <cellStyle name="Percent 3 52 18" xfId="15528"/>
    <cellStyle name="Percent 3 52 19" xfId="15529"/>
    <cellStyle name="Percent 3 52 2" xfId="15530"/>
    <cellStyle name="Percent 3 52 2 10" xfId="15531"/>
    <cellStyle name="Percent 3 52 2 11" xfId="15532"/>
    <cellStyle name="Percent 3 52 2 12" xfId="15533"/>
    <cellStyle name="Percent 3 52 2 13" xfId="15534"/>
    <cellStyle name="Percent 3 52 2 14" xfId="15535"/>
    <cellStyle name="Percent 3 52 2 15" xfId="15536"/>
    <cellStyle name="Percent 3 52 2 16" xfId="15537"/>
    <cellStyle name="Percent 3 52 2 17" xfId="15538"/>
    <cellStyle name="Percent 3 52 2 18" xfId="15539"/>
    <cellStyle name="Percent 3 52 2 19" xfId="15540"/>
    <cellStyle name="Percent 3 52 2 2" xfId="15541"/>
    <cellStyle name="Percent 3 52 2 2 10" xfId="15542"/>
    <cellStyle name="Percent 3 52 2 2 11" xfId="15543"/>
    <cellStyle name="Percent 3 52 2 2 12" xfId="15544"/>
    <cellStyle name="Percent 3 52 2 2 13" xfId="15545"/>
    <cellStyle name="Percent 3 52 2 2 14" xfId="15546"/>
    <cellStyle name="Percent 3 52 2 2 15" xfId="15547"/>
    <cellStyle name="Percent 3 52 2 2 16" xfId="15548"/>
    <cellStyle name="Percent 3 52 2 2 17" xfId="15549"/>
    <cellStyle name="Percent 3 52 2 2 18" xfId="15550"/>
    <cellStyle name="Percent 3 52 2 2 19" xfId="15551"/>
    <cellStyle name="Percent 3 52 2 2 2" xfId="15552"/>
    <cellStyle name="Percent 3 52 2 2 3" xfId="15553"/>
    <cellStyle name="Percent 3 52 2 2 4" xfId="15554"/>
    <cellStyle name="Percent 3 52 2 2 5" xfId="15555"/>
    <cellStyle name="Percent 3 52 2 2 6" xfId="15556"/>
    <cellStyle name="Percent 3 52 2 2 7" xfId="15557"/>
    <cellStyle name="Percent 3 52 2 2 8" xfId="15558"/>
    <cellStyle name="Percent 3 52 2 2 9" xfId="15559"/>
    <cellStyle name="Percent 3 52 2 20" xfId="15560"/>
    <cellStyle name="Percent 3 52 2 3" xfId="15561"/>
    <cellStyle name="Percent 3 52 2 4" xfId="15562"/>
    <cellStyle name="Percent 3 52 2 5" xfId="15563"/>
    <cellStyle name="Percent 3 52 2 6" xfId="15564"/>
    <cellStyle name="Percent 3 52 2 7" xfId="15565"/>
    <cellStyle name="Percent 3 52 2 8" xfId="15566"/>
    <cellStyle name="Percent 3 52 2 9" xfId="15567"/>
    <cellStyle name="Percent 3 52 20" xfId="15568"/>
    <cellStyle name="Percent 3 52 21" xfId="15569"/>
    <cellStyle name="Percent 3 52 3" xfId="15570"/>
    <cellStyle name="Percent 3 52 3 10" xfId="15571"/>
    <cellStyle name="Percent 3 52 3 11" xfId="15572"/>
    <cellStyle name="Percent 3 52 3 12" xfId="15573"/>
    <cellStyle name="Percent 3 52 3 13" xfId="15574"/>
    <cellStyle name="Percent 3 52 3 14" xfId="15575"/>
    <cellStyle name="Percent 3 52 3 15" xfId="15576"/>
    <cellStyle name="Percent 3 52 3 16" xfId="15577"/>
    <cellStyle name="Percent 3 52 3 17" xfId="15578"/>
    <cellStyle name="Percent 3 52 3 18" xfId="15579"/>
    <cellStyle name="Percent 3 52 3 19" xfId="15580"/>
    <cellStyle name="Percent 3 52 3 2" xfId="15581"/>
    <cellStyle name="Percent 3 52 3 3" xfId="15582"/>
    <cellStyle name="Percent 3 52 3 4" xfId="15583"/>
    <cellStyle name="Percent 3 52 3 5" xfId="15584"/>
    <cellStyle name="Percent 3 52 3 6" xfId="15585"/>
    <cellStyle name="Percent 3 52 3 7" xfId="15586"/>
    <cellStyle name="Percent 3 52 3 8" xfId="15587"/>
    <cellStyle name="Percent 3 52 3 9" xfId="15588"/>
    <cellStyle name="Percent 3 52 4" xfId="15589"/>
    <cellStyle name="Percent 3 52 5" xfId="15590"/>
    <cellStyle name="Percent 3 52 6" xfId="15591"/>
    <cellStyle name="Percent 3 52 7" xfId="15592"/>
    <cellStyle name="Percent 3 52 8" xfId="15593"/>
    <cellStyle name="Percent 3 52 9" xfId="15594"/>
    <cellStyle name="Percent 3 53" xfId="3329"/>
    <cellStyle name="Percent 3 53 10" xfId="15595"/>
    <cellStyle name="Percent 3 53 11" xfId="15596"/>
    <cellStyle name="Percent 3 53 12" xfId="15597"/>
    <cellStyle name="Percent 3 53 13" xfId="15598"/>
    <cellStyle name="Percent 3 53 14" xfId="15599"/>
    <cellStyle name="Percent 3 53 15" xfId="15600"/>
    <cellStyle name="Percent 3 53 16" xfId="15601"/>
    <cellStyle name="Percent 3 53 17" xfId="15602"/>
    <cellStyle name="Percent 3 53 18" xfId="15603"/>
    <cellStyle name="Percent 3 53 19" xfId="15604"/>
    <cellStyle name="Percent 3 53 2" xfId="15605"/>
    <cellStyle name="Percent 3 53 2 10" xfId="15606"/>
    <cellStyle name="Percent 3 53 2 11" xfId="15607"/>
    <cellStyle name="Percent 3 53 2 12" xfId="15608"/>
    <cellStyle name="Percent 3 53 2 13" xfId="15609"/>
    <cellStyle name="Percent 3 53 2 14" xfId="15610"/>
    <cellStyle name="Percent 3 53 2 15" xfId="15611"/>
    <cellStyle name="Percent 3 53 2 16" xfId="15612"/>
    <cellStyle name="Percent 3 53 2 17" xfId="15613"/>
    <cellStyle name="Percent 3 53 2 18" xfId="15614"/>
    <cellStyle name="Percent 3 53 2 19" xfId="15615"/>
    <cellStyle name="Percent 3 53 2 2" xfId="15616"/>
    <cellStyle name="Percent 3 53 2 2 10" xfId="15617"/>
    <cellStyle name="Percent 3 53 2 2 11" xfId="15618"/>
    <cellStyle name="Percent 3 53 2 2 12" xfId="15619"/>
    <cellStyle name="Percent 3 53 2 2 13" xfId="15620"/>
    <cellStyle name="Percent 3 53 2 2 14" xfId="15621"/>
    <cellStyle name="Percent 3 53 2 2 15" xfId="15622"/>
    <cellStyle name="Percent 3 53 2 2 16" xfId="15623"/>
    <cellStyle name="Percent 3 53 2 2 17" xfId="15624"/>
    <cellStyle name="Percent 3 53 2 2 18" xfId="15625"/>
    <cellStyle name="Percent 3 53 2 2 19" xfId="15626"/>
    <cellStyle name="Percent 3 53 2 2 2" xfId="15627"/>
    <cellStyle name="Percent 3 53 2 2 3" xfId="15628"/>
    <cellStyle name="Percent 3 53 2 2 4" xfId="15629"/>
    <cellStyle name="Percent 3 53 2 2 5" xfId="15630"/>
    <cellStyle name="Percent 3 53 2 2 6" xfId="15631"/>
    <cellStyle name="Percent 3 53 2 2 7" xfId="15632"/>
    <cellStyle name="Percent 3 53 2 2 8" xfId="15633"/>
    <cellStyle name="Percent 3 53 2 2 9" xfId="15634"/>
    <cellStyle name="Percent 3 53 2 20" xfId="15635"/>
    <cellStyle name="Percent 3 53 2 3" xfId="15636"/>
    <cellStyle name="Percent 3 53 2 4" xfId="15637"/>
    <cellStyle name="Percent 3 53 2 5" xfId="15638"/>
    <cellStyle name="Percent 3 53 2 6" xfId="15639"/>
    <cellStyle name="Percent 3 53 2 7" xfId="15640"/>
    <cellStyle name="Percent 3 53 2 8" xfId="15641"/>
    <cellStyle name="Percent 3 53 2 9" xfId="15642"/>
    <cellStyle name="Percent 3 53 20" xfId="15643"/>
    <cellStyle name="Percent 3 53 21" xfId="15644"/>
    <cellStyle name="Percent 3 53 3" xfId="15645"/>
    <cellStyle name="Percent 3 53 3 10" xfId="15646"/>
    <cellStyle name="Percent 3 53 3 11" xfId="15647"/>
    <cellStyle name="Percent 3 53 3 12" xfId="15648"/>
    <cellStyle name="Percent 3 53 3 13" xfId="15649"/>
    <cellStyle name="Percent 3 53 3 14" xfId="15650"/>
    <cellStyle name="Percent 3 53 3 15" xfId="15651"/>
    <cellStyle name="Percent 3 53 3 16" xfId="15652"/>
    <cellStyle name="Percent 3 53 3 17" xfId="15653"/>
    <cellStyle name="Percent 3 53 3 18" xfId="15654"/>
    <cellStyle name="Percent 3 53 3 19" xfId="15655"/>
    <cellStyle name="Percent 3 53 3 2" xfId="15656"/>
    <cellStyle name="Percent 3 53 3 3" xfId="15657"/>
    <cellStyle name="Percent 3 53 3 4" xfId="15658"/>
    <cellStyle name="Percent 3 53 3 5" xfId="15659"/>
    <cellStyle name="Percent 3 53 3 6" xfId="15660"/>
    <cellStyle name="Percent 3 53 3 7" xfId="15661"/>
    <cellStyle name="Percent 3 53 3 8" xfId="15662"/>
    <cellStyle name="Percent 3 53 3 9" xfId="15663"/>
    <cellStyle name="Percent 3 53 4" xfId="15664"/>
    <cellStyle name="Percent 3 53 5" xfId="15665"/>
    <cellStyle name="Percent 3 53 6" xfId="15666"/>
    <cellStyle name="Percent 3 53 7" xfId="15667"/>
    <cellStyle name="Percent 3 53 8" xfId="15668"/>
    <cellStyle name="Percent 3 53 9" xfId="15669"/>
    <cellStyle name="Percent 3 54" xfId="3330"/>
    <cellStyle name="Percent 3 54 10" xfId="15670"/>
    <cellStyle name="Percent 3 54 11" xfId="15671"/>
    <cellStyle name="Percent 3 54 12" xfId="15672"/>
    <cellStyle name="Percent 3 54 13" xfId="15673"/>
    <cellStyle name="Percent 3 54 14" xfId="15674"/>
    <cellStyle name="Percent 3 54 15" xfId="15675"/>
    <cellStyle name="Percent 3 54 16" xfId="15676"/>
    <cellStyle name="Percent 3 54 17" xfId="15677"/>
    <cellStyle name="Percent 3 54 18" xfId="15678"/>
    <cellStyle name="Percent 3 54 19" xfId="15679"/>
    <cellStyle name="Percent 3 54 2" xfId="15680"/>
    <cellStyle name="Percent 3 54 2 10" xfId="15681"/>
    <cellStyle name="Percent 3 54 2 11" xfId="15682"/>
    <cellStyle name="Percent 3 54 2 12" xfId="15683"/>
    <cellStyle name="Percent 3 54 2 13" xfId="15684"/>
    <cellStyle name="Percent 3 54 2 14" xfId="15685"/>
    <cellStyle name="Percent 3 54 2 15" xfId="15686"/>
    <cellStyle name="Percent 3 54 2 16" xfId="15687"/>
    <cellStyle name="Percent 3 54 2 17" xfId="15688"/>
    <cellStyle name="Percent 3 54 2 18" xfId="15689"/>
    <cellStyle name="Percent 3 54 2 19" xfId="15690"/>
    <cellStyle name="Percent 3 54 2 2" xfId="15691"/>
    <cellStyle name="Percent 3 54 2 2 10" xfId="15692"/>
    <cellStyle name="Percent 3 54 2 2 11" xfId="15693"/>
    <cellStyle name="Percent 3 54 2 2 12" xfId="15694"/>
    <cellStyle name="Percent 3 54 2 2 13" xfId="15695"/>
    <cellStyle name="Percent 3 54 2 2 14" xfId="15696"/>
    <cellStyle name="Percent 3 54 2 2 15" xfId="15697"/>
    <cellStyle name="Percent 3 54 2 2 16" xfId="15698"/>
    <cellStyle name="Percent 3 54 2 2 17" xfId="15699"/>
    <cellStyle name="Percent 3 54 2 2 18" xfId="15700"/>
    <cellStyle name="Percent 3 54 2 2 19" xfId="15701"/>
    <cellStyle name="Percent 3 54 2 2 2" xfId="15702"/>
    <cellStyle name="Percent 3 54 2 2 3" xfId="15703"/>
    <cellStyle name="Percent 3 54 2 2 4" xfId="15704"/>
    <cellStyle name="Percent 3 54 2 2 5" xfId="15705"/>
    <cellStyle name="Percent 3 54 2 2 6" xfId="15706"/>
    <cellStyle name="Percent 3 54 2 2 7" xfId="15707"/>
    <cellStyle name="Percent 3 54 2 2 8" xfId="15708"/>
    <cellStyle name="Percent 3 54 2 2 9" xfId="15709"/>
    <cellStyle name="Percent 3 54 2 20" xfId="15710"/>
    <cellStyle name="Percent 3 54 2 3" xfId="15711"/>
    <cellStyle name="Percent 3 54 2 4" xfId="15712"/>
    <cellStyle name="Percent 3 54 2 5" xfId="15713"/>
    <cellStyle name="Percent 3 54 2 6" xfId="15714"/>
    <cellStyle name="Percent 3 54 2 7" xfId="15715"/>
    <cellStyle name="Percent 3 54 2 8" xfId="15716"/>
    <cellStyle name="Percent 3 54 2 9" xfId="15717"/>
    <cellStyle name="Percent 3 54 20" xfId="15718"/>
    <cellStyle name="Percent 3 54 21" xfId="15719"/>
    <cellStyle name="Percent 3 54 3" xfId="15720"/>
    <cellStyle name="Percent 3 54 3 10" xfId="15721"/>
    <cellStyle name="Percent 3 54 3 11" xfId="15722"/>
    <cellStyle name="Percent 3 54 3 12" xfId="15723"/>
    <cellStyle name="Percent 3 54 3 13" xfId="15724"/>
    <cellStyle name="Percent 3 54 3 14" xfId="15725"/>
    <cellStyle name="Percent 3 54 3 15" xfId="15726"/>
    <cellStyle name="Percent 3 54 3 16" xfId="15727"/>
    <cellStyle name="Percent 3 54 3 17" xfId="15728"/>
    <cellStyle name="Percent 3 54 3 18" xfId="15729"/>
    <cellStyle name="Percent 3 54 3 19" xfId="15730"/>
    <cellStyle name="Percent 3 54 3 2" xfId="15731"/>
    <cellStyle name="Percent 3 54 3 3" xfId="15732"/>
    <cellStyle name="Percent 3 54 3 4" xfId="15733"/>
    <cellStyle name="Percent 3 54 3 5" xfId="15734"/>
    <cellStyle name="Percent 3 54 3 6" xfId="15735"/>
    <cellStyle name="Percent 3 54 3 7" xfId="15736"/>
    <cellStyle name="Percent 3 54 3 8" xfId="15737"/>
    <cellStyle name="Percent 3 54 3 9" xfId="15738"/>
    <cellStyle name="Percent 3 54 4" xfId="15739"/>
    <cellStyle name="Percent 3 54 5" xfId="15740"/>
    <cellStyle name="Percent 3 54 6" xfId="15741"/>
    <cellStyle name="Percent 3 54 7" xfId="15742"/>
    <cellStyle name="Percent 3 54 8" xfId="15743"/>
    <cellStyle name="Percent 3 54 9" xfId="15744"/>
    <cellStyle name="Percent 3 55" xfId="3331"/>
    <cellStyle name="Percent 3 55 10" xfId="15745"/>
    <cellStyle name="Percent 3 55 11" xfId="15746"/>
    <cellStyle name="Percent 3 55 12" xfId="15747"/>
    <cellStyle name="Percent 3 55 13" xfId="15748"/>
    <cellStyle name="Percent 3 55 14" xfId="15749"/>
    <cellStyle name="Percent 3 55 15" xfId="15750"/>
    <cellStyle name="Percent 3 55 16" xfId="15751"/>
    <cellStyle name="Percent 3 55 17" xfId="15752"/>
    <cellStyle name="Percent 3 55 18" xfId="15753"/>
    <cellStyle name="Percent 3 55 19" xfId="15754"/>
    <cellStyle name="Percent 3 55 2" xfId="15755"/>
    <cellStyle name="Percent 3 55 2 10" xfId="15756"/>
    <cellStyle name="Percent 3 55 2 11" xfId="15757"/>
    <cellStyle name="Percent 3 55 2 12" xfId="15758"/>
    <cellStyle name="Percent 3 55 2 13" xfId="15759"/>
    <cellStyle name="Percent 3 55 2 14" xfId="15760"/>
    <cellStyle name="Percent 3 55 2 15" xfId="15761"/>
    <cellStyle name="Percent 3 55 2 16" xfId="15762"/>
    <cellStyle name="Percent 3 55 2 17" xfId="15763"/>
    <cellStyle name="Percent 3 55 2 18" xfId="15764"/>
    <cellStyle name="Percent 3 55 2 19" xfId="15765"/>
    <cellStyle name="Percent 3 55 2 2" xfId="15766"/>
    <cellStyle name="Percent 3 55 2 2 10" xfId="15767"/>
    <cellStyle name="Percent 3 55 2 2 11" xfId="15768"/>
    <cellStyle name="Percent 3 55 2 2 12" xfId="15769"/>
    <cellStyle name="Percent 3 55 2 2 13" xfId="15770"/>
    <cellStyle name="Percent 3 55 2 2 14" xfId="15771"/>
    <cellStyle name="Percent 3 55 2 2 15" xfId="15772"/>
    <cellStyle name="Percent 3 55 2 2 16" xfId="15773"/>
    <cellStyle name="Percent 3 55 2 2 17" xfId="15774"/>
    <cellStyle name="Percent 3 55 2 2 18" xfId="15775"/>
    <cellStyle name="Percent 3 55 2 2 19" xfId="15776"/>
    <cellStyle name="Percent 3 55 2 2 2" xfId="15777"/>
    <cellStyle name="Percent 3 55 2 2 3" xfId="15778"/>
    <cellStyle name="Percent 3 55 2 2 4" xfId="15779"/>
    <cellStyle name="Percent 3 55 2 2 5" xfId="15780"/>
    <cellStyle name="Percent 3 55 2 2 6" xfId="15781"/>
    <cellStyle name="Percent 3 55 2 2 7" xfId="15782"/>
    <cellStyle name="Percent 3 55 2 2 8" xfId="15783"/>
    <cellStyle name="Percent 3 55 2 2 9" xfId="15784"/>
    <cellStyle name="Percent 3 55 2 20" xfId="15785"/>
    <cellStyle name="Percent 3 55 2 3" xfId="15786"/>
    <cellStyle name="Percent 3 55 2 4" xfId="15787"/>
    <cellStyle name="Percent 3 55 2 5" xfId="15788"/>
    <cellStyle name="Percent 3 55 2 6" xfId="15789"/>
    <cellStyle name="Percent 3 55 2 7" xfId="15790"/>
    <cellStyle name="Percent 3 55 2 8" xfId="15791"/>
    <cellStyle name="Percent 3 55 2 9" xfId="15792"/>
    <cellStyle name="Percent 3 55 20" xfId="15793"/>
    <cellStyle name="Percent 3 55 21" xfId="15794"/>
    <cellStyle name="Percent 3 55 3" xfId="15795"/>
    <cellStyle name="Percent 3 55 3 10" xfId="15796"/>
    <cellStyle name="Percent 3 55 3 11" xfId="15797"/>
    <cellStyle name="Percent 3 55 3 12" xfId="15798"/>
    <cellStyle name="Percent 3 55 3 13" xfId="15799"/>
    <cellStyle name="Percent 3 55 3 14" xfId="15800"/>
    <cellStyle name="Percent 3 55 3 15" xfId="15801"/>
    <cellStyle name="Percent 3 55 3 16" xfId="15802"/>
    <cellStyle name="Percent 3 55 3 17" xfId="15803"/>
    <cellStyle name="Percent 3 55 3 18" xfId="15804"/>
    <cellStyle name="Percent 3 55 3 19" xfId="15805"/>
    <cellStyle name="Percent 3 55 3 2" xfId="15806"/>
    <cellStyle name="Percent 3 55 3 3" xfId="15807"/>
    <cellStyle name="Percent 3 55 3 4" xfId="15808"/>
    <cellStyle name="Percent 3 55 3 5" xfId="15809"/>
    <cellStyle name="Percent 3 55 3 6" xfId="15810"/>
    <cellStyle name="Percent 3 55 3 7" xfId="15811"/>
    <cellStyle name="Percent 3 55 3 8" xfId="15812"/>
    <cellStyle name="Percent 3 55 3 9" xfId="15813"/>
    <cellStyle name="Percent 3 55 4" xfId="15814"/>
    <cellStyle name="Percent 3 55 5" xfId="15815"/>
    <cellStyle name="Percent 3 55 6" xfId="15816"/>
    <cellStyle name="Percent 3 55 7" xfId="15817"/>
    <cellStyle name="Percent 3 55 8" xfId="15818"/>
    <cellStyle name="Percent 3 55 9" xfId="15819"/>
    <cellStyle name="Percent 3 56" xfId="3332"/>
    <cellStyle name="Percent 3 56 10" xfId="15820"/>
    <cellStyle name="Percent 3 56 11" xfId="15821"/>
    <cellStyle name="Percent 3 56 12" xfId="15822"/>
    <cellStyle name="Percent 3 56 13" xfId="15823"/>
    <cellStyle name="Percent 3 56 14" xfId="15824"/>
    <cellStyle name="Percent 3 56 15" xfId="15825"/>
    <cellStyle name="Percent 3 56 16" xfId="15826"/>
    <cellStyle name="Percent 3 56 17" xfId="15827"/>
    <cellStyle name="Percent 3 56 18" xfId="15828"/>
    <cellStyle name="Percent 3 56 19" xfId="15829"/>
    <cellStyle name="Percent 3 56 2" xfId="15830"/>
    <cellStyle name="Percent 3 56 2 10" xfId="15831"/>
    <cellStyle name="Percent 3 56 2 11" xfId="15832"/>
    <cellStyle name="Percent 3 56 2 12" xfId="15833"/>
    <cellStyle name="Percent 3 56 2 13" xfId="15834"/>
    <cellStyle name="Percent 3 56 2 14" xfId="15835"/>
    <cellStyle name="Percent 3 56 2 15" xfId="15836"/>
    <cellStyle name="Percent 3 56 2 16" xfId="15837"/>
    <cellStyle name="Percent 3 56 2 17" xfId="15838"/>
    <cellStyle name="Percent 3 56 2 18" xfId="15839"/>
    <cellStyle name="Percent 3 56 2 19" xfId="15840"/>
    <cellStyle name="Percent 3 56 2 2" xfId="15841"/>
    <cellStyle name="Percent 3 56 2 2 10" xfId="15842"/>
    <cellStyle name="Percent 3 56 2 2 11" xfId="15843"/>
    <cellStyle name="Percent 3 56 2 2 12" xfId="15844"/>
    <cellStyle name="Percent 3 56 2 2 13" xfId="15845"/>
    <cellStyle name="Percent 3 56 2 2 14" xfId="15846"/>
    <cellStyle name="Percent 3 56 2 2 15" xfId="15847"/>
    <cellStyle name="Percent 3 56 2 2 16" xfId="15848"/>
    <cellStyle name="Percent 3 56 2 2 17" xfId="15849"/>
    <cellStyle name="Percent 3 56 2 2 18" xfId="15850"/>
    <cellStyle name="Percent 3 56 2 2 19" xfId="15851"/>
    <cellStyle name="Percent 3 56 2 2 2" xfId="15852"/>
    <cellStyle name="Percent 3 56 2 2 3" xfId="15853"/>
    <cellStyle name="Percent 3 56 2 2 4" xfId="15854"/>
    <cellStyle name="Percent 3 56 2 2 5" xfId="15855"/>
    <cellStyle name="Percent 3 56 2 2 6" xfId="15856"/>
    <cellStyle name="Percent 3 56 2 2 7" xfId="15857"/>
    <cellStyle name="Percent 3 56 2 2 8" xfId="15858"/>
    <cellStyle name="Percent 3 56 2 2 9" xfId="15859"/>
    <cellStyle name="Percent 3 56 2 20" xfId="15860"/>
    <cellStyle name="Percent 3 56 2 3" xfId="15861"/>
    <cellStyle name="Percent 3 56 2 4" xfId="15862"/>
    <cellStyle name="Percent 3 56 2 5" xfId="15863"/>
    <cellStyle name="Percent 3 56 2 6" xfId="15864"/>
    <cellStyle name="Percent 3 56 2 7" xfId="15865"/>
    <cellStyle name="Percent 3 56 2 8" xfId="15866"/>
    <cellStyle name="Percent 3 56 2 9" xfId="15867"/>
    <cellStyle name="Percent 3 56 20" xfId="15868"/>
    <cellStyle name="Percent 3 56 21" xfId="15869"/>
    <cellStyle name="Percent 3 56 3" xfId="15870"/>
    <cellStyle name="Percent 3 56 3 10" xfId="15871"/>
    <cellStyle name="Percent 3 56 3 11" xfId="15872"/>
    <cellStyle name="Percent 3 56 3 12" xfId="15873"/>
    <cellStyle name="Percent 3 56 3 13" xfId="15874"/>
    <cellStyle name="Percent 3 56 3 14" xfId="15875"/>
    <cellStyle name="Percent 3 56 3 15" xfId="15876"/>
    <cellStyle name="Percent 3 56 3 16" xfId="15877"/>
    <cellStyle name="Percent 3 56 3 17" xfId="15878"/>
    <cellStyle name="Percent 3 56 3 18" xfId="15879"/>
    <cellStyle name="Percent 3 56 3 19" xfId="15880"/>
    <cellStyle name="Percent 3 56 3 2" xfId="15881"/>
    <cellStyle name="Percent 3 56 3 3" xfId="15882"/>
    <cellStyle name="Percent 3 56 3 4" xfId="15883"/>
    <cellStyle name="Percent 3 56 3 5" xfId="15884"/>
    <cellStyle name="Percent 3 56 3 6" xfId="15885"/>
    <cellStyle name="Percent 3 56 3 7" xfId="15886"/>
    <cellStyle name="Percent 3 56 3 8" xfId="15887"/>
    <cellStyle name="Percent 3 56 3 9" xfId="15888"/>
    <cellStyle name="Percent 3 56 4" xfId="15889"/>
    <cellStyle name="Percent 3 56 5" xfId="15890"/>
    <cellStyle name="Percent 3 56 6" xfId="15891"/>
    <cellStyle name="Percent 3 56 7" xfId="15892"/>
    <cellStyle name="Percent 3 56 8" xfId="15893"/>
    <cellStyle name="Percent 3 56 9" xfId="15894"/>
    <cellStyle name="Percent 3 57" xfId="3333"/>
    <cellStyle name="Percent 3 57 10" xfId="15895"/>
    <cellStyle name="Percent 3 57 11" xfId="15896"/>
    <cellStyle name="Percent 3 57 12" xfId="15897"/>
    <cellStyle name="Percent 3 57 13" xfId="15898"/>
    <cellStyle name="Percent 3 57 14" xfId="15899"/>
    <cellStyle name="Percent 3 57 15" xfId="15900"/>
    <cellStyle name="Percent 3 57 16" xfId="15901"/>
    <cellStyle name="Percent 3 57 17" xfId="15902"/>
    <cellStyle name="Percent 3 57 18" xfId="15903"/>
    <cellStyle name="Percent 3 57 19" xfId="15904"/>
    <cellStyle name="Percent 3 57 2" xfId="15905"/>
    <cellStyle name="Percent 3 57 2 10" xfId="15906"/>
    <cellStyle name="Percent 3 57 2 11" xfId="15907"/>
    <cellStyle name="Percent 3 57 2 12" xfId="15908"/>
    <cellStyle name="Percent 3 57 2 13" xfId="15909"/>
    <cellStyle name="Percent 3 57 2 14" xfId="15910"/>
    <cellStyle name="Percent 3 57 2 15" xfId="15911"/>
    <cellStyle name="Percent 3 57 2 16" xfId="15912"/>
    <cellStyle name="Percent 3 57 2 17" xfId="15913"/>
    <cellStyle name="Percent 3 57 2 18" xfId="15914"/>
    <cellStyle name="Percent 3 57 2 19" xfId="15915"/>
    <cellStyle name="Percent 3 57 2 2" xfId="15916"/>
    <cellStyle name="Percent 3 57 2 2 10" xfId="15917"/>
    <cellStyle name="Percent 3 57 2 2 11" xfId="15918"/>
    <cellStyle name="Percent 3 57 2 2 12" xfId="15919"/>
    <cellStyle name="Percent 3 57 2 2 13" xfId="15920"/>
    <cellStyle name="Percent 3 57 2 2 14" xfId="15921"/>
    <cellStyle name="Percent 3 57 2 2 15" xfId="15922"/>
    <cellStyle name="Percent 3 57 2 2 16" xfId="15923"/>
    <cellStyle name="Percent 3 57 2 2 17" xfId="15924"/>
    <cellStyle name="Percent 3 57 2 2 18" xfId="15925"/>
    <cellStyle name="Percent 3 57 2 2 19" xfId="15926"/>
    <cellStyle name="Percent 3 57 2 2 2" xfId="15927"/>
    <cellStyle name="Percent 3 57 2 2 3" xfId="15928"/>
    <cellStyle name="Percent 3 57 2 2 4" xfId="15929"/>
    <cellStyle name="Percent 3 57 2 2 5" xfId="15930"/>
    <cellStyle name="Percent 3 57 2 2 6" xfId="15931"/>
    <cellStyle name="Percent 3 57 2 2 7" xfId="15932"/>
    <cellStyle name="Percent 3 57 2 2 8" xfId="15933"/>
    <cellStyle name="Percent 3 57 2 2 9" xfId="15934"/>
    <cellStyle name="Percent 3 57 2 20" xfId="15935"/>
    <cellStyle name="Percent 3 57 2 3" xfId="15936"/>
    <cellStyle name="Percent 3 57 2 4" xfId="15937"/>
    <cellStyle name="Percent 3 57 2 5" xfId="15938"/>
    <cellStyle name="Percent 3 57 2 6" xfId="15939"/>
    <cellStyle name="Percent 3 57 2 7" xfId="15940"/>
    <cellStyle name="Percent 3 57 2 8" xfId="15941"/>
    <cellStyle name="Percent 3 57 2 9" xfId="15942"/>
    <cellStyle name="Percent 3 57 20" xfId="15943"/>
    <cellStyle name="Percent 3 57 21" xfId="15944"/>
    <cellStyle name="Percent 3 57 3" xfId="15945"/>
    <cellStyle name="Percent 3 57 3 10" xfId="15946"/>
    <cellStyle name="Percent 3 57 3 11" xfId="15947"/>
    <cellStyle name="Percent 3 57 3 12" xfId="15948"/>
    <cellStyle name="Percent 3 57 3 13" xfId="15949"/>
    <cellStyle name="Percent 3 57 3 14" xfId="15950"/>
    <cellStyle name="Percent 3 57 3 15" xfId="15951"/>
    <cellStyle name="Percent 3 57 3 16" xfId="15952"/>
    <cellStyle name="Percent 3 57 3 17" xfId="15953"/>
    <cellStyle name="Percent 3 57 3 18" xfId="15954"/>
    <cellStyle name="Percent 3 57 3 19" xfId="15955"/>
    <cellStyle name="Percent 3 57 3 2" xfId="15956"/>
    <cellStyle name="Percent 3 57 3 3" xfId="15957"/>
    <cellStyle name="Percent 3 57 3 4" xfId="15958"/>
    <cellStyle name="Percent 3 57 3 5" xfId="15959"/>
    <cellStyle name="Percent 3 57 3 6" xfId="15960"/>
    <cellStyle name="Percent 3 57 3 7" xfId="15961"/>
    <cellStyle name="Percent 3 57 3 8" xfId="15962"/>
    <cellStyle name="Percent 3 57 3 9" xfId="15963"/>
    <cellStyle name="Percent 3 57 4" xfId="15964"/>
    <cellStyle name="Percent 3 57 5" xfId="15965"/>
    <cellStyle name="Percent 3 57 6" xfId="15966"/>
    <cellStyle name="Percent 3 57 7" xfId="15967"/>
    <cellStyle name="Percent 3 57 8" xfId="15968"/>
    <cellStyle name="Percent 3 57 9" xfId="15969"/>
    <cellStyle name="Percent 3 58" xfId="15970"/>
    <cellStyle name="Percent 3 58 10" xfId="15971"/>
    <cellStyle name="Percent 3 58 11" xfId="15972"/>
    <cellStyle name="Percent 3 58 12" xfId="15973"/>
    <cellStyle name="Percent 3 58 13" xfId="15974"/>
    <cellStyle name="Percent 3 58 14" xfId="15975"/>
    <cellStyle name="Percent 3 58 15" xfId="15976"/>
    <cellStyle name="Percent 3 58 16" xfId="15977"/>
    <cellStyle name="Percent 3 58 17" xfId="15978"/>
    <cellStyle name="Percent 3 58 18" xfId="15979"/>
    <cellStyle name="Percent 3 58 19" xfId="15980"/>
    <cellStyle name="Percent 3 58 2" xfId="15981"/>
    <cellStyle name="Percent 3 58 2 10" xfId="15982"/>
    <cellStyle name="Percent 3 58 2 11" xfId="15983"/>
    <cellStyle name="Percent 3 58 2 12" xfId="15984"/>
    <cellStyle name="Percent 3 58 2 13" xfId="15985"/>
    <cellStyle name="Percent 3 58 2 14" xfId="15986"/>
    <cellStyle name="Percent 3 58 2 15" xfId="15987"/>
    <cellStyle name="Percent 3 58 2 16" xfId="15988"/>
    <cellStyle name="Percent 3 58 2 17" xfId="15989"/>
    <cellStyle name="Percent 3 58 2 18" xfId="15990"/>
    <cellStyle name="Percent 3 58 2 19" xfId="15991"/>
    <cellStyle name="Percent 3 58 2 2" xfId="15992"/>
    <cellStyle name="Percent 3 58 2 3" xfId="15993"/>
    <cellStyle name="Percent 3 58 2 4" xfId="15994"/>
    <cellStyle name="Percent 3 58 2 5" xfId="15995"/>
    <cellStyle name="Percent 3 58 2 6" xfId="15996"/>
    <cellStyle name="Percent 3 58 2 7" xfId="15997"/>
    <cellStyle name="Percent 3 58 2 8" xfId="15998"/>
    <cellStyle name="Percent 3 58 2 9" xfId="15999"/>
    <cellStyle name="Percent 3 58 20" xfId="16000"/>
    <cellStyle name="Percent 3 58 3" xfId="16001"/>
    <cellStyle name="Percent 3 58 4" xfId="16002"/>
    <cellStyle name="Percent 3 58 5" xfId="16003"/>
    <cellStyle name="Percent 3 58 6" xfId="16004"/>
    <cellStyle name="Percent 3 58 7" xfId="16005"/>
    <cellStyle name="Percent 3 58 8" xfId="16006"/>
    <cellStyle name="Percent 3 58 9" xfId="16007"/>
    <cellStyle name="Percent 3 59" xfId="16008"/>
    <cellStyle name="Percent 3 59 10" xfId="16009"/>
    <cellStyle name="Percent 3 59 11" xfId="16010"/>
    <cellStyle name="Percent 3 59 12" xfId="16011"/>
    <cellStyle name="Percent 3 59 13" xfId="16012"/>
    <cellStyle name="Percent 3 59 14" xfId="16013"/>
    <cellStyle name="Percent 3 59 15" xfId="16014"/>
    <cellStyle name="Percent 3 59 16" xfId="16015"/>
    <cellStyle name="Percent 3 59 17" xfId="16016"/>
    <cellStyle name="Percent 3 59 18" xfId="16017"/>
    <cellStyle name="Percent 3 59 19" xfId="16018"/>
    <cellStyle name="Percent 3 59 2" xfId="16019"/>
    <cellStyle name="Percent 3 59 3" xfId="16020"/>
    <cellStyle name="Percent 3 59 4" xfId="16021"/>
    <cellStyle name="Percent 3 59 5" xfId="16022"/>
    <cellStyle name="Percent 3 59 6" xfId="16023"/>
    <cellStyle name="Percent 3 59 7" xfId="16024"/>
    <cellStyle name="Percent 3 59 8" xfId="16025"/>
    <cellStyle name="Percent 3 59 9" xfId="16026"/>
    <cellStyle name="Percent 3 6" xfId="3334"/>
    <cellStyle name="Percent 3 6 10" xfId="16027"/>
    <cellStyle name="Percent 3 6 11" xfId="16028"/>
    <cellStyle name="Percent 3 6 12" xfId="16029"/>
    <cellStyle name="Percent 3 6 13" xfId="16030"/>
    <cellStyle name="Percent 3 6 14" xfId="16031"/>
    <cellStyle name="Percent 3 6 15" xfId="16032"/>
    <cellStyle name="Percent 3 6 16" xfId="16033"/>
    <cellStyle name="Percent 3 6 17" xfId="16034"/>
    <cellStyle name="Percent 3 6 18" xfId="16035"/>
    <cellStyle name="Percent 3 6 19" xfId="16036"/>
    <cellStyle name="Percent 3 6 2" xfId="16037"/>
    <cellStyle name="Percent 3 6 2 10" xfId="16038"/>
    <cellStyle name="Percent 3 6 2 11" xfId="16039"/>
    <cellStyle name="Percent 3 6 2 12" xfId="16040"/>
    <cellStyle name="Percent 3 6 2 13" xfId="16041"/>
    <cellStyle name="Percent 3 6 2 14" xfId="16042"/>
    <cellStyle name="Percent 3 6 2 15" xfId="16043"/>
    <cellStyle name="Percent 3 6 2 16" xfId="16044"/>
    <cellStyle name="Percent 3 6 2 17" xfId="16045"/>
    <cellStyle name="Percent 3 6 2 18" xfId="16046"/>
    <cellStyle name="Percent 3 6 2 19" xfId="16047"/>
    <cellStyle name="Percent 3 6 2 2" xfId="16048"/>
    <cellStyle name="Percent 3 6 2 2 10" xfId="16049"/>
    <cellStyle name="Percent 3 6 2 2 11" xfId="16050"/>
    <cellStyle name="Percent 3 6 2 2 12" xfId="16051"/>
    <cellStyle name="Percent 3 6 2 2 13" xfId="16052"/>
    <cellStyle name="Percent 3 6 2 2 14" xfId="16053"/>
    <cellStyle name="Percent 3 6 2 2 15" xfId="16054"/>
    <cellStyle name="Percent 3 6 2 2 16" xfId="16055"/>
    <cellStyle name="Percent 3 6 2 2 17" xfId="16056"/>
    <cellStyle name="Percent 3 6 2 2 18" xfId="16057"/>
    <cellStyle name="Percent 3 6 2 2 19" xfId="16058"/>
    <cellStyle name="Percent 3 6 2 2 2" xfId="16059"/>
    <cellStyle name="Percent 3 6 2 2 3" xfId="16060"/>
    <cellStyle name="Percent 3 6 2 2 4" xfId="16061"/>
    <cellStyle name="Percent 3 6 2 2 5" xfId="16062"/>
    <cellStyle name="Percent 3 6 2 2 6" xfId="16063"/>
    <cellStyle name="Percent 3 6 2 2 7" xfId="16064"/>
    <cellStyle name="Percent 3 6 2 2 8" xfId="16065"/>
    <cellStyle name="Percent 3 6 2 2 9" xfId="16066"/>
    <cellStyle name="Percent 3 6 2 20" xfId="16067"/>
    <cellStyle name="Percent 3 6 2 3" xfId="16068"/>
    <cellStyle name="Percent 3 6 2 4" xfId="16069"/>
    <cellStyle name="Percent 3 6 2 5" xfId="16070"/>
    <cellStyle name="Percent 3 6 2 6" xfId="16071"/>
    <cellStyle name="Percent 3 6 2 7" xfId="16072"/>
    <cellStyle name="Percent 3 6 2 8" xfId="16073"/>
    <cellStyle name="Percent 3 6 2 9" xfId="16074"/>
    <cellStyle name="Percent 3 6 20" xfId="16075"/>
    <cellStyle name="Percent 3 6 21" xfId="16076"/>
    <cellStyle name="Percent 3 6 3" xfId="16077"/>
    <cellStyle name="Percent 3 6 3 10" xfId="16078"/>
    <cellStyle name="Percent 3 6 3 11" xfId="16079"/>
    <cellStyle name="Percent 3 6 3 12" xfId="16080"/>
    <cellStyle name="Percent 3 6 3 13" xfId="16081"/>
    <cellStyle name="Percent 3 6 3 14" xfId="16082"/>
    <cellStyle name="Percent 3 6 3 15" xfId="16083"/>
    <cellStyle name="Percent 3 6 3 16" xfId="16084"/>
    <cellStyle name="Percent 3 6 3 17" xfId="16085"/>
    <cellStyle name="Percent 3 6 3 18" xfId="16086"/>
    <cellStyle name="Percent 3 6 3 19" xfId="16087"/>
    <cellStyle name="Percent 3 6 3 2" xfId="16088"/>
    <cellStyle name="Percent 3 6 3 3" xfId="16089"/>
    <cellStyle name="Percent 3 6 3 4" xfId="16090"/>
    <cellStyle name="Percent 3 6 3 5" xfId="16091"/>
    <cellStyle name="Percent 3 6 3 6" xfId="16092"/>
    <cellStyle name="Percent 3 6 3 7" xfId="16093"/>
    <cellStyle name="Percent 3 6 3 8" xfId="16094"/>
    <cellStyle name="Percent 3 6 3 9" xfId="16095"/>
    <cellStyle name="Percent 3 6 4" xfId="16096"/>
    <cellStyle name="Percent 3 6 5" xfId="16097"/>
    <cellStyle name="Percent 3 6 6" xfId="16098"/>
    <cellStyle name="Percent 3 6 7" xfId="16099"/>
    <cellStyle name="Percent 3 6 8" xfId="16100"/>
    <cellStyle name="Percent 3 6 9" xfId="16101"/>
    <cellStyle name="Percent 3 60" xfId="16102"/>
    <cellStyle name="Percent 3 61" xfId="16103"/>
    <cellStyle name="Percent 3 62" xfId="16104"/>
    <cellStyle name="Percent 3 63" xfId="16105"/>
    <cellStyle name="Percent 3 64" xfId="16106"/>
    <cellStyle name="Percent 3 65" xfId="16107"/>
    <cellStyle name="Percent 3 66" xfId="16108"/>
    <cellStyle name="Percent 3 67" xfId="16109"/>
    <cellStyle name="Percent 3 68" xfId="16110"/>
    <cellStyle name="Percent 3 69" xfId="16111"/>
    <cellStyle name="Percent 3 7" xfId="3335"/>
    <cellStyle name="Percent 3 7 10" xfId="16112"/>
    <cellStyle name="Percent 3 7 11" xfId="16113"/>
    <cellStyle name="Percent 3 7 12" xfId="16114"/>
    <cellStyle name="Percent 3 7 13" xfId="16115"/>
    <cellStyle name="Percent 3 7 14" xfId="16116"/>
    <cellStyle name="Percent 3 7 15" xfId="16117"/>
    <cellStyle name="Percent 3 7 16" xfId="16118"/>
    <cellStyle name="Percent 3 7 17" xfId="16119"/>
    <cellStyle name="Percent 3 7 18" xfId="16120"/>
    <cellStyle name="Percent 3 7 19" xfId="16121"/>
    <cellStyle name="Percent 3 7 2" xfId="16122"/>
    <cellStyle name="Percent 3 7 2 10" xfId="16123"/>
    <cellStyle name="Percent 3 7 2 11" xfId="16124"/>
    <cellStyle name="Percent 3 7 2 12" xfId="16125"/>
    <cellStyle name="Percent 3 7 2 13" xfId="16126"/>
    <cellStyle name="Percent 3 7 2 14" xfId="16127"/>
    <cellStyle name="Percent 3 7 2 15" xfId="16128"/>
    <cellStyle name="Percent 3 7 2 16" xfId="16129"/>
    <cellStyle name="Percent 3 7 2 17" xfId="16130"/>
    <cellStyle name="Percent 3 7 2 18" xfId="16131"/>
    <cellStyle name="Percent 3 7 2 19" xfId="16132"/>
    <cellStyle name="Percent 3 7 2 2" xfId="16133"/>
    <cellStyle name="Percent 3 7 2 2 10" xfId="16134"/>
    <cellStyle name="Percent 3 7 2 2 11" xfId="16135"/>
    <cellStyle name="Percent 3 7 2 2 12" xfId="16136"/>
    <cellStyle name="Percent 3 7 2 2 13" xfId="16137"/>
    <cellStyle name="Percent 3 7 2 2 14" xfId="16138"/>
    <cellStyle name="Percent 3 7 2 2 15" xfId="16139"/>
    <cellStyle name="Percent 3 7 2 2 16" xfId="16140"/>
    <cellStyle name="Percent 3 7 2 2 17" xfId="16141"/>
    <cellStyle name="Percent 3 7 2 2 18" xfId="16142"/>
    <cellStyle name="Percent 3 7 2 2 19" xfId="16143"/>
    <cellStyle name="Percent 3 7 2 2 2" xfId="16144"/>
    <cellStyle name="Percent 3 7 2 2 3" xfId="16145"/>
    <cellStyle name="Percent 3 7 2 2 4" xfId="16146"/>
    <cellStyle name="Percent 3 7 2 2 5" xfId="16147"/>
    <cellStyle name="Percent 3 7 2 2 6" xfId="16148"/>
    <cellStyle name="Percent 3 7 2 2 7" xfId="16149"/>
    <cellStyle name="Percent 3 7 2 2 8" xfId="16150"/>
    <cellStyle name="Percent 3 7 2 2 9" xfId="16151"/>
    <cellStyle name="Percent 3 7 2 20" xfId="16152"/>
    <cellStyle name="Percent 3 7 2 3" xfId="16153"/>
    <cellStyle name="Percent 3 7 2 4" xfId="16154"/>
    <cellStyle name="Percent 3 7 2 5" xfId="16155"/>
    <cellStyle name="Percent 3 7 2 6" xfId="16156"/>
    <cellStyle name="Percent 3 7 2 7" xfId="16157"/>
    <cellStyle name="Percent 3 7 2 8" xfId="16158"/>
    <cellStyle name="Percent 3 7 2 9" xfId="16159"/>
    <cellStyle name="Percent 3 7 20" xfId="16160"/>
    <cellStyle name="Percent 3 7 21" xfId="16161"/>
    <cellStyle name="Percent 3 7 3" xfId="16162"/>
    <cellStyle name="Percent 3 7 3 10" xfId="16163"/>
    <cellStyle name="Percent 3 7 3 11" xfId="16164"/>
    <cellStyle name="Percent 3 7 3 12" xfId="16165"/>
    <cellStyle name="Percent 3 7 3 13" xfId="16166"/>
    <cellStyle name="Percent 3 7 3 14" xfId="16167"/>
    <cellStyle name="Percent 3 7 3 15" xfId="16168"/>
    <cellStyle name="Percent 3 7 3 16" xfId="16169"/>
    <cellStyle name="Percent 3 7 3 17" xfId="16170"/>
    <cellStyle name="Percent 3 7 3 18" xfId="16171"/>
    <cellStyle name="Percent 3 7 3 19" xfId="16172"/>
    <cellStyle name="Percent 3 7 3 2" xfId="16173"/>
    <cellStyle name="Percent 3 7 3 3" xfId="16174"/>
    <cellStyle name="Percent 3 7 3 4" xfId="16175"/>
    <cellStyle name="Percent 3 7 3 5" xfId="16176"/>
    <cellStyle name="Percent 3 7 3 6" xfId="16177"/>
    <cellStyle name="Percent 3 7 3 7" xfId="16178"/>
    <cellStyle name="Percent 3 7 3 8" xfId="16179"/>
    <cellStyle name="Percent 3 7 3 9" xfId="16180"/>
    <cellStyle name="Percent 3 7 4" xfId="16181"/>
    <cellStyle name="Percent 3 7 5" xfId="16182"/>
    <cellStyle name="Percent 3 7 6" xfId="16183"/>
    <cellStyle name="Percent 3 7 7" xfId="16184"/>
    <cellStyle name="Percent 3 7 8" xfId="16185"/>
    <cellStyle name="Percent 3 7 9" xfId="16186"/>
    <cellStyle name="Percent 3 70" xfId="16187"/>
    <cellStyle name="Percent 3 71" xfId="16188"/>
    <cellStyle name="Percent 3 72" xfId="16189"/>
    <cellStyle name="Percent 3 73" xfId="16190"/>
    <cellStyle name="Percent 3 74" xfId="16191"/>
    <cellStyle name="Percent 3 75" xfId="16192"/>
    <cellStyle name="Percent 3 76" xfId="16193"/>
    <cellStyle name="Percent 3 77" xfId="16194"/>
    <cellStyle name="Percent 3 8" xfId="3336"/>
    <cellStyle name="Percent 3 8 10" xfId="16195"/>
    <cellStyle name="Percent 3 8 11" xfId="16196"/>
    <cellStyle name="Percent 3 8 12" xfId="16197"/>
    <cellStyle name="Percent 3 8 13" xfId="16198"/>
    <cellStyle name="Percent 3 8 14" xfId="16199"/>
    <cellStyle name="Percent 3 8 15" xfId="16200"/>
    <cellStyle name="Percent 3 8 16" xfId="16201"/>
    <cellStyle name="Percent 3 8 17" xfId="16202"/>
    <cellStyle name="Percent 3 8 18" xfId="16203"/>
    <cellStyle name="Percent 3 8 19" xfId="16204"/>
    <cellStyle name="Percent 3 8 2" xfId="16205"/>
    <cellStyle name="Percent 3 8 2 10" xfId="16206"/>
    <cellStyle name="Percent 3 8 2 11" xfId="16207"/>
    <cellStyle name="Percent 3 8 2 12" xfId="16208"/>
    <cellStyle name="Percent 3 8 2 13" xfId="16209"/>
    <cellStyle name="Percent 3 8 2 14" xfId="16210"/>
    <cellStyle name="Percent 3 8 2 15" xfId="16211"/>
    <cellStyle name="Percent 3 8 2 16" xfId="16212"/>
    <cellStyle name="Percent 3 8 2 17" xfId="16213"/>
    <cellStyle name="Percent 3 8 2 18" xfId="16214"/>
    <cellStyle name="Percent 3 8 2 19" xfId="16215"/>
    <cellStyle name="Percent 3 8 2 2" xfId="16216"/>
    <cellStyle name="Percent 3 8 2 2 10" xfId="16217"/>
    <cellStyle name="Percent 3 8 2 2 11" xfId="16218"/>
    <cellStyle name="Percent 3 8 2 2 12" xfId="16219"/>
    <cellStyle name="Percent 3 8 2 2 13" xfId="16220"/>
    <cellStyle name="Percent 3 8 2 2 14" xfId="16221"/>
    <cellStyle name="Percent 3 8 2 2 15" xfId="16222"/>
    <cellStyle name="Percent 3 8 2 2 16" xfId="16223"/>
    <cellStyle name="Percent 3 8 2 2 17" xfId="16224"/>
    <cellStyle name="Percent 3 8 2 2 18" xfId="16225"/>
    <cellStyle name="Percent 3 8 2 2 19" xfId="16226"/>
    <cellStyle name="Percent 3 8 2 2 2" xfId="16227"/>
    <cellStyle name="Percent 3 8 2 2 3" xfId="16228"/>
    <cellStyle name="Percent 3 8 2 2 4" xfId="16229"/>
    <cellStyle name="Percent 3 8 2 2 5" xfId="16230"/>
    <cellStyle name="Percent 3 8 2 2 6" xfId="16231"/>
    <cellStyle name="Percent 3 8 2 2 7" xfId="16232"/>
    <cellStyle name="Percent 3 8 2 2 8" xfId="16233"/>
    <cellStyle name="Percent 3 8 2 2 9" xfId="16234"/>
    <cellStyle name="Percent 3 8 2 20" xfId="16235"/>
    <cellStyle name="Percent 3 8 2 3" xfId="16236"/>
    <cellStyle name="Percent 3 8 2 4" xfId="16237"/>
    <cellStyle name="Percent 3 8 2 5" xfId="16238"/>
    <cellStyle name="Percent 3 8 2 6" xfId="16239"/>
    <cellStyle name="Percent 3 8 2 7" xfId="16240"/>
    <cellStyle name="Percent 3 8 2 8" xfId="16241"/>
    <cellStyle name="Percent 3 8 2 9" xfId="16242"/>
    <cellStyle name="Percent 3 8 20" xfId="16243"/>
    <cellStyle name="Percent 3 8 21" xfId="16244"/>
    <cellStyle name="Percent 3 8 3" xfId="16245"/>
    <cellStyle name="Percent 3 8 3 10" xfId="16246"/>
    <cellStyle name="Percent 3 8 3 11" xfId="16247"/>
    <cellStyle name="Percent 3 8 3 12" xfId="16248"/>
    <cellStyle name="Percent 3 8 3 13" xfId="16249"/>
    <cellStyle name="Percent 3 8 3 14" xfId="16250"/>
    <cellStyle name="Percent 3 8 3 15" xfId="16251"/>
    <cellStyle name="Percent 3 8 3 16" xfId="16252"/>
    <cellStyle name="Percent 3 8 3 17" xfId="16253"/>
    <cellStyle name="Percent 3 8 3 18" xfId="16254"/>
    <cellStyle name="Percent 3 8 3 19" xfId="16255"/>
    <cellStyle name="Percent 3 8 3 2" xfId="16256"/>
    <cellStyle name="Percent 3 8 3 3" xfId="16257"/>
    <cellStyle name="Percent 3 8 3 4" xfId="16258"/>
    <cellStyle name="Percent 3 8 3 5" xfId="16259"/>
    <cellStyle name="Percent 3 8 3 6" xfId="16260"/>
    <cellStyle name="Percent 3 8 3 7" xfId="16261"/>
    <cellStyle name="Percent 3 8 3 8" xfId="16262"/>
    <cellStyle name="Percent 3 8 3 9" xfId="16263"/>
    <cellStyle name="Percent 3 8 4" xfId="16264"/>
    <cellStyle name="Percent 3 8 5" xfId="16265"/>
    <cellStyle name="Percent 3 8 6" xfId="16266"/>
    <cellStyle name="Percent 3 8 7" xfId="16267"/>
    <cellStyle name="Percent 3 8 8" xfId="16268"/>
    <cellStyle name="Percent 3 8 9" xfId="16269"/>
    <cellStyle name="Percent 3 9" xfId="3337"/>
    <cellStyle name="Percent 3 9 10" xfId="16270"/>
    <cellStyle name="Percent 3 9 11" xfId="16271"/>
    <cellStyle name="Percent 3 9 12" xfId="16272"/>
    <cellStyle name="Percent 3 9 13" xfId="16273"/>
    <cellStyle name="Percent 3 9 14" xfId="16274"/>
    <cellStyle name="Percent 3 9 15" xfId="16275"/>
    <cellStyle name="Percent 3 9 16" xfId="16276"/>
    <cellStyle name="Percent 3 9 17" xfId="16277"/>
    <cellStyle name="Percent 3 9 18" xfId="16278"/>
    <cellStyle name="Percent 3 9 19" xfId="16279"/>
    <cellStyle name="Percent 3 9 2" xfId="16280"/>
    <cellStyle name="Percent 3 9 2 10" xfId="16281"/>
    <cellStyle name="Percent 3 9 2 11" xfId="16282"/>
    <cellStyle name="Percent 3 9 2 12" xfId="16283"/>
    <cellStyle name="Percent 3 9 2 13" xfId="16284"/>
    <cellStyle name="Percent 3 9 2 14" xfId="16285"/>
    <cellStyle name="Percent 3 9 2 15" xfId="16286"/>
    <cellStyle name="Percent 3 9 2 16" xfId="16287"/>
    <cellStyle name="Percent 3 9 2 17" xfId="16288"/>
    <cellStyle name="Percent 3 9 2 18" xfId="16289"/>
    <cellStyle name="Percent 3 9 2 19" xfId="16290"/>
    <cellStyle name="Percent 3 9 2 2" xfId="16291"/>
    <cellStyle name="Percent 3 9 2 2 10" xfId="16292"/>
    <cellStyle name="Percent 3 9 2 2 11" xfId="16293"/>
    <cellStyle name="Percent 3 9 2 2 12" xfId="16294"/>
    <cellStyle name="Percent 3 9 2 2 13" xfId="16295"/>
    <cellStyle name="Percent 3 9 2 2 14" xfId="16296"/>
    <cellStyle name="Percent 3 9 2 2 15" xfId="16297"/>
    <cellStyle name="Percent 3 9 2 2 16" xfId="16298"/>
    <cellStyle name="Percent 3 9 2 2 17" xfId="16299"/>
    <cellStyle name="Percent 3 9 2 2 18" xfId="16300"/>
    <cellStyle name="Percent 3 9 2 2 19" xfId="16301"/>
    <cellStyle name="Percent 3 9 2 2 2" xfId="16302"/>
    <cellStyle name="Percent 3 9 2 2 3" xfId="16303"/>
    <cellStyle name="Percent 3 9 2 2 4" xfId="16304"/>
    <cellStyle name="Percent 3 9 2 2 5" xfId="16305"/>
    <cellStyle name="Percent 3 9 2 2 6" xfId="16306"/>
    <cellStyle name="Percent 3 9 2 2 7" xfId="16307"/>
    <cellStyle name="Percent 3 9 2 2 8" xfId="16308"/>
    <cellStyle name="Percent 3 9 2 2 9" xfId="16309"/>
    <cellStyle name="Percent 3 9 2 20" xfId="16310"/>
    <cellStyle name="Percent 3 9 2 3" xfId="16311"/>
    <cellStyle name="Percent 3 9 2 4" xfId="16312"/>
    <cellStyle name="Percent 3 9 2 5" xfId="16313"/>
    <cellStyle name="Percent 3 9 2 6" xfId="16314"/>
    <cellStyle name="Percent 3 9 2 7" xfId="16315"/>
    <cellStyle name="Percent 3 9 2 8" xfId="16316"/>
    <cellStyle name="Percent 3 9 2 9" xfId="16317"/>
    <cellStyle name="Percent 3 9 20" xfId="16318"/>
    <cellStyle name="Percent 3 9 21" xfId="16319"/>
    <cellStyle name="Percent 3 9 3" xfId="16320"/>
    <cellStyle name="Percent 3 9 3 10" xfId="16321"/>
    <cellStyle name="Percent 3 9 3 11" xfId="16322"/>
    <cellStyle name="Percent 3 9 3 12" xfId="16323"/>
    <cellStyle name="Percent 3 9 3 13" xfId="16324"/>
    <cellStyle name="Percent 3 9 3 14" xfId="16325"/>
    <cellStyle name="Percent 3 9 3 15" xfId="16326"/>
    <cellStyle name="Percent 3 9 3 16" xfId="16327"/>
    <cellStyle name="Percent 3 9 3 17" xfId="16328"/>
    <cellStyle name="Percent 3 9 3 18" xfId="16329"/>
    <cellStyle name="Percent 3 9 3 19" xfId="16330"/>
    <cellStyle name="Percent 3 9 3 2" xfId="16331"/>
    <cellStyle name="Percent 3 9 3 3" xfId="16332"/>
    <cellStyle name="Percent 3 9 3 4" xfId="16333"/>
    <cellStyle name="Percent 3 9 3 5" xfId="16334"/>
    <cellStyle name="Percent 3 9 3 6" xfId="16335"/>
    <cellStyle name="Percent 3 9 3 7" xfId="16336"/>
    <cellStyle name="Percent 3 9 3 8" xfId="16337"/>
    <cellStyle name="Percent 3 9 3 9" xfId="16338"/>
    <cellStyle name="Percent 3 9 4" xfId="16339"/>
    <cellStyle name="Percent 3 9 5" xfId="16340"/>
    <cellStyle name="Percent 3 9 6" xfId="16341"/>
    <cellStyle name="Percent 3 9 7" xfId="16342"/>
    <cellStyle name="Percent 3 9 8" xfId="16343"/>
    <cellStyle name="Percent 3 9 9" xfId="16344"/>
    <cellStyle name="Percent 4" xfId="29"/>
    <cellStyle name="Percent 4 10" xfId="3338"/>
    <cellStyle name="Percent 4 11" xfId="3339"/>
    <cellStyle name="Percent 4 12" xfId="3340"/>
    <cellStyle name="Percent 4 13" xfId="3341"/>
    <cellStyle name="Percent 4 14" xfId="16345"/>
    <cellStyle name="Percent 4 14 10" xfId="16346"/>
    <cellStyle name="Percent 4 14 11" xfId="16347"/>
    <cellStyle name="Percent 4 14 12" xfId="16348"/>
    <cellStyle name="Percent 4 14 13" xfId="16349"/>
    <cellStyle name="Percent 4 14 14" xfId="16350"/>
    <cellStyle name="Percent 4 14 15" xfId="16351"/>
    <cellStyle name="Percent 4 14 16" xfId="16352"/>
    <cellStyle name="Percent 4 14 17" xfId="16353"/>
    <cellStyle name="Percent 4 14 18" xfId="16354"/>
    <cellStyle name="Percent 4 14 19" xfId="16355"/>
    <cellStyle name="Percent 4 14 2" xfId="16356"/>
    <cellStyle name="Percent 4 14 2 10" xfId="16357"/>
    <cellStyle name="Percent 4 14 2 11" xfId="16358"/>
    <cellStyle name="Percent 4 14 2 12" xfId="16359"/>
    <cellStyle name="Percent 4 14 2 13" xfId="16360"/>
    <cellStyle name="Percent 4 14 2 14" xfId="16361"/>
    <cellStyle name="Percent 4 14 2 15" xfId="16362"/>
    <cellStyle name="Percent 4 14 2 16" xfId="16363"/>
    <cellStyle name="Percent 4 14 2 17" xfId="16364"/>
    <cellStyle name="Percent 4 14 2 18" xfId="16365"/>
    <cellStyle name="Percent 4 14 2 19" xfId="16366"/>
    <cellStyle name="Percent 4 14 2 2" xfId="16367"/>
    <cellStyle name="Percent 4 14 2 3" xfId="16368"/>
    <cellStyle name="Percent 4 14 2 4" xfId="16369"/>
    <cellStyle name="Percent 4 14 2 5" xfId="16370"/>
    <cellStyle name="Percent 4 14 2 6" xfId="16371"/>
    <cellStyle name="Percent 4 14 2 7" xfId="16372"/>
    <cellStyle name="Percent 4 14 2 8" xfId="16373"/>
    <cellStyle name="Percent 4 14 2 9" xfId="16374"/>
    <cellStyle name="Percent 4 14 20" xfId="16375"/>
    <cellStyle name="Percent 4 14 3" xfId="16376"/>
    <cellStyle name="Percent 4 14 4" xfId="16377"/>
    <cellStyle name="Percent 4 14 5" xfId="16378"/>
    <cellStyle name="Percent 4 14 6" xfId="16379"/>
    <cellStyle name="Percent 4 14 7" xfId="16380"/>
    <cellStyle name="Percent 4 14 8" xfId="16381"/>
    <cellStyle name="Percent 4 14 9" xfId="16382"/>
    <cellStyle name="Percent 4 15" xfId="16383"/>
    <cellStyle name="Percent 4 15 10" xfId="16384"/>
    <cellStyle name="Percent 4 15 11" xfId="16385"/>
    <cellStyle name="Percent 4 15 12" xfId="16386"/>
    <cellStyle name="Percent 4 15 13" xfId="16387"/>
    <cellStyle name="Percent 4 15 14" xfId="16388"/>
    <cellStyle name="Percent 4 15 15" xfId="16389"/>
    <cellStyle name="Percent 4 15 16" xfId="16390"/>
    <cellStyle name="Percent 4 15 17" xfId="16391"/>
    <cellStyle name="Percent 4 15 18" xfId="16392"/>
    <cellStyle name="Percent 4 15 19" xfId="16393"/>
    <cellStyle name="Percent 4 15 2" xfId="16394"/>
    <cellStyle name="Percent 4 15 3" xfId="16395"/>
    <cellStyle name="Percent 4 15 4" xfId="16396"/>
    <cellStyle name="Percent 4 15 5" xfId="16397"/>
    <cellStyle name="Percent 4 15 6" xfId="16398"/>
    <cellStyle name="Percent 4 15 7" xfId="16399"/>
    <cellStyle name="Percent 4 15 8" xfId="16400"/>
    <cellStyle name="Percent 4 15 9" xfId="16401"/>
    <cellStyle name="Percent 4 16" xfId="16402"/>
    <cellStyle name="Percent 4 17" xfId="16403"/>
    <cellStyle name="Percent 4 18" xfId="16404"/>
    <cellStyle name="Percent 4 19" xfId="16405"/>
    <cellStyle name="Percent 4 2" xfId="3342"/>
    <cellStyle name="Percent 4 20" xfId="16406"/>
    <cellStyle name="Percent 4 21" xfId="16407"/>
    <cellStyle name="Percent 4 22" xfId="16408"/>
    <cellStyle name="Percent 4 23" xfId="16409"/>
    <cellStyle name="Percent 4 24" xfId="16410"/>
    <cellStyle name="Percent 4 25" xfId="16411"/>
    <cellStyle name="Percent 4 26" xfId="16412"/>
    <cellStyle name="Percent 4 27" xfId="16413"/>
    <cellStyle name="Percent 4 28" xfId="16414"/>
    <cellStyle name="Percent 4 29" xfId="16415"/>
    <cellStyle name="Percent 4 3" xfId="3343"/>
    <cellStyle name="Percent 4 30" xfId="16416"/>
    <cellStyle name="Percent 4 31" xfId="16417"/>
    <cellStyle name="Percent 4 32" xfId="16418"/>
    <cellStyle name="Percent 4 33" xfId="16419"/>
    <cellStyle name="Percent 4 4" xfId="3344"/>
    <cellStyle name="Percent 4 5" xfId="3345"/>
    <cellStyle name="Percent 4 6" xfId="3346"/>
    <cellStyle name="Percent 4 7" xfId="3347"/>
    <cellStyle name="Percent 4 8" xfId="3348"/>
    <cellStyle name="Percent 4 9" xfId="3349"/>
    <cellStyle name="Percent 5" xfId="30"/>
    <cellStyle name="Percent 6" xfId="16826"/>
    <cellStyle name="Percent 7" xfId="16827"/>
    <cellStyle name="Percent 8" xfId="16828"/>
    <cellStyle name="PERCENTAGE" xfId="16829"/>
    <cellStyle name="PHANG" xfId="16838"/>
    <cellStyle name="PrePop Currency (0)" xfId="16830"/>
    <cellStyle name="PrePop Currency (2)" xfId="16831"/>
    <cellStyle name="PrePop Units (0)" xfId="16832"/>
    <cellStyle name="PrePop Units (1)" xfId="16833"/>
    <cellStyle name="PrePop Units (2)" xfId="16834"/>
    <cellStyle name="pricing" xfId="16835"/>
    <cellStyle name="PSChar" xfId="16836"/>
    <cellStyle name="PSHeading" xfId="16837"/>
    <cellStyle name="RevList" xfId="16839"/>
    <cellStyle name="S—_x005f_x0008_" xfId="16840"/>
    <cellStyle name="Style 1" xfId="3350"/>
    <cellStyle name="Style 2" xfId="16841"/>
    <cellStyle name="Style 3" xfId="16842"/>
    <cellStyle name="Style 4" xfId="16843"/>
    <cellStyle name="subhead" xfId="16844"/>
    <cellStyle name="Subtotal" xfId="16845"/>
    <cellStyle name="T" xfId="16846"/>
    <cellStyle name="T 2" xfId="16847"/>
    <cellStyle name="T_Secondary June July Aug - incentive" xfId="16848"/>
    <cellStyle name="T_Secondary June July Aug - incentive 2" xfId="16849"/>
    <cellStyle name="T_Tay Bac 1" xfId="16850"/>
    <cellStyle name="T_Tay Bac 1 2" xfId="16851"/>
    <cellStyle name="Text Indent A" xfId="16852"/>
    <cellStyle name="Text Indent B" xfId="16853"/>
    <cellStyle name="Text Indent C" xfId="16854"/>
    <cellStyle name="th" xfId="16858"/>
    <cellStyle name="th 2" xfId="16859"/>
    <cellStyle name="þ_x005f_x001d_ð¤_x005f_x000c_¯þ_x005f_x0014__x005f_x000d_¨þU_x005f_x0001_À_x005f_x0004_ _x005f_x0015__x005f_x000f__x005f_x0001__x005f_x0001_" xfId="16860"/>
    <cellStyle name="þ_x005f_x001d_ðK_x005f_x000c_Fý_x005f_x001b__x005f_x000d_9ýU_x005f_x0001_Ð_x005f_x0008_¦)_x005f_x0007__x005f_x0001__x005f_x0001_" xfId="16861"/>
    <cellStyle name="Times New Roman" xfId="16855"/>
    <cellStyle name="Title 10" xfId="3351"/>
    <cellStyle name="Title 10 2" xfId="16420"/>
    <cellStyle name="Title 11" xfId="3352"/>
    <cellStyle name="Title 11 2" xfId="16421"/>
    <cellStyle name="Title 12" xfId="3353"/>
    <cellStyle name="Title 12 2" xfId="16422"/>
    <cellStyle name="Title 13" xfId="3354"/>
    <cellStyle name="Title 13 2" xfId="16423"/>
    <cellStyle name="Title 14" xfId="3355"/>
    <cellStyle name="Title 14 2" xfId="16424"/>
    <cellStyle name="Title 15" xfId="3356"/>
    <cellStyle name="Title 15 2" xfId="16425"/>
    <cellStyle name="Title 16" xfId="3357"/>
    <cellStyle name="Title 16 2" xfId="16426"/>
    <cellStyle name="Title 17" xfId="3358"/>
    <cellStyle name="Title 17 2" xfId="16427"/>
    <cellStyle name="Title 18" xfId="3359"/>
    <cellStyle name="Title 18 2" xfId="16428"/>
    <cellStyle name="Title 19" xfId="3360"/>
    <cellStyle name="Title 19 2" xfId="16429"/>
    <cellStyle name="Title 2" xfId="3361"/>
    <cellStyle name="Title 2 2" xfId="3362"/>
    <cellStyle name="Title 2 2 2" xfId="16430"/>
    <cellStyle name="Title 2 3" xfId="16431"/>
    <cellStyle name="Title 20" xfId="3363"/>
    <cellStyle name="Title 20 2" xfId="16432"/>
    <cellStyle name="Title 21" xfId="3364"/>
    <cellStyle name="Title 21 2" xfId="16433"/>
    <cellStyle name="Title 22" xfId="3365"/>
    <cellStyle name="Title 22 2" xfId="16434"/>
    <cellStyle name="Title 23" xfId="3366"/>
    <cellStyle name="Title 23 2" xfId="16435"/>
    <cellStyle name="Title 24" xfId="3367"/>
    <cellStyle name="Title 24 2" xfId="16436"/>
    <cellStyle name="Title 25" xfId="3368"/>
    <cellStyle name="Title 25 2" xfId="16437"/>
    <cellStyle name="Title 26" xfId="3369"/>
    <cellStyle name="Title 26 2" xfId="16438"/>
    <cellStyle name="Title 27" xfId="3370"/>
    <cellStyle name="Title 27 2" xfId="16439"/>
    <cellStyle name="Title 28" xfId="3371"/>
    <cellStyle name="Title 28 2" xfId="16440"/>
    <cellStyle name="Title 29" xfId="3372"/>
    <cellStyle name="Title 29 2" xfId="16441"/>
    <cellStyle name="Title 3" xfId="3373"/>
    <cellStyle name="Title 3 2" xfId="16442"/>
    <cellStyle name="Title 30" xfId="3374"/>
    <cellStyle name="Title 30 2" xfId="16443"/>
    <cellStyle name="Title 31" xfId="3375"/>
    <cellStyle name="Title 31 2" xfId="16444"/>
    <cellStyle name="Title 32" xfId="3376"/>
    <cellStyle name="Title 32 2" xfId="16445"/>
    <cellStyle name="Title 33" xfId="3377"/>
    <cellStyle name="Title 33 2" xfId="16446"/>
    <cellStyle name="Title 34" xfId="3378"/>
    <cellStyle name="Title 34 2" xfId="16447"/>
    <cellStyle name="Title 35" xfId="3379"/>
    <cellStyle name="Title 35 2" xfId="16448"/>
    <cellStyle name="Title 36" xfId="3380"/>
    <cellStyle name="Title 36 2" xfId="16449"/>
    <cellStyle name="Title 37" xfId="3381"/>
    <cellStyle name="Title 37 2" xfId="16450"/>
    <cellStyle name="Title 38" xfId="3382"/>
    <cellStyle name="Title 38 2" xfId="16451"/>
    <cellStyle name="Title 39" xfId="3383"/>
    <cellStyle name="Title 39 2" xfId="16452"/>
    <cellStyle name="Title 4" xfId="3384"/>
    <cellStyle name="Title 4 2" xfId="16453"/>
    <cellStyle name="Title 40" xfId="3385"/>
    <cellStyle name="Title 40 2" xfId="16454"/>
    <cellStyle name="Title 41" xfId="3386"/>
    <cellStyle name="Title 41 2" xfId="16455"/>
    <cellStyle name="Title 42" xfId="3387"/>
    <cellStyle name="Title 42 2" xfId="16456"/>
    <cellStyle name="Title 43" xfId="3388"/>
    <cellStyle name="Title 43 2" xfId="16457"/>
    <cellStyle name="Title 44" xfId="3389"/>
    <cellStyle name="Title 44 2" xfId="16458"/>
    <cellStyle name="Title 45" xfId="3390"/>
    <cellStyle name="Title 45 2" xfId="16459"/>
    <cellStyle name="Title 46" xfId="3391"/>
    <cellStyle name="Title 46 2" xfId="16460"/>
    <cellStyle name="Title 47" xfId="3392"/>
    <cellStyle name="Title 47 2" xfId="16461"/>
    <cellStyle name="Title 48" xfId="3393"/>
    <cellStyle name="Title 48 2" xfId="16462"/>
    <cellStyle name="Title 49" xfId="3394"/>
    <cellStyle name="Title 49 2" xfId="16463"/>
    <cellStyle name="Title 5" xfId="3395"/>
    <cellStyle name="Title 5 2" xfId="16464"/>
    <cellStyle name="Title 50" xfId="3396"/>
    <cellStyle name="Title 50 2" xfId="16465"/>
    <cellStyle name="Title 51" xfId="3397"/>
    <cellStyle name="Title 51 2" xfId="16466"/>
    <cellStyle name="Title 52" xfId="3398"/>
    <cellStyle name="Title 52 2" xfId="16467"/>
    <cellStyle name="Title 53" xfId="3399"/>
    <cellStyle name="Title 53 2" xfId="16468"/>
    <cellStyle name="Title 54" xfId="3400"/>
    <cellStyle name="Title 54 2" xfId="16469"/>
    <cellStyle name="Title 55" xfId="3401"/>
    <cellStyle name="Title 55 2" xfId="16470"/>
    <cellStyle name="Title 56" xfId="3402"/>
    <cellStyle name="Title 56 2" xfId="16471"/>
    <cellStyle name="Title 57" xfId="3403"/>
    <cellStyle name="Title 57 2" xfId="16472"/>
    <cellStyle name="Title 58" xfId="3404"/>
    <cellStyle name="Title 58 2" xfId="16473"/>
    <cellStyle name="Title 59" xfId="3405"/>
    <cellStyle name="Title 59 2" xfId="16474"/>
    <cellStyle name="Title 6" xfId="3406"/>
    <cellStyle name="Title 6 2" xfId="16475"/>
    <cellStyle name="Title 60" xfId="16476"/>
    <cellStyle name="Title 7" xfId="3407"/>
    <cellStyle name="Title 7 2" xfId="16477"/>
    <cellStyle name="Title 8" xfId="3408"/>
    <cellStyle name="Title 8 2" xfId="16478"/>
    <cellStyle name="Title 9" xfId="3409"/>
    <cellStyle name="Title 9 2" xfId="16479"/>
    <cellStyle name="Total 10" xfId="3410"/>
    <cellStyle name="Total 10 2" xfId="16480"/>
    <cellStyle name="Total 100" xfId="3411"/>
    <cellStyle name="Total 100 2" xfId="16481"/>
    <cellStyle name="Total 101" xfId="3412"/>
    <cellStyle name="Total 101 2" xfId="16482"/>
    <cellStyle name="Total 102" xfId="16483"/>
    <cellStyle name="Total 103" xfId="16484"/>
    <cellStyle name="Total 104" xfId="16485"/>
    <cellStyle name="Total 105" xfId="16486"/>
    <cellStyle name="Total 106" xfId="16487"/>
    <cellStyle name="Total 107" xfId="16488"/>
    <cellStyle name="Total 108" xfId="16489"/>
    <cellStyle name="Total 109" xfId="16490"/>
    <cellStyle name="Total 11" xfId="3413"/>
    <cellStyle name="Total 11 2" xfId="16491"/>
    <cellStyle name="Total 110" xfId="16492"/>
    <cellStyle name="Total 111" xfId="16493"/>
    <cellStyle name="Total 112" xfId="16494"/>
    <cellStyle name="Total 113" xfId="16495"/>
    <cellStyle name="Total 114" xfId="16496"/>
    <cellStyle name="Total 115" xfId="16497"/>
    <cellStyle name="Total 116" xfId="16498"/>
    <cellStyle name="Total 117" xfId="16499"/>
    <cellStyle name="Total 118" xfId="16500"/>
    <cellStyle name="Total 119" xfId="16501"/>
    <cellStyle name="Total 12" xfId="3414"/>
    <cellStyle name="Total 12 2" xfId="16502"/>
    <cellStyle name="Total 120" xfId="16503"/>
    <cellStyle name="Total 121" xfId="16504"/>
    <cellStyle name="Total 13" xfId="3415"/>
    <cellStyle name="Total 13 2" xfId="16505"/>
    <cellStyle name="Total 14" xfId="3416"/>
    <cellStyle name="Total 14 2" xfId="16506"/>
    <cellStyle name="Total 15" xfId="3417"/>
    <cellStyle name="Total 15 2" xfId="16507"/>
    <cellStyle name="Total 16" xfId="3418"/>
    <cellStyle name="Total 16 2" xfId="16508"/>
    <cellStyle name="Total 17" xfId="3419"/>
    <cellStyle name="Total 17 2" xfId="16509"/>
    <cellStyle name="Total 18" xfId="3420"/>
    <cellStyle name="Total 18 2" xfId="16510"/>
    <cellStyle name="Total 19" xfId="3421"/>
    <cellStyle name="Total 19 2" xfId="16511"/>
    <cellStyle name="Total 2" xfId="3422"/>
    <cellStyle name="Total 2 2" xfId="3423"/>
    <cellStyle name="Total 2 2 2" xfId="16512"/>
    <cellStyle name="Total 2 3" xfId="16513"/>
    <cellStyle name="Total 20" xfId="3424"/>
    <cellStyle name="Total 20 2" xfId="16514"/>
    <cellStyle name="Total 21" xfId="3425"/>
    <cellStyle name="Total 21 2" xfId="16515"/>
    <cellStyle name="Total 22" xfId="3426"/>
    <cellStyle name="Total 22 2" xfId="16516"/>
    <cellStyle name="Total 23" xfId="3427"/>
    <cellStyle name="Total 23 2" xfId="16517"/>
    <cellStyle name="Total 24" xfId="3428"/>
    <cellStyle name="Total 24 2" xfId="16518"/>
    <cellStyle name="Total 25" xfId="3429"/>
    <cellStyle name="Total 25 2" xfId="16519"/>
    <cellStyle name="Total 26" xfId="3430"/>
    <cellStyle name="Total 26 2" xfId="16520"/>
    <cellStyle name="Total 27" xfId="3431"/>
    <cellStyle name="Total 27 2" xfId="16521"/>
    <cellStyle name="Total 28" xfId="3432"/>
    <cellStyle name="Total 28 2" xfId="16522"/>
    <cellStyle name="Total 29" xfId="3433"/>
    <cellStyle name="Total 29 2" xfId="16523"/>
    <cellStyle name="Total 3" xfId="3434"/>
    <cellStyle name="Total 3 2" xfId="16524"/>
    <cellStyle name="Total 30" xfId="3435"/>
    <cellStyle name="Total 30 2" xfId="16525"/>
    <cellStyle name="Total 31" xfId="3436"/>
    <cellStyle name="Total 31 2" xfId="16526"/>
    <cellStyle name="Total 32" xfId="3437"/>
    <cellStyle name="Total 32 2" xfId="16527"/>
    <cellStyle name="Total 33" xfId="3438"/>
    <cellStyle name="Total 33 2" xfId="16528"/>
    <cellStyle name="Total 34" xfId="3439"/>
    <cellStyle name="Total 34 2" xfId="16529"/>
    <cellStyle name="Total 35" xfId="3440"/>
    <cellStyle name="Total 35 2" xfId="16530"/>
    <cellStyle name="Total 36" xfId="3441"/>
    <cellStyle name="Total 36 2" xfId="16531"/>
    <cellStyle name="Total 37" xfId="3442"/>
    <cellStyle name="Total 37 2" xfId="16532"/>
    <cellStyle name="Total 38" xfId="3443"/>
    <cellStyle name="Total 38 2" xfId="16533"/>
    <cellStyle name="Total 39" xfId="3444"/>
    <cellStyle name="Total 39 2" xfId="16534"/>
    <cellStyle name="Total 4" xfId="3445"/>
    <cellStyle name="Total 4 2" xfId="16535"/>
    <cellStyle name="Total 40" xfId="3446"/>
    <cellStyle name="Total 40 2" xfId="16536"/>
    <cellStyle name="Total 41" xfId="3447"/>
    <cellStyle name="Total 41 2" xfId="16537"/>
    <cellStyle name="Total 42" xfId="3448"/>
    <cellStyle name="Total 42 2" xfId="16538"/>
    <cellStyle name="Total 43" xfId="3449"/>
    <cellStyle name="Total 43 2" xfId="16539"/>
    <cellStyle name="Total 44" xfId="3450"/>
    <cellStyle name="Total 44 2" xfId="16540"/>
    <cellStyle name="Total 45" xfId="3451"/>
    <cellStyle name="Total 45 2" xfId="16541"/>
    <cellStyle name="Total 46" xfId="3452"/>
    <cellStyle name="Total 46 2" xfId="16542"/>
    <cellStyle name="Total 47" xfId="3453"/>
    <cellStyle name="Total 47 2" xfId="16543"/>
    <cellStyle name="Total 48" xfId="3454"/>
    <cellStyle name="Total 48 2" xfId="16544"/>
    <cellStyle name="Total 49" xfId="3455"/>
    <cellStyle name="Total 49 2" xfId="16545"/>
    <cellStyle name="Total 5" xfId="3456"/>
    <cellStyle name="Total 5 2" xfId="16546"/>
    <cellStyle name="Total 50" xfId="3457"/>
    <cellStyle name="Total 50 2" xfId="16547"/>
    <cellStyle name="Total 51" xfId="3458"/>
    <cellStyle name="Total 51 2" xfId="16548"/>
    <cellStyle name="Total 52" xfId="3459"/>
    <cellStyle name="Total 52 2" xfId="16549"/>
    <cellStyle name="Total 53" xfId="3460"/>
    <cellStyle name="Total 53 2" xfId="16550"/>
    <cellStyle name="Total 54" xfId="3461"/>
    <cellStyle name="Total 54 2" xfId="16551"/>
    <cellStyle name="Total 55" xfId="3462"/>
    <cellStyle name="Total 55 2" xfId="16552"/>
    <cellStyle name="Total 56" xfId="3463"/>
    <cellStyle name="Total 56 2" xfId="16553"/>
    <cellStyle name="Total 57" xfId="3464"/>
    <cellStyle name="Total 57 2" xfId="16554"/>
    <cellStyle name="Total 58" xfId="3465"/>
    <cellStyle name="Total 58 2" xfId="16555"/>
    <cellStyle name="Total 59" xfId="3466"/>
    <cellStyle name="Total 59 2" xfId="16556"/>
    <cellStyle name="Total 6" xfId="3467"/>
    <cellStyle name="Total 6 2" xfId="16557"/>
    <cellStyle name="Total 60" xfId="3468"/>
    <cellStyle name="Total 60 2" xfId="16558"/>
    <cellStyle name="Total 61" xfId="3469"/>
    <cellStyle name="Total 61 2" xfId="16559"/>
    <cellStyle name="Total 62" xfId="3470"/>
    <cellStyle name="Total 62 2" xfId="16560"/>
    <cellStyle name="Total 63" xfId="3471"/>
    <cellStyle name="Total 63 2" xfId="16561"/>
    <cellStyle name="Total 64" xfId="3472"/>
    <cellStyle name="Total 64 2" xfId="16562"/>
    <cellStyle name="Total 65" xfId="3473"/>
    <cellStyle name="Total 65 2" xfId="16563"/>
    <cellStyle name="Total 66" xfId="3474"/>
    <cellStyle name="Total 66 2" xfId="16564"/>
    <cellStyle name="Total 67" xfId="3475"/>
    <cellStyle name="Total 67 2" xfId="16565"/>
    <cellStyle name="Total 68" xfId="3476"/>
    <cellStyle name="Total 68 2" xfId="16566"/>
    <cellStyle name="Total 69" xfId="3477"/>
    <cellStyle name="Total 69 2" xfId="16567"/>
    <cellStyle name="Total 7" xfId="3478"/>
    <cellStyle name="Total 7 2" xfId="16568"/>
    <cellStyle name="Total 70" xfId="3479"/>
    <cellStyle name="Total 70 2" xfId="16569"/>
    <cellStyle name="Total 71" xfId="3480"/>
    <cellStyle name="Total 71 2" xfId="16570"/>
    <cellStyle name="Total 72" xfId="3481"/>
    <cellStyle name="Total 72 2" xfId="16571"/>
    <cellStyle name="Total 73" xfId="3482"/>
    <cellStyle name="Total 73 2" xfId="16572"/>
    <cellStyle name="Total 74" xfId="3483"/>
    <cellStyle name="Total 74 2" xfId="16573"/>
    <cellStyle name="Total 75" xfId="3484"/>
    <cellStyle name="Total 75 2" xfId="16574"/>
    <cellStyle name="Total 76" xfId="3485"/>
    <cellStyle name="Total 76 2" xfId="16575"/>
    <cellStyle name="Total 77" xfId="3486"/>
    <cellStyle name="Total 77 2" xfId="16576"/>
    <cellStyle name="Total 78" xfId="3487"/>
    <cellStyle name="Total 78 2" xfId="16577"/>
    <cellStyle name="Total 79" xfId="3488"/>
    <cellStyle name="Total 79 2" xfId="16578"/>
    <cellStyle name="Total 8" xfId="3489"/>
    <cellStyle name="Total 8 2" xfId="16579"/>
    <cellStyle name="Total 80" xfId="3490"/>
    <cellStyle name="Total 80 2" xfId="16580"/>
    <cellStyle name="Total 81" xfId="3491"/>
    <cellStyle name="Total 81 2" xfId="16581"/>
    <cellStyle name="Total 82" xfId="3492"/>
    <cellStyle name="Total 82 2" xfId="16582"/>
    <cellStyle name="Total 83" xfId="3493"/>
    <cellStyle name="Total 83 2" xfId="16583"/>
    <cellStyle name="Total 84" xfId="3494"/>
    <cellStyle name="Total 84 2" xfId="16584"/>
    <cellStyle name="Total 85" xfId="3495"/>
    <cellStyle name="Total 85 2" xfId="16585"/>
    <cellStyle name="Total 86" xfId="3496"/>
    <cellStyle name="Total 86 2" xfId="16586"/>
    <cellStyle name="Total 87" xfId="3497"/>
    <cellStyle name="Total 87 2" xfId="16587"/>
    <cellStyle name="Total 88" xfId="3498"/>
    <cellStyle name="Total 88 2" xfId="16588"/>
    <cellStyle name="Total 89" xfId="3499"/>
    <cellStyle name="Total 89 2" xfId="16589"/>
    <cellStyle name="Total 9" xfId="3500"/>
    <cellStyle name="Total 9 2" xfId="16590"/>
    <cellStyle name="Total 90" xfId="3501"/>
    <cellStyle name="Total 90 2" xfId="16591"/>
    <cellStyle name="Total 91" xfId="3502"/>
    <cellStyle name="Total 91 2" xfId="16592"/>
    <cellStyle name="Total 92" xfId="3503"/>
    <cellStyle name="Total 92 2" xfId="16593"/>
    <cellStyle name="Total 93" xfId="3504"/>
    <cellStyle name="Total 93 2" xfId="16594"/>
    <cellStyle name="Total 94" xfId="3505"/>
    <cellStyle name="Total 94 2" xfId="16595"/>
    <cellStyle name="Total 95" xfId="3506"/>
    <cellStyle name="Total 95 2" xfId="16596"/>
    <cellStyle name="Total 96" xfId="3507"/>
    <cellStyle name="Total 96 2" xfId="16597"/>
    <cellStyle name="Total 97" xfId="3508"/>
    <cellStyle name="Total 97 2" xfId="16598"/>
    <cellStyle name="Total 98" xfId="3509"/>
    <cellStyle name="Total 98 2" xfId="16599"/>
    <cellStyle name="Total 99" xfId="3510"/>
    <cellStyle name="Total 99 2" xfId="16600"/>
    <cellStyle name="Tusental (0)_pldt" xfId="16856"/>
    <cellStyle name="Tusental_pldt" xfId="16857"/>
    <cellStyle name="Valuta (0)_pldt" xfId="16862"/>
    <cellStyle name="Valuta_pldt" xfId="16863"/>
    <cellStyle name="viet" xfId="16864"/>
    <cellStyle name="viet2" xfId="16865"/>
    <cellStyle name="viet2 2" xfId="16866"/>
    <cellStyle name="VN new romanNormal" xfId="16867"/>
    <cellStyle name="VN time new roman" xfId="16868"/>
    <cellStyle name="vnbo" xfId="16869"/>
    <cellStyle name="vnbo 2" xfId="16870"/>
    <cellStyle name="vnhead1" xfId="16873"/>
    <cellStyle name="vnhead1 2" xfId="16874"/>
    <cellStyle name="vnhead2" xfId="16875"/>
    <cellStyle name="vnhead2 2" xfId="16876"/>
    <cellStyle name="vnhead3" xfId="16877"/>
    <cellStyle name="vnhead3 2" xfId="16878"/>
    <cellStyle name="vnhead4" xfId="16879"/>
    <cellStyle name="vntxt1" xfId="16871"/>
    <cellStyle name="vntxt2" xfId="16872"/>
    <cellStyle name="Währung [0]_68574_Materialbedarfsliste" xfId="16880"/>
    <cellStyle name="Währung_68574_Materialbedarfsliste" xfId="16881"/>
    <cellStyle name="Warning Text 10" xfId="3511"/>
    <cellStyle name="Warning Text 10 2" xfId="16601"/>
    <cellStyle name="Warning Text 11" xfId="3512"/>
    <cellStyle name="Warning Text 11 2" xfId="16602"/>
    <cellStyle name="Warning Text 12" xfId="3513"/>
    <cellStyle name="Warning Text 12 2" xfId="16603"/>
    <cellStyle name="Warning Text 13" xfId="3514"/>
    <cellStyle name="Warning Text 13 2" xfId="16604"/>
    <cellStyle name="Warning Text 14" xfId="3515"/>
    <cellStyle name="Warning Text 14 2" xfId="16605"/>
    <cellStyle name="Warning Text 15" xfId="3516"/>
    <cellStyle name="Warning Text 15 2" xfId="16606"/>
    <cellStyle name="Warning Text 16" xfId="3517"/>
    <cellStyle name="Warning Text 16 2" xfId="16607"/>
    <cellStyle name="Warning Text 17" xfId="3518"/>
    <cellStyle name="Warning Text 17 2" xfId="16608"/>
    <cellStyle name="Warning Text 18" xfId="3519"/>
    <cellStyle name="Warning Text 18 2" xfId="16609"/>
    <cellStyle name="Warning Text 19" xfId="3520"/>
    <cellStyle name="Warning Text 19 2" xfId="16610"/>
    <cellStyle name="Warning Text 2" xfId="3521"/>
    <cellStyle name="Warning Text 2 2" xfId="3522"/>
    <cellStyle name="Warning Text 2 2 2" xfId="16611"/>
    <cellStyle name="Warning Text 2 3" xfId="16612"/>
    <cellStyle name="Warning Text 20" xfId="3523"/>
    <cellStyle name="Warning Text 20 2" xfId="16613"/>
    <cellStyle name="Warning Text 21" xfId="3524"/>
    <cellStyle name="Warning Text 21 2" xfId="16614"/>
    <cellStyle name="Warning Text 22" xfId="3525"/>
    <cellStyle name="Warning Text 22 2" xfId="16615"/>
    <cellStyle name="Warning Text 23" xfId="3526"/>
    <cellStyle name="Warning Text 23 2" xfId="16616"/>
    <cellStyle name="Warning Text 24" xfId="3527"/>
    <cellStyle name="Warning Text 24 2" xfId="16617"/>
    <cellStyle name="Warning Text 25" xfId="3528"/>
    <cellStyle name="Warning Text 25 2" xfId="16618"/>
    <cellStyle name="Warning Text 26" xfId="3529"/>
    <cellStyle name="Warning Text 26 2" xfId="16619"/>
    <cellStyle name="Warning Text 27" xfId="3530"/>
    <cellStyle name="Warning Text 27 2" xfId="16620"/>
    <cellStyle name="Warning Text 28" xfId="3531"/>
    <cellStyle name="Warning Text 28 2" xfId="16621"/>
    <cellStyle name="Warning Text 29" xfId="3532"/>
    <cellStyle name="Warning Text 29 2" xfId="16622"/>
    <cellStyle name="Warning Text 3" xfId="3533"/>
    <cellStyle name="Warning Text 3 2" xfId="16623"/>
    <cellStyle name="Warning Text 30" xfId="3534"/>
    <cellStyle name="Warning Text 30 2" xfId="16624"/>
    <cellStyle name="Warning Text 31" xfId="3535"/>
    <cellStyle name="Warning Text 31 2" xfId="16625"/>
    <cellStyle name="Warning Text 32" xfId="3536"/>
    <cellStyle name="Warning Text 32 2" xfId="16626"/>
    <cellStyle name="Warning Text 33" xfId="3537"/>
    <cellStyle name="Warning Text 33 2" xfId="16627"/>
    <cellStyle name="Warning Text 34" xfId="3538"/>
    <cellStyle name="Warning Text 34 2" xfId="16628"/>
    <cellStyle name="Warning Text 35" xfId="3539"/>
    <cellStyle name="Warning Text 35 2" xfId="16629"/>
    <cellStyle name="Warning Text 36" xfId="3540"/>
    <cellStyle name="Warning Text 36 2" xfId="16630"/>
    <cellStyle name="Warning Text 37" xfId="3541"/>
    <cellStyle name="Warning Text 37 2" xfId="16631"/>
    <cellStyle name="Warning Text 38" xfId="3542"/>
    <cellStyle name="Warning Text 38 2" xfId="16632"/>
    <cellStyle name="Warning Text 39" xfId="3543"/>
    <cellStyle name="Warning Text 39 2" xfId="16633"/>
    <cellStyle name="Warning Text 4" xfId="3544"/>
    <cellStyle name="Warning Text 4 2" xfId="16634"/>
    <cellStyle name="Warning Text 40" xfId="3545"/>
    <cellStyle name="Warning Text 40 2" xfId="16635"/>
    <cellStyle name="Warning Text 41" xfId="3546"/>
    <cellStyle name="Warning Text 41 2" xfId="16636"/>
    <cellStyle name="Warning Text 42" xfId="3547"/>
    <cellStyle name="Warning Text 42 2" xfId="16637"/>
    <cellStyle name="Warning Text 43" xfId="3548"/>
    <cellStyle name="Warning Text 43 2" xfId="16638"/>
    <cellStyle name="Warning Text 44" xfId="3549"/>
    <cellStyle name="Warning Text 44 2" xfId="16639"/>
    <cellStyle name="Warning Text 45" xfId="3550"/>
    <cellStyle name="Warning Text 45 2" xfId="16640"/>
    <cellStyle name="Warning Text 46" xfId="3551"/>
    <cellStyle name="Warning Text 46 2" xfId="16641"/>
    <cellStyle name="Warning Text 47" xfId="3552"/>
    <cellStyle name="Warning Text 47 2" xfId="16642"/>
    <cellStyle name="Warning Text 48" xfId="3553"/>
    <cellStyle name="Warning Text 48 2" xfId="16643"/>
    <cellStyle name="Warning Text 49" xfId="3554"/>
    <cellStyle name="Warning Text 49 2" xfId="16644"/>
    <cellStyle name="Warning Text 5" xfId="3555"/>
    <cellStyle name="Warning Text 5 2" xfId="16645"/>
    <cellStyle name="Warning Text 50" xfId="3556"/>
    <cellStyle name="Warning Text 50 2" xfId="16646"/>
    <cellStyle name="Warning Text 51" xfId="3557"/>
    <cellStyle name="Warning Text 51 2" xfId="16647"/>
    <cellStyle name="Warning Text 52" xfId="3558"/>
    <cellStyle name="Warning Text 52 2" xfId="16648"/>
    <cellStyle name="Warning Text 53" xfId="3559"/>
    <cellStyle name="Warning Text 53 2" xfId="16649"/>
    <cellStyle name="Warning Text 54" xfId="3560"/>
    <cellStyle name="Warning Text 54 2" xfId="16650"/>
    <cellStyle name="Warning Text 55" xfId="3561"/>
    <cellStyle name="Warning Text 55 2" xfId="16651"/>
    <cellStyle name="Warning Text 56" xfId="3562"/>
    <cellStyle name="Warning Text 56 2" xfId="16652"/>
    <cellStyle name="Warning Text 57" xfId="3563"/>
    <cellStyle name="Warning Text 57 2" xfId="16653"/>
    <cellStyle name="Warning Text 58" xfId="3564"/>
    <cellStyle name="Warning Text 58 2" xfId="16654"/>
    <cellStyle name="Warning Text 59" xfId="3565"/>
    <cellStyle name="Warning Text 59 2" xfId="16655"/>
    <cellStyle name="Warning Text 6" xfId="3566"/>
    <cellStyle name="Warning Text 6 2" xfId="16656"/>
    <cellStyle name="Warning Text 60" xfId="16657"/>
    <cellStyle name="Warning Text 7" xfId="3567"/>
    <cellStyle name="Warning Text 7 2" xfId="16658"/>
    <cellStyle name="Warning Text 8" xfId="3568"/>
    <cellStyle name="Warning Text 8 2" xfId="16659"/>
    <cellStyle name="Warning Text 9" xfId="3569"/>
    <cellStyle name="Warning Text 9 2" xfId="16660"/>
    <cellStyle name="xuan" xfId="16882"/>
    <cellStyle name="センター" xfId="16883"/>
    <cellStyle name="เครื่องหมายสกุลเงิน [0]_FTC_OFFER" xfId="16884"/>
    <cellStyle name="เครื่องหมายสกุลเงิน_FTC_OFFER" xfId="16885"/>
    <cellStyle name="ปกติ_FTC_OFFER" xfId="16886"/>
    <cellStyle name=" [0.00]_ Att. 1- Cover" xfId="16887"/>
    <cellStyle name="_ Att. 1- Cover" xfId="16888"/>
    <cellStyle name="?_ Att. 1- Cover" xfId="16889"/>
    <cellStyle name="똿뗦먛귟 [0.00]_PRODUCT DETAIL Q1" xfId="3570"/>
    <cellStyle name="똿뗦먛귟_PRODUCT DETAIL Q1" xfId="3571"/>
    <cellStyle name="믅됞 [0.00]_PRODUCT DETAIL Q1" xfId="3572"/>
    <cellStyle name="믅됞_PRODUCT DETAIL Q1" xfId="3573"/>
    <cellStyle name="백분율_95" xfId="16890"/>
    <cellStyle name="뷭?_BOOKSHIP" xfId="3574"/>
    <cellStyle name="콤마 [ - 유형1" xfId="16891"/>
    <cellStyle name="콤마 [ - 유형2" xfId="16892"/>
    <cellStyle name="콤마 [ - 유형3" xfId="16893"/>
    <cellStyle name="콤마 [ - 유형4" xfId="16894"/>
    <cellStyle name="콤마 [ - 유형5" xfId="16895"/>
    <cellStyle name="콤마 [ - 유형6" xfId="16896"/>
    <cellStyle name="콤마 [ - 유형7" xfId="16897"/>
    <cellStyle name="콤마 [ - 유형8" xfId="16898"/>
    <cellStyle name="콤마 [0]_ 비목별 월별기술 " xfId="16899"/>
    <cellStyle name="콤마_ 비목별 월별기술 " xfId="16900"/>
    <cellStyle name="통화 [0]_00ss ordersheet" xfId="16901"/>
    <cellStyle name="통화_00ss ordersheet" xfId="16902"/>
    <cellStyle name="표준_(정보부문)월별인원계획" xfId="3575"/>
    <cellStyle name="一般_00Q3902REV.1" xfId="16903"/>
    <cellStyle name="千分位[0]_00Q3902REV.1" xfId="16904"/>
    <cellStyle name="千分位_00Q3902REV.1" xfId="16905"/>
    <cellStyle name="常规_FY 0102 A&amp;P" xfId="16906"/>
    <cellStyle name="桁区切り [0.00]_††††† " xfId="16907"/>
    <cellStyle name="桁区切り_††††† " xfId="16908"/>
    <cellStyle name="標準_List-dwgis" xfId="16909"/>
    <cellStyle name="貨幣 [0]_00Q3902REV.1" xfId="16910"/>
    <cellStyle name="貨幣[0]_BRE" xfId="16911"/>
    <cellStyle name="貨幣_00Q3902REV.1" xfId="16912"/>
    <cellStyle name="通貨 [0.00]_††††† " xfId="16913"/>
    <cellStyle name="通貨_††††† " xfId="16914"/>
  </cellStyles>
  <dxfs count="3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LE/LE/MT/MT/1.Sell%20in/T6/Sell%20in%2030.06-Cho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BVT" refreshedDate="43648.444877314818" createdVersion="5" refreshedVersion="5" minRefreshableVersion="3" recordCount="724">
  <cacheSource type="worksheet">
    <worksheetSource ref="A1:AR725" sheet="Sell in" r:id="rId2"/>
  </cacheSource>
  <cacheFields count="44">
    <cacheField name="Billing Doc" numFmtId="0">
      <sharedItems/>
    </cacheField>
    <cacheField name="Billing Date" numFmtId="14">
      <sharedItems containsSemiMixedTypes="0" containsNonDate="0" containsDate="1" containsString="0" minDate="2019-06-01T00:00:00" maxDate="2019-06-30T00:00:00" count="18">
        <d v="2019-06-05T00:00:00"/>
        <d v="2019-06-06T00:00:00"/>
        <d v="2019-06-07T00:00:00"/>
        <d v="2019-06-11T00:00:00"/>
        <d v="2019-06-12T00:00:00"/>
        <d v="2019-06-13T00:00:00"/>
        <d v="2019-06-14T00:00:00"/>
        <d v="2019-06-17T00:00:00"/>
        <d v="2019-06-18T00:00:00"/>
        <d v="2019-06-19T00:00:00"/>
        <d v="2019-06-21T00:00:00"/>
        <d v="2019-06-24T00:00:00"/>
        <d v="2019-06-25T00:00:00"/>
        <d v="2019-06-26T00:00:00"/>
        <d v="2019-06-27T00:00:00"/>
        <d v="2019-06-28T00:00:00"/>
        <d v="2019-06-29T00:00:00"/>
        <d v="2019-06-01T00:00:00"/>
      </sharedItems>
    </cacheField>
    <cacheField name="Billing Type" numFmtId="0">
      <sharedItems/>
    </cacheField>
    <cacheField name="Desc" numFmtId="0">
      <sharedItems/>
    </cacheField>
    <cacheField name="TS24 Number" numFmtId="0">
      <sharedItems/>
    </cacheField>
    <cacheField name="Invoice Form" numFmtId="0">
      <sharedItems/>
    </cacheField>
    <cacheField name="Customer" numFmtId="0">
      <sharedItems/>
    </cacheField>
    <cacheField name="Name" numFmtId="0">
      <sharedItems/>
    </cacheField>
    <cacheField name="NAME2" numFmtId="0">
      <sharedItems count="46">
        <s v="SAIGON COOP"/>
        <s v="LOTTE - BA DINH"/>
        <s v="LOTTE - NHA TRANG"/>
        <s v="LOTTE - BINH DUONG"/>
        <s v="LOTTE - DONG NAI"/>
        <s v="HUONG THUY"/>
        <s v="BIG C - DONG NAI"/>
        <s v="BIG C - AU CO"/>
        <s v="BIG C - AN LAC"/>
        <s v="BIG C - MIEN DONG"/>
        <s v="BIG C - NGUYEN THI THAP"/>
        <s v="BIG C - BAC GIANG"/>
        <s v="BIG C - QUY NHON"/>
        <s v="BIG C - HA LONG"/>
        <s v="BIG C - NAM DINH"/>
        <s v="BIG C - THANG LONG"/>
        <s v="BIG C - LE TRONG TAN"/>
        <s v="LOTTE - GO VAP"/>
        <s v="BIG C - GO VAP"/>
        <s v="BIG C - TAN HIEP"/>
        <s v="BIG C - TRUONG CHINH"/>
        <s v="BIG C - DI AN"/>
        <s v="LOTTE - NAM SG"/>
        <s v="LOTTE - TAN BINH"/>
        <s v="LOTTE - PHU THO"/>
        <s v="LOTTE - PHAN THIET"/>
        <s v="LOTTE - DA NANG"/>
        <s v="BIG C - HAI DUONG"/>
        <s v="LOTTE - CAU GIAY"/>
        <s v="BIG C - DA LAT"/>
        <s v="BIG C - HAI PHONG"/>
        <s v="BIG C - DA NANG"/>
        <s v="BIG C - ME LINH"/>
        <s v="BIG C - PHU THANH"/>
        <s v="BIG C - THAO DIEN"/>
        <s v="LOTTE - CAN THO"/>
        <s v="LOTTE - DONG DA"/>
        <s v="BIG C - AN PHU"/>
        <s v="NGUYEN DUNG"/>
        <s v="BIG C - GARDEN MALL"/>
        <s v="BIG C - VINH"/>
        <s v="BIG C - LONG BIEN"/>
        <s v="BIG C - CAN THO"/>
        <s v="BIG C - BINH DUONG"/>
        <s v="BIG C - HO GUOM"/>
        <s v="LOTTE - VUNG TAU"/>
      </sharedItems>
    </cacheField>
    <cacheField name="Region" numFmtId="0">
      <sharedItems/>
    </cacheField>
    <cacheField name="Sales Group" numFmtId="0">
      <sharedItems/>
    </cacheField>
    <cacheField name="Desc2" numFmtId="0">
      <sharedItems/>
    </cacheField>
    <cacheField name="Sales Org" numFmtId="0">
      <sharedItems/>
    </cacheField>
    <cacheField name="Desc3" numFmtId="0">
      <sharedItems/>
    </cacheField>
    <cacheField name="Sloc" numFmtId="0">
      <sharedItems/>
    </cacheField>
    <cacheField name="Area" numFmtId="0">
      <sharedItems/>
    </cacheField>
    <cacheField name="Description" numFmtId="0">
      <sharedItems/>
    </cacheField>
    <cacheField name="Material" numFmtId="0">
      <sharedItems/>
    </cacheField>
    <cacheField name="Desc4" numFmtId="0">
      <sharedItems/>
    </cacheField>
    <cacheField name="Billed Qty" numFmtId="0">
      <sharedItems containsSemiMixedTypes="0" containsString="0" containsNumber="1" containsInteger="1" minValue="-30" maxValue="1000"/>
    </cacheField>
    <cacheField name="Conv Qty" numFmtId="0">
      <sharedItems containsSemiMixedTypes="0" containsString="0" containsNumber="1" containsInteger="1" minValue="-30" maxValue="1000"/>
    </cacheField>
    <cacheField name="Sales unit" numFmtId="0">
      <sharedItems/>
    </cacheField>
    <cacheField name="Sales unit2" numFmtId="0">
      <sharedItems/>
    </cacheField>
    <cacheField name="Net/Qty" numFmtId="0">
      <sharedItems containsSemiMixedTypes="0" containsString="0" containsNumber="1" containsInteger="1" minValue="107016" maxValue="355455"/>
    </cacheField>
    <cacheField name="Conv Net Price" numFmtId="0">
      <sharedItems containsSemiMixedTypes="0" containsString="0" containsNumber="1" containsInteger="1" minValue="107016" maxValue="355455"/>
    </cacheField>
    <cacheField name="Assignment" numFmtId="0">
      <sharedItems/>
    </cacheField>
    <cacheField name="Amount" numFmtId="0">
      <sharedItems containsSemiMixedTypes="0" containsString="0" containsNumber="1" containsInteger="1" minValue="-3451101" maxValue="157794000"/>
    </cacheField>
    <cacheField name="Discount" numFmtId="0">
      <sharedItems containsSemiMixedTypes="0" containsString="0" containsNumber="1" containsInteger="1" minValue="-31965860" maxValue="1212549"/>
    </cacheField>
    <cacheField name="VAT" numFmtId="0">
      <sharedItems containsSemiMixedTypes="0" containsString="0" containsNumber="1" containsInteger="1" minValue="-345110" maxValue="15779400"/>
    </cacheField>
    <cacheField name="Total" numFmtId="0">
      <sharedItems containsSemiMixedTypes="0" containsString="0" containsNumber="1" minValue="-3796.2109999999998" maxValue="173573.4"/>
    </cacheField>
    <cacheField name="Currency" numFmtId="0">
      <sharedItems/>
    </cacheField>
    <cacheField name="SO Doc" numFmtId="0">
      <sharedItems/>
    </cacheField>
    <cacheField name="Remark" numFmtId="0">
      <sharedItems/>
    </cacheField>
    <cacheField name="SO Number" numFmtId="0">
      <sharedItems/>
    </cacheField>
    <cacheField name="Header Note" numFmtId="0">
      <sharedItems/>
    </cacheField>
    <cacheField name="Industry" numFmtId="0">
      <sharedItems/>
    </cacheField>
    <cacheField name="Plant" numFmtId="0">
      <sharedItems/>
    </cacheField>
    <cacheField name="Status" numFmtId="0">
      <sharedItems/>
    </cacheField>
    <cacheField name="MT CHECK" numFmtId="0">
      <sharedItems/>
    </cacheField>
    <cacheField name="Cus Reference" numFmtId="0">
      <sharedItems/>
    </cacheField>
    <cacheField name="BIG C" numFmtId="0">
      <sharedItems/>
    </cacheField>
    <cacheField name="BIG C CHECK" numFmtId="0">
      <sharedItems/>
    </cacheField>
    <cacheField name="Selling Qty" numFmtId="3">
      <sharedItems containsSemiMixedTypes="0" containsString="0" containsNumber="1" containsInteger="1" minValue="-30" maxValue="1000"/>
    </cacheField>
    <cacheField name="MTE" numFmtId="0">
      <sharedItems containsMixedTypes="1" containsNumber="1" containsInteger="1" minValue="0" maxValue="0" count="5">
        <n v="0"/>
        <s v="Hoàng Lệ Hương"/>
        <s v="Nguyễn Thị Bích Trâm"/>
        <s v="Nguyễn Thị Hoàng Mỹ"/>
        <s v="Lê Đoàn Hương Gia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4">
  <r>
    <s v="6750000895"/>
    <x v="0"/>
    <s v="ZBE1"/>
    <s v="ENL - Inv. Take Order"/>
    <s v="0013454"/>
    <s v="NV/18E"/>
    <s v="C6703159"/>
    <s v="Saigon Coop"/>
    <x v="0"/>
    <s v="NBTI - VIETNAM MT"/>
    <s v="F51"/>
    <s v="MT SOUTH"/>
    <s v="EVN2"/>
    <s v="NBTI - VIETNAM MT"/>
    <s v="MW00"/>
    <s v="VNMTDS"/>
    <s v="MT-DIR-S"/>
    <s v="320463"/>
    <s v="Na 8,5g"/>
    <n v="200"/>
    <n v="200"/>
    <s v="CTN"/>
    <s v="CTN"/>
    <n v="114545"/>
    <n v="114545"/>
    <s v=""/>
    <n v="22909050"/>
    <n v="-7636350"/>
    <n v="2290905"/>
    <n v="25199.955000000002"/>
    <s v="VND"/>
    <s v=""/>
    <s v=""/>
    <s v="2900000946"/>
    <s v=""/>
    <s v="V01H010001"/>
    <s v="2101"/>
    <s v="Complete"/>
    <s v=""/>
    <s v="C6703347"/>
    <s v=""/>
    <s v=""/>
    <n v="200"/>
    <x v="0"/>
  </r>
  <r>
    <s v="6750000895"/>
    <x v="0"/>
    <s v="ZBE1"/>
    <s v="ENL - Inv. Take Order"/>
    <s v="0013454"/>
    <s v="NV/18E"/>
    <s v="C6703159"/>
    <s v="Saigon Coop"/>
    <x v="0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000"/>
    <n v="340000"/>
    <s v=""/>
    <n v="6800000"/>
    <n v="0"/>
    <n v="680000"/>
    <n v="7480"/>
    <s v="VND"/>
    <s v=""/>
    <s v=""/>
    <s v="2900000946"/>
    <s v=""/>
    <s v="V01H010001"/>
    <s v="2101"/>
    <s v="Complete"/>
    <s v=""/>
    <s v="C6703347"/>
    <s v=""/>
    <s v=""/>
    <n v="20"/>
    <x v="0"/>
  </r>
  <r>
    <s v="6750000895"/>
    <x v="0"/>
    <s v="ZBE1"/>
    <s v="ENL - Inv. Take Order"/>
    <s v="0013454"/>
    <s v="NV/18E"/>
    <s v="C6703159"/>
    <s v="Saigon Coop"/>
    <x v="0"/>
    <s v="NBTI - VIETNAM MT"/>
    <s v="F51"/>
    <s v="MT SOUTH"/>
    <s v="EVN2"/>
    <s v="NBTI - VIETNAM MT"/>
    <s v="MW00"/>
    <s v="VNMTDS"/>
    <s v="MT-DIR-S"/>
    <s v="321238"/>
    <s v="Richoco Wfr 17g"/>
    <n v="30"/>
    <n v="30"/>
    <s v="CTN"/>
    <s v="CTN"/>
    <n v="204000"/>
    <n v="204000"/>
    <s v=""/>
    <n v="6120000"/>
    <n v="0"/>
    <n v="612000"/>
    <n v="6732"/>
    <s v="VND"/>
    <s v=""/>
    <s v=""/>
    <s v="2900000946"/>
    <s v=""/>
    <s v="V01H010001"/>
    <s v="2101"/>
    <s v="Complete"/>
    <s v=""/>
    <s v="C6703347"/>
    <s v=""/>
    <s v=""/>
    <n v="30"/>
    <x v="0"/>
  </r>
  <r>
    <s v="6750000895"/>
    <x v="0"/>
    <s v="ZBE1"/>
    <s v="ENL - Inv. Take Order"/>
    <s v="0013454"/>
    <s v="NV/18E"/>
    <s v="C6703159"/>
    <s v="Saigon Coop"/>
    <x v="0"/>
    <s v="NBTI - VIETNAM MT"/>
    <s v="F51"/>
    <s v="MT SOUTH"/>
    <s v="EVN2"/>
    <s v="NBTI - VIETNAM MT"/>
    <s v="MW00"/>
    <s v="VNMTDS"/>
    <s v="MT-DIR-S"/>
    <s v="320445"/>
    <s v="Na 58g"/>
    <n v="40"/>
    <n v="40"/>
    <s v="CTN"/>
    <s v="CTN"/>
    <n v="255000"/>
    <n v="255000"/>
    <s v=""/>
    <n v="10200000"/>
    <n v="-1800000"/>
    <n v="1020000"/>
    <n v="11220"/>
    <s v="VND"/>
    <s v=""/>
    <s v=""/>
    <s v="2900000946"/>
    <s v=""/>
    <s v="V01H010001"/>
    <s v="2101"/>
    <s v="Complete"/>
    <s v=""/>
    <s v="C6703347"/>
    <s v=""/>
    <s v=""/>
    <n v="40"/>
    <x v="0"/>
  </r>
  <r>
    <s v="6750000895"/>
    <x v="0"/>
    <s v="ZBE1"/>
    <s v="ENL - Inv. Take Order"/>
    <s v="0013454"/>
    <s v="NV/18E"/>
    <s v="C6703159"/>
    <s v="Saigon Coop"/>
    <x v="0"/>
    <s v="NBTI - VIETNAM MT"/>
    <s v="F51"/>
    <s v="MT SOUTH"/>
    <s v="EVN2"/>
    <s v="NBTI - VIETNAM MT"/>
    <s v="MW00"/>
    <s v="VNMTDS"/>
    <s v="MT-DIR-S"/>
    <s v="331017"/>
    <s v="Richoco Wfr 58g"/>
    <n v="40"/>
    <n v="40"/>
    <s v="CTN"/>
    <s v="CTN"/>
    <n v="255000"/>
    <n v="255000"/>
    <s v=""/>
    <n v="10200000"/>
    <n v="-1800000"/>
    <n v="1020000"/>
    <n v="11220"/>
    <s v="VND"/>
    <s v=""/>
    <s v=""/>
    <s v="2900000946"/>
    <s v=""/>
    <s v="V01H010001"/>
    <s v="2101"/>
    <s v="Complete"/>
    <s v=""/>
    <s v="C6703347"/>
    <s v=""/>
    <s v=""/>
    <n v="40"/>
    <x v="0"/>
  </r>
  <r>
    <s v="6750000895"/>
    <x v="0"/>
    <s v="ZBE1"/>
    <s v="ENL - Inv. Take Order"/>
    <s v="0013454"/>
    <s v="NV/18E"/>
    <s v="C6703159"/>
    <s v="Saigon Coop"/>
    <x v="0"/>
    <s v="NBTI - VIETNAM MT"/>
    <s v="F51"/>
    <s v="MT SOUTH"/>
    <s v="EVN2"/>
    <s v="NBTI - VIETNAM MT"/>
    <s v="MW00"/>
    <s v="VNMTDS"/>
    <s v="MT-DIR-S"/>
    <s v="323709"/>
    <s v="Nextar Brownies 112g"/>
    <n v="20"/>
    <n v="20"/>
    <s v="CTN"/>
    <s v="CTN"/>
    <n v="300000"/>
    <n v="300000"/>
    <s v=""/>
    <n v="6000000"/>
    <n v="0"/>
    <n v="600000"/>
    <n v="6600"/>
    <s v="VND"/>
    <s v=""/>
    <s v=""/>
    <s v="2900000946"/>
    <s v=""/>
    <s v="V01H010001"/>
    <s v="2101"/>
    <s v="Complete"/>
    <s v=""/>
    <s v="C6703347"/>
    <s v=""/>
    <s v=""/>
    <n v="20"/>
    <x v="0"/>
  </r>
  <r>
    <s v="6750000896"/>
    <x v="0"/>
    <s v="ZBE1"/>
    <s v="ENL - Inv. Take Order"/>
    <s v="0013455"/>
    <s v="NV/18E"/>
    <s v="C6703159"/>
    <s v="Saigon Coop"/>
    <x v="0"/>
    <s v="NBTI - VIETNAM MT"/>
    <s v="F51"/>
    <s v="MT SOUTH"/>
    <s v="EVN2"/>
    <s v="NBTI - VIETNAM MT"/>
    <s v="MW00"/>
    <s v="VNMTDS"/>
    <s v="MT-DIR-S"/>
    <s v="320463"/>
    <s v="Na 8,5g"/>
    <n v="700"/>
    <n v="700"/>
    <s v="CTN"/>
    <s v="CTN"/>
    <n v="114545"/>
    <n v="114545"/>
    <s v=""/>
    <n v="80181675"/>
    <n v="-26727225"/>
    <n v="8018168"/>
    <n v="88199.842999999993"/>
    <s v="VND"/>
    <s v=""/>
    <s v=""/>
    <s v="2900000945"/>
    <s v=""/>
    <s v="V01H010001"/>
    <s v="2101"/>
    <s v="Complete"/>
    <s v=""/>
    <s v="C6703159"/>
    <s v=""/>
    <s v=""/>
    <n v="700"/>
    <x v="0"/>
  </r>
  <r>
    <s v="6750000897"/>
    <x v="0"/>
    <s v="ZBE1"/>
    <s v="ENL - Inv. Take Order"/>
    <s v="0013456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3620"/>
    <s v="Ahh 16g"/>
    <n v="3"/>
    <n v="3"/>
    <s v="CTN"/>
    <s v="CTN"/>
    <n v="340000"/>
    <n v="340000"/>
    <s v=""/>
    <n v="1020000"/>
    <n v="0"/>
    <n v="102000"/>
    <n v="1122"/>
    <s v="VND"/>
    <s v=""/>
    <s v=""/>
    <s v="2900000947"/>
    <s v=""/>
    <s v="V01H010001"/>
    <s v="2101"/>
    <s v="Complete"/>
    <s v="MTN"/>
    <s v="C6703369"/>
    <s v=""/>
    <s v=""/>
    <n v="3"/>
    <x v="1"/>
  </r>
  <r>
    <s v="6750000897"/>
    <x v="0"/>
    <s v="ZBE1"/>
    <s v="ENL - Inv. Take Order"/>
    <s v="0013456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0947"/>
    <s v=""/>
    <s v="V01H010001"/>
    <s v="2101"/>
    <s v="Complete"/>
    <s v="MTN"/>
    <s v="C6703369"/>
    <s v=""/>
    <s v=""/>
    <n v="3"/>
    <x v="1"/>
  </r>
  <r>
    <s v="6750000897"/>
    <x v="0"/>
    <s v="ZBE1"/>
    <s v="ENL - Inv. Take Order"/>
    <s v="0013456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3555"/>
    <s v="Na 17g - MT"/>
    <n v="6"/>
    <n v="6"/>
    <s v="CTN"/>
    <s v="CTN"/>
    <n v="213273"/>
    <n v="213273"/>
    <s v=""/>
    <n v="1279638"/>
    <n v="0"/>
    <n v="127964"/>
    <n v="1407.6020000000001"/>
    <s v="VND"/>
    <s v=""/>
    <s v=""/>
    <s v="2900000947"/>
    <s v=""/>
    <s v="V01H010001"/>
    <s v="2101"/>
    <s v="Complete"/>
    <s v="MTN"/>
    <s v="C6703369"/>
    <s v=""/>
    <s v=""/>
    <n v="6"/>
    <x v="1"/>
  </r>
  <r>
    <s v="6750000898"/>
    <x v="0"/>
    <s v="ZBE1"/>
    <s v="ENL - Inv. Take Order"/>
    <s v="0013457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3620"/>
    <s v="Ahh 16g"/>
    <n v="2"/>
    <n v="2"/>
    <s v="CTN"/>
    <s v="CTN"/>
    <n v="340000"/>
    <n v="340000"/>
    <s v=""/>
    <n v="680000"/>
    <n v="0"/>
    <n v="68000"/>
    <n v="748"/>
    <s v="VND"/>
    <s v=""/>
    <s v=""/>
    <s v="2900000948"/>
    <s v=""/>
    <s v="V01H010001"/>
    <s v="2101"/>
    <s v="Complete"/>
    <s v="MTN"/>
    <s v="C6703369"/>
    <s v=""/>
    <s v=""/>
    <n v="2"/>
    <x v="1"/>
  </r>
  <r>
    <s v="6750000898"/>
    <x v="0"/>
    <s v="ZBE1"/>
    <s v="ENL - Inv. Take Order"/>
    <s v="0013457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0948"/>
    <s v=""/>
    <s v="V01H010001"/>
    <s v="2101"/>
    <s v="Complete"/>
    <s v="MTN"/>
    <s v="C6703369"/>
    <s v=""/>
    <s v=""/>
    <n v="2"/>
    <x v="1"/>
  </r>
  <r>
    <s v="6750000898"/>
    <x v="0"/>
    <s v="ZBE1"/>
    <s v="ENL - Inv. Take Order"/>
    <s v="0013457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0445"/>
    <s v="Na 58g"/>
    <n v="2"/>
    <n v="2"/>
    <s v="CTN"/>
    <s v="CTN"/>
    <n v="300000"/>
    <n v="300000"/>
    <s v=""/>
    <n v="600000"/>
    <n v="0"/>
    <n v="60000"/>
    <n v="660"/>
    <s v="VND"/>
    <s v=""/>
    <s v=""/>
    <s v="2900000948"/>
    <s v=""/>
    <s v="V01H010001"/>
    <s v="2101"/>
    <s v="Complete"/>
    <s v="MTN"/>
    <s v="C6703369"/>
    <s v=""/>
    <s v=""/>
    <n v="2"/>
    <x v="1"/>
  </r>
  <r>
    <s v="6750000899"/>
    <x v="0"/>
    <s v="ZBE1"/>
    <s v="ENL - Inv. Take Order"/>
    <s v="0013458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037"/>
    <n v="115037"/>
    <s v=""/>
    <n v="1150367"/>
    <n v="-404183"/>
    <n v="115037"/>
    <n v="1265.404"/>
    <s v="VND"/>
    <s v=""/>
    <s v=""/>
    <s v="2900000949"/>
    <s v=""/>
    <s v="V01H010001"/>
    <s v="2101"/>
    <s v="Complete"/>
    <s v="MTS"/>
    <s v="C6703156"/>
    <s v=""/>
    <s v=""/>
    <n v="10"/>
    <x v="2"/>
  </r>
  <r>
    <s v="6750000899"/>
    <x v="0"/>
    <s v="ZBE1"/>
    <s v="ENL - Inv. Take Order"/>
    <s v="0013458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0429"/>
    <s v="Tin Can 350g"/>
    <n v="5"/>
    <n v="5"/>
    <s v="CTN"/>
    <s v="CTN"/>
    <n v="300000"/>
    <n v="300000"/>
    <s v=""/>
    <n v="1500000"/>
    <n v="0"/>
    <n v="150000"/>
    <n v="1650"/>
    <s v="VND"/>
    <s v=""/>
    <s v=""/>
    <s v="2900000949"/>
    <s v=""/>
    <s v="V01H010001"/>
    <s v="2101"/>
    <s v="Complete"/>
    <s v="MTS"/>
    <s v="C6703156"/>
    <s v=""/>
    <s v=""/>
    <n v="5"/>
    <x v="2"/>
  </r>
  <r>
    <s v="6750000899"/>
    <x v="0"/>
    <s v="ZBE1"/>
    <s v="ENL - Inv. Take Order"/>
    <s v="0013458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0949"/>
    <s v=""/>
    <s v="V01H010001"/>
    <s v="2101"/>
    <s v="Complete"/>
    <s v="MTS"/>
    <s v="C6703156"/>
    <s v=""/>
    <s v=""/>
    <n v="10"/>
    <x v="2"/>
  </r>
  <r>
    <s v="6750000899"/>
    <x v="0"/>
    <s v="ZBE1"/>
    <s v="ENL - Inv. Take Order"/>
    <s v="0013458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0949"/>
    <s v=""/>
    <s v="V01H010001"/>
    <s v="2101"/>
    <s v="Complete"/>
    <s v="MTS"/>
    <s v="C6703156"/>
    <s v=""/>
    <s v=""/>
    <n v="3"/>
    <x v="2"/>
  </r>
  <r>
    <s v="6750000899"/>
    <x v="0"/>
    <s v="ZBE1"/>
    <s v="ENL - Inv. Take Order"/>
    <s v="0013458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273"/>
    <n v="213273"/>
    <s v=""/>
    <n v="1492911"/>
    <n v="0"/>
    <n v="149291"/>
    <n v="1642.202"/>
    <s v="VND"/>
    <s v=""/>
    <s v=""/>
    <s v="2900000949"/>
    <s v=""/>
    <s v="V01H010001"/>
    <s v="2101"/>
    <s v="Complete"/>
    <s v="MTS"/>
    <s v="C6703156"/>
    <s v=""/>
    <s v=""/>
    <n v="7"/>
    <x v="2"/>
  </r>
  <r>
    <s v="6750000900"/>
    <x v="0"/>
    <s v="ZBE1"/>
    <s v="ENL - Inv. Take Order"/>
    <s v="0013459"/>
    <s v="NV/18E"/>
    <s v="C6703149"/>
    <s v="Lotte - Bình Dương"/>
    <x v="3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037"/>
    <n v="115037"/>
    <s v=""/>
    <n v="3451101"/>
    <n v="-1212549"/>
    <n v="345110"/>
    <n v="3796.2109999999998"/>
    <s v="VND"/>
    <s v=""/>
    <s v=""/>
    <s v="2900000950"/>
    <s v=""/>
    <s v="V01H010001"/>
    <s v="2101"/>
    <s v="Complete"/>
    <s v="MTS"/>
    <s v="C6703149"/>
    <s v=""/>
    <s v=""/>
    <n v="30"/>
    <x v="2"/>
  </r>
  <r>
    <s v="6750000900"/>
    <x v="0"/>
    <s v="ZBE1"/>
    <s v="ENL - Inv. Take Order"/>
    <s v="0013459"/>
    <s v="NV/18E"/>
    <s v="C6703149"/>
    <s v="Lotte - Bình Dương"/>
    <x v="3"/>
    <s v="NBTI - VIETNAM MT"/>
    <s v="F51"/>
    <s v="MT SOUTH"/>
    <s v="EVN2"/>
    <s v="NBTI - VIETNAM MT"/>
    <s v="MW00"/>
    <s v="VNMTDS"/>
    <s v="MT-DIR-S"/>
    <s v="321238"/>
    <s v="Richoco Wfr 17g"/>
    <n v="10"/>
    <n v="10"/>
    <s v="CTN"/>
    <s v="CTN"/>
    <n v="213273"/>
    <n v="213273"/>
    <s v=""/>
    <n v="2132730"/>
    <n v="0"/>
    <n v="213273"/>
    <n v="2346.0030000000002"/>
    <s v="VND"/>
    <s v=""/>
    <s v=""/>
    <s v="2900000950"/>
    <s v=""/>
    <s v="V01H010001"/>
    <s v="2101"/>
    <s v="Complete"/>
    <s v="MTS"/>
    <s v="C6703149"/>
    <s v=""/>
    <s v=""/>
    <n v="10"/>
    <x v="2"/>
  </r>
  <r>
    <s v="6750000900"/>
    <x v="0"/>
    <s v="ZBE1"/>
    <s v="ENL - Inv. Take Order"/>
    <s v="0013459"/>
    <s v="NV/18E"/>
    <s v="C6703149"/>
    <s v="Lotte - Bình Dương"/>
    <x v="3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0950"/>
    <s v=""/>
    <s v="V01H010001"/>
    <s v="2101"/>
    <s v="Complete"/>
    <s v="MTS"/>
    <s v="C6703149"/>
    <s v=""/>
    <s v=""/>
    <n v="10"/>
    <x v="2"/>
  </r>
  <r>
    <s v="6750000901"/>
    <x v="0"/>
    <s v="ZBE1"/>
    <s v="ENL - Inv. Take Order"/>
    <s v="0013460"/>
    <s v="NV/18E"/>
    <s v="C6703149"/>
    <s v="Lotte - Bình Dương"/>
    <x v="3"/>
    <s v="NBTI - VIETNAM MT"/>
    <s v="F51"/>
    <s v="MT SOUTH"/>
    <s v="EVN2"/>
    <s v="NBTI - VIETNAM MT"/>
    <s v="MW00"/>
    <s v="VNMTDS"/>
    <s v="MT-DIR-S"/>
    <s v="320463"/>
    <s v="Na 8,5g"/>
    <n v="50"/>
    <n v="50"/>
    <s v="CTN"/>
    <s v="CTN"/>
    <n v="115037"/>
    <n v="115037"/>
    <s v=""/>
    <n v="5751835"/>
    <n v="-2020915"/>
    <n v="575184"/>
    <n v="6327.0190000000002"/>
    <s v="VND"/>
    <s v=""/>
    <s v=""/>
    <s v="2900000954"/>
    <s v=""/>
    <s v="V01H010001"/>
    <s v="2101"/>
    <s v="Complete"/>
    <s v="MTS"/>
    <s v="C6703149"/>
    <s v=""/>
    <s v=""/>
    <n v="50"/>
    <x v="2"/>
  </r>
  <r>
    <s v="6750000902"/>
    <x v="0"/>
    <s v="ZBE1"/>
    <s v="ENL - Inv. Take Order"/>
    <s v="0013461"/>
    <s v="NV/18E"/>
    <s v="C6703153"/>
    <s v="Lotte - Đồng Nai"/>
    <x v="4"/>
    <s v="NBTI - VIETNAM MT"/>
    <s v="F51"/>
    <s v="MT SOUTH"/>
    <s v="EVN2"/>
    <s v="NBTI - VIETNAM MT"/>
    <s v="MW00"/>
    <s v="VNMTDS"/>
    <s v="MT-DIR-S"/>
    <s v="320463"/>
    <s v="Na 8,5g"/>
    <n v="50"/>
    <n v="50"/>
    <s v="CTN"/>
    <s v="CTN"/>
    <n v="115037"/>
    <n v="115037"/>
    <s v=""/>
    <n v="5751835"/>
    <n v="-2020915"/>
    <n v="575183"/>
    <n v="6327.018"/>
    <s v="VND"/>
    <s v=""/>
    <s v=""/>
    <s v="2900000951"/>
    <s v=""/>
    <s v="V01H010001"/>
    <s v="2101"/>
    <s v="Complete"/>
    <s v="MTS"/>
    <s v="C6703153"/>
    <s v=""/>
    <s v=""/>
    <n v="50"/>
    <x v="3"/>
  </r>
  <r>
    <s v="6750000902"/>
    <x v="0"/>
    <s v="ZBE1"/>
    <s v="ENL - Inv. Take Order"/>
    <s v="0013461"/>
    <s v="NV/18E"/>
    <s v="C6703153"/>
    <s v="Lotte - Đồng Nai"/>
    <x v="4"/>
    <s v="NBTI - VIETNAM MT"/>
    <s v="F51"/>
    <s v="MT SOUTH"/>
    <s v="EVN2"/>
    <s v="NBTI - VIETNAM MT"/>
    <s v="MW00"/>
    <s v="VNMTDS"/>
    <s v="MT-DIR-S"/>
    <s v="320429"/>
    <s v="Tin Can 350g"/>
    <n v="2"/>
    <n v="2"/>
    <s v="CTN"/>
    <s v="CTN"/>
    <n v="300000"/>
    <n v="300000"/>
    <s v=""/>
    <n v="600000"/>
    <n v="0"/>
    <n v="60000"/>
    <n v="660"/>
    <s v="VND"/>
    <s v=""/>
    <s v=""/>
    <s v="2900000951"/>
    <s v=""/>
    <s v="V01H010001"/>
    <s v="2101"/>
    <s v="Complete"/>
    <s v="MTS"/>
    <s v="C6703153"/>
    <s v=""/>
    <s v=""/>
    <n v="2"/>
    <x v="3"/>
  </r>
  <r>
    <s v="6750000902"/>
    <x v="0"/>
    <s v="ZBE1"/>
    <s v="ENL - Inv. Take Order"/>
    <s v="0013461"/>
    <s v="NV/18E"/>
    <s v="C6703153"/>
    <s v="Lotte - Đồng Nai"/>
    <x v="4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000"/>
    <n v="340000"/>
    <s v=""/>
    <n v="680000"/>
    <n v="0"/>
    <n v="68000"/>
    <n v="748"/>
    <s v="VND"/>
    <s v=""/>
    <s v=""/>
    <s v="2900000951"/>
    <s v=""/>
    <s v="V01H010001"/>
    <s v="2101"/>
    <s v="Complete"/>
    <s v="MTS"/>
    <s v="C6703153"/>
    <s v=""/>
    <s v=""/>
    <n v="2"/>
    <x v="3"/>
  </r>
  <r>
    <s v="6750000902"/>
    <x v="0"/>
    <s v="ZBE1"/>
    <s v="ENL - Inv. Take Order"/>
    <s v="0013461"/>
    <s v="NV/18E"/>
    <s v="C6703153"/>
    <s v="Lotte - Đồng Nai"/>
    <x v="4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273"/>
    <n v="213273"/>
    <s v=""/>
    <n v="426546"/>
    <n v="0"/>
    <n v="42655"/>
    <n v="469.20100000000002"/>
    <s v="VND"/>
    <s v=""/>
    <s v=""/>
    <s v="2900000951"/>
    <s v=""/>
    <s v="V01H010001"/>
    <s v="2101"/>
    <s v="Complete"/>
    <s v="MTS"/>
    <s v="C6703153"/>
    <s v=""/>
    <s v=""/>
    <n v="2"/>
    <x v="3"/>
  </r>
  <r>
    <s v="6750000902"/>
    <x v="0"/>
    <s v="ZBE1"/>
    <s v="ENL - Inv. Take Order"/>
    <s v="0013461"/>
    <s v="NV/18E"/>
    <s v="C6703153"/>
    <s v="Lotte - Đồng Nai"/>
    <x v="4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n v="660"/>
    <s v="VND"/>
    <s v=""/>
    <s v=""/>
    <s v="2900000951"/>
    <s v=""/>
    <s v="V01H010001"/>
    <s v="2101"/>
    <s v="Complete"/>
    <s v="MTS"/>
    <s v="C6703153"/>
    <s v=""/>
    <s v=""/>
    <n v="2"/>
    <x v="3"/>
  </r>
  <r>
    <s v="6750000902"/>
    <x v="0"/>
    <s v="ZBE1"/>
    <s v="ENL - Inv. Take Order"/>
    <s v="0013461"/>
    <s v="NV/18E"/>
    <s v="C6703153"/>
    <s v="Lotte - Đồng Nai"/>
    <x v="4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n v="469.20100000000002"/>
    <s v="VND"/>
    <s v=""/>
    <s v=""/>
    <s v="2900000951"/>
    <s v=""/>
    <s v="V01H010001"/>
    <s v="2101"/>
    <s v="Complete"/>
    <s v="MTS"/>
    <s v="C6703153"/>
    <s v=""/>
    <s v=""/>
    <n v="2"/>
    <x v="3"/>
  </r>
  <r>
    <s v="6750000903"/>
    <x v="0"/>
    <s v="ZBE1"/>
    <s v="ENL - Inv. Take Order"/>
    <s v="0013462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1238"/>
    <s v="Richoco Wfr 17g"/>
    <n v="100"/>
    <n v="100"/>
    <s v="CTN"/>
    <s v="CTN"/>
    <n v="185640"/>
    <n v="185640"/>
    <s v=""/>
    <n v="18564000"/>
    <n v="0"/>
    <n v="1856400"/>
    <n v="20420.400000000001"/>
    <s v="VND"/>
    <s v=""/>
    <s v=""/>
    <s v="2900000952"/>
    <s v=""/>
    <s v="V01H010001"/>
    <s v="2101"/>
    <s v="Complete"/>
    <s v=""/>
    <s v="C6703148"/>
    <s v=""/>
    <s v=""/>
    <n v="100"/>
    <x v="0"/>
  </r>
  <r>
    <s v="6750000903"/>
    <x v="0"/>
    <s v="ZBE1"/>
    <s v="ENL - Inv. Take Order"/>
    <s v="0013462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3555"/>
    <s v="Na 17g - MT"/>
    <n v="150"/>
    <n v="150"/>
    <s v="CTN"/>
    <s v="CTN"/>
    <n v="185640"/>
    <n v="185640"/>
    <s v=""/>
    <n v="27846000"/>
    <n v="0"/>
    <n v="2784600"/>
    <n v="30630.6"/>
    <s v="VND"/>
    <s v=""/>
    <s v=""/>
    <s v="2900000952"/>
    <s v=""/>
    <s v="V01H010001"/>
    <s v="2101"/>
    <s v="Complete"/>
    <s v=""/>
    <s v="C6703148"/>
    <s v=""/>
    <s v=""/>
    <n v="150"/>
    <x v="0"/>
  </r>
  <r>
    <s v="6750000903"/>
    <x v="0"/>
    <s v="ZBE1"/>
    <s v="ENL - Inv. Take Order"/>
    <s v="0013462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0445"/>
    <s v="Na 58g"/>
    <n v="500"/>
    <n v="500"/>
    <s v="CTN"/>
    <s v="CTN"/>
    <n v="273000"/>
    <n v="273000"/>
    <s v=""/>
    <n v="136500000"/>
    <n v="0"/>
    <n v="13650000"/>
    <n v="150150"/>
    <s v="VND"/>
    <s v=""/>
    <s v=""/>
    <s v="2900000952"/>
    <s v=""/>
    <s v="V01H010001"/>
    <s v="2101"/>
    <s v="Complete"/>
    <s v=""/>
    <s v="C6703148"/>
    <s v=""/>
    <s v=""/>
    <n v="500"/>
    <x v="0"/>
  </r>
  <r>
    <s v="6750000904"/>
    <x v="0"/>
    <s v="ZBE1"/>
    <s v="ENL - Inv. Take Order"/>
    <s v="0013463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3555"/>
    <s v="Na 17g - MT"/>
    <n v="850"/>
    <n v="850"/>
    <s v="CTN"/>
    <s v="CTN"/>
    <n v="185640"/>
    <n v="185640"/>
    <s v=""/>
    <n v="157794000"/>
    <n v="0"/>
    <n v="15779400"/>
    <n v="173573.4"/>
    <s v="VND"/>
    <s v=""/>
    <s v=""/>
    <s v="2900000953"/>
    <s v=""/>
    <s v="V01H010001"/>
    <s v="2101"/>
    <s v="Complete"/>
    <s v=""/>
    <s v="C6703148"/>
    <s v=""/>
    <s v=""/>
    <n v="850"/>
    <x v="0"/>
  </r>
  <r>
    <s v="6750000905"/>
    <x v="0"/>
    <s v="ZBE1"/>
    <s v="ENL - Inv. Take Order"/>
    <s v="0013464"/>
    <s v="NV/18E"/>
    <s v="C6703165"/>
    <s v="Big C"/>
    <x v="6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0963"/>
    <s v=""/>
    <s v="V01H010001"/>
    <s v="2101"/>
    <s v="Complete"/>
    <s v=""/>
    <s v="C6703319"/>
    <s v="BIG C - DONG NAI"/>
    <s v="MTS"/>
    <n v="10"/>
    <x v="3"/>
  </r>
  <r>
    <s v="6750000905"/>
    <x v="0"/>
    <s v="ZBE1"/>
    <s v="ENL - Inv. Take Order"/>
    <s v="0013464"/>
    <s v="NV/18E"/>
    <s v="C6703165"/>
    <s v="Big C"/>
    <x v="6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0963"/>
    <s v=""/>
    <s v="V01H010001"/>
    <s v="2101"/>
    <s v="Complete"/>
    <s v=""/>
    <s v="C6703319"/>
    <s v="BIG C - DONG NAI"/>
    <s v="MTS"/>
    <n v="2"/>
    <x v="3"/>
  </r>
  <r>
    <s v="6750000905"/>
    <x v="0"/>
    <s v="ZBE1"/>
    <s v="ENL - Inv. Take Order"/>
    <s v="0013464"/>
    <s v="NV/18E"/>
    <s v="C6703165"/>
    <s v="Big C"/>
    <x v="6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4"/>
    <n v="1407.6020000000001"/>
    <s v="VND"/>
    <s v=""/>
    <s v=""/>
    <s v="2900000963"/>
    <s v=""/>
    <s v="V01H010001"/>
    <s v="2101"/>
    <s v="Complete"/>
    <s v=""/>
    <s v="C6703319"/>
    <s v="BIG C - DONG NAI"/>
    <s v="MTS"/>
    <n v="6"/>
    <x v="3"/>
  </r>
  <r>
    <s v="6750000905"/>
    <x v="0"/>
    <s v="ZBE1"/>
    <s v="ENL - Inv. Take Order"/>
    <s v="0013464"/>
    <s v="NV/18E"/>
    <s v="C6703165"/>
    <s v="Big C"/>
    <x v="6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266591"/>
    <n v="266591"/>
    <s v=""/>
    <n v="1066362"/>
    <n v="-188182"/>
    <n v="106636"/>
    <n v="1172.998"/>
    <s v="VND"/>
    <s v=""/>
    <s v=""/>
    <s v="2900000963"/>
    <s v=""/>
    <s v="V01H010001"/>
    <s v="2101"/>
    <s v="Complete"/>
    <s v=""/>
    <s v="C6703319"/>
    <s v="BIG C - DONG NAI"/>
    <s v="MTS"/>
    <n v="4"/>
    <x v="3"/>
  </r>
  <r>
    <s v="6750000905"/>
    <x v="0"/>
    <s v="ZBE1"/>
    <s v="ENL - Inv. Take Order"/>
    <s v="0013464"/>
    <s v="NV/18E"/>
    <s v="C6703165"/>
    <s v="Big C"/>
    <x v="6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0963"/>
    <s v=""/>
    <s v="V01H010001"/>
    <s v="2101"/>
    <s v="Complete"/>
    <s v=""/>
    <s v="C6703319"/>
    <s v="BIG C - DONG NAI"/>
    <s v="MTS"/>
    <n v="2"/>
    <x v="3"/>
  </r>
  <r>
    <s v="6750000905"/>
    <x v="0"/>
    <s v="ZBE1"/>
    <s v="ENL - Inv. Take Order"/>
    <s v="0013464"/>
    <s v="NV/18E"/>
    <s v="C6703165"/>
    <s v="Big C"/>
    <x v="6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0963"/>
    <s v=""/>
    <s v="V01H010001"/>
    <s v="2101"/>
    <s v="Complete"/>
    <s v=""/>
    <s v="C6703319"/>
    <s v="BIG C - DONG NAI"/>
    <s v="MTS"/>
    <n v="2"/>
    <x v="3"/>
  </r>
  <r>
    <s v="6750000906"/>
    <x v="0"/>
    <s v="ZBE1"/>
    <s v="ENL - Inv. Take Order"/>
    <s v="0013465"/>
    <s v="NV/18E"/>
    <s v="C6703165"/>
    <s v="Big C"/>
    <x v="7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0962"/>
    <s v=""/>
    <s v="V01H010001"/>
    <s v="2101"/>
    <s v="Complete"/>
    <s v=""/>
    <s v="C6703332"/>
    <s v="BIG C - AU CO"/>
    <s v="MTS"/>
    <n v="10"/>
    <x v="2"/>
  </r>
  <r>
    <s v="6750000906"/>
    <x v="0"/>
    <s v="ZBE1"/>
    <s v="ENL - Inv. Take Order"/>
    <s v="0013465"/>
    <s v="NV/18E"/>
    <s v="C6703165"/>
    <s v="Big C"/>
    <x v="7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0962"/>
    <s v=""/>
    <s v="V01H010001"/>
    <s v="2101"/>
    <s v="Complete"/>
    <s v=""/>
    <s v="C6703332"/>
    <s v="BIG C - AU CO"/>
    <s v="MTS"/>
    <n v="2"/>
    <x v="2"/>
  </r>
  <r>
    <s v="6750000906"/>
    <x v="0"/>
    <s v="ZBE1"/>
    <s v="ENL - Inv. Take Order"/>
    <s v="0013465"/>
    <s v="NV/18E"/>
    <s v="C6703165"/>
    <s v="Big C"/>
    <x v="7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0962"/>
    <s v=""/>
    <s v="V01H010001"/>
    <s v="2101"/>
    <s v="Complete"/>
    <s v=""/>
    <s v="C6703332"/>
    <s v="BIG C - AU CO"/>
    <s v="MTS"/>
    <n v="10"/>
    <x v="2"/>
  </r>
  <r>
    <s v="6750000906"/>
    <x v="0"/>
    <s v="ZBE1"/>
    <s v="ENL - Inv. Take Order"/>
    <s v="0013465"/>
    <s v="NV/18E"/>
    <s v="C6703165"/>
    <s v="Big C"/>
    <x v="7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266591"/>
    <n v="266591"/>
    <s v=""/>
    <n v="533181"/>
    <n v="-94091"/>
    <n v="53318"/>
    <n v="586.49900000000002"/>
    <s v="VND"/>
    <s v=""/>
    <s v=""/>
    <s v="2900000962"/>
    <s v=""/>
    <s v="V01H010001"/>
    <s v="2101"/>
    <s v="Complete"/>
    <s v=""/>
    <s v="C6703332"/>
    <s v="BIG C - AU CO"/>
    <s v="MTS"/>
    <n v="2"/>
    <x v="2"/>
  </r>
  <r>
    <s v="6750000906"/>
    <x v="0"/>
    <s v="ZBE1"/>
    <s v="ENL - Inv. Take Order"/>
    <s v="0013465"/>
    <s v="NV/18E"/>
    <s v="C6703165"/>
    <s v="Big C"/>
    <x v="7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0962"/>
    <s v=""/>
    <s v="V01H010001"/>
    <s v="2101"/>
    <s v="Complete"/>
    <s v=""/>
    <s v="C6703332"/>
    <s v="BIG C - AU CO"/>
    <s v="MTS"/>
    <n v="1"/>
    <x v="2"/>
  </r>
  <r>
    <s v="6750000908"/>
    <x v="0"/>
    <s v="ZBE1"/>
    <s v="ENL - Inv. Take Order"/>
    <s v="0013467"/>
    <s v="NV/18E"/>
    <s v="C6703165"/>
    <s v="Big C"/>
    <x v="8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n v="684.00199999999995"/>
    <s v="VND"/>
    <s v=""/>
    <s v=""/>
    <s v="2900000964"/>
    <s v=""/>
    <s v="V01H010001"/>
    <s v="2101"/>
    <s v="Complete"/>
    <s v=""/>
    <s v="C6703320"/>
    <s v="BIG C - AN LAC"/>
    <s v="MTS"/>
    <n v="4"/>
    <x v="3"/>
  </r>
  <r>
    <s v="6750000908"/>
    <x v="0"/>
    <s v="ZBE1"/>
    <s v="ENL - Inv. Take Order"/>
    <s v="0013467"/>
    <s v="NV/18E"/>
    <s v="C6703165"/>
    <s v="Big C"/>
    <x v="8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0964"/>
    <s v=""/>
    <s v="V01H010001"/>
    <s v="2101"/>
    <s v="Complete"/>
    <s v=""/>
    <s v="C6703320"/>
    <s v="BIG C - AN LAC"/>
    <s v="MTS"/>
    <n v="2"/>
    <x v="3"/>
  </r>
  <r>
    <s v="6750000908"/>
    <x v="0"/>
    <s v="ZBE1"/>
    <s v="ENL - Inv. Take Order"/>
    <s v="0013467"/>
    <s v="NV/18E"/>
    <s v="C6703165"/>
    <s v="Big C"/>
    <x v="8"/>
    <s v="NBTI - VIETNAM MT"/>
    <s v="F51"/>
    <s v="MT SOUTH"/>
    <s v="EVN2"/>
    <s v="NBTI - VIETNAM MT"/>
    <s v="MW00"/>
    <s v="VNMTDS"/>
    <s v="MT-DIR-S"/>
    <s v="323555"/>
    <s v="Na 17g - MT"/>
    <n v="23"/>
    <n v="23"/>
    <s v="CTN"/>
    <s v="CTN"/>
    <n v="213273"/>
    <n v="213273"/>
    <s v=""/>
    <n v="4905279"/>
    <n v="0"/>
    <n v="490528"/>
    <n v="5395.8069999999998"/>
    <s v="VND"/>
    <s v=""/>
    <s v=""/>
    <s v="2900000964"/>
    <s v=""/>
    <s v="V01H010001"/>
    <s v="2101"/>
    <s v="Complete"/>
    <s v=""/>
    <s v="C6703320"/>
    <s v="BIG C - AN LAC"/>
    <s v="MTS"/>
    <n v="23"/>
    <x v="3"/>
  </r>
  <r>
    <s v="6750000908"/>
    <x v="0"/>
    <s v="ZBE1"/>
    <s v="ENL - Inv. Take Order"/>
    <s v="0013467"/>
    <s v="NV/18E"/>
    <s v="C6703165"/>
    <s v="Big C"/>
    <x v="8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266591"/>
    <n v="266591"/>
    <s v=""/>
    <n v="266591"/>
    <n v="-47045"/>
    <n v="26659"/>
    <n v="293.25"/>
    <s v="VND"/>
    <s v=""/>
    <s v=""/>
    <s v="2900000964"/>
    <s v=""/>
    <s v="V01H010001"/>
    <s v="2101"/>
    <s v="Complete"/>
    <s v=""/>
    <s v="C6703320"/>
    <s v="BIG C - AN LAC"/>
    <s v="MTS"/>
    <n v="1"/>
    <x v="3"/>
  </r>
  <r>
    <s v="6750000908"/>
    <x v="0"/>
    <s v="ZBE1"/>
    <s v="ENL - Inv. Take Order"/>
    <s v="0013467"/>
    <s v="NV/18E"/>
    <s v="C6703165"/>
    <s v="Big C"/>
    <x v="8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0964"/>
    <s v=""/>
    <s v="V01H010001"/>
    <s v="2101"/>
    <s v="Complete"/>
    <s v=""/>
    <s v="C6703320"/>
    <s v="BIG C - AN LAC"/>
    <s v="MTS"/>
    <n v="1"/>
    <x v="3"/>
  </r>
  <r>
    <s v="6750000910"/>
    <x v="0"/>
    <s v="ZBE1"/>
    <s v="ENL - Inv. Take Order"/>
    <s v="0013469"/>
    <s v="NV/18E"/>
    <s v="C6703165"/>
    <s v="Big C"/>
    <x v="9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0965"/>
    <s v=""/>
    <s v="V01H010001"/>
    <s v="2101"/>
    <s v="Complete"/>
    <s v=""/>
    <s v="C6703321"/>
    <s v="BIG C - MIEN DONG"/>
    <s v="MTS"/>
    <n v="5"/>
    <x v="2"/>
  </r>
  <r>
    <s v="6750000910"/>
    <x v="0"/>
    <s v="ZBE1"/>
    <s v="ENL - Inv. Take Order"/>
    <s v="0013469"/>
    <s v="NV/18E"/>
    <s v="C6703165"/>
    <s v="Big C"/>
    <x v="9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273"/>
    <n v="213273"/>
    <s v=""/>
    <n v="853092"/>
    <n v="0"/>
    <n v="85309"/>
    <n v="938.40099999999995"/>
    <s v="VND"/>
    <s v=""/>
    <s v=""/>
    <s v="2900000965"/>
    <s v=""/>
    <s v="V01H010001"/>
    <s v="2101"/>
    <s v="Complete"/>
    <s v=""/>
    <s v="C6703321"/>
    <s v="BIG C - MIEN DONG"/>
    <s v="MTS"/>
    <n v="4"/>
    <x v="2"/>
  </r>
  <r>
    <s v="6750000910"/>
    <x v="0"/>
    <s v="ZBE1"/>
    <s v="ENL - Inv. Take Order"/>
    <s v="0013469"/>
    <s v="NV/18E"/>
    <s v="C6703165"/>
    <s v="Big C"/>
    <x v="9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266591"/>
    <n v="266591"/>
    <s v=""/>
    <n v="1599544"/>
    <n v="-282272"/>
    <n v="159954"/>
    <n v="1759.498"/>
    <s v="VND"/>
    <s v=""/>
    <s v=""/>
    <s v="2900000965"/>
    <s v=""/>
    <s v="V01H010001"/>
    <s v="2101"/>
    <s v="Complete"/>
    <s v=""/>
    <s v="C6703321"/>
    <s v="BIG C - MIEN DONG"/>
    <s v="MTS"/>
    <n v="6"/>
    <x v="2"/>
  </r>
  <r>
    <s v="6750000910"/>
    <x v="0"/>
    <s v="ZBE1"/>
    <s v="ENL - Inv. Take Order"/>
    <s v="0013469"/>
    <s v="NV/18E"/>
    <s v="C6703165"/>
    <s v="Big C"/>
    <x v="9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0965"/>
    <s v=""/>
    <s v="V01H010001"/>
    <s v="2101"/>
    <s v="Complete"/>
    <s v=""/>
    <s v="C6703321"/>
    <s v="BIG C - MIEN DONG"/>
    <s v="MTS"/>
    <n v="1"/>
    <x v="2"/>
  </r>
  <r>
    <s v="6750000910"/>
    <x v="0"/>
    <s v="ZBE1"/>
    <s v="ENL - Inv. Take Order"/>
    <s v="0013469"/>
    <s v="NV/18E"/>
    <s v="C6703165"/>
    <s v="Big C"/>
    <x v="9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0965"/>
    <s v=""/>
    <s v="V01H010001"/>
    <s v="2101"/>
    <s v="Complete"/>
    <s v=""/>
    <s v="C6703321"/>
    <s v="BIG C - MIEN DONG"/>
    <s v="MTS"/>
    <n v="2"/>
    <x v="2"/>
  </r>
  <r>
    <s v="6750000910"/>
    <x v="0"/>
    <s v="ZBE1"/>
    <s v="ENL - Inv. Take Order"/>
    <s v="0013469"/>
    <s v="NV/18E"/>
    <s v="C6703165"/>
    <s v="Big C"/>
    <x v="9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n v="1034.999"/>
    <s v="VND"/>
    <s v=""/>
    <s v=""/>
    <s v="2900000965"/>
    <s v=""/>
    <s v="V01H010001"/>
    <s v="2101"/>
    <s v="Complete"/>
    <s v=""/>
    <s v="C6703321"/>
    <s v="BIG C - MIEN DONG"/>
    <s v="MTS"/>
    <n v="3"/>
    <x v="2"/>
  </r>
  <r>
    <s v="6750000913"/>
    <x v="0"/>
    <s v="ZBE1"/>
    <s v="ENL - Inv. Take Order"/>
    <s v="0013472"/>
    <s v="NV/18E"/>
    <s v="C6703165"/>
    <s v="Big C"/>
    <x v="10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0966"/>
    <s v=""/>
    <s v="V01H010001"/>
    <s v="2101"/>
    <s v="Complete"/>
    <s v=""/>
    <s v="C6703330"/>
    <s v="BIG C - NGUYEN THI THAP"/>
    <s v="MTS"/>
    <n v="5"/>
    <x v="2"/>
  </r>
  <r>
    <s v="6750000913"/>
    <x v="0"/>
    <s v="ZBE1"/>
    <s v="ENL - Inv. Take Order"/>
    <s v="0013472"/>
    <s v="NV/18E"/>
    <s v="C6703165"/>
    <s v="Big C"/>
    <x v="10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0966"/>
    <s v=""/>
    <s v="V01H010001"/>
    <s v="2101"/>
    <s v="Complete"/>
    <s v=""/>
    <s v="C6703330"/>
    <s v="BIG C - NGUYEN THI THAP"/>
    <s v="MTS"/>
    <n v="2"/>
    <x v="2"/>
  </r>
  <r>
    <s v="6750000913"/>
    <x v="0"/>
    <s v="ZBE1"/>
    <s v="ENL - Inv. Take Order"/>
    <s v="0013472"/>
    <s v="NV/18E"/>
    <s v="C6703165"/>
    <s v="Big C"/>
    <x v="10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0966"/>
    <s v=""/>
    <s v="V01H010001"/>
    <s v="2101"/>
    <s v="Complete"/>
    <s v=""/>
    <s v="C6703330"/>
    <s v="BIG C - NGUYEN THI THAP"/>
    <s v="MTS"/>
    <n v="5"/>
    <x v="2"/>
  </r>
  <r>
    <s v="6750000913"/>
    <x v="0"/>
    <s v="ZBE1"/>
    <s v="ENL - Inv. Take Order"/>
    <s v="0013472"/>
    <s v="NV/18E"/>
    <s v="C6703165"/>
    <s v="Big C"/>
    <x v="10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266591"/>
    <n v="266591"/>
    <s v=""/>
    <n v="1332953"/>
    <n v="-235227"/>
    <n v="133294"/>
    <n v="1466.2470000000001"/>
    <s v="VND"/>
    <s v=""/>
    <s v=""/>
    <s v="2900000966"/>
    <s v=""/>
    <s v="V01H010001"/>
    <s v="2101"/>
    <s v="Complete"/>
    <s v=""/>
    <s v="C6703330"/>
    <s v="BIG C - NGUYEN THI THAP"/>
    <s v="MTS"/>
    <n v="5"/>
    <x v="2"/>
  </r>
  <r>
    <s v="6750000913"/>
    <x v="0"/>
    <s v="ZBE1"/>
    <s v="ENL - Inv. Take Order"/>
    <s v="0013472"/>
    <s v="NV/18E"/>
    <s v="C6703165"/>
    <s v="Big C"/>
    <x v="10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0966"/>
    <s v=""/>
    <s v="V01H010001"/>
    <s v="2101"/>
    <s v="Complete"/>
    <s v=""/>
    <s v="C6703330"/>
    <s v="BIG C - NGUYEN THI THAP"/>
    <s v="MTS"/>
    <n v="1"/>
    <x v="2"/>
  </r>
  <r>
    <s v="6750000913"/>
    <x v="0"/>
    <s v="ZBE1"/>
    <s v="ENL - Inv. Take Order"/>
    <s v="0013472"/>
    <s v="NV/18E"/>
    <s v="C6703165"/>
    <s v="Big C"/>
    <x v="10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n v="368"/>
    <s v="VND"/>
    <s v=""/>
    <s v=""/>
    <s v="2900000966"/>
    <s v=""/>
    <s v="V01H010001"/>
    <s v="2101"/>
    <s v="Complete"/>
    <s v=""/>
    <s v="C6703330"/>
    <s v="BIG C - NGUYEN THI THAP"/>
    <s v="MTS"/>
    <n v="1"/>
    <x v="2"/>
  </r>
  <r>
    <s v="6750000913"/>
    <x v="0"/>
    <s v="ZBE1"/>
    <s v="ENL - Inv. Take Order"/>
    <s v="0013472"/>
    <s v="NV/18E"/>
    <s v="C6703165"/>
    <s v="Big C"/>
    <x v="10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0966"/>
    <s v=""/>
    <s v="V01H010001"/>
    <s v="2101"/>
    <s v="Complete"/>
    <s v=""/>
    <s v="C6703330"/>
    <s v="BIG C - NGUYEN THI THAP"/>
    <s v="MTS"/>
    <n v="2"/>
    <x v="2"/>
  </r>
  <r>
    <s v="6750000914"/>
    <x v="0"/>
    <s v="ZBE1"/>
    <s v="ENL - Inv. Take Order"/>
    <s v="0013473"/>
    <s v="NV/18E"/>
    <s v="C6703165"/>
    <s v="Big C"/>
    <x v="11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55455"/>
    <n v="155455"/>
    <s v=""/>
    <n v="1088185"/>
    <n v="0"/>
    <n v="108819"/>
    <n v="1197.0039999999999"/>
    <s v="VND"/>
    <s v=""/>
    <s v=""/>
    <s v="2900000972"/>
    <s v=""/>
    <s v="V01H010001"/>
    <s v="2101"/>
    <s v="Complete"/>
    <s v=""/>
    <s v="C6703357"/>
    <s v="BIG C - BAC GIANG"/>
    <s v="MTN"/>
    <n v="7"/>
    <x v="1"/>
  </r>
  <r>
    <s v="6750000914"/>
    <x v="0"/>
    <s v="ZBE1"/>
    <s v="ENL - Inv. Take Order"/>
    <s v="0013473"/>
    <s v="NV/18E"/>
    <s v="C6703165"/>
    <s v="Big C"/>
    <x v="11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3"/>
    <n v="1407.6010000000001"/>
    <s v="VND"/>
    <s v=""/>
    <s v=""/>
    <s v="2900000972"/>
    <s v=""/>
    <s v="V01H010001"/>
    <s v="2101"/>
    <s v="Complete"/>
    <s v=""/>
    <s v="C6703357"/>
    <s v="BIG C - BAC GIANG"/>
    <s v="MTN"/>
    <n v="6"/>
    <x v="1"/>
  </r>
  <r>
    <s v="6750000914"/>
    <x v="0"/>
    <s v="ZBE1"/>
    <s v="ENL - Inv. Take Order"/>
    <s v="0013473"/>
    <s v="NV/18E"/>
    <s v="C6703165"/>
    <s v="Big C"/>
    <x v="11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266591"/>
    <n v="266591"/>
    <s v=""/>
    <n v="799772"/>
    <n v="-141136"/>
    <n v="79977"/>
    <n v="879.74900000000002"/>
    <s v="VND"/>
    <s v=""/>
    <s v=""/>
    <s v="2900000972"/>
    <s v=""/>
    <s v="V01H010001"/>
    <s v="2101"/>
    <s v="Complete"/>
    <s v=""/>
    <s v="C6703357"/>
    <s v="BIG C - BAC GIANG"/>
    <s v="MTN"/>
    <n v="3"/>
    <x v="1"/>
  </r>
  <r>
    <s v="6750000914"/>
    <x v="0"/>
    <s v="ZBE1"/>
    <s v="ENL - Inv. Take Order"/>
    <s v="0013473"/>
    <s v="NV/18E"/>
    <s v="C6703165"/>
    <s v="Big C"/>
    <x v="11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0972"/>
    <s v=""/>
    <s v="V01H010001"/>
    <s v="2101"/>
    <s v="Complete"/>
    <s v=""/>
    <s v="C6703357"/>
    <s v="BIG C - BAC GIANG"/>
    <s v="MTN"/>
    <n v="2"/>
    <x v="1"/>
  </r>
  <r>
    <s v="6750000914"/>
    <x v="0"/>
    <s v="ZBE1"/>
    <s v="ENL - Inv. Take Order"/>
    <s v="0013473"/>
    <s v="NV/18E"/>
    <s v="C6703165"/>
    <s v="Big C"/>
    <x v="11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n v="1103.999"/>
    <s v="VND"/>
    <s v=""/>
    <s v=""/>
    <s v="2900000972"/>
    <s v=""/>
    <s v="V01H010001"/>
    <s v="2101"/>
    <s v="Complete"/>
    <s v=""/>
    <s v="C6703357"/>
    <s v="BIG C - BAC GIANG"/>
    <s v="MTN"/>
    <n v="3"/>
    <x v="1"/>
  </r>
  <r>
    <s v="6750000914"/>
    <x v="0"/>
    <s v="ZBE1"/>
    <s v="ENL - Inv. Take Order"/>
    <s v="0013473"/>
    <s v="NV/18E"/>
    <s v="C6703165"/>
    <s v="Big C"/>
    <x v="11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0972"/>
    <s v=""/>
    <s v="V01H010001"/>
    <s v="2101"/>
    <s v="Complete"/>
    <s v=""/>
    <s v="C6703357"/>
    <s v="BIG C - BAC GIANG"/>
    <s v="MTN"/>
    <n v="1"/>
    <x v="1"/>
  </r>
  <r>
    <s v="6750000915"/>
    <x v="0"/>
    <s v="ZBE1"/>
    <s v="ENL - Inv. Take Order"/>
    <s v="0013474"/>
    <s v="NV/18E"/>
    <s v="C6703165"/>
    <s v="Big C"/>
    <x v="12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0971"/>
    <s v=""/>
    <s v="V01H010001"/>
    <s v="2101"/>
    <s v="Complete"/>
    <s v=""/>
    <s v="C6703349"/>
    <s v="BIG C - QUY NHON"/>
    <s v="MTN"/>
    <n v="5"/>
    <x v="4"/>
  </r>
  <r>
    <s v="6750000915"/>
    <x v="0"/>
    <s v="ZBE1"/>
    <s v="ENL - Inv. Take Order"/>
    <s v="0013474"/>
    <s v="NV/18E"/>
    <s v="C6703165"/>
    <s v="Big C"/>
    <x v="12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0971"/>
    <s v=""/>
    <s v="V01H010001"/>
    <s v="2101"/>
    <s v="Complete"/>
    <s v=""/>
    <s v="C6703349"/>
    <s v="BIG C - QUY NHON"/>
    <s v="MTN"/>
    <n v="1"/>
    <x v="4"/>
  </r>
  <r>
    <s v="6750000915"/>
    <x v="0"/>
    <s v="ZBE1"/>
    <s v="ENL - Inv. Take Order"/>
    <s v="0013474"/>
    <s v="NV/18E"/>
    <s v="C6703165"/>
    <s v="Big C"/>
    <x v="12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273"/>
    <n v="213273"/>
    <s v=""/>
    <n v="853092"/>
    <n v="0"/>
    <n v="85309"/>
    <n v="938.40099999999995"/>
    <s v="VND"/>
    <s v=""/>
    <s v=""/>
    <s v="2900000971"/>
    <s v=""/>
    <s v="V01H010001"/>
    <s v="2101"/>
    <s v="Complete"/>
    <s v=""/>
    <s v="C6703349"/>
    <s v="BIG C - QUY NHON"/>
    <s v="MTN"/>
    <n v="4"/>
    <x v="4"/>
  </r>
  <r>
    <s v="6750000915"/>
    <x v="0"/>
    <s v="ZBE1"/>
    <s v="ENL - Inv. Take Order"/>
    <s v="0013474"/>
    <s v="NV/18E"/>
    <s v="C6703165"/>
    <s v="Big C"/>
    <x v="12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266591"/>
    <n v="266591"/>
    <s v=""/>
    <n v="799772"/>
    <n v="-141136"/>
    <n v="79977"/>
    <n v="879.74900000000002"/>
    <s v="VND"/>
    <s v=""/>
    <s v=""/>
    <s v="2900000971"/>
    <s v=""/>
    <s v="V01H010001"/>
    <s v="2101"/>
    <s v="Complete"/>
    <s v=""/>
    <s v="C6703349"/>
    <s v="BIG C - QUY NHON"/>
    <s v="MTN"/>
    <n v="3"/>
    <x v="4"/>
  </r>
  <r>
    <s v="6750000915"/>
    <x v="0"/>
    <s v="ZBE1"/>
    <s v="ENL - Inv. Take Order"/>
    <s v="0013474"/>
    <s v="NV/18E"/>
    <s v="C6703165"/>
    <s v="Big C"/>
    <x v="12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0971"/>
    <s v=""/>
    <s v="V01H010001"/>
    <s v="2101"/>
    <s v="Complete"/>
    <s v=""/>
    <s v="C6703349"/>
    <s v="BIG C - QUY NHON"/>
    <s v="MTN"/>
    <n v="3"/>
    <x v="4"/>
  </r>
  <r>
    <s v="6750000915"/>
    <x v="0"/>
    <s v="ZBE1"/>
    <s v="ENL - Inv. Take Order"/>
    <s v="0013474"/>
    <s v="NV/18E"/>
    <s v="C6703165"/>
    <s v="Big C"/>
    <x v="12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34545"/>
    <n v="334545"/>
    <s v=""/>
    <n v="1672725"/>
    <n v="0"/>
    <n v="167272"/>
    <n v="1839.9970000000001"/>
    <s v="VND"/>
    <s v=""/>
    <s v=""/>
    <s v="2900000971"/>
    <s v=""/>
    <s v="V01H010001"/>
    <s v="2101"/>
    <s v="Complete"/>
    <s v=""/>
    <s v="C6703349"/>
    <s v="BIG C - QUY NHON"/>
    <s v="MTN"/>
    <n v="5"/>
    <x v="4"/>
  </r>
  <r>
    <s v="6750000915"/>
    <x v="0"/>
    <s v="ZBE1"/>
    <s v="ENL - Inv. Take Order"/>
    <s v="0013474"/>
    <s v="NV/18E"/>
    <s v="C6703165"/>
    <s v="Big C"/>
    <x v="12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636"/>
    <n v="313636"/>
    <s v=""/>
    <n v="1568180"/>
    <n v="0"/>
    <n v="156818"/>
    <n v="1724.998"/>
    <s v="VND"/>
    <s v=""/>
    <s v=""/>
    <s v="2900000971"/>
    <s v=""/>
    <s v="V01H010001"/>
    <s v="2101"/>
    <s v="Complete"/>
    <s v=""/>
    <s v="C6703349"/>
    <s v="BIG C - QUY NHON"/>
    <s v="MTN"/>
    <n v="5"/>
    <x v="4"/>
  </r>
  <r>
    <s v="6750000916"/>
    <x v="0"/>
    <s v="ZBE1"/>
    <s v="ENL - Inv. Take Order"/>
    <s v="0013475"/>
    <s v="NV/18E"/>
    <s v="C6703165"/>
    <s v="Big C"/>
    <x v="12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273"/>
    <n v="213273"/>
    <s v=""/>
    <n v="213273"/>
    <n v="0"/>
    <n v="21327"/>
    <n v="234.6"/>
    <s v="VND"/>
    <s v=""/>
    <s v=""/>
    <s v="2900000970"/>
    <s v=""/>
    <s v="V01H010001"/>
    <s v="2101"/>
    <s v="Complete"/>
    <s v=""/>
    <s v="C6703349"/>
    <s v="BIG C - QUY NHON"/>
    <s v="MTN"/>
    <n v="1"/>
    <x v="4"/>
  </r>
  <r>
    <s v="6750000917"/>
    <x v="0"/>
    <s v="ZBE1"/>
    <s v="ENL - Inv. Take Order"/>
    <s v="0013476"/>
    <s v="NV/18E"/>
    <s v="C6703165"/>
    <s v="Big C"/>
    <x v="13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55455"/>
    <n v="155455"/>
    <s v=""/>
    <n v="2331825"/>
    <n v="0"/>
    <n v="233183"/>
    <n v="2565.0079999999998"/>
    <s v="VND"/>
    <s v=""/>
    <s v=""/>
    <s v="2900000969"/>
    <s v=""/>
    <s v="V01H010001"/>
    <s v="2101"/>
    <s v="Complete"/>
    <s v=""/>
    <s v="C6703359"/>
    <s v="BIG C - HA LONG"/>
    <s v="MTN"/>
    <n v="15"/>
    <x v="1"/>
  </r>
  <r>
    <s v="6750000917"/>
    <x v="0"/>
    <s v="ZBE1"/>
    <s v="ENL - Inv. Take Order"/>
    <s v="0013476"/>
    <s v="NV/18E"/>
    <s v="C6703165"/>
    <s v="Big C"/>
    <x v="13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0969"/>
    <s v=""/>
    <s v="V01H010001"/>
    <s v="2101"/>
    <s v="Complete"/>
    <s v=""/>
    <s v="C6703359"/>
    <s v="BIG C - HA LONG"/>
    <s v="MTN"/>
    <n v="10"/>
    <x v="1"/>
  </r>
  <r>
    <s v="6750000917"/>
    <x v="0"/>
    <s v="ZBE1"/>
    <s v="ENL - Inv. Take Order"/>
    <s v="0013476"/>
    <s v="NV/18E"/>
    <s v="C6703165"/>
    <s v="Big C"/>
    <x v="13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266591"/>
    <n v="266591"/>
    <s v=""/>
    <n v="1332953"/>
    <n v="-235227"/>
    <n v="133295"/>
    <n v="1466.248"/>
    <s v="VND"/>
    <s v=""/>
    <s v=""/>
    <s v="2900000969"/>
    <s v=""/>
    <s v="V01H010001"/>
    <s v="2101"/>
    <s v="Complete"/>
    <s v=""/>
    <s v="C6703359"/>
    <s v="BIG C - HA LONG"/>
    <s v="MTN"/>
    <n v="5"/>
    <x v="1"/>
  </r>
  <r>
    <s v="6750000917"/>
    <x v="0"/>
    <s v="ZBE1"/>
    <s v="ENL - Inv. Take Order"/>
    <s v="0013476"/>
    <s v="NV/18E"/>
    <s v="C6703165"/>
    <s v="Big C"/>
    <x v="13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0969"/>
    <s v=""/>
    <s v="V01H010001"/>
    <s v="2101"/>
    <s v="Complete"/>
    <s v=""/>
    <s v="C6703359"/>
    <s v="BIG C - HA LONG"/>
    <s v="MTN"/>
    <n v="1"/>
    <x v="1"/>
  </r>
  <r>
    <s v="6750000917"/>
    <x v="0"/>
    <s v="ZBE1"/>
    <s v="ENL - Inv. Take Order"/>
    <s v="0013476"/>
    <s v="NV/18E"/>
    <s v="C6703165"/>
    <s v="Big C"/>
    <x v="13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636"/>
    <n v="313636"/>
    <s v=""/>
    <n v="1254544"/>
    <n v="0"/>
    <n v="125454"/>
    <n v="1379.998"/>
    <s v="VND"/>
    <s v=""/>
    <s v=""/>
    <s v="2900000969"/>
    <s v=""/>
    <s v="V01H010001"/>
    <s v="2101"/>
    <s v="Complete"/>
    <s v=""/>
    <s v="C6703359"/>
    <s v="BIG C - HA LONG"/>
    <s v="MTN"/>
    <n v="4"/>
    <x v="1"/>
  </r>
  <r>
    <s v="6750000918"/>
    <x v="0"/>
    <s v="ZBE1"/>
    <s v="ENL - Inv. Take Order"/>
    <s v="0013477"/>
    <s v="NV/18E"/>
    <s v="C6703165"/>
    <s v="Big C"/>
    <x v="14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55455"/>
    <n v="155455"/>
    <s v=""/>
    <n v="1243640"/>
    <n v="0"/>
    <n v="124364"/>
    <n v="1368.0039999999999"/>
    <s v="VND"/>
    <s v=""/>
    <s v=""/>
    <s v="2900000968"/>
    <s v=""/>
    <s v="V01H010001"/>
    <s v="2101"/>
    <s v="Complete"/>
    <s v=""/>
    <s v="C6703352"/>
    <s v="BIG C - NAM DINH"/>
    <s v="MTN"/>
    <n v="8"/>
    <x v="1"/>
  </r>
  <r>
    <s v="6750000918"/>
    <x v="0"/>
    <s v="ZBE1"/>
    <s v="ENL - Inv. Take Order"/>
    <s v="0013477"/>
    <s v="NV/18E"/>
    <s v="C6703165"/>
    <s v="Big C"/>
    <x v="14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0968"/>
    <s v=""/>
    <s v="V01H010001"/>
    <s v="2101"/>
    <s v="Complete"/>
    <s v=""/>
    <s v="C6703352"/>
    <s v="BIG C - NAM DINH"/>
    <s v="MTN"/>
    <n v="2"/>
    <x v="1"/>
  </r>
  <r>
    <s v="6750000918"/>
    <x v="0"/>
    <s v="ZBE1"/>
    <s v="ENL - Inv. Take Order"/>
    <s v="0013477"/>
    <s v="NV/18E"/>
    <s v="C6703165"/>
    <s v="Big C"/>
    <x v="14"/>
    <s v="NBTI - VIETNAM MT"/>
    <s v="F51"/>
    <s v="MT SOUTH"/>
    <s v="EVN2"/>
    <s v="NBTI - VIETNAM MT"/>
    <s v="MW00"/>
    <s v="VNMTDS"/>
    <s v="MT-DIR-S"/>
    <s v="323555"/>
    <s v="Na 17g - MT"/>
    <n v="9"/>
    <n v="9"/>
    <s v="CTN"/>
    <s v="CTN"/>
    <n v="213273"/>
    <n v="213273"/>
    <s v=""/>
    <n v="1919457"/>
    <n v="0"/>
    <n v="191946"/>
    <n v="2111.4029999999998"/>
    <s v="VND"/>
    <s v=""/>
    <s v=""/>
    <s v="2900000968"/>
    <s v=""/>
    <s v="V01H010001"/>
    <s v="2101"/>
    <s v="Complete"/>
    <s v=""/>
    <s v="C6703352"/>
    <s v="BIG C - NAM DINH"/>
    <s v="MTN"/>
    <n v="9"/>
    <x v="1"/>
  </r>
  <r>
    <s v="6750000918"/>
    <x v="0"/>
    <s v="ZBE1"/>
    <s v="ENL - Inv. Take Order"/>
    <s v="0013477"/>
    <s v="NV/18E"/>
    <s v="C6703165"/>
    <s v="Big C"/>
    <x v="14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0968"/>
    <s v=""/>
    <s v="V01H010001"/>
    <s v="2101"/>
    <s v="Complete"/>
    <s v=""/>
    <s v="C6703352"/>
    <s v="BIG C - NAM DINH"/>
    <s v="MTN"/>
    <n v="2"/>
    <x v="1"/>
  </r>
  <r>
    <s v="6750000918"/>
    <x v="0"/>
    <s v="ZBE1"/>
    <s v="ENL - Inv. Take Order"/>
    <s v="0013477"/>
    <s v="NV/18E"/>
    <s v="C6703165"/>
    <s v="Big C"/>
    <x v="14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0968"/>
    <s v=""/>
    <s v="V01H010001"/>
    <s v="2101"/>
    <s v="Complete"/>
    <s v=""/>
    <s v="C6703352"/>
    <s v="BIG C - NAM DINH"/>
    <s v="MTN"/>
    <n v="2"/>
    <x v="1"/>
  </r>
  <r>
    <s v="6750000919"/>
    <x v="0"/>
    <s v="ZBE1"/>
    <s v="ENL - Inv. Take Order"/>
    <s v="0013478"/>
    <s v="NV/18E"/>
    <s v="C6703165"/>
    <s v="Big C"/>
    <x v="15"/>
    <s v="NBTI - VIETNAM MT"/>
    <s v="F51"/>
    <s v="MT SOUTH"/>
    <s v="EVN2"/>
    <s v="NBTI - VIETNAM MT"/>
    <s v="MW00"/>
    <s v="VNMTDS"/>
    <s v="MT-DIR-S"/>
    <s v="323555"/>
    <s v="Na 17g - MT"/>
    <n v="13"/>
    <n v="13"/>
    <s v="CTN"/>
    <s v="CTN"/>
    <n v="213273"/>
    <n v="213273"/>
    <s v=""/>
    <n v="2772549"/>
    <n v="0"/>
    <n v="277254"/>
    <n v="3049.8029999999999"/>
    <s v="VND"/>
    <s v=""/>
    <s v=""/>
    <s v="2900000967"/>
    <s v=""/>
    <s v="V01H010001"/>
    <s v="2101"/>
    <s v="Complete"/>
    <s v=""/>
    <s v="C6703366"/>
    <s v="BIG C - THANG LONG"/>
    <s v="MTN"/>
    <n v="13"/>
    <x v="1"/>
  </r>
  <r>
    <s v="6750000919"/>
    <x v="0"/>
    <s v="ZBE1"/>
    <s v="ENL - Inv. Take Order"/>
    <s v="0013478"/>
    <s v="NV/18E"/>
    <s v="C6703165"/>
    <s v="Big C"/>
    <x v="15"/>
    <s v="NBTI - VIETNAM MT"/>
    <s v="F51"/>
    <s v="MT SOUTH"/>
    <s v="EVN2"/>
    <s v="NBTI - VIETNAM MT"/>
    <s v="MW00"/>
    <s v="VNMTDS"/>
    <s v="MT-DIR-S"/>
    <s v="320445"/>
    <s v="Na 58g"/>
    <n v="8"/>
    <n v="8"/>
    <s v="CTN"/>
    <s v="CTN"/>
    <n v="266591"/>
    <n v="266591"/>
    <s v=""/>
    <n v="2132725"/>
    <n v="-376363"/>
    <n v="213273"/>
    <n v="2345.998"/>
    <s v="VND"/>
    <s v=""/>
    <s v=""/>
    <s v="2900000967"/>
    <s v=""/>
    <s v="V01H010001"/>
    <s v="2101"/>
    <s v="Complete"/>
    <s v=""/>
    <s v="C6703366"/>
    <s v="BIG C - THANG LONG"/>
    <s v="MTN"/>
    <n v="8"/>
    <x v="1"/>
  </r>
  <r>
    <s v="6750000919"/>
    <x v="0"/>
    <s v="ZBE1"/>
    <s v="ENL - Inv. Take Order"/>
    <s v="0013478"/>
    <s v="NV/18E"/>
    <s v="C6703165"/>
    <s v="Big C"/>
    <x v="15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0967"/>
    <s v=""/>
    <s v="V01H010001"/>
    <s v="2101"/>
    <s v="Complete"/>
    <s v=""/>
    <s v="C6703366"/>
    <s v="BIG C - THANG LONG"/>
    <s v="MTN"/>
    <n v="2"/>
    <x v="1"/>
  </r>
  <r>
    <s v="6750000919"/>
    <x v="0"/>
    <s v="ZBE1"/>
    <s v="ENL - Inv. Take Order"/>
    <s v="0013478"/>
    <s v="NV/18E"/>
    <s v="C6703165"/>
    <s v="Big C"/>
    <x v="15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0967"/>
    <s v=""/>
    <s v="V01H010001"/>
    <s v="2101"/>
    <s v="Complete"/>
    <s v=""/>
    <s v="C6703366"/>
    <s v="BIG C - THANG LONG"/>
    <s v="MTN"/>
    <n v="1"/>
    <x v="1"/>
  </r>
  <r>
    <s v="6750000920"/>
    <x v="0"/>
    <s v="ZBE1"/>
    <s v="ENL - Inv. Take Order"/>
    <s v="0013479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0463"/>
    <s v="Na 8,5g"/>
    <n v="1000"/>
    <n v="1000"/>
    <s v="CTN"/>
    <s v="CTN"/>
    <n v="107016"/>
    <n v="107016"/>
    <s v=""/>
    <n v="107016140"/>
    <n v="-31965860"/>
    <n v="10701614"/>
    <n v="117717.754"/>
    <s v="VND"/>
    <s v=""/>
    <s v=""/>
    <s v="2900000974"/>
    <s v=""/>
    <s v="V01H010001"/>
    <s v="2101"/>
    <s v="Complete"/>
    <s v=""/>
    <s v="C6703148"/>
    <s v=""/>
    <s v=""/>
    <n v="1000"/>
    <x v="0"/>
  </r>
  <r>
    <s v="6750000921"/>
    <x v="0"/>
    <s v="ZBE1"/>
    <s v="ENL - Inv. Take Order"/>
    <s v="0013480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0463"/>
    <s v="Na 8,5g"/>
    <n v="1000"/>
    <n v="1000"/>
    <s v="CTN"/>
    <s v="CTN"/>
    <n v="107016"/>
    <n v="107016"/>
    <s v=""/>
    <n v="107016140"/>
    <n v="-31965860"/>
    <n v="10701614"/>
    <n v="117717.754"/>
    <s v="VND"/>
    <s v=""/>
    <s v=""/>
    <s v="2900000975"/>
    <s v=""/>
    <s v="V01H010001"/>
    <s v="2101"/>
    <s v="Complete"/>
    <s v=""/>
    <s v="C6703148"/>
    <s v=""/>
    <s v=""/>
    <n v="1000"/>
    <x v="0"/>
  </r>
  <r>
    <s v="6750000923"/>
    <x v="1"/>
    <s v="ZBE1"/>
    <s v="ENL - Inv. Take Order"/>
    <s v="0013482"/>
    <s v="NV/18E"/>
    <s v="C6703165"/>
    <s v="Big C"/>
    <x v="16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0978"/>
    <s v=""/>
    <s v="V01H010001"/>
    <s v="2101"/>
    <s v="Complete"/>
    <s v=""/>
    <s v="C6703362"/>
    <s v="BIG C - LE TRONG TAN"/>
    <s v="MTN"/>
    <n v="5"/>
    <x v="1"/>
  </r>
  <r>
    <s v="6750000923"/>
    <x v="1"/>
    <s v="ZBE1"/>
    <s v="ENL - Inv. Take Order"/>
    <s v="0013482"/>
    <s v="NV/18E"/>
    <s v="C6703165"/>
    <s v="Big C"/>
    <x v="16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282"/>
    <n v="181282"/>
    <s v=""/>
    <n v="1812820"/>
    <n v="-319910"/>
    <n v="181282"/>
    <n v="1994.1020000000001"/>
    <s v="VND"/>
    <s v=""/>
    <s v=""/>
    <s v="2900000978"/>
    <s v=""/>
    <s v="V01H010001"/>
    <s v="2101"/>
    <s v="Complete"/>
    <s v=""/>
    <s v="C6703362"/>
    <s v="BIG C - LE TRONG TAN"/>
    <s v="MTN"/>
    <n v="10"/>
    <x v="1"/>
  </r>
  <r>
    <s v="6750000923"/>
    <x v="1"/>
    <s v="ZBE1"/>
    <s v="ENL - Inv. Take Order"/>
    <s v="0013482"/>
    <s v="NV/18E"/>
    <s v="C6703165"/>
    <s v="Big C"/>
    <x v="16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n v="689.99900000000002"/>
    <s v="VND"/>
    <s v=""/>
    <s v=""/>
    <s v="2900000978"/>
    <s v=""/>
    <s v="V01H010001"/>
    <s v="2101"/>
    <s v="Complete"/>
    <s v=""/>
    <s v="C6703362"/>
    <s v="BIG C - LE TRONG TAN"/>
    <s v="MTN"/>
    <n v="2"/>
    <x v="1"/>
  </r>
  <r>
    <s v="6750000923"/>
    <x v="1"/>
    <s v="ZBE1"/>
    <s v="ENL - Inv. Take Order"/>
    <s v="0013482"/>
    <s v="NV/18E"/>
    <s v="C6703165"/>
    <s v="Big C"/>
    <x v="16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0978"/>
    <s v=""/>
    <s v="V01H010001"/>
    <s v="2101"/>
    <s v="Complete"/>
    <s v=""/>
    <s v="C6703362"/>
    <s v="BIG C - LE TRONG TAN"/>
    <s v="MTN"/>
    <n v="2"/>
    <x v="1"/>
  </r>
  <r>
    <s v="6750000923"/>
    <x v="1"/>
    <s v="ZBE1"/>
    <s v="ENL - Inv. Take Order"/>
    <s v="0013482"/>
    <s v="NV/18E"/>
    <s v="C6703165"/>
    <s v="Big C"/>
    <x v="16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266591"/>
    <n v="266591"/>
    <s v=""/>
    <n v="1066362"/>
    <n v="-188182"/>
    <n v="106636"/>
    <n v="1172.998"/>
    <s v="VND"/>
    <s v=""/>
    <s v=""/>
    <s v="2900000978"/>
    <s v=""/>
    <s v="V01H010001"/>
    <s v="2101"/>
    <s v="Complete"/>
    <s v=""/>
    <s v="C6703362"/>
    <s v="BIG C - LE TRONG TAN"/>
    <s v="MTN"/>
    <n v="4"/>
    <x v="1"/>
  </r>
  <r>
    <s v="6750000925"/>
    <x v="1"/>
    <s v="ZBE1"/>
    <s v="ENL - Inv. Take Order"/>
    <s v="0013483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20463"/>
    <s v="Na 8,5g"/>
    <n v="25"/>
    <n v="25"/>
    <s v="CTN"/>
    <s v="CTN"/>
    <n v="115037"/>
    <n v="115037"/>
    <s v=""/>
    <n v="2875917"/>
    <n v="-1010458"/>
    <n v="287592"/>
    <n v="3163.509"/>
    <s v="VND"/>
    <s v=""/>
    <s v=""/>
    <s v="2900000977"/>
    <s v=""/>
    <s v="V01H010001"/>
    <s v="2101"/>
    <s v="Complete"/>
    <s v="MTS"/>
    <s v="C6703150"/>
    <s v=""/>
    <s v=""/>
    <n v="25"/>
    <x v="3"/>
  </r>
  <r>
    <s v="6750000925"/>
    <x v="1"/>
    <s v="ZBE1"/>
    <s v="ENL - Inv. Take Order"/>
    <s v="0013483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0977"/>
    <s v=""/>
    <s v="V01H010001"/>
    <s v="2101"/>
    <s v="Complete"/>
    <s v="MTS"/>
    <s v="C6703150"/>
    <s v=""/>
    <s v=""/>
    <n v="10"/>
    <x v="3"/>
  </r>
  <r>
    <s v="6750000925"/>
    <x v="1"/>
    <s v="ZBE1"/>
    <s v="ENL - Inv. Take Order"/>
    <s v="0013483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00000"/>
    <n v="300000"/>
    <s v=""/>
    <n v="1500000"/>
    <n v="0"/>
    <n v="150000"/>
    <n v="1650"/>
    <s v="VND"/>
    <s v=""/>
    <s v=""/>
    <s v="2900000977"/>
    <s v=""/>
    <s v="V01H010001"/>
    <s v="2101"/>
    <s v="Complete"/>
    <s v="MTS"/>
    <s v="C6703150"/>
    <s v=""/>
    <s v=""/>
    <n v="5"/>
    <x v="3"/>
  </r>
  <r>
    <s v="6750000925"/>
    <x v="1"/>
    <s v="ZBE1"/>
    <s v="ENL - Inv. Take Order"/>
    <s v="0013483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000"/>
    <n v="300000"/>
    <s v=""/>
    <n v="1500000"/>
    <n v="0"/>
    <n v="150000"/>
    <n v="1650"/>
    <s v="VND"/>
    <s v=""/>
    <s v=""/>
    <s v="2900000977"/>
    <s v=""/>
    <s v="V01H010001"/>
    <s v="2101"/>
    <s v="Complete"/>
    <s v="MTS"/>
    <s v="C6703150"/>
    <s v=""/>
    <s v=""/>
    <n v="5"/>
    <x v="3"/>
  </r>
  <r>
    <s v="6750000925"/>
    <x v="1"/>
    <s v="ZBE1"/>
    <s v="ENL - Inv. Take Order"/>
    <s v="0013483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23555"/>
    <s v="Na 17g - MT"/>
    <n v="50"/>
    <n v="50"/>
    <s v="CTN"/>
    <s v="CTN"/>
    <n v="213273"/>
    <n v="213273"/>
    <s v=""/>
    <n v="10663650"/>
    <n v="0"/>
    <n v="1066365"/>
    <n v="11730.014999999999"/>
    <s v="VND"/>
    <s v=""/>
    <s v=""/>
    <s v="2900000977"/>
    <s v=""/>
    <s v="V01H010001"/>
    <s v="2101"/>
    <s v="Complete"/>
    <s v="MTS"/>
    <s v="C6703150"/>
    <s v=""/>
    <s v=""/>
    <n v="50"/>
    <x v="3"/>
  </r>
  <r>
    <s v="6750000925"/>
    <x v="1"/>
    <s v="ZBE1"/>
    <s v="ENL - Inv. Take Order"/>
    <s v="0013483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0977"/>
    <s v=""/>
    <s v="V01H010001"/>
    <s v="2101"/>
    <s v="Complete"/>
    <s v="MTS"/>
    <s v="C6703150"/>
    <s v=""/>
    <s v=""/>
    <n v="2"/>
    <x v="3"/>
  </r>
  <r>
    <s v="6750000925"/>
    <x v="1"/>
    <s v="ZBE1"/>
    <s v="ENL - Inv. Take Order"/>
    <s v="0013483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23708"/>
    <s v="Nextar Brownies 42g"/>
    <n v="4"/>
    <n v="4"/>
    <s v="CTN"/>
    <s v="CTN"/>
    <n v="320000"/>
    <n v="320000"/>
    <s v=""/>
    <n v="1280000"/>
    <n v="0"/>
    <n v="128000"/>
    <n v="1408"/>
    <s v="VND"/>
    <s v=""/>
    <s v=""/>
    <s v="2900000977"/>
    <s v=""/>
    <s v="V01H010001"/>
    <s v="2101"/>
    <s v="Complete"/>
    <s v="MTS"/>
    <s v="C6703150"/>
    <s v=""/>
    <s v=""/>
    <n v="4"/>
    <x v="3"/>
  </r>
  <r>
    <s v="6750000934"/>
    <x v="2"/>
    <s v="ZBE1"/>
    <s v="ENL - Inv. Take Order"/>
    <s v="0013493"/>
    <s v="NV/18E"/>
    <s v="C6703165"/>
    <s v="Big C"/>
    <x v="8"/>
    <s v="NBTI - VIETNAM MT"/>
    <s v="F51"/>
    <s v="MT SOUTH"/>
    <s v="EVN2"/>
    <s v="NBTI - VIETNAM MT"/>
    <s v="MW00"/>
    <s v="VNMTDS"/>
    <s v="MT-DIR-S"/>
    <s v="320463"/>
    <s v="Na 8,5g"/>
    <n v="25"/>
    <n v="25"/>
    <s v="CTN"/>
    <s v="CTN"/>
    <n v="155455"/>
    <n v="155455"/>
    <s v=""/>
    <n v="3886375"/>
    <n v="0"/>
    <n v="388636"/>
    <n v="4275.0110000000004"/>
    <s v="VND"/>
    <s v=""/>
    <s v=""/>
    <s v="2900001005"/>
    <s v=""/>
    <s v="V01H010001"/>
    <s v="2101"/>
    <s v="Complete"/>
    <s v=""/>
    <s v="C6703320"/>
    <s v="BIG C - AN LAC"/>
    <s v="MTS"/>
    <n v="25"/>
    <x v="3"/>
  </r>
  <r>
    <s v="6750000934"/>
    <x v="2"/>
    <s v="ZBE1"/>
    <s v="ENL - Inv. Take Order"/>
    <s v="0013493"/>
    <s v="NV/18E"/>
    <s v="C6703165"/>
    <s v="Big C"/>
    <x v="8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455"/>
    <n v="355455"/>
    <s v=""/>
    <n v="1777275"/>
    <n v="0"/>
    <n v="177728"/>
    <n v="1955.0029999999999"/>
    <s v="VND"/>
    <s v=""/>
    <s v=""/>
    <s v="2900001005"/>
    <s v=""/>
    <s v="V01H010001"/>
    <s v="2101"/>
    <s v="Complete"/>
    <s v=""/>
    <s v="C6703320"/>
    <s v="BIG C - AN LAC"/>
    <s v="MTS"/>
    <n v="5"/>
    <x v="3"/>
  </r>
  <r>
    <s v="6750000934"/>
    <x v="2"/>
    <s v="ZBE1"/>
    <s v="ENL - Inv. Take Order"/>
    <s v="0013493"/>
    <s v="NV/18E"/>
    <s v="C6703165"/>
    <s v="Big C"/>
    <x v="8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005"/>
    <s v=""/>
    <s v="V01H010001"/>
    <s v="2101"/>
    <s v="Complete"/>
    <s v=""/>
    <s v="C6703320"/>
    <s v="BIG C - AN LAC"/>
    <s v="MTS"/>
    <n v="5"/>
    <x v="3"/>
  </r>
  <r>
    <s v="6750000934"/>
    <x v="2"/>
    <s v="ZBE1"/>
    <s v="ENL - Inv. Take Order"/>
    <s v="0013493"/>
    <s v="NV/18E"/>
    <s v="C6703165"/>
    <s v="Big C"/>
    <x v="8"/>
    <s v="NBTI - VIETNAM MT"/>
    <s v="F51"/>
    <s v="MT SOUTH"/>
    <s v="EVN2"/>
    <s v="NBTI - VIETNAM MT"/>
    <s v="MW00"/>
    <s v="VNMTDS"/>
    <s v="MT-DIR-S"/>
    <s v="320445"/>
    <s v="Na 58g"/>
    <n v="10"/>
    <n v="10"/>
    <s v="CTN"/>
    <s v="CTN"/>
    <n v="313636"/>
    <n v="313636"/>
    <s v=""/>
    <n v="3136360"/>
    <n v="0"/>
    <n v="313636"/>
    <n v="3449.9960000000001"/>
    <s v="VND"/>
    <s v=""/>
    <s v=""/>
    <s v="2900001005"/>
    <s v=""/>
    <s v="V01H010001"/>
    <s v="2101"/>
    <s v="Complete"/>
    <s v=""/>
    <s v="C6703320"/>
    <s v="BIG C - AN LAC"/>
    <s v="MTS"/>
    <n v="10"/>
    <x v="3"/>
  </r>
  <r>
    <s v="6750000934"/>
    <x v="2"/>
    <s v="ZBE1"/>
    <s v="ENL - Inv. Take Order"/>
    <s v="0013493"/>
    <s v="NV/18E"/>
    <s v="C6703165"/>
    <s v="Big C"/>
    <x v="8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1005"/>
    <s v=""/>
    <s v="V01H010001"/>
    <s v="2101"/>
    <s v="Complete"/>
    <s v=""/>
    <s v="C6703320"/>
    <s v="BIG C - AN LAC"/>
    <s v="MTS"/>
    <n v="3"/>
    <x v="3"/>
  </r>
  <r>
    <s v="6750000935"/>
    <x v="2"/>
    <s v="ZBE1"/>
    <s v="ENL - Inv. Take Order"/>
    <s v="0013494"/>
    <s v="NV/18E"/>
    <s v="C6703165"/>
    <s v="Big C"/>
    <x v="9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55455"/>
    <n v="155455"/>
    <s v=""/>
    <n v="1088185"/>
    <n v="0"/>
    <n v="108819"/>
    <n v="1197.0039999999999"/>
    <s v="VND"/>
    <s v=""/>
    <s v=""/>
    <s v="2900001006"/>
    <s v=""/>
    <s v="V01H010001"/>
    <s v="2101"/>
    <s v="Complete"/>
    <s v=""/>
    <s v="C6703321"/>
    <s v="BIG C - MIEN DONG"/>
    <s v="MTS"/>
    <n v="7"/>
    <x v="2"/>
  </r>
  <r>
    <s v="6750000935"/>
    <x v="2"/>
    <s v="ZBE1"/>
    <s v="ENL - Inv. Take Order"/>
    <s v="0013494"/>
    <s v="NV/18E"/>
    <s v="C6703165"/>
    <s v="Big C"/>
    <x v="9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1006"/>
    <s v=""/>
    <s v="V01H010001"/>
    <s v="2101"/>
    <s v="Complete"/>
    <s v=""/>
    <s v="C6703321"/>
    <s v="BIG C - MIEN DONG"/>
    <s v="MTS"/>
    <n v="2"/>
    <x v="2"/>
  </r>
  <r>
    <s v="6750000935"/>
    <x v="2"/>
    <s v="ZBE1"/>
    <s v="ENL - Inv. Take Order"/>
    <s v="0013494"/>
    <s v="NV/18E"/>
    <s v="C6703165"/>
    <s v="Big C"/>
    <x v="9"/>
    <s v="NBTI - VIETNAM MT"/>
    <s v="F51"/>
    <s v="MT SOUTH"/>
    <s v="EVN2"/>
    <s v="NBTI - VIETNAM MT"/>
    <s v="MW00"/>
    <s v="VNMTDS"/>
    <s v="MT-DIR-S"/>
    <s v="323555"/>
    <s v="Na 17g - MT"/>
    <n v="13"/>
    <n v="13"/>
    <s v="CTN"/>
    <s v="CTN"/>
    <n v="213273"/>
    <n v="213273"/>
    <s v=""/>
    <n v="2772549"/>
    <n v="0"/>
    <n v="277255"/>
    <n v="3049.8040000000001"/>
    <s v="VND"/>
    <s v=""/>
    <s v=""/>
    <s v="2900001006"/>
    <s v=""/>
    <s v="V01H010001"/>
    <s v="2101"/>
    <s v="Complete"/>
    <s v=""/>
    <s v="C6703321"/>
    <s v="BIG C - MIEN DONG"/>
    <s v="MTS"/>
    <n v="13"/>
    <x v="2"/>
  </r>
  <r>
    <s v="6750000935"/>
    <x v="2"/>
    <s v="ZBE1"/>
    <s v="ENL - Inv. Take Order"/>
    <s v="0013494"/>
    <s v="NV/18E"/>
    <s v="C6703165"/>
    <s v="Big C"/>
    <x v="9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n v="689.99900000000002"/>
    <s v="VND"/>
    <s v=""/>
    <s v=""/>
    <s v="2900001006"/>
    <s v=""/>
    <s v="V01H010001"/>
    <s v="2101"/>
    <s v="Complete"/>
    <s v=""/>
    <s v="C6703321"/>
    <s v="BIG C - MIEN DONG"/>
    <s v="MTS"/>
    <n v="2"/>
    <x v="2"/>
  </r>
  <r>
    <s v="6750000936"/>
    <x v="2"/>
    <s v="ZBE1"/>
    <s v="ENL - Inv. Take Order"/>
    <s v="0013495"/>
    <s v="NV/18E"/>
    <s v="C6703165"/>
    <s v="Big C"/>
    <x v="18"/>
    <s v="NBTI - VIETNAM MT"/>
    <s v="F51"/>
    <s v="MT SOUTH"/>
    <s v="EVN2"/>
    <s v="NBTI - VIETNAM MT"/>
    <s v="MW00"/>
    <s v="VNMTDS"/>
    <s v="MT-DIR-S"/>
    <s v="320463"/>
    <s v="Na 8,5g"/>
    <n v="9"/>
    <n v="9"/>
    <s v="CTN"/>
    <s v="CTN"/>
    <n v="155455"/>
    <n v="155455"/>
    <s v=""/>
    <n v="1399095"/>
    <n v="0"/>
    <n v="139910"/>
    <n v="1539.0050000000001"/>
    <s v="VND"/>
    <s v=""/>
    <s v=""/>
    <s v="2900001007"/>
    <s v=""/>
    <s v="V01H010001"/>
    <s v="2101"/>
    <s v="Canceled"/>
    <s v=""/>
    <s v="C6703323"/>
    <s v="BIG C - GO VAP"/>
    <s v="MTS"/>
    <n v="9"/>
    <x v="3"/>
  </r>
  <r>
    <s v="6750000936"/>
    <x v="2"/>
    <s v="ZBE1"/>
    <s v="ENL - Inv. Take Order"/>
    <s v="0013495"/>
    <s v="NV/18E"/>
    <s v="C6703165"/>
    <s v="Big C"/>
    <x v="18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1007"/>
    <s v=""/>
    <s v="V01H010001"/>
    <s v="2101"/>
    <s v="Canceled"/>
    <s v=""/>
    <s v="C6703323"/>
    <s v="BIG C - GO VAP"/>
    <s v="MTS"/>
    <n v="1"/>
    <x v="3"/>
  </r>
  <r>
    <s v="6750000936"/>
    <x v="2"/>
    <s v="ZBE1"/>
    <s v="ENL - Inv. Take Order"/>
    <s v="0013495"/>
    <s v="NV/18E"/>
    <s v="C6703165"/>
    <s v="Big C"/>
    <x v="18"/>
    <s v="NBTI - VIETNAM MT"/>
    <s v="F51"/>
    <s v="MT SOUTH"/>
    <s v="EVN2"/>
    <s v="NBTI - VIETNAM MT"/>
    <s v="MW00"/>
    <s v="VNMTDS"/>
    <s v="MT-DIR-S"/>
    <s v="323555"/>
    <s v="Na 17g - MT"/>
    <n v="8"/>
    <n v="8"/>
    <s v="CTN"/>
    <s v="CTN"/>
    <n v="213273"/>
    <n v="213273"/>
    <s v=""/>
    <n v="1706184"/>
    <n v="0"/>
    <n v="170617"/>
    <n v="1876.8009999999999"/>
    <s v="VND"/>
    <s v=""/>
    <s v=""/>
    <s v="2900001007"/>
    <s v=""/>
    <s v="V01H010001"/>
    <s v="2101"/>
    <s v="Canceled"/>
    <s v=""/>
    <s v="C6703323"/>
    <s v="BIG C - GO VAP"/>
    <s v="MTS"/>
    <n v="8"/>
    <x v="3"/>
  </r>
  <r>
    <s v="6750000936"/>
    <x v="2"/>
    <s v="ZBE1"/>
    <s v="ENL - Inv. Take Order"/>
    <s v="0013495"/>
    <s v="NV/18E"/>
    <s v="C6703165"/>
    <s v="Big C"/>
    <x v="18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1007"/>
    <s v=""/>
    <s v="V01H010001"/>
    <s v="2101"/>
    <s v="Canceled"/>
    <s v=""/>
    <s v="C6703323"/>
    <s v="BIG C - GO VAP"/>
    <s v="MTS"/>
    <n v="5"/>
    <x v="3"/>
  </r>
  <r>
    <s v="6750000936"/>
    <x v="2"/>
    <s v="ZBE1"/>
    <s v="ENL - Inv. Take Order"/>
    <s v="0013495"/>
    <s v="NV/18E"/>
    <s v="C6703165"/>
    <s v="Big C"/>
    <x v="18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007"/>
    <s v=""/>
    <s v="V01H010001"/>
    <s v="2101"/>
    <s v="Canceled"/>
    <s v=""/>
    <s v="C6703323"/>
    <s v="BIG C - GO VAP"/>
    <s v="MTS"/>
    <n v="2"/>
    <x v="3"/>
  </r>
  <r>
    <s v="6750000936"/>
    <x v="2"/>
    <s v="ZBE1"/>
    <s v="ENL - Inv. Take Order"/>
    <s v="0013495"/>
    <s v="NV/18E"/>
    <s v="C6703165"/>
    <s v="Big C"/>
    <x v="18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n v="1103.999"/>
    <s v="VND"/>
    <s v=""/>
    <s v=""/>
    <s v="2900001007"/>
    <s v=""/>
    <s v="V01H010001"/>
    <s v="2101"/>
    <s v="Canceled"/>
    <s v=""/>
    <s v="C6703323"/>
    <s v="BIG C - GO VAP"/>
    <s v="MTS"/>
    <n v="3"/>
    <x v="3"/>
  </r>
  <r>
    <s v="6750000936"/>
    <x v="2"/>
    <s v="ZBE1"/>
    <s v="ENL - Inv. Take Order"/>
    <s v="0013495"/>
    <s v="NV/18E"/>
    <s v="C6703165"/>
    <s v="Big C"/>
    <x v="18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1007"/>
    <s v=""/>
    <s v="V01H010001"/>
    <s v="2101"/>
    <s v="Canceled"/>
    <s v=""/>
    <s v="C6703323"/>
    <s v="BIG C - GO VAP"/>
    <s v="MTS"/>
    <n v="2"/>
    <x v="3"/>
  </r>
  <r>
    <s v="6750000937"/>
    <x v="2"/>
    <s v="ZBE1"/>
    <s v="ENL - Inv. Take Order"/>
    <s v="0013496"/>
    <s v="NV/18E"/>
    <s v="C6703165"/>
    <s v="Big C"/>
    <x v="19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1008"/>
    <s v=""/>
    <s v="V01H010001"/>
    <s v="2101"/>
    <s v="Complete"/>
    <s v=""/>
    <s v="C6703324"/>
    <s v="BIG C - TAN HIEP"/>
    <s v="MTS"/>
    <n v="10"/>
    <x v="3"/>
  </r>
  <r>
    <s v="6750000937"/>
    <x v="2"/>
    <s v="ZBE1"/>
    <s v="ENL - Inv. Take Order"/>
    <s v="0013496"/>
    <s v="NV/18E"/>
    <s v="C6703165"/>
    <s v="Big C"/>
    <x v="19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1008"/>
    <s v=""/>
    <s v="V01H010001"/>
    <s v="2101"/>
    <s v="Complete"/>
    <s v=""/>
    <s v="C6703324"/>
    <s v="BIG C - TAN HIEP"/>
    <s v="MTS"/>
    <n v="1"/>
    <x v="3"/>
  </r>
  <r>
    <s v="6750000937"/>
    <x v="2"/>
    <s v="ZBE1"/>
    <s v="ENL - Inv. Take Order"/>
    <s v="0013496"/>
    <s v="NV/18E"/>
    <s v="C6703165"/>
    <s v="Big C"/>
    <x v="19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1008"/>
    <s v=""/>
    <s v="V01H010001"/>
    <s v="2101"/>
    <s v="Complete"/>
    <s v=""/>
    <s v="C6703324"/>
    <s v="BIG C - TAN HIEP"/>
    <s v="MTS"/>
    <n v="10"/>
    <x v="3"/>
  </r>
  <r>
    <s v="6750000937"/>
    <x v="2"/>
    <s v="ZBE1"/>
    <s v="ENL - Inv. Take Order"/>
    <s v="0013496"/>
    <s v="NV/18E"/>
    <s v="C6703165"/>
    <s v="Big C"/>
    <x v="19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n v="1379.998"/>
    <s v="VND"/>
    <s v=""/>
    <s v=""/>
    <s v="2900001008"/>
    <s v=""/>
    <s v="V01H010001"/>
    <s v="2101"/>
    <s v="Complete"/>
    <s v=""/>
    <s v="C6703324"/>
    <s v="BIG C - TAN HIEP"/>
    <s v="MTS"/>
    <n v="4"/>
    <x v="3"/>
  </r>
  <r>
    <s v="6750000937"/>
    <x v="2"/>
    <s v="ZBE1"/>
    <s v="ENL - Inv. Take Order"/>
    <s v="0013496"/>
    <s v="NV/18E"/>
    <s v="C6703165"/>
    <s v="Big C"/>
    <x v="19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1008"/>
    <s v=""/>
    <s v="V01H010001"/>
    <s v="2101"/>
    <s v="Complete"/>
    <s v=""/>
    <s v="C6703324"/>
    <s v="BIG C - TAN HIEP"/>
    <s v="MTS"/>
    <n v="1"/>
    <x v="3"/>
  </r>
  <r>
    <s v="6750000938"/>
    <x v="2"/>
    <s v="ZBE1"/>
    <s v="ENL - Inv. Take Order"/>
    <s v="0013497"/>
    <s v="NV/18E"/>
    <s v="C6703165"/>
    <s v="Big C"/>
    <x v="20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1009"/>
    <s v=""/>
    <s v="V01H010001"/>
    <s v="2101"/>
    <s v="Complete"/>
    <s v=""/>
    <s v="C6703327"/>
    <s v="BIG C - TRUONG CHINH"/>
    <s v="MTS"/>
    <n v="10"/>
    <x v="2"/>
  </r>
  <r>
    <s v="6750000938"/>
    <x v="2"/>
    <s v="ZBE1"/>
    <s v="ENL - Inv. Take Order"/>
    <s v="0013497"/>
    <s v="NV/18E"/>
    <s v="C6703165"/>
    <s v="Big C"/>
    <x v="20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2"/>
    <n v="2346.002"/>
    <s v="VND"/>
    <s v=""/>
    <s v=""/>
    <s v="2900001009"/>
    <s v=""/>
    <s v="V01H010001"/>
    <s v="2101"/>
    <s v="Complete"/>
    <s v=""/>
    <s v="C6703327"/>
    <s v="BIG C - TRUONG CHINH"/>
    <s v="MTS"/>
    <n v="10"/>
    <x v="2"/>
  </r>
  <r>
    <s v="6750000938"/>
    <x v="2"/>
    <s v="ZBE1"/>
    <s v="ENL - Inv. Take Order"/>
    <s v="0013497"/>
    <s v="NV/18E"/>
    <s v="C6703165"/>
    <s v="Big C"/>
    <x v="20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1009"/>
    <s v=""/>
    <s v="V01H010001"/>
    <s v="2101"/>
    <s v="Complete"/>
    <s v=""/>
    <s v="C6703327"/>
    <s v="BIG C - TRUONG CHINH"/>
    <s v="MTS"/>
    <n v="3"/>
    <x v="2"/>
  </r>
  <r>
    <s v="6750000938"/>
    <x v="2"/>
    <s v="ZBE1"/>
    <s v="ENL - Inv. Take Order"/>
    <s v="0013497"/>
    <s v="NV/18E"/>
    <s v="C6703165"/>
    <s v="Big C"/>
    <x v="20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n v="368"/>
    <s v="VND"/>
    <s v=""/>
    <s v=""/>
    <s v="2900001009"/>
    <s v=""/>
    <s v="V01H010001"/>
    <s v="2101"/>
    <s v="Complete"/>
    <s v=""/>
    <s v="C6703327"/>
    <s v="BIG C - TRUONG CHINH"/>
    <s v="MTS"/>
    <n v="1"/>
    <x v="2"/>
  </r>
  <r>
    <s v="6750000938"/>
    <x v="2"/>
    <s v="ZBE1"/>
    <s v="ENL - Inv. Take Order"/>
    <s v="0013497"/>
    <s v="NV/18E"/>
    <s v="C6703165"/>
    <s v="Big C"/>
    <x v="20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1009"/>
    <s v=""/>
    <s v="V01H010001"/>
    <s v="2101"/>
    <s v="Complete"/>
    <s v=""/>
    <s v="C6703327"/>
    <s v="BIG C - TRUONG CHINH"/>
    <s v="MTS"/>
    <n v="1"/>
    <x v="2"/>
  </r>
  <r>
    <s v="6750000939"/>
    <x v="2"/>
    <s v="ZBE1"/>
    <s v="ENL - Inv. Take Order"/>
    <s v="0013498"/>
    <s v="NV/18E"/>
    <s v="C6703165"/>
    <s v="Big C"/>
    <x v="21"/>
    <s v="NBTI - VIETNAM MT"/>
    <s v="F51"/>
    <s v="MT SOUTH"/>
    <s v="EVN2"/>
    <s v="NBTI - VIETNAM MT"/>
    <s v="MW00"/>
    <s v="VNMTDS"/>
    <s v="MT-DIR-S"/>
    <s v="320463"/>
    <s v="Na 8,5g"/>
    <n v="39"/>
    <n v="39"/>
    <s v="CTN"/>
    <s v="CTN"/>
    <n v="155455"/>
    <n v="155455"/>
    <s v=""/>
    <n v="6062745"/>
    <n v="0"/>
    <n v="606274"/>
    <n v="6669.0190000000002"/>
    <s v="VND"/>
    <s v=""/>
    <s v=""/>
    <s v="2900001010"/>
    <s v=""/>
    <s v="V01H010001"/>
    <s v="2101"/>
    <s v="Complete"/>
    <s v=""/>
    <s v="C6703328"/>
    <s v="BIG C - DI AN"/>
    <s v="MTS"/>
    <n v="39"/>
    <x v="2"/>
  </r>
  <r>
    <s v="6750000939"/>
    <x v="2"/>
    <s v="ZBE1"/>
    <s v="ENL - Inv. Take Order"/>
    <s v="0013498"/>
    <s v="NV/18E"/>
    <s v="C6703165"/>
    <s v="Big C"/>
    <x v="21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1010"/>
    <s v=""/>
    <s v="V01H010001"/>
    <s v="2101"/>
    <s v="Complete"/>
    <s v=""/>
    <s v="C6703328"/>
    <s v="BIG C - DI AN"/>
    <s v="MTS"/>
    <n v="3"/>
    <x v="2"/>
  </r>
  <r>
    <s v="6750000939"/>
    <x v="2"/>
    <s v="ZBE1"/>
    <s v="ENL - Inv. Take Order"/>
    <s v="0013498"/>
    <s v="NV/18E"/>
    <s v="C6703165"/>
    <s v="Big C"/>
    <x v="21"/>
    <s v="NBTI - VIETNAM MT"/>
    <s v="F51"/>
    <s v="MT SOUTH"/>
    <s v="EVN2"/>
    <s v="NBTI - VIETNAM MT"/>
    <s v="MW00"/>
    <s v="VNMTDS"/>
    <s v="MT-DIR-S"/>
    <s v="323555"/>
    <s v="Na 17g - MT"/>
    <n v="14"/>
    <n v="14"/>
    <s v="CTN"/>
    <s v="CTN"/>
    <n v="213273"/>
    <n v="213273"/>
    <s v=""/>
    <n v="2985822"/>
    <n v="0"/>
    <n v="298582"/>
    <n v="3284.404"/>
    <s v="VND"/>
    <s v=""/>
    <s v=""/>
    <s v="2900001010"/>
    <s v=""/>
    <s v="V01H010001"/>
    <s v="2101"/>
    <s v="Complete"/>
    <s v=""/>
    <s v="C6703328"/>
    <s v="BIG C - DI AN"/>
    <s v="MTS"/>
    <n v="14"/>
    <x v="2"/>
  </r>
  <r>
    <s v="6750000939"/>
    <x v="2"/>
    <s v="ZBE1"/>
    <s v="ENL - Inv. Take Order"/>
    <s v="0013498"/>
    <s v="NV/18E"/>
    <s v="C6703165"/>
    <s v="Big C"/>
    <x v="21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n v="689.99900000000002"/>
    <s v="VND"/>
    <s v=""/>
    <s v=""/>
    <s v="2900001010"/>
    <s v=""/>
    <s v="V01H010001"/>
    <s v="2101"/>
    <s v="Complete"/>
    <s v=""/>
    <s v="C6703328"/>
    <s v="BIG C - DI AN"/>
    <s v="MTS"/>
    <n v="2"/>
    <x v="2"/>
  </r>
  <r>
    <s v="6750000939"/>
    <x v="2"/>
    <s v="ZBE1"/>
    <s v="ENL - Inv. Take Order"/>
    <s v="0013498"/>
    <s v="NV/18E"/>
    <s v="C6703165"/>
    <s v="Big C"/>
    <x v="21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1010"/>
    <s v=""/>
    <s v="V01H010001"/>
    <s v="2101"/>
    <s v="Complete"/>
    <s v=""/>
    <s v="C6703328"/>
    <s v="BIG C - DI AN"/>
    <s v="MTS"/>
    <n v="3"/>
    <x v="2"/>
  </r>
  <r>
    <s v="6750000940"/>
    <x v="2"/>
    <s v="ZBE1"/>
    <s v="ENL - Inv. Take Order"/>
    <s v="0013499"/>
    <s v="NV/18E"/>
    <s v="C6703165"/>
    <s v="Big C"/>
    <x v="10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455"/>
    <n v="155455"/>
    <s v=""/>
    <n v="310910"/>
    <n v="0"/>
    <n v="31091"/>
    <n v="342.00099999999998"/>
    <s v="VND"/>
    <s v=""/>
    <s v=""/>
    <s v="2900001011"/>
    <s v=""/>
    <s v="V01H010001"/>
    <s v="2101"/>
    <s v="Complete"/>
    <s v=""/>
    <s v="C6703330"/>
    <s v="BIG C - NGUYEN THI THAP"/>
    <s v="MTS"/>
    <n v="2"/>
    <x v="2"/>
  </r>
  <r>
    <s v="6750000940"/>
    <x v="2"/>
    <s v="ZBE1"/>
    <s v="ENL - Inv. Take Order"/>
    <s v="0013499"/>
    <s v="NV/18E"/>
    <s v="C6703165"/>
    <s v="Big C"/>
    <x v="10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4"/>
    <n v="1407.6020000000001"/>
    <s v="VND"/>
    <s v=""/>
    <s v=""/>
    <s v="2900001011"/>
    <s v=""/>
    <s v="V01H010001"/>
    <s v="2101"/>
    <s v="Complete"/>
    <s v=""/>
    <s v="C6703330"/>
    <s v="BIG C - NGUYEN THI THAP"/>
    <s v="MTS"/>
    <n v="6"/>
    <x v="2"/>
  </r>
  <r>
    <s v="6750000940"/>
    <x v="2"/>
    <s v="ZBE1"/>
    <s v="ENL - Inv. Take Order"/>
    <s v="0013499"/>
    <s v="NV/18E"/>
    <s v="C6703165"/>
    <s v="Big C"/>
    <x v="10"/>
    <s v="NBTI - VIETNAM MT"/>
    <s v="F51"/>
    <s v="MT SOUTH"/>
    <s v="EVN2"/>
    <s v="NBTI - VIETNAM MT"/>
    <s v="MW00"/>
    <s v="VNMTDS"/>
    <s v="MT-DIR-S"/>
    <s v="320445"/>
    <s v="Na 58g"/>
    <n v="10"/>
    <n v="10"/>
    <s v="CTN"/>
    <s v="CTN"/>
    <n v="313636"/>
    <n v="313636"/>
    <s v=""/>
    <n v="3136360"/>
    <n v="0"/>
    <n v="313636"/>
    <n v="3449.9960000000001"/>
    <s v="VND"/>
    <s v=""/>
    <s v=""/>
    <s v="2900001011"/>
    <s v=""/>
    <s v="V01H010001"/>
    <s v="2101"/>
    <s v="Complete"/>
    <s v=""/>
    <s v="C6703330"/>
    <s v="BIG C - NGUYEN THI THAP"/>
    <s v="MTS"/>
    <n v="10"/>
    <x v="2"/>
  </r>
  <r>
    <s v="6750000940"/>
    <x v="2"/>
    <s v="ZBE1"/>
    <s v="ENL - Inv. Take Order"/>
    <s v="0013499"/>
    <s v="NV/18E"/>
    <s v="C6703165"/>
    <s v="Big C"/>
    <x v="10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011"/>
    <s v=""/>
    <s v="V01H010001"/>
    <s v="2101"/>
    <s v="Complete"/>
    <s v=""/>
    <s v="C6703330"/>
    <s v="BIG C - NGUYEN THI THAP"/>
    <s v="MTS"/>
    <n v="2"/>
    <x v="2"/>
  </r>
  <r>
    <s v="6750000941"/>
    <x v="2"/>
    <s v="ZBE1"/>
    <s v="ENL - Inv. Take Order"/>
    <s v="0013500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037"/>
    <n v="115037"/>
    <s v=""/>
    <n v="2300734"/>
    <n v="-808366"/>
    <n v="230073"/>
    <n v="2530.8069999999998"/>
    <s v="VND"/>
    <s v=""/>
    <s v=""/>
    <s v="2900000988"/>
    <s v=""/>
    <s v="V01H010001"/>
    <s v="2101"/>
    <s v="Complete"/>
    <s v="MTS"/>
    <s v="C6703151"/>
    <s v=""/>
    <s v=""/>
    <n v="20"/>
    <x v="2"/>
  </r>
  <r>
    <s v="6750000941"/>
    <x v="2"/>
    <s v="ZBE1"/>
    <s v="ENL - Inv. Take Order"/>
    <s v="0013500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000"/>
    <n v="340000"/>
    <s v=""/>
    <n v="5100000"/>
    <n v="0"/>
    <n v="510000"/>
    <n v="5610"/>
    <s v="VND"/>
    <s v=""/>
    <s v=""/>
    <s v="2900000988"/>
    <s v=""/>
    <s v="V01H010001"/>
    <s v="2101"/>
    <s v="Complete"/>
    <s v="MTS"/>
    <s v="C6703151"/>
    <s v=""/>
    <s v=""/>
    <n v="15"/>
    <x v="2"/>
  </r>
  <r>
    <s v="6750000941"/>
    <x v="2"/>
    <s v="ZBE1"/>
    <s v="ENL - Inv. Take Order"/>
    <s v="0013500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273"/>
    <n v="213273"/>
    <s v=""/>
    <n v="1066365"/>
    <n v="0"/>
    <n v="106637"/>
    <n v="1173.002"/>
    <s v="VND"/>
    <s v=""/>
    <s v=""/>
    <s v="2900000988"/>
    <s v=""/>
    <s v="V01H010001"/>
    <s v="2101"/>
    <s v="Complete"/>
    <s v="MTS"/>
    <s v="C6703151"/>
    <s v=""/>
    <s v=""/>
    <n v="5"/>
    <x v="2"/>
  </r>
  <r>
    <s v="6750000941"/>
    <x v="2"/>
    <s v="ZBE1"/>
    <s v="ENL - Inv. Take Order"/>
    <s v="0013500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0988"/>
    <s v=""/>
    <s v="V01H010001"/>
    <s v="2101"/>
    <s v="Complete"/>
    <s v="MTS"/>
    <s v="C6703151"/>
    <s v=""/>
    <s v=""/>
    <n v="3"/>
    <x v="2"/>
  </r>
  <r>
    <s v="6750000941"/>
    <x v="2"/>
    <s v="ZBE1"/>
    <s v="ENL - Inv. Take Order"/>
    <s v="0013500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0988"/>
    <s v=""/>
    <s v="V01H010001"/>
    <s v="2101"/>
    <s v="Complete"/>
    <s v="MTS"/>
    <s v="C6703151"/>
    <s v=""/>
    <s v=""/>
    <n v="10"/>
    <x v="2"/>
  </r>
  <r>
    <s v="6750000941"/>
    <x v="2"/>
    <s v="ZBE1"/>
    <s v="ENL - Inv. Take Order"/>
    <s v="0013500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0988"/>
    <s v=""/>
    <s v="V01H010001"/>
    <s v="2101"/>
    <s v="Complete"/>
    <s v="MTS"/>
    <s v="C6703151"/>
    <s v=""/>
    <s v=""/>
    <n v="2"/>
    <x v="2"/>
  </r>
  <r>
    <s v="6750000941"/>
    <x v="2"/>
    <s v="ZBE1"/>
    <s v="ENL - Inv. Take Order"/>
    <s v="0013500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20000"/>
    <n v="320000"/>
    <s v=""/>
    <n v="960000"/>
    <n v="0"/>
    <n v="96000"/>
    <n v="1056"/>
    <s v="VND"/>
    <s v=""/>
    <s v=""/>
    <s v="2900000988"/>
    <s v=""/>
    <s v="V01H010001"/>
    <s v="2101"/>
    <s v="Complete"/>
    <s v="MTS"/>
    <s v="C6703151"/>
    <s v=""/>
    <s v=""/>
    <n v="3"/>
    <x v="2"/>
  </r>
  <r>
    <s v="6750000942"/>
    <x v="2"/>
    <s v="ZBE1"/>
    <s v="ENL - Inv. Take Order"/>
    <s v="0013501"/>
    <s v="NV/18E"/>
    <s v="C6703152"/>
    <s v="Lotte - Tân Bình"/>
    <x v="23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037"/>
    <n v="115037"/>
    <s v=""/>
    <n v="2300734"/>
    <n v="-808366"/>
    <n v="230073"/>
    <n v="2530.8069999999998"/>
    <s v="VND"/>
    <s v=""/>
    <s v=""/>
    <s v="2900000986"/>
    <s v=""/>
    <s v="V01H010001"/>
    <s v="2101"/>
    <s v="Complete"/>
    <s v="MTS"/>
    <s v="C6703152"/>
    <s v=""/>
    <s v=""/>
    <n v="20"/>
    <x v="3"/>
  </r>
  <r>
    <s v="6750000942"/>
    <x v="2"/>
    <s v="ZBE1"/>
    <s v="ENL - Inv. Take Order"/>
    <s v="0013501"/>
    <s v="NV/18E"/>
    <s v="C6703152"/>
    <s v="Lotte - Tân Bình"/>
    <x v="23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000"/>
    <n v="340000"/>
    <s v=""/>
    <n v="680000"/>
    <n v="0"/>
    <n v="68000"/>
    <n v="748"/>
    <s v="VND"/>
    <s v=""/>
    <s v=""/>
    <s v="2900000986"/>
    <s v=""/>
    <s v="V01H010001"/>
    <s v="2101"/>
    <s v="Complete"/>
    <s v="MTS"/>
    <s v="C6703152"/>
    <s v=""/>
    <s v=""/>
    <n v="2"/>
    <x v="3"/>
  </r>
  <r>
    <s v="6750000942"/>
    <x v="2"/>
    <s v="ZBE1"/>
    <s v="ENL - Inv. Take Order"/>
    <s v="0013501"/>
    <s v="NV/18E"/>
    <s v="C6703152"/>
    <s v="Lotte - Tân Bình"/>
    <x v="23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0986"/>
    <s v=""/>
    <s v="V01H010001"/>
    <s v="2101"/>
    <s v="Complete"/>
    <s v="MTS"/>
    <s v="C6703152"/>
    <s v=""/>
    <s v=""/>
    <n v="10"/>
    <x v="3"/>
  </r>
  <r>
    <s v="6750000942"/>
    <x v="2"/>
    <s v="ZBE1"/>
    <s v="ENL - Inv. Take Order"/>
    <s v="0013501"/>
    <s v="NV/18E"/>
    <s v="C6703152"/>
    <s v="Lotte - Tân Bình"/>
    <x v="23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000"/>
    <n v="300000"/>
    <s v=""/>
    <n v="300000"/>
    <n v="0"/>
    <n v="30000"/>
    <n v="330"/>
    <s v="VND"/>
    <s v=""/>
    <s v=""/>
    <s v="2900000986"/>
    <s v=""/>
    <s v="V01H010001"/>
    <s v="2101"/>
    <s v="Complete"/>
    <s v="MTS"/>
    <s v="C6703152"/>
    <s v=""/>
    <s v=""/>
    <n v="1"/>
    <x v="3"/>
  </r>
  <r>
    <s v="6750000943"/>
    <x v="2"/>
    <s v="ZBE1"/>
    <s v="ENL - Inv. Take Order"/>
    <s v="0013502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000"/>
    <n v="300000"/>
    <s v=""/>
    <n v="300000"/>
    <n v="0"/>
    <n v="30000"/>
    <n v="330"/>
    <s v="VND"/>
    <s v=""/>
    <s v=""/>
    <s v="2900000987"/>
    <s v=""/>
    <s v="V01H010001"/>
    <s v="2101"/>
    <s v="Canceled"/>
    <s v="MTS"/>
    <s v="C6703154"/>
    <s v=""/>
    <s v=""/>
    <n v="1"/>
    <x v="2"/>
  </r>
  <r>
    <s v="6750000943"/>
    <x v="2"/>
    <s v="ZBE1"/>
    <s v="ENL - Inv. Take Order"/>
    <s v="0013502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000"/>
    <n v="300000"/>
    <s v=""/>
    <n v="1500000"/>
    <n v="0"/>
    <n v="150000"/>
    <n v="1650"/>
    <s v="VND"/>
    <s v=""/>
    <s v=""/>
    <s v="2900000987"/>
    <s v=""/>
    <s v="V01H010001"/>
    <s v="2101"/>
    <s v="Canceled"/>
    <s v="MTS"/>
    <s v="C6703154"/>
    <s v=""/>
    <s v=""/>
    <n v="5"/>
    <x v="2"/>
  </r>
  <r>
    <s v="6750000943"/>
    <x v="2"/>
    <s v="ZBE1"/>
    <s v="ENL - Inv. Take Order"/>
    <s v="0013502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n v="469.20100000000002"/>
    <s v="VND"/>
    <s v=""/>
    <s v=""/>
    <s v="2900000987"/>
    <s v=""/>
    <s v="V01H010001"/>
    <s v="2101"/>
    <s v="Canceled"/>
    <s v="MTS"/>
    <s v="C6703154"/>
    <s v=""/>
    <s v=""/>
    <n v="2"/>
    <x v="2"/>
  </r>
  <r>
    <s v="6750000944"/>
    <x v="2"/>
    <s v="ZBE1"/>
    <s v="ENL - Inv. Take Order"/>
    <s v="0013503"/>
    <s v="NV/18E"/>
    <s v="C6703165"/>
    <s v="Big C"/>
    <x v="18"/>
    <s v="NBTI - VIETNAM MT"/>
    <s v="F51"/>
    <s v="MT SOUTH"/>
    <s v="EVN2"/>
    <s v="NBTI - VIETNAM MT"/>
    <s v="MW00"/>
    <s v="VNMTDS"/>
    <s v="MT-DIR-S"/>
    <s v="320463"/>
    <s v="Na 8,5g"/>
    <n v="9"/>
    <n v="9"/>
    <s v="CTN"/>
    <s v="CTN"/>
    <n v="155455"/>
    <n v="155455"/>
    <s v=""/>
    <n v="1399095"/>
    <n v="0"/>
    <n v="139910"/>
    <n v="1539.0050000000001"/>
    <s v="VND"/>
    <s v=""/>
    <s v=""/>
    <s v="2900001007"/>
    <s v=""/>
    <s v="V01H010001"/>
    <s v="2101"/>
    <s v="Complete"/>
    <s v=""/>
    <s v="C6703323"/>
    <s v="BIG C - GO VAP"/>
    <s v="MTS"/>
    <n v="9"/>
    <x v="3"/>
  </r>
  <r>
    <s v="6750000944"/>
    <x v="2"/>
    <s v="ZBE1"/>
    <s v="ENL - Inv. Take Order"/>
    <s v="0013503"/>
    <s v="NV/18E"/>
    <s v="C6703165"/>
    <s v="Big C"/>
    <x v="18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1007"/>
    <s v=""/>
    <s v="V01H010001"/>
    <s v="2101"/>
    <s v="Complete"/>
    <s v=""/>
    <s v="C6703323"/>
    <s v="BIG C - GO VAP"/>
    <s v="MTS"/>
    <n v="1"/>
    <x v="3"/>
  </r>
  <r>
    <s v="6750000944"/>
    <x v="2"/>
    <s v="ZBE1"/>
    <s v="ENL - Inv. Take Order"/>
    <s v="0013503"/>
    <s v="NV/18E"/>
    <s v="C6703165"/>
    <s v="Big C"/>
    <x v="18"/>
    <s v="NBTI - VIETNAM MT"/>
    <s v="F51"/>
    <s v="MT SOUTH"/>
    <s v="EVN2"/>
    <s v="NBTI - VIETNAM MT"/>
    <s v="MW00"/>
    <s v="VNMTDS"/>
    <s v="MT-DIR-S"/>
    <s v="323555"/>
    <s v="Na 17g - MT"/>
    <n v="8"/>
    <n v="8"/>
    <s v="CTN"/>
    <s v="CTN"/>
    <n v="213273"/>
    <n v="213273"/>
    <s v=""/>
    <n v="1706184"/>
    <n v="0"/>
    <n v="170617"/>
    <n v="1876.8009999999999"/>
    <s v="VND"/>
    <s v=""/>
    <s v=""/>
    <s v="2900001007"/>
    <s v=""/>
    <s v="V01H010001"/>
    <s v="2101"/>
    <s v="Complete"/>
    <s v=""/>
    <s v="C6703323"/>
    <s v="BIG C - GO VAP"/>
    <s v="MTS"/>
    <n v="8"/>
    <x v="3"/>
  </r>
  <r>
    <s v="6750000944"/>
    <x v="2"/>
    <s v="ZBE1"/>
    <s v="ENL - Inv. Take Order"/>
    <s v="0013503"/>
    <s v="NV/18E"/>
    <s v="C6703165"/>
    <s v="Big C"/>
    <x v="18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1007"/>
    <s v=""/>
    <s v="V01H010001"/>
    <s v="2101"/>
    <s v="Complete"/>
    <s v=""/>
    <s v="C6703323"/>
    <s v="BIG C - GO VAP"/>
    <s v="MTS"/>
    <n v="5"/>
    <x v="3"/>
  </r>
  <r>
    <s v="6750000944"/>
    <x v="2"/>
    <s v="ZBE1"/>
    <s v="ENL - Inv. Take Order"/>
    <s v="0013503"/>
    <s v="NV/18E"/>
    <s v="C6703165"/>
    <s v="Big C"/>
    <x v="18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007"/>
    <s v=""/>
    <s v="V01H010001"/>
    <s v="2101"/>
    <s v="Complete"/>
    <s v=""/>
    <s v="C6703323"/>
    <s v="BIG C - GO VAP"/>
    <s v="MTS"/>
    <n v="2"/>
    <x v="3"/>
  </r>
  <r>
    <s v="6750000944"/>
    <x v="2"/>
    <s v="ZBE1"/>
    <s v="ENL - Inv. Take Order"/>
    <s v="0013503"/>
    <s v="NV/18E"/>
    <s v="C6703165"/>
    <s v="Big C"/>
    <x v="18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n v="1103.999"/>
    <s v="VND"/>
    <s v=""/>
    <s v=""/>
    <s v="2900001007"/>
    <s v=""/>
    <s v="V01H010001"/>
    <s v="2101"/>
    <s v="Complete"/>
    <s v=""/>
    <s v="C6703323"/>
    <s v="BIG C - GO VAP"/>
    <s v="MTS"/>
    <n v="3"/>
    <x v="3"/>
  </r>
  <r>
    <s v="6750000944"/>
    <x v="2"/>
    <s v="ZBE1"/>
    <s v="ENL - Inv. Take Order"/>
    <s v="0013503"/>
    <s v="NV/18E"/>
    <s v="C6703165"/>
    <s v="Big C"/>
    <x v="18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1007"/>
    <s v=""/>
    <s v="V01H010001"/>
    <s v="2101"/>
    <s v="Complete"/>
    <s v=""/>
    <s v="C6703323"/>
    <s v="BIG C - GO VAP"/>
    <s v="MTS"/>
    <n v="2"/>
    <x v="3"/>
  </r>
  <r>
    <s v="6750000965"/>
    <x v="3"/>
    <s v="ZBE1"/>
    <s v="ENL - Inv. Take Order"/>
    <s v="0013533"/>
    <s v="NV/18E"/>
    <s v="C6703157"/>
    <s v="Lotte - Phan Thiết"/>
    <x v="25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037"/>
    <n v="115037"/>
    <s v=""/>
    <n v="3451101"/>
    <n v="-1212549"/>
    <n v="345110"/>
    <n v="3796.2109999999998"/>
    <s v="VND"/>
    <s v=""/>
    <s v=""/>
    <s v="2900001032"/>
    <s v=""/>
    <s v="V01H010001"/>
    <s v="2101"/>
    <s v="Canceled"/>
    <s v="MTS"/>
    <s v="C6703157"/>
    <s v=""/>
    <s v=""/>
    <n v="30"/>
    <x v="3"/>
  </r>
  <r>
    <s v="6750000965"/>
    <x v="3"/>
    <s v="ZBE1"/>
    <s v="ENL - Inv. Take Order"/>
    <s v="0013533"/>
    <s v="NV/18E"/>
    <s v="C6703157"/>
    <s v="Lotte - Phan Thiết"/>
    <x v="25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000"/>
    <n v="340000"/>
    <s v=""/>
    <n v="1020000"/>
    <n v="0"/>
    <n v="102000"/>
    <n v="1122"/>
    <s v="VND"/>
    <s v=""/>
    <s v=""/>
    <s v="2900001032"/>
    <s v=""/>
    <s v="V01H010001"/>
    <s v="2101"/>
    <s v="Canceled"/>
    <s v="MTS"/>
    <s v="C6703157"/>
    <s v=""/>
    <s v=""/>
    <n v="3"/>
    <x v="3"/>
  </r>
  <r>
    <s v="6750000965"/>
    <x v="3"/>
    <s v="ZBE1"/>
    <s v="ENL - Inv. Take Order"/>
    <s v="0013533"/>
    <s v="NV/18E"/>
    <s v="C6703157"/>
    <s v="Lotte - Phan Thiết"/>
    <x v="25"/>
    <s v="NBTI - VIETNAM MT"/>
    <s v="F51"/>
    <s v="MT SOUTH"/>
    <s v="EVN2"/>
    <s v="NBTI - VIETNAM MT"/>
    <s v="MW00"/>
    <s v="VNMTDS"/>
    <s v="MT-DIR-S"/>
    <s v="321238"/>
    <s v="Richoco Wfr 17g"/>
    <n v="1"/>
    <n v="1"/>
    <s v="CTN"/>
    <s v="CTN"/>
    <n v="213273"/>
    <n v="213273"/>
    <s v=""/>
    <n v="213273"/>
    <n v="0"/>
    <n v="21327"/>
    <n v="234.6"/>
    <s v="VND"/>
    <s v=""/>
    <s v=""/>
    <s v="2900001032"/>
    <s v=""/>
    <s v="V01H010001"/>
    <s v="2101"/>
    <s v="Canceled"/>
    <s v="MTS"/>
    <s v="C6703157"/>
    <s v=""/>
    <s v=""/>
    <n v="1"/>
    <x v="3"/>
  </r>
  <r>
    <s v="6750000965"/>
    <x v="3"/>
    <s v="ZBE1"/>
    <s v="ENL - Inv. Take Order"/>
    <s v="0013533"/>
    <s v="NV/18E"/>
    <s v="C6703157"/>
    <s v="Lotte - Phan Thiết"/>
    <x v="25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032"/>
    <s v=""/>
    <s v="V01H010001"/>
    <s v="2101"/>
    <s v="Canceled"/>
    <s v="MTS"/>
    <s v="C6703157"/>
    <s v=""/>
    <s v=""/>
    <n v="5"/>
    <x v="3"/>
  </r>
  <r>
    <s v="6750000965"/>
    <x v="3"/>
    <s v="ZBE1"/>
    <s v="ENL - Inv. Take Order"/>
    <s v="0013533"/>
    <s v="NV/18E"/>
    <s v="C6703157"/>
    <s v="Lotte - Phan Thiết"/>
    <x v="25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000"/>
    <n v="300000"/>
    <s v=""/>
    <n v="900000"/>
    <n v="0"/>
    <n v="90000"/>
    <n v="990"/>
    <s v="VND"/>
    <s v=""/>
    <s v=""/>
    <s v="2900001032"/>
    <s v=""/>
    <s v="V01H010001"/>
    <s v="2101"/>
    <s v="Canceled"/>
    <s v="MTS"/>
    <s v="C6703157"/>
    <s v=""/>
    <s v=""/>
    <n v="3"/>
    <x v="3"/>
  </r>
  <r>
    <s v="6750000965"/>
    <x v="3"/>
    <s v="ZBE1"/>
    <s v="ENL - Inv. Take Order"/>
    <s v="0013533"/>
    <s v="NV/18E"/>
    <s v="C6703157"/>
    <s v="Lotte - Phan Thiết"/>
    <x v="25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20000"/>
    <n v="320000"/>
    <s v=""/>
    <n v="960000"/>
    <n v="0"/>
    <n v="96000"/>
    <n v="1056"/>
    <s v="VND"/>
    <s v=""/>
    <s v=""/>
    <s v="2900001032"/>
    <s v=""/>
    <s v="V01H010001"/>
    <s v="2101"/>
    <s v="Canceled"/>
    <s v="MTS"/>
    <s v="C6703157"/>
    <s v=""/>
    <s v=""/>
    <n v="3"/>
    <x v="3"/>
  </r>
  <r>
    <s v="6750000966"/>
    <x v="3"/>
    <s v="ZBE1"/>
    <s v="ENL - Inv. Take Order"/>
    <s v="0013534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0429"/>
    <s v="Tin Can 350g"/>
    <n v="5"/>
    <n v="5"/>
    <s v="CTN"/>
    <s v="CTN"/>
    <n v="300000"/>
    <n v="300000"/>
    <s v=""/>
    <n v="1500000"/>
    <n v="0"/>
    <n v="150000"/>
    <n v="1650"/>
    <s v="VND"/>
    <s v=""/>
    <s v=""/>
    <s v="2900001033"/>
    <s v=""/>
    <s v="V01H010001"/>
    <s v="2101"/>
    <s v="Complete"/>
    <s v="MTN"/>
    <s v="C6703160"/>
    <s v=""/>
    <s v=""/>
    <n v="5"/>
    <x v="4"/>
  </r>
  <r>
    <s v="6750000966"/>
    <x v="3"/>
    <s v="ZBE1"/>
    <s v="ENL - Inv. Take Order"/>
    <s v="0013534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3620"/>
    <s v="Ahh 16g"/>
    <n v="100"/>
    <n v="100"/>
    <s v="CTN"/>
    <s v="CTN"/>
    <n v="340000"/>
    <n v="340000"/>
    <s v=""/>
    <n v="34000000"/>
    <n v="0"/>
    <n v="3400000"/>
    <n v="37400"/>
    <s v="VND"/>
    <s v=""/>
    <s v=""/>
    <s v="2900001033"/>
    <s v=""/>
    <s v="V01H010001"/>
    <s v="2101"/>
    <s v="Complete"/>
    <s v="MTN"/>
    <s v="C6703160"/>
    <s v=""/>
    <s v=""/>
    <n v="100"/>
    <x v="4"/>
  </r>
  <r>
    <s v="6750000966"/>
    <x v="3"/>
    <s v="ZBE1"/>
    <s v="ENL - Inv. Take Order"/>
    <s v="0013534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31017"/>
    <s v="Richoco Wfr 58g"/>
    <n v="3"/>
    <n v="3"/>
    <s v="CTN"/>
    <s v="CTN"/>
    <n v="300000"/>
    <n v="300000"/>
    <s v=""/>
    <n v="900000"/>
    <n v="0"/>
    <n v="90000"/>
    <n v="990"/>
    <s v="VND"/>
    <s v=""/>
    <s v=""/>
    <s v="2900001033"/>
    <s v=""/>
    <s v="V01H010001"/>
    <s v="2101"/>
    <s v="Complete"/>
    <s v="MTN"/>
    <s v="C6703160"/>
    <s v=""/>
    <s v=""/>
    <n v="3"/>
    <x v="4"/>
  </r>
  <r>
    <s v="6750000966"/>
    <x v="3"/>
    <s v="ZBE1"/>
    <s v="ENL - Inv. Take Order"/>
    <s v="0013534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3555"/>
    <s v="Na 17g - MT"/>
    <n v="2"/>
    <n v="2"/>
    <s v="CTN"/>
    <s v="CTN"/>
    <n v="213273"/>
    <n v="213273"/>
    <s v=""/>
    <n v="426546"/>
    <n v="0"/>
    <n v="42655"/>
    <n v="469.20100000000002"/>
    <s v="VND"/>
    <s v=""/>
    <s v=""/>
    <s v="2900001033"/>
    <s v=""/>
    <s v="V01H010001"/>
    <s v="2101"/>
    <s v="Complete"/>
    <s v="MTN"/>
    <s v="C6703160"/>
    <s v=""/>
    <s v=""/>
    <n v="2"/>
    <x v="4"/>
  </r>
  <r>
    <s v="6750000966"/>
    <x v="3"/>
    <s v="ZBE1"/>
    <s v="ENL - Inv. Take Order"/>
    <s v="0013534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1033"/>
    <s v=""/>
    <s v="V01H010001"/>
    <s v="2101"/>
    <s v="Complete"/>
    <s v="MTN"/>
    <s v="C6703160"/>
    <s v=""/>
    <s v=""/>
    <n v="2"/>
    <x v="4"/>
  </r>
  <r>
    <s v="6750000966"/>
    <x v="3"/>
    <s v="ZBE1"/>
    <s v="ENL - Inv. Take Order"/>
    <s v="0013534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3708"/>
    <s v="Nextar Brownies 42g"/>
    <n v="1"/>
    <n v="1"/>
    <s v="CTN"/>
    <s v="CTN"/>
    <n v="320000"/>
    <n v="320000"/>
    <s v=""/>
    <n v="320000"/>
    <n v="0"/>
    <n v="32000"/>
    <n v="352"/>
    <s v="VND"/>
    <s v=""/>
    <s v=""/>
    <s v="2900001033"/>
    <s v=""/>
    <s v="V01H010001"/>
    <s v="2101"/>
    <s v="Complete"/>
    <s v="MTN"/>
    <s v="C6703160"/>
    <s v=""/>
    <s v=""/>
    <n v="1"/>
    <x v="4"/>
  </r>
  <r>
    <s v="6750000972"/>
    <x v="3"/>
    <s v="ZBE1"/>
    <s v="ENL - Inv. Take Order"/>
    <s v="0013535"/>
    <s v="NV/18E"/>
    <s v="C6703165"/>
    <s v="Big C"/>
    <x v="27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n v="684.00199999999995"/>
    <s v="VND"/>
    <s v=""/>
    <s v=""/>
    <s v="2900001075"/>
    <s v=""/>
    <s v="V01H010001"/>
    <s v="2101"/>
    <s v="Complete"/>
    <s v=""/>
    <s v="C6703360"/>
    <s v="BIG C - HAI DUONG"/>
    <s v="MTN"/>
    <n v="4"/>
    <x v="1"/>
  </r>
  <r>
    <s v="6750000972"/>
    <x v="3"/>
    <s v="ZBE1"/>
    <s v="ENL - Inv. Take Order"/>
    <s v="0013535"/>
    <s v="NV/18E"/>
    <s v="C6703165"/>
    <s v="Big C"/>
    <x v="27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455"/>
    <n v="355455"/>
    <s v=""/>
    <n v="1777275"/>
    <n v="0"/>
    <n v="177727"/>
    <n v="1955.002"/>
    <s v="VND"/>
    <s v=""/>
    <s v=""/>
    <s v="2900001075"/>
    <s v=""/>
    <s v="V01H010001"/>
    <s v="2101"/>
    <s v="Complete"/>
    <s v=""/>
    <s v="C6703360"/>
    <s v="BIG C - HAI DUONG"/>
    <s v="MTN"/>
    <n v="5"/>
    <x v="1"/>
  </r>
  <r>
    <s v="6750000972"/>
    <x v="3"/>
    <s v="ZBE1"/>
    <s v="ENL - Inv. Take Order"/>
    <s v="0013535"/>
    <s v="NV/18E"/>
    <s v="C6703165"/>
    <s v="Big C"/>
    <x v="27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n v="469.20100000000002"/>
    <s v="VND"/>
    <s v=""/>
    <s v=""/>
    <s v="2900001075"/>
    <s v=""/>
    <s v="V01H010001"/>
    <s v="2101"/>
    <s v="Complete"/>
    <s v=""/>
    <s v="C6703360"/>
    <s v="BIG C - HAI DUONG"/>
    <s v="MTN"/>
    <n v="2"/>
    <x v="1"/>
  </r>
  <r>
    <s v="6750000972"/>
    <x v="3"/>
    <s v="ZBE1"/>
    <s v="ENL - Inv. Take Order"/>
    <s v="0013535"/>
    <s v="NV/18E"/>
    <s v="C6703165"/>
    <s v="Big C"/>
    <x v="27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266591"/>
    <n v="266591"/>
    <s v=""/>
    <n v="799772"/>
    <n v="-141136"/>
    <n v="79977"/>
    <n v="879.74900000000002"/>
    <s v="VND"/>
    <s v=""/>
    <s v=""/>
    <s v="2900001075"/>
    <s v=""/>
    <s v="V01H010001"/>
    <s v="2101"/>
    <s v="Complete"/>
    <s v=""/>
    <s v="C6703360"/>
    <s v="BIG C - HAI DUONG"/>
    <s v="MTN"/>
    <n v="3"/>
    <x v="1"/>
  </r>
  <r>
    <s v="6750000972"/>
    <x v="3"/>
    <s v="ZBE1"/>
    <s v="ENL - Inv. Take Order"/>
    <s v="0013535"/>
    <s v="NV/18E"/>
    <s v="C6703165"/>
    <s v="Big C"/>
    <x v="27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075"/>
    <s v=""/>
    <s v="V01H010001"/>
    <s v="2101"/>
    <s v="Complete"/>
    <s v=""/>
    <s v="C6703360"/>
    <s v="BIG C - HAI DUONG"/>
    <s v="MTN"/>
    <n v="2"/>
    <x v="1"/>
  </r>
  <r>
    <s v="6750000972"/>
    <x v="3"/>
    <s v="ZBE1"/>
    <s v="ENL - Inv. Take Order"/>
    <s v="0013535"/>
    <s v="NV/18E"/>
    <s v="C6703165"/>
    <s v="Big C"/>
    <x v="27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n v="1103.999"/>
    <s v="VND"/>
    <s v=""/>
    <s v=""/>
    <s v="2900001075"/>
    <s v=""/>
    <s v="V01H010001"/>
    <s v="2101"/>
    <s v="Complete"/>
    <s v=""/>
    <s v="C6703360"/>
    <s v="BIG C - HAI DUONG"/>
    <s v="MTN"/>
    <n v="3"/>
    <x v="1"/>
  </r>
  <r>
    <s v="6750000972"/>
    <x v="3"/>
    <s v="ZBE1"/>
    <s v="ENL - Inv. Take Order"/>
    <s v="0013535"/>
    <s v="NV/18E"/>
    <s v="C6703165"/>
    <s v="Big C"/>
    <x v="27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1075"/>
    <s v=""/>
    <s v="V01H010001"/>
    <s v="2101"/>
    <s v="Complete"/>
    <s v=""/>
    <s v="C6703360"/>
    <s v="BIG C - HAI DUONG"/>
    <s v="MTN"/>
    <n v="2"/>
    <x v="1"/>
  </r>
  <r>
    <s v="6750001002"/>
    <x v="3"/>
    <s v="ZBE1"/>
    <s v="ENL - Inv. Take Order"/>
    <s v="0013562"/>
    <s v="NV/18E"/>
    <s v="C6703157"/>
    <s v="Lotte - Phan Thiết"/>
    <x v="25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037"/>
    <n v="115037"/>
    <s v=""/>
    <n v="3451101"/>
    <n v="-1212549"/>
    <n v="345110"/>
    <n v="3796.2109999999998"/>
    <s v="VND"/>
    <s v=""/>
    <s v=""/>
    <s v="2900001032"/>
    <s v=""/>
    <s v="V01H010001"/>
    <s v="2101"/>
    <s v="Complete"/>
    <s v="MTS"/>
    <s v="C6703157"/>
    <s v=""/>
    <s v=""/>
    <n v="30"/>
    <x v="3"/>
  </r>
  <r>
    <s v="6750001002"/>
    <x v="3"/>
    <s v="ZBE1"/>
    <s v="ENL - Inv. Take Order"/>
    <s v="0013562"/>
    <s v="NV/18E"/>
    <s v="C6703157"/>
    <s v="Lotte - Phan Thiết"/>
    <x v="25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000"/>
    <n v="340000"/>
    <s v=""/>
    <n v="1020000"/>
    <n v="0"/>
    <n v="102000"/>
    <n v="1122"/>
    <s v="VND"/>
    <s v=""/>
    <s v=""/>
    <s v="2900001032"/>
    <s v=""/>
    <s v="V01H010001"/>
    <s v="2101"/>
    <s v="Complete"/>
    <s v="MTS"/>
    <s v="C6703157"/>
    <s v=""/>
    <s v=""/>
    <n v="3"/>
    <x v="3"/>
  </r>
  <r>
    <s v="6750001002"/>
    <x v="3"/>
    <s v="ZBE1"/>
    <s v="ENL - Inv. Take Order"/>
    <s v="0013562"/>
    <s v="NV/18E"/>
    <s v="C6703157"/>
    <s v="Lotte - Phan Thiết"/>
    <x v="25"/>
    <s v="NBTI - VIETNAM MT"/>
    <s v="F51"/>
    <s v="MT SOUTH"/>
    <s v="EVN2"/>
    <s v="NBTI - VIETNAM MT"/>
    <s v="MW00"/>
    <s v="VNMTDS"/>
    <s v="MT-DIR-S"/>
    <s v="321238"/>
    <s v="Richoco Wfr 17g"/>
    <n v="1"/>
    <n v="1"/>
    <s v="CTN"/>
    <s v="CTN"/>
    <n v="213273"/>
    <n v="213273"/>
    <s v=""/>
    <n v="213273"/>
    <n v="0"/>
    <n v="21327"/>
    <n v="234.6"/>
    <s v="VND"/>
    <s v=""/>
    <s v=""/>
    <s v="2900001032"/>
    <s v=""/>
    <s v="V01H010001"/>
    <s v="2101"/>
    <s v="Complete"/>
    <s v="MTS"/>
    <s v="C6703157"/>
    <s v=""/>
    <s v=""/>
    <n v="1"/>
    <x v="3"/>
  </r>
  <r>
    <s v="6750001002"/>
    <x v="3"/>
    <s v="ZBE1"/>
    <s v="ENL - Inv. Take Order"/>
    <s v="0013562"/>
    <s v="NV/18E"/>
    <s v="C6703157"/>
    <s v="Lotte - Phan Thiết"/>
    <x v="25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032"/>
    <s v=""/>
    <s v="V01H010001"/>
    <s v="2101"/>
    <s v="Complete"/>
    <s v="MTS"/>
    <s v="C6703157"/>
    <s v=""/>
    <s v=""/>
    <n v="5"/>
    <x v="3"/>
  </r>
  <r>
    <s v="6750001002"/>
    <x v="3"/>
    <s v="ZBE1"/>
    <s v="ENL - Inv. Take Order"/>
    <s v="0013562"/>
    <s v="NV/18E"/>
    <s v="C6703157"/>
    <s v="Lotte - Phan Thiết"/>
    <x v="25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000"/>
    <n v="300000"/>
    <s v=""/>
    <n v="900000"/>
    <n v="0"/>
    <n v="90000"/>
    <n v="990"/>
    <s v="VND"/>
    <s v=""/>
    <s v=""/>
    <s v="2900001032"/>
    <s v=""/>
    <s v="V01H010001"/>
    <s v="2101"/>
    <s v="Complete"/>
    <s v="MTS"/>
    <s v="C6703157"/>
    <s v=""/>
    <s v=""/>
    <n v="3"/>
    <x v="3"/>
  </r>
  <r>
    <s v="6750001002"/>
    <x v="3"/>
    <s v="ZBE1"/>
    <s v="ENL - Inv. Take Order"/>
    <s v="0013562"/>
    <s v="NV/18E"/>
    <s v="C6703157"/>
    <s v="Lotte - Phan Thiết"/>
    <x v="25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20000"/>
    <n v="320000"/>
    <s v=""/>
    <n v="960000"/>
    <n v="0"/>
    <n v="96000"/>
    <n v="1056"/>
    <s v="VND"/>
    <s v=""/>
    <s v=""/>
    <s v="2900001032"/>
    <s v=""/>
    <s v="V01H010001"/>
    <s v="2101"/>
    <s v="Complete"/>
    <s v="MTS"/>
    <s v="C6703157"/>
    <s v=""/>
    <s v=""/>
    <n v="3"/>
    <x v="3"/>
  </r>
  <r>
    <s v="6750001008"/>
    <x v="2"/>
    <s v="ZBE1"/>
    <s v="ENL - Inv. Take Order"/>
    <s v="0013568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000"/>
    <n v="300000"/>
    <s v=""/>
    <n v="300000"/>
    <n v="0"/>
    <n v="30000"/>
    <n v="330"/>
    <s v="VND"/>
    <s v=""/>
    <s v=""/>
    <s v="2900000987"/>
    <s v=""/>
    <s v="V01H010001"/>
    <s v="2101"/>
    <s v="Complete"/>
    <s v="MTS"/>
    <s v="C6703154"/>
    <s v=""/>
    <s v=""/>
    <n v="1"/>
    <x v="2"/>
  </r>
  <r>
    <s v="6750001008"/>
    <x v="2"/>
    <s v="ZBE1"/>
    <s v="ENL - Inv. Take Order"/>
    <s v="0013568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000"/>
    <n v="300000"/>
    <s v=""/>
    <n v="1500000"/>
    <n v="0"/>
    <n v="150000"/>
    <n v="1650"/>
    <s v="VND"/>
    <s v=""/>
    <s v=""/>
    <s v="2900000987"/>
    <s v=""/>
    <s v="V01H010001"/>
    <s v="2101"/>
    <s v="Complete"/>
    <s v="MTS"/>
    <s v="C6703154"/>
    <s v=""/>
    <s v=""/>
    <n v="5"/>
    <x v="2"/>
  </r>
  <r>
    <s v="6750001008"/>
    <x v="2"/>
    <s v="ZBE1"/>
    <s v="ENL - Inv. Take Order"/>
    <s v="0013568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n v="469.20100000000002"/>
    <s v="VND"/>
    <s v=""/>
    <s v=""/>
    <s v="2900000987"/>
    <s v=""/>
    <s v="V01H010001"/>
    <s v="2101"/>
    <s v="Complete"/>
    <s v="MTS"/>
    <s v="C6703154"/>
    <s v=""/>
    <s v=""/>
    <n v="2"/>
    <x v="2"/>
  </r>
  <r>
    <s v="6750001009"/>
    <x v="3"/>
    <s v="ZBE1"/>
    <s v="ENL - Inv. Take Order"/>
    <s v="0013569"/>
    <s v="NV/18E"/>
    <s v="C6703159"/>
    <s v="Saigon Coop"/>
    <x v="0"/>
    <s v="NBTI - VIETNAM MT"/>
    <s v="F51"/>
    <s v="MT SOUTH"/>
    <s v="EVN2"/>
    <s v="NBTI - VIETNAM MT"/>
    <s v="MW00"/>
    <s v="VNMTDS"/>
    <s v="MT-DIR-S"/>
    <s v="320463"/>
    <s v="Na 8,5g"/>
    <n v="100"/>
    <n v="100"/>
    <s v="CTN"/>
    <s v="CTN"/>
    <n v="114545"/>
    <n v="114545"/>
    <s v=""/>
    <n v="11454525"/>
    <n v="-3818175"/>
    <n v="1145453"/>
    <n v="12599.977999999999"/>
    <s v="VND"/>
    <s v=""/>
    <s v=""/>
    <s v="2900001092"/>
    <s v=""/>
    <s v="V01H010001"/>
    <s v="2101"/>
    <s v="Complete"/>
    <s v=""/>
    <s v="C6703159"/>
    <s v=""/>
    <s v=""/>
    <n v="100"/>
    <x v="0"/>
  </r>
  <r>
    <s v="6750001009"/>
    <x v="3"/>
    <s v="ZBE1"/>
    <s v="ENL - Inv. Take Order"/>
    <s v="0013569"/>
    <s v="NV/18E"/>
    <s v="C6703159"/>
    <s v="Saigon Coop"/>
    <x v="0"/>
    <s v="NBTI - VIETNAM MT"/>
    <s v="F51"/>
    <s v="MT SOUTH"/>
    <s v="EVN2"/>
    <s v="NBTI - VIETNAM MT"/>
    <s v="MW00"/>
    <s v="VNMTDS"/>
    <s v="MT-DIR-S"/>
    <s v="323620"/>
    <s v="Ahh 16g"/>
    <n v="100"/>
    <n v="100"/>
    <s v="CTN"/>
    <s v="CTN"/>
    <n v="340000"/>
    <n v="340000"/>
    <s v=""/>
    <n v="34000000"/>
    <n v="0"/>
    <n v="3400000"/>
    <n v="37400"/>
    <s v="VND"/>
    <s v=""/>
    <s v=""/>
    <s v="2900001092"/>
    <s v=""/>
    <s v="V01H010001"/>
    <s v="2101"/>
    <s v="Complete"/>
    <s v=""/>
    <s v="C6703159"/>
    <s v=""/>
    <s v=""/>
    <n v="100"/>
    <x v="0"/>
  </r>
  <r>
    <s v="6750001009"/>
    <x v="3"/>
    <s v="ZBE1"/>
    <s v="ENL - Inv. Take Order"/>
    <s v="0013569"/>
    <s v="NV/18E"/>
    <s v="C6703159"/>
    <s v="Saigon Coop"/>
    <x v="0"/>
    <s v="NBTI - VIETNAM MT"/>
    <s v="F51"/>
    <s v="MT SOUTH"/>
    <s v="EVN2"/>
    <s v="NBTI - VIETNAM MT"/>
    <s v="MW00"/>
    <s v="VNMTDS"/>
    <s v="MT-DIR-S"/>
    <s v="321238"/>
    <s v="Richoco Wfr 17g"/>
    <n v="100"/>
    <n v="100"/>
    <s v="CTN"/>
    <s v="CTN"/>
    <n v="204000"/>
    <n v="204000"/>
    <s v=""/>
    <n v="20400000"/>
    <n v="0"/>
    <n v="2040000"/>
    <n v="22440"/>
    <s v="VND"/>
    <s v=""/>
    <s v=""/>
    <s v="2900001092"/>
    <s v=""/>
    <s v="V01H010001"/>
    <s v="2101"/>
    <s v="Complete"/>
    <s v=""/>
    <s v="C6703159"/>
    <s v=""/>
    <s v=""/>
    <n v="100"/>
    <x v="0"/>
  </r>
  <r>
    <s v="6750001009"/>
    <x v="3"/>
    <s v="ZBE1"/>
    <s v="ENL - Inv. Take Order"/>
    <s v="0013569"/>
    <s v="NV/18E"/>
    <s v="C6703159"/>
    <s v="Saigon Coop"/>
    <x v="0"/>
    <s v="NBTI - VIETNAM MT"/>
    <s v="F51"/>
    <s v="MT SOUTH"/>
    <s v="EVN2"/>
    <s v="NBTI - VIETNAM MT"/>
    <s v="MW00"/>
    <s v="VNMTDS"/>
    <s v="MT-DIR-S"/>
    <s v="331017"/>
    <s v="Richoco Wfr 58g"/>
    <n v="210"/>
    <n v="210"/>
    <s v="CTN"/>
    <s v="CTN"/>
    <n v="255000"/>
    <n v="255000"/>
    <s v=""/>
    <n v="53550000"/>
    <n v="-9450000"/>
    <n v="5355000"/>
    <n v="58905"/>
    <s v="VND"/>
    <s v=""/>
    <s v=""/>
    <s v="2900001092"/>
    <s v=""/>
    <s v="V01H010001"/>
    <s v="2101"/>
    <s v="Complete"/>
    <s v=""/>
    <s v="C6703159"/>
    <s v=""/>
    <s v=""/>
    <n v="210"/>
    <x v="0"/>
  </r>
  <r>
    <s v="6750001010"/>
    <x v="3"/>
    <s v="ZBE1"/>
    <s v="ENL - Inv. Take Order"/>
    <s v="0013570"/>
    <s v="NV/18E"/>
    <s v="C6703159"/>
    <s v="Saigon Coop"/>
    <x v="0"/>
    <s v="NBTI - VIETNAM MT"/>
    <s v="F51"/>
    <s v="MT SOUTH"/>
    <s v="EVN2"/>
    <s v="NBTI - VIETNAM MT"/>
    <s v="MW00"/>
    <s v="VNMTDS"/>
    <s v="MT-DIR-S"/>
    <s v="323620"/>
    <s v="Ahh 16g"/>
    <n v="12"/>
    <n v="12"/>
    <s v="CTN"/>
    <s v="CTN"/>
    <n v="340000"/>
    <n v="340000"/>
    <s v=""/>
    <n v="4080000"/>
    <n v="0"/>
    <n v="408000"/>
    <n v="4488"/>
    <s v="VND"/>
    <s v=""/>
    <s v=""/>
    <s v="2900001093"/>
    <s v=""/>
    <s v="V01H010001"/>
    <s v="2101"/>
    <s v="Complete"/>
    <s v=""/>
    <s v="C6703347"/>
    <s v=""/>
    <s v=""/>
    <n v="12"/>
    <x v="0"/>
  </r>
  <r>
    <s v="6750001010"/>
    <x v="3"/>
    <s v="ZBE1"/>
    <s v="ENL - Inv. Take Order"/>
    <s v="0013570"/>
    <s v="NV/18E"/>
    <s v="C6703159"/>
    <s v="Saigon Coop"/>
    <x v="0"/>
    <s v="NBTI - VIETNAM MT"/>
    <s v="F51"/>
    <s v="MT SOUTH"/>
    <s v="EVN2"/>
    <s v="NBTI - VIETNAM MT"/>
    <s v="MW00"/>
    <s v="VNMTDS"/>
    <s v="MT-DIR-S"/>
    <s v="321238"/>
    <s v="Richoco Wfr 17g"/>
    <n v="30"/>
    <n v="30"/>
    <s v="CTN"/>
    <s v="CTN"/>
    <n v="204000"/>
    <n v="204000"/>
    <s v=""/>
    <n v="6120000"/>
    <n v="0"/>
    <n v="612000"/>
    <n v="6732"/>
    <s v="VND"/>
    <s v=""/>
    <s v=""/>
    <s v="2900001093"/>
    <s v=""/>
    <s v="V01H010001"/>
    <s v="2101"/>
    <s v="Complete"/>
    <s v=""/>
    <s v="C6703347"/>
    <s v=""/>
    <s v=""/>
    <n v="30"/>
    <x v="0"/>
  </r>
  <r>
    <s v="6750001010"/>
    <x v="3"/>
    <s v="ZBE1"/>
    <s v="ENL - Inv. Take Order"/>
    <s v="0013570"/>
    <s v="NV/18E"/>
    <s v="C6703159"/>
    <s v="Saigon Coop"/>
    <x v="0"/>
    <s v="NBTI - VIETNAM MT"/>
    <s v="F51"/>
    <s v="MT SOUTH"/>
    <s v="EVN2"/>
    <s v="NBTI - VIETNAM MT"/>
    <s v="MW00"/>
    <s v="VNMTDS"/>
    <s v="MT-DIR-S"/>
    <s v="331017"/>
    <s v="Richoco Wfr 58g"/>
    <n v="20"/>
    <n v="20"/>
    <s v="CTN"/>
    <s v="CTN"/>
    <n v="255000"/>
    <n v="255000"/>
    <s v=""/>
    <n v="5100000"/>
    <n v="-900000"/>
    <n v="510000"/>
    <n v="5610"/>
    <s v="VND"/>
    <s v=""/>
    <s v=""/>
    <s v="2900001093"/>
    <s v=""/>
    <s v="V01H010001"/>
    <s v="2101"/>
    <s v="Complete"/>
    <s v=""/>
    <s v="C6703347"/>
    <s v=""/>
    <s v=""/>
    <n v="20"/>
    <x v="0"/>
  </r>
  <r>
    <s v="6750001011"/>
    <x v="3"/>
    <s v="ZBE1"/>
    <s v="ENL - Inv. Take Order"/>
    <s v="0013571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0463"/>
    <s v="Na 8,5g"/>
    <n v="6"/>
    <n v="6"/>
    <s v="CTN"/>
    <s v="CTN"/>
    <n v="115037"/>
    <n v="115037"/>
    <s v=""/>
    <n v="690220"/>
    <n v="-242510"/>
    <n v="69022"/>
    <n v="759.24199999999996"/>
    <s v="VND"/>
    <s v=""/>
    <s v=""/>
    <s v="2900001090"/>
    <s v=""/>
    <s v="V01H010001"/>
    <s v="2101"/>
    <s v="Complete"/>
    <s v="MTN"/>
    <s v="C6703162"/>
    <s v=""/>
    <s v=""/>
    <n v="6"/>
    <x v="1"/>
  </r>
  <r>
    <s v="6750001011"/>
    <x v="3"/>
    <s v="ZBE1"/>
    <s v="ENL - Inv. Take Order"/>
    <s v="0013571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3620"/>
    <s v="Ahh 16g"/>
    <n v="5"/>
    <n v="5"/>
    <s v="CTN"/>
    <s v="CTN"/>
    <n v="340000"/>
    <n v="340000"/>
    <s v=""/>
    <n v="1700000"/>
    <n v="0"/>
    <n v="170000"/>
    <n v="1870"/>
    <s v="VND"/>
    <s v=""/>
    <s v=""/>
    <s v="2900001090"/>
    <s v=""/>
    <s v="V01H010001"/>
    <s v="2101"/>
    <s v="Complete"/>
    <s v="MTN"/>
    <s v="C6703162"/>
    <s v=""/>
    <s v=""/>
    <n v="5"/>
    <x v="1"/>
  </r>
  <r>
    <s v="6750001011"/>
    <x v="3"/>
    <s v="ZBE1"/>
    <s v="ENL - Inv. Take Order"/>
    <s v="0013571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1238"/>
    <s v="Richoco Wfr 17g"/>
    <n v="1"/>
    <n v="1"/>
    <s v="CTN"/>
    <s v="CTN"/>
    <n v="213273"/>
    <n v="213273"/>
    <s v=""/>
    <n v="213273"/>
    <n v="0"/>
    <n v="21327"/>
    <n v="234.6"/>
    <s v="VND"/>
    <s v=""/>
    <s v=""/>
    <s v="2900001090"/>
    <s v=""/>
    <s v="V01H010001"/>
    <s v="2101"/>
    <s v="Complete"/>
    <s v="MTN"/>
    <s v="C6703162"/>
    <s v=""/>
    <s v=""/>
    <n v="1"/>
    <x v="1"/>
  </r>
  <r>
    <s v="6750001011"/>
    <x v="3"/>
    <s v="ZBE1"/>
    <s v="ENL - Inv. Take Order"/>
    <s v="0013571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31017"/>
    <s v="Richoco Wfr 58g"/>
    <n v="3"/>
    <n v="3"/>
    <s v="CTN"/>
    <s v="CTN"/>
    <n v="300000"/>
    <n v="300000"/>
    <s v=""/>
    <n v="900000"/>
    <n v="0"/>
    <n v="90000"/>
    <n v="990"/>
    <s v="VND"/>
    <s v=""/>
    <s v=""/>
    <s v="2900001090"/>
    <s v=""/>
    <s v="V01H010001"/>
    <s v="2101"/>
    <s v="Complete"/>
    <s v="MTN"/>
    <s v="C6703162"/>
    <s v=""/>
    <s v=""/>
    <n v="3"/>
    <x v="1"/>
  </r>
  <r>
    <s v="6750001011"/>
    <x v="3"/>
    <s v="ZBE1"/>
    <s v="ENL - Inv. Take Order"/>
    <s v="0013571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1090"/>
    <s v=""/>
    <s v="V01H010001"/>
    <s v="2101"/>
    <s v="Complete"/>
    <s v="MTN"/>
    <s v="C6703162"/>
    <s v=""/>
    <s v=""/>
    <n v="3"/>
    <x v="1"/>
  </r>
  <r>
    <s v="6750001011"/>
    <x v="3"/>
    <s v="ZBE1"/>
    <s v="ENL - Inv. Take Order"/>
    <s v="0013571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1090"/>
    <s v=""/>
    <s v="V01H010001"/>
    <s v="2101"/>
    <s v="Complete"/>
    <s v="MTN"/>
    <s v="C6703162"/>
    <s v=""/>
    <s v=""/>
    <n v="10"/>
    <x v="1"/>
  </r>
  <r>
    <s v="6750001011"/>
    <x v="3"/>
    <s v="ZBE1"/>
    <s v="ENL - Inv. Take Order"/>
    <s v="0013571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1090"/>
    <s v=""/>
    <s v="V01H010001"/>
    <s v="2101"/>
    <s v="Complete"/>
    <s v="MTN"/>
    <s v="C6703162"/>
    <s v=""/>
    <s v=""/>
    <n v="2"/>
    <x v="1"/>
  </r>
  <r>
    <s v="6750001012"/>
    <x v="3"/>
    <s v="ZBE1"/>
    <s v="ENL - Inv. Take Order"/>
    <s v="0013572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000"/>
    <n v="340000"/>
    <s v=""/>
    <n v="5100000"/>
    <n v="0"/>
    <n v="510000"/>
    <n v="5610"/>
    <s v="VND"/>
    <s v=""/>
    <s v=""/>
    <s v="2900001091"/>
    <s v=""/>
    <s v="V01H010001"/>
    <s v="2101"/>
    <s v="Complete"/>
    <s v="MTS"/>
    <s v="C6703156"/>
    <s v=""/>
    <s v=""/>
    <n v="15"/>
    <x v="2"/>
  </r>
  <r>
    <s v="6750001012"/>
    <x v="3"/>
    <s v="ZBE1"/>
    <s v="ENL - Inv. Take Order"/>
    <s v="0013572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1238"/>
    <s v="Richoco Wfr 17g"/>
    <n v="3"/>
    <n v="3"/>
    <s v="CTN"/>
    <s v="CTN"/>
    <n v="213273"/>
    <n v="213273"/>
    <s v=""/>
    <n v="639819"/>
    <n v="0"/>
    <n v="63982"/>
    <n v="703.80100000000004"/>
    <s v="VND"/>
    <s v=""/>
    <s v=""/>
    <s v="2900001091"/>
    <s v=""/>
    <s v="V01H010001"/>
    <s v="2101"/>
    <s v="Complete"/>
    <s v="MTS"/>
    <s v="C6703156"/>
    <s v=""/>
    <s v=""/>
    <n v="3"/>
    <x v="2"/>
  </r>
  <r>
    <s v="6750001012"/>
    <x v="3"/>
    <s v="ZBE1"/>
    <s v="ENL - Inv. Take Order"/>
    <s v="0013572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1091"/>
    <s v=""/>
    <s v="V01H010001"/>
    <s v="2101"/>
    <s v="Complete"/>
    <s v="MTS"/>
    <s v="C6703156"/>
    <s v=""/>
    <s v=""/>
    <n v="2"/>
    <x v="2"/>
  </r>
  <r>
    <s v="6750001012"/>
    <x v="3"/>
    <s v="ZBE1"/>
    <s v="ENL - Inv. Take Order"/>
    <s v="0013572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1091"/>
    <s v=""/>
    <s v="V01H010001"/>
    <s v="2101"/>
    <s v="Complete"/>
    <s v="MTS"/>
    <s v="C6703156"/>
    <s v=""/>
    <s v=""/>
    <n v="3"/>
    <x v="2"/>
  </r>
  <r>
    <s v="6750001012"/>
    <x v="3"/>
    <s v="ZBE1"/>
    <s v="ENL - Inv. Take Order"/>
    <s v="0013572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1091"/>
    <s v=""/>
    <s v="V01H010001"/>
    <s v="2101"/>
    <s v="Complete"/>
    <s v="MTS"/>
    <s v="C6703156"/>
    <s v=""/>
    <s v=""/>
    <n v="2"/>
    <x v="2"/>
  </r>
  <r>
    <s v="6750001040"/>
    <x v="3"/>
    <s v="ZBE1"/>
    <s v="ENL - Inv. Take Order"/>
    <s v="0013600"/>
    <s v="NV/18E"/>
    <s v="C6703161"/>
    <s v="Lotte - Cầu Giấy"/>
    <x v="28"/>
    <s v="NBTI - VIETNAM MT"/>
    <s v="F51"/>
    <s v="MT SOUTH"/>
    <s v="EVN2"/>
    <s v="NBTI - VIETNAM MT"/>
    <s v="MW00"/>
    <s v="VNMTDN"/>
    <s v="MT-DIR-N"/>
    <s v="320463"/>
    <s v="Na 8,5g"/>
    <n v="5"/>
    <n v="5"/>
    <s v="CTN"/>
    <s v="CTN"/>
    <n v="115037"/>
    <n v="115037"/>
    <s v=""/>
    <n v="575183"/>
    <n v="-202092"/>
    <n v="57518"/>
    <n v="632.70100000000002"/>
    <s v="VND"/>
    <s v=""/>
    <s v=""/>
    <s v="2900001097"/>
    <s v=""/>
    <s v="V01H030001"/>
    <s v="2103"/>
    <s v="Complete"/>
    <s v="MTN"/>
    <s v="C6703161"/>
    <s v=""/>
    <s v=""/>
    <n v="5"/>
    <x v="1"/>
  </r>
  <r>
    <s v="6750001040"/>
    <x v="3"/>
    <s v="ZBE1"/>
    <s v="ENL - Inv. Take Order"/>
    <s v="0013600"/>
    <s v="NV/18E"/>
    <s v="C6703161"/>
    <s v="Lotte - Cầu Giấy"/>
    <x v="28"/>
    <s v="NBTI - VIETNAM MT"/>
    <s v="F51"/>
    <s v="MT SOUTH"/>
    <s v="EVN2"/>
    <s v="NBTI - VIETNAM MT"/>
    <s v="MW00"/>
    <s v="VNMTDN"/>
    <s v="MT-DIR-N"/>
    <s v="331017"/>
    <s v="Richoco Wfr 58g"/>
    <n v="5"/>
    <n v="5"/>
    <s v="CTN"/>
    <s v="CTN"/>
    <n v="300000"/>
    <n v="300000"/>
    <s v=""/>
    <n v="1500000"/>
    <n v="0"/>
    <n v="150000"/>
    <n v="1650"/>
    <s v="VND"/>
    <s v=""/>
    <s v=""/>
    <s v="2900001097"/>
    <s v=""/>
    <s v="V01H030001"/>
    <s v="2103"/>
    <s v="Complete"/>
    <s v="MTN"/>
    <s v="C6703161"/>
    <s v=""/>
    <s v=""/>
    <n v="5"/>
    <x v="1"/>
  </r>
  <r>
    <s v="6750001040"/>
    <x v="3"/>
    <s v="ZBE1"/>
    <s v="ENL - Inv. Take Order"/>
    <s v="0013600"/>
    <s v="NV/18E"/>
    <s v="C6703161"/>
    <s v="Lotte - Cầu Giấy"/>
    <x v="28"/>
    <s v="NBTI - VIETNAM MT"/>
    <s v="F51"/>
    <s v="MT SOUTH"/>
    <s v="EVN2"/>
    <s v="NBTI - VIETNAM MT"/>
    <s v="MW00"/>
    <s v="VNMTDN"/>
    <s v="MT-DIR-N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1097"/>
    <s v=""/>
    <s v="V01H030001"/>
    <s v="2103"/>
    <s v="Complete"/>
    <s v="MTN"/>
    <s v="C6703161"/>
    <s v=""/>
    <s v=""/>
    <n v="3"/>
    <x v="1"/>
  </r>
  <r>
    <s v="6750001048"/>
    <x v="4"/>
    <s v="ZBE1"/>
    <s v="ENL - Inv. Take Order"/>
    <s v="0013606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5037"/>
    <n v="115037"/>
    <s v=""/>
    <n v="575183"/>
    <n v="-202092"/>
    <n v="57518"/>
    <n v="632.70100000000002"/>
    <s v="VND"/>
    <s v=""/>
    <s v=""/>
    <s v="2900001125"/>
    <s v=""/>
    <s v="V01H010001"/>
    <s v="2101"/>
    <s v="Complete"/>
    <s v="MTS"/>
    <s v="C6703150"/>
    <s v=""/>
    <s v=""/>
    <n v="5"/>
    <x v="3"/>
  </r>
  <r>
    <s v="6750001048"/>
    <x v="4"/>
    <s v="ZBE1"/>
    <s v="ENL - Inv. Take Order"/>
    <s v="0013606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1125"/>
    <s v=""/>
    <s v="V01H010001"/>
    <s v="2101"/>
    <s v="Complete"/>
    <s v="MTS"/>
    <s v="C6703150"/>
    <s v=""/>
    <s v=""/>
    <n v="10"/>
    <x v="3"/>
  </r>
  <r>
    <s v="6750001048"/>
    <x v="4"/>
    <s v="ZBE1"/>
    <s v="ENL - Inv. Take Order"/>
    <s v="0013606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21238"/>
    <s v="Richoco Wfr 17g"/>
    <n v="3"/>
    <n v="3"/>
    <s v="CTN"/>
    <s v="CTN"/>
    <n v="213273"/>
    <n v="213273"/>
    <s v=""/>
    <n v="639819"/>
    <n v="0"/>
    <n v="63982"/>
    <n v="703.80100000000004"/>
    <s v="VND"/>
    <s v=""/>
    <s v=""/>
    <s v="2900001125"/>
    <s v=""/>
    <s v="V01H010001"/>
    <s v="2101"/>
    <s v="Complete"/>
    <s v="MTS"/>
    <s v="C6703150"/>
    <s v=""/>
    <s v=""/>
    <n v="3"/>
    <x v="3"/>
  </r>
  <r>
    <s v="6750001048"/>
    <x v="4"/>
    <s v="ZBE1"/>
    <s v="ENL - Inv. Take Order"/>
    <s v="0013606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213273"/>
    <n v="213273"/>
    <s v=""/>
    <n v="4265460"/>
    <n v="0"/>
    <n v="426546"/>
    <n v="4692.0060000000003"/>
    <s v="VND"/>
    <s v=""/>
    <s v=""/>
    <s v="2900001125"/>
    <s v=""/>
    <s v="V01H010001"/>
    <s v="2101"/>
    <s v="Complete"/>
    <s v="MTS"/>
    <s v="C6703150"/>
    <s v=""/>
    <s v=""/>
    <n v="20"/>
    <x v="3"/>
  </r>
  <r>
    <s v="6750001048"/>
    <x v="4"/>
    <s v="ZBE1"/>
    <s v="ENL - Inv. Take Order"/>
    <s v="0013606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000"/>
    <n v="300000"/>
    <s v=""/>
    <n v="900000"/>
    <n v="0"/>
    <n v="90000"/>
    <n v="990"/>
    <s v="VND"/>
    <s v=""/>
    <s v=""/>
    <s v="2900001125"/>
    <s v=""/>
    <s v="V01H010001"/>
    <s v="2101"/>
    <s v="Complete"/>
    <s v="MTS"/>
    <s v="C6703150"/>
    <s v=""/>
    <s v=""/>
    <n v="3"/>
    <x v="3"/>
  </r>
  <r>
    <s v="6750001048"/>
    <x v="4"/>
    <s v="ZBE1"/>
    <s v="ENL - Inv. Take Order"/>
    <s v="0013606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23708"/>
    <s v="Nextar Brownies 42g"/>
    <n v="6"/>
    <n v="6"/>
    <s v="CTN"/>
    <s v="CTN"/>
    <n v="320000"/>
    <n v="320000"/>
    <s v=""/>
    <n v="1920000"/>
    <n v="0"/>
    <n v="192000"/>
    <n v="2112"/>
    <s v="VND"/>
    <s v=""/>
    <s v=""/>
    <s v="2900001125"/>
    <s v=""/>
    <s v="V01H010001"/>
    <s v="2101"/>
    <s v="Complete"/>
    <s v="MTS"/>
    <s v="C6703150"/>
    <s v=""/>
    <s v=""/>
    <n v="6"/>
    <x v="3"/>
  </r>
  <r>
    <s v="6750001049"/>
    <x v="4"/>
    <s v="ZBE1"/>
    <s v="ENL - Inv. Take Order"/>
    <s v="001360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037"/>
    <n v="115037"/>
    <s v=""/>
    <n v="2300734"/>
    <n v="-808366"/>
    <n v="230073"/>
    <n v="2530.8069999999998"/>
    <s v="VND"/>
    <s v=""/>
    <s v=""/>
    <s v="2900001126"/>
    <s v=""/>
    <s v="V01H010001"/>
    <s v="2101"/>
    <s v="Complete"/>
    <s v="MTS"/>
    <s v="C6703151"/>
    <s v=""/>
    <s v=""/>
    <n v="20"/>
    <x v="2"/>
  </r>
  <r>
    <s v="6750001049"/>
    <x v="4"/>
    <s v="ZBE1"/>
    <s v="ENL - Inv. Take Order"/>
    <s v="001360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1126"/>
    <s v=""/>
    <s v="V01H010001"/>
    <s v="2101"/>
    <s v="Complete"/>
    <s v="MTS"/>
    <s v="C6703151"/>
    <s v=""/>
    <s v=""/>
    <n v="10"/>
    <x v="2"/>
  </r>
  <r>
    <s v="6750001049"/>
    <x v="4"/>
    <s v="ZBE1"/>
    <s v="ENL - Inv. Take Order"/>
    <s v="001360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1238"/>
    <s v="Richoco Wfr 17g"/>
    <n v="10"/>
    <n v="10"/>
    <s v="CTN"/>
    <s v="CTN"/>
    <n v="213273"/>
    <n v="213273"/>
    <s v=""/>
    <n v="2132730"/>
    <n v="0"/>
    <n v="213273"/>
    <n v="2346.0030000000002"/>
    <s v="VND"/>
    <s v=""/>
    <s v=""/>
    <s v="2900001126"/>
    <s v=""/>
    <s v="V01H010001"/>
    <s v="2101"/>
    <s v="Complete"/>
    <s v="MTS"/>
    <s v="C6703151"/>
    <s v=""/>
    <s v=""/>
    <n v="10"/>
    <x v="2"/>
  </r>
  <r>
    <s v="6750001049"/>
    <x v="4"/>
    <s v="ZBE1"/>
    <s v="ENL - Inv. Take Order"/>
    <s v="001360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1126"/>
    <s v=""/>
    <s v="V01H010001"/>
    <s v="2101"/>
    <s v="Complete"/>
    <s v="MTS"/>
    <s v="C6703151"/>
    <s v=""/>
    <s v=""/>
    <n v="2"/>
    <x v="2"/>
  </r>
  <r>
    <s v="6750001049"/>
    <x v="4"/>
    <s v="ZBE1"/>
    <s v="ENL - Inv. Take Order"/>
    <s v="001360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1126"/>
    <s v=""/>
    <s v="V01H010001"/>
    <s v="2101"/>
    <s v="Complete"/>
    <s v="MTS"/>
    <s v="C6703151"/>
    <s v=""/>
    <s v=""/>
    <n v="3"/>
    <x v="2"/>
  </r>
  <r>
    <s v="6750001049"/>
    <x v="4"/>
    <s v="ZBE1"/>
    <s v="ENL - Inv. Take Order"/>
    <s v="001360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1126"/>
    <s v=""/>
    <s v="V01H010001"/>
    <s v="2101"/>
    <s v="Complete"/>
    <s v="MTS"/>
    <s v="C6703151"/>
    <s v=""/>
    <s v=""/>
    <n v="10"/>
    <x v="2"/>
  </r>
  <r>
    <s v="6750001049"/>
    <x v="4"/>
    <s v="ZBE1"/>
    <s v="ENL - Inv. Take Order"/>
    <s v="001360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1126"/>
    <s v=""/>
    <s v="V01H010001"/>
    <s v="2101"/>
    <s v="Complete"/>
    <s v="MTS"/>
    <s v="C6703151"/>
    <s v=""/>
    <s v=""/>
    <n v="2"/>
    <x v="2"/>
  </r>
  <r>
    <s v="6750001049"/>
    <x v="4"/>
    <s v="ZBE1"/>
    <s v="ENL - Inv. Take Order"/>
    <s v="001360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20000"/>
    <n v="320000"/>
    <s v=""/>
    <n v="960000"/>
    <n v="0"/>
    <n v="96000"/>
    <n v="1056"/>
    <s v="VND"/>
    <s v=""/>
    <s v=""/>
    <s v="2900001126"/>
    <s v=""/>
    <s v="V01H010001"/>
    <s v="2101"/>
    <s v="Complete"/>
    <s v="MTS"/>
    <s v="C6703151"/>
    <s v=""/>
    <s v=""/>
    <n v="3"/>
    <x v="2"/>
  </r>
  <r>
    <s v="6750001055"/>
    <x v="4"/>
    <s v="ZBE1"/>
    <s v="ENL - Inv. Take Order"/>
    <s v="0013608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3620"/>
    <s v="Ahh 16g"/>
    <n v="100"/>
    <n v="100"/>
    <s v="CTN"/>
    <s v="CTN"/>
    <n v="309400"/>
    <n v="309400"/>
    <s v=""/>
    <n v="30940000"/>
    <n v="0"/>
    <n v="3094000"/>
    <n v="34034"/>
    <s v="VND"/>
    <s v=""/>
    <s v=""/>
    <s v="2900001127"/>
    <s v=""/>
    <s v="V01H010001"/>
    <s v="2101"/>
    <s v="Complete"/>
    <s v=""/>
    <s v="C6703148"/>
    <s v=""/>
    <s v=""/>
    <n v="100"/>
    <x v="0"/>
  </r>
  <r>
    <s v="6750001055"/>
    <x v="4"/>
    <s v="ZBE1"/>
    <s v="ENL - Inv. Take Order"/>
    <s v="0013608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1238"/>
    <s v="Richoco Wfr 17g"/>
    <n v="150"/>
    <n v="150"/>
    <s v="CTN"/>
    <s v="CTN"/>
    <n v="185640"/>
    <n v="185640"/>
    <s v=""/>
    <n v="27846000"/>
    <n v="0"/>
    <n v="2784600"/>
    <n v="30630.6"/>
    <s v="VND"/>
    <s v=""/>
    <s v=""/>
    <s v="2900001127"/>
    <s v=""/>
    <s v="V01H010001"/>
    <s v="2101"/>
    <s v="Complete"/>
    <s v=""/>
    <s v="C6703148"/>
    <s v=""/>
    <s v=""/>
    <n v="150"/>
    <x v="0"/>
  </r>
  <r>
    <s v="6750001055"/>
    <x v="4"/>
    <s v="ZBE1"/>
    <s v="ENL - Inv. Take Order"/>
    <s v="0013608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3709"/>
    <s v="Nextar Brownies 112g"/>
    <n v="140"/>
    <n v="140"/>
    <s v="CTN"/>
    <s v="CTN"/>
    <n v="273000"/>
    <n v="273000"/>
    <s v=""/>
    <n v="38220000"/>
    <n v="0"/>
    <n v="3822000"/>
    <n v="42042"/>
    <s v="VND"/>
    <s v=""/>
    <s v=""/>
    <s v="2900001127"/>
    <s v=""/>
    <s v="V01H010001"/>
    <s v="2101"/>
    <s v="Complete"/>
    <s v=""/>
    <s v="C6703148"/>
    <s v=""/>
    <s v=""/>
    <n v="140"/>
    <x v="0"/>
  </r>
  <r>
    <s v="6750001057"/>
    <x v="4"/>
    <s v="ZBE1"/>
    <s v="ENL - Inv. Take Order"/>
    <s v="0013609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3555"/>
    <s v="Na 17g - MT"/>
    <n v="500"/>
    <n v="500"/>
    <s v="CTN"/>
    <s v="CTN"/>
    <n v="185640"/>
    <n v="185640"/>
    <s v=""/>
    <n v="92820000"/>
    <n v="0"/>
    <n v="9282000"/>
    <n v="102102"/>
    <s v="VND"/>
    <s v=""/>
    <s v=""/>
    <s v="2900001128"/>
    <s v=""/>
    <s v="V01H010001"/>
    <s v="2101"/>
    <s v="Complete"/>
    <s v=""/>
    <s v="C6703148"/>
    <s v=""/>
    <s v=""/>
    <n v="500"/>
    <x v="0"/>
  </r>
  <r>
    <s v="6750001057"/>
    <x v="4"/>
    <s v="ZBE1"/>
    <s v="ENL - Inv. Take Order"/>
    <s v="0013609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3709"/>
    <s v="Nextar Brownies 112g"/>
    <n v="60"/>
    <n v="60"/>
    <s v="CTN"/>
    <s v="CTN"/>
    <n v="273000"/>
    <n v="273000"/>
    <s v=""/>
    <n v="16380000"/>
    <n v="0"/>
    <n v="1638000"/>
    <n v="18018"/>
    <s v="VND"/>
    <s v=""/>
    <s v=""/>
    <s v="2900001128"/>
    <s v=""/>
    <s v="V01H010001"/>
    <s v="2101"/>
    <s v="Complete"/>
    <s v=""/>
    <s v="C6703148"/>
    <s v=""/>
    <s v=""/>
    <n v="60"/>
    <x v="0"/>
  </r>
  <r>
    <s v="6750001066"/>
    <x v="4"/>
    <s v="ZBE1"/>
    <s v="ENL - Inv. Take Order"/>
    <s v="0013625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1147"/>
    <s v=""/>
    <s v="V01H010001"/>
    <s v="2101"/>
    <s v="Complete"/>
    <s v="MTN"/>
    <s v="C6703162"/>
    <s v=""/>
    <s v=""/>
    <n v="5"/>
    <x v="1"/>
  </r>
  <r>
    <s v="6750001066"/>
    <x v="4"/>
    <s v="ZBE1"/>
    <s v="ENL - Inv. Take Order"/>
    <s v="0013625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3620"/>
    <s v="Ahh 16g"/>
    <n v="3"/>
    <n v="3"/>
    <s v="CTN"/>
    <s v="CTN"/>
    <n v="340000"/>
    <n v="340000"/>
    <s v=""/>
    <n v="1020000"/>
    <n v="0"/>
    <n v="102000"/>
    <n v="1122"/>
    <s v="VND"/>
    <s v=""/>
    <s v=""/>
    <s v="2900001147"/>
    <s v=""/>
    <s v="V01H010001"/>
    <s v="2101"/>
    <s v="Complete"/>
    <s v="MTN"/>
    <s v="C6703162"/>
    <s v=""/>
    <s v=""/>
    <n v="3"/>
    <x v="1"/>
  </r>
  <r>
    <s v="6750001066"/>
    <x v="4"/>
    <s v="ZBE1"/>
    <s v="ENL - Inv. Take Order"/>
    <s v="0013625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31017"/>
    <s v="Richoco Wfr 58g"/>
    <n v="3"/>
    <n v="3"/>
    <s v="CTN"/>
    <s v="CTN"/>
    <n v="300000"/>
    <n v="300000"/>
    <s v=""/>
    <n v="900000"/>
    <n v="0"/>
    <n v="90000"/>
    <n v="990"/>
    <s v="VND"/>
    <s v=""/>
    <s v=""/>
    <s v="2900001147"/>
    <s v=""/>
    <s v="V01H010001"/>
    <s v="2101"/>
    <s v="Complete"/>
    <s v="MTN"/>
    <s v="C6703162"/>
    <s v=""/>
    <s v=""/>
    <n v="3"/>
    <x v="1"/>
  </r>
  <r>
    <s v="6750001066"/>
    <x v="4"/>
    <s v="ZBE1"/>
    <s v="ENL - Inv. Take Order"/>
    <s v="0013625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0445"/>
    <s v="Na 58g"/>
    <n v="2"/>
    <n v="2"/>
    <s v="CTN"/>
    <s v="CTN"/>
    <n v="255000"/>
    <n v="255000"/>
    <s v=""/>
    <n v="510000"/>
    <n v="-90000"/>
    <n v="51000"/>
    <n v="561"/>
    <s v="VND"/>
    <s v=""/>
    <s v=""/>
    <s v="2900001147"/>
    <s v=""/>
    <s v="V01H010001"/>
    <s v="2101"/>
    <s v="Complete"/>
    <s v="MTN"/>
    <s v="C6703162"/>
    <s v=""/>
    <s v=""/>
    <n v="2"/>
    <x v="1"/>
  </r>
  <r>
    <s v="6750001066"/>
    <x v="4"/>
    <s v="ZBE1"/>
    <s v="ENL - Inv. Take Order"/>
    <s v="0013625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1147"/>
    <s v=""/>
    <s v="V01H010001"/>
    <s v="2101"/>
    <s v="Complete"/>
    <s v="MTN"/>
    <s v="C6703162"/>
    <s v=""/>
    <s v=""/>
    <n v="10"/>
    <x v="1"/>
  </r>
  <r>
    <s v="6750001081"/>
    <x v="5"/>
    <s v="ZBE1"/>
    <s v="ENL - Inv. Take Order"/>
    <s v="0013641"/>
    <s v="NV/18E"/>
    <s v="C6703165"/>
    <s v="Big C"/>
    <x v="29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455"/>
    <n v="155455"/>
    <s v=""/>
    <n v="466365"/>
    <n v="0"/>
    <n v="46637"/>
    <n v="513.00199999999995"/>
    <s v="VND"/>
    <s v=""/>
    <s v=""/>
    <s v="2900001149"/>
    <s v=""/>
    <s v="V01H010001"/>
    <s v="2101"/>
    <s v="Complete"/>
    <s v=""/>
    <s v="C6703335"/>
    <s v="BIG C - DA LAT"/>
    <s v="MTS"/>
    <n v="3"/>
    <x v="3"/>
  </r>
  <r>
    <s v="6750001081"/>
    <x v="5"/>
    <s v="ZBE1"/>
    <s v="ENL - Inv. Take Order"/>
    <s v="0013641"/>
    <s v="NV/18E"/>
    <s v="C6703165"/>
    <s v="Big C"/>
    <x v="29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5"/>
    <n v="1173"/>
    <s v="VND"/>
    <s v=""/>
    <s v=""/>
    <s v="2900001149"/>
    <s v=""/>
    <s v="V01H010001"/>
    <s v="2101"/>
    <s v="Complete"/>
    <s v=""/>
    <s v="C6703335"/>
    <s v="BIG C - DA LAT"/>
    <s v="MTS"/>
    <n v="3"/>
    <x v="3"/>
  </r>
  <r>
    <s v="6750001081"/>
    <x v="5"/>
    <s v="ZBE1"/>
    <s v="ENL - Inv. Take Order"/>
    <s v="0013641"/>
    <s v="NV/18E"/>
    <s v="C6703165"/>
    <s v="Big C"/>
    <x v="29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n v="703.80100000000004"/>
    <s v="VND"/>
    <s v=""/>
    <s v=""/>
    <s v="2900001149"/>
    <s v=""/>
    <s v="V01H010001"/>
    <s v="2101"/>
    <s v="Complete"/>
    <s v=""/>
    <s v="C6703335"/>
    <s v="BIG C - DA LAT"/>
    <s v="MTS"/>
    <n v="3"/>
    <x v="3"/>
  </r>
  <r>
    <s v="6750001081"/>
    <x v="5"/>
    <s v="ZBE1"/>
    <s v="ENL - Inv. Take Order"/>
    <s v="0013641"/>
    <s v="NV/18E"/>
    <s v="C6703165"/>
    <s v="Big C"/>
    <x v="29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1149"/>
    <s v=""/>
    <s v="V01H010001"/>
    <s v="2101"/>
    <s v="Complete"/>
    <s v=""/>
    <s v="C6703335"/>
    <s v="BIG C - DA LAT"/>
    <s v="MTS"/>
    <n v="3"/>
    <x v="3"/>
  </r>
  <r>
    <s v="6750001081"/>
    <x v="5"/>
    <s v="ZBE1"/>
    <s v="ENL - Inv. Take Order"/>
    <s v="0013641"/>
    <s v="NV/18E"/>
    <s v="C6703165"/>
    <s v="Big C"/>
    <x v="29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1149"/>
    <s v=""/>
    <s v="V01H010001"/>
    <s v="2101"/>
    <s v="Complete"/>
    <s v=""/>
    <s v="C6703335"/>
    <s v="BIG C - DA LAT"/>
    <s v="MTS"/>
    <n v="3"/>
    <x v="3"/>
  </r>
  <r>
    <s v="6750001081"/>
    <x v="5"/>
    <s v="ZBE1"/>
    <s v="ENL - Inv. Take Order"/>
    <s v="0013641"/>
    <s v="NV/18E"/>
    <s v="C6703165"/>
    <s v="Big C"/>
    <x v="29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1149"/>
    <s v=""/>
    <s v="V01H010001"/>
    <s v="2101"/>
    <s v="Complete"/>
    <s v=""/>
    <s v="C6703335"/>
    <s v="BIG C - DA LAT"/>
    <s v="MTS"/>
    <n v="2"/>
    <x v="3"/>
  </r>
  <r>
    <s v="6750001081"/>
    <x v="5"/>
    <s v="ZBE1"/>
    <s v="ENL - Inv. Take Order"/>
    <s v="0013641"/>
    <s v="NV/18E"/>
    <s v="C6703165"/>
    <s v="Big C"/>
    <x v="29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n v="1034.999"/>
    <s v="VND"/>
    <s v=""/>
    <s v=""/>
    <s v="2900001149"/>
    <s v=""/>
    <s v="V01H010001"/>
    <s v="2101"/>
    <s v="Complete"/>
    <s v=""/>
    <s v="C6703335"/>
    <s v="BIG C - DA LAT"/>
    <s v="MTS"/>
    <n v="3"/>
    <x v="3"/>
  </r>
  <r>
    <s v="6750001082"/>
    <x v="5"/>
    <s v="ZBE1"/>
    <s v="ENL - Inv. Take Order"/>
    <s v="0013642"/>
    <s v="NV/18E"/>
    <s v="C6703165"/>
    <s v="Big C"/>
    <x v="13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1150"/>
    <s v=""/>
    <s v="V01H010001"/>
    <s v="2101"/>
    <s v="Complete"/>
    <s v=""/>
    <s v="C6703359"/>
    <s v="BIG C - HA LONG"/>
    <s v="MTN"/>
    <n v="10"/>
    <x v="1"/>
  </r>
  <r>
    <s v="6750001082"/>
    <x v="5"/>
    <s v="ZBE1"/>
    <s v="ENL - Inv. Take Order"/>
    <s v="0013642"/>
    <s v="NV/18E"/>
    <s v="C6703165"/>
    <s v="Big C"/>
    <x v="13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1150"/>
    <s v=""/>
    <s v="V01H010001"/>
    <s v="2101"/>
    <s v="Complete"/>
    <s v=""/>
    <s v="C6703359"/>
    <s v="BIG C - HA LONG"/>
    <s v="MTN"/>
    <n v="2"/>
    <x v="1"/>
  </r>
  <r>
    <s v="6750001082"/>
    <x v="5"/>
    <s v="ZBE1"/>
    <s v="ENL - Inv. Take Order"/>
    <s v="0013642"/>
    <s v="NV/18E"/>
    <s v="C6703165"/>
    <s v="Big C"/>
    <x v="13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1150"/>
    <s v=""/>
    <s v="V01H010001"/>
    <s v="2101"/>
    <s v="Complete"/>
    <s v=""/>
    <s v="C6703359"/>
    <s v="BIG C - HA LONG"/>
    <s v="MTN"/>
    <n v="10"/>
    <x v="1"/>
  </r>
  <r>
    <s v="6750001082"/>
    <x v="5"/>
    <s v="ZBE1"/>
    <s v="ENL - Inv. Take Order"/>
    <s v="0013642"/>
    <s v="NV/18E"/>
    <s v="C6703165"/>
    <s v="Big C"/>
    <x v="13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1150"/>
    <s v=""/>
    <s v="V01H010001"/>
    <s v="2101"/>
    <s v="Complete"/>
    <s v=""/>
    <s v="C6703359"/>
    <s v="BIG C - HA LONG"/>
    <s v="MTN"/>
    <n v="3"/>
    <x v="1"/>
  </r>
  <r>
    <s v="6750001082"/>
    <x v="5"/>
    <s v="ZBE1"/>
    <s v="ENL - Inv. Take Order"/>
    <s v="0013642"/>
    <s v="NV/18E"/>
    <s v="C6703165"/>
    <s v="Big C"/>
    <x v="13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1150"/>
    <s v=""/>
    <s v="V01H010001"/>
    <s v="2101"/>
    <s v="Complete"/>
    <s v=""/>
    <s v="C6703359"/>
    <s v="BIG C - HA LONG"/>
    <s v="MTN"/>
    <n v="1"/>
    <x v="1"/>
  </r>
  <r>
    <s v="6750001082"/>
    <x v="5"/>
    <s v="ZBE1"/>
    <s v="ENL - Inv. Take Order"/>
    <s v="0013642"/>
    <s v="NV/18E"/>
    <s v="C6703165"/>
    <s v="Big C"/>
    <x v="13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1150"/>
    <s v=""/>
    <s v="V01H010001"/>
    <s v="2101"/>
    <s v="Complete"/>
    <s v=""/>
    <s v="C6703359"/>
    <s v="BIG C - HA LONG"/>
    <s v="MTN"/>
    <n v="2"/>
    <x v="1"/>
  </r>
  <r>
    <s v="6750001083"/>
    <x v="5"/>
    <s v="ZBE1"/>
    <s v="ENL - Inv. Take Order"/>
    <s v="0013643"/>
    <s v="NV/18E"/>
    <s v="C6703165"/>
    <s v="Big C"/>
    <x v="15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55455"/>
    <n v="155455"/>
    <s v=""/>
    <n v="1088185"/>
    <n v="0"/>
    <n v="108819"/>
    <n v="1197.0039999999999"/>
    <s v="VND"/>
    <s v=""/>
    <s v=""/>
    <s v="2900001151"/>
    <s v=""/>
    <s v="V01H010001"/>
    <s v="2101"/>
    <s v="Complete"/>
    <s v=""/>
    <s v="C6703366"/>
    <s v="BIG C - THANG LONG"/>
    <s v="MTN"/>
    <n v="7"/>
    <x v="1"/>
  </r>
  <r>
    <s v="6750001083"/>
    <x v="5"/>
    <s v="ZBE1"/>
    <s v="ENL - Inv. Take Order"/>
    <s v="0013643"/>
    <s v="NV/18E"/>
    <s v="C6703165"/>
    <s v="Big C"/>
    <x v="15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1151"/>
    <s v=""/>
    <s v="V01H010001"/>
    <s v="2101"/>
    <s v="Complete"/>
    <s v=""/>
    <s v="C6703366"/>
    <s v="BIG C - THANG LONG"/>
    <s v="MTN"/>
    <n v="3"/>
    <x v="1"/>
  </r>
  <r>
    <s v="6750001083"/>
    <x v="5"/>
    <s v="ZBE1"/>
    <s v="ENL - Inv. Take Order"/>
    <s v="0013643"/>
    <s v="NV/18E"/>
    <s v="C6703165"/>
    <s v="Big C"/>
    <x v="15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n v="469.20100000000002"/>
    <s v="VND"/>
    <s v=""/>
    <s v=""/>
    <s v="2900001151"/>
    <s v=""/>
    <s v="V01H010001"/>
    <s v="2101"/>
    <s v="Complete"/>
    <s v=""/>
    <s v="C6703366"/>
    <s v="BIG C - THANG LONG"/>
    <s v="MTN"/>
    <n v="2"/>
    <x v="1"/>
  </r>
  <r>
    <s v="6750001083"/>
    <x v="5"/>
    <s v="ZBE1"/>
    <s v="ENL - Inv. Take Order"/>
    <s v="0013643"/>
    <s v="NV/18E"/>
    <s v="C6703165"/>
    <s v="Big C"/>
    <x v="15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n v="689.99900000000002"/>
    <s v="VND"/>
    <s v=""/>
    <s v=""/>
    <s v="2900001151"/>
    <s v=""/>
    <s v="V01H010001"/>
    <s v="2101"/>
    <s v="Complete"/>
    <s v=""/>
    <s v="C6703366"/>
    <s v="BIG C - THANG LONG"/>
    <s v="MTN"/>
    <n v="2"/>
    <x v="1"/>
  </r>
  <r>
    <s v="6750001083"/>
    <x v="5"/>
    <s v="ZBE1"/>
    <s v="ENL - Inv. Take Order"/>
    <s v="0013643"/>
    <s v="NV/18E"/>
    <s v="C6703165"/>
    <s v="Big C"/>
    <x v="15"/>
    <s v="NBTI - VIETNAM MT"/>
    <s v="F51"/>
    <s v="MT SOUTH"/>
    <s v="EVN2"/>
    <s v="NBTI - VIETNAM MT"/>
    <s v="MW00"/>
    <s v="VNMTDS"/>
    <s v="MT-DIR-S"/>
    <s v="331017"/>
    <s v="Richoco Wfr 58g"/>
    <n v="7"/>
    <n v="7"/>
    <s v="CTN"/>
    <s v="CTN"/>
    <n v="313636"/>
    <n v="313636"/>
    <s v=""/>
    <n v="2195452"/>
    <n v="0"/>
    <n v="219544"/>
    <n v="2414.9960000000001"/>
    <s v="VND"/>
    <s v=""/>
    <s v=""/>
    <s v="2900001151"/>
    <s v=""/>
    <s v="V01H010001"/>
    <s v="2101"/>
    <s v="Complete"/>
    <s v=""/>
    <s v="C6703366"/>
    <s v="BIG C - THANG LONG"/>
    <s v="MTN"/>
    <n v="7"/>
    <x v="1"/>
  </r>
  <r>
    <s v="6750001083"/>
    <x v="5"/>
    <s v="ZBE1"/>
    <s v="ENL - Inv. Take Order"/>
    <s v="0013643"/>
    <s v="NV/18E"/>
    <s v="C6703165"/>
    <s v="Big C"/>
    <x v="15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1151"/>
    <s v=""/>
    <s v="V01H010001"/>
    <s v="2101"/>
    <s v="Complete"/>
    <s v=""/>
    <s v="C6703366"/>
    <s v="BIG C - THANG LONG"/>
    <s v="MTN"/>
    <n v="2"/>
    <x v="1"/>
  </r>
  <r>
    <s v="6750001084"/>
    <x v="5"/>
    <s v="ZBE1"/>
    <s v="ENL - Inv. Take Order"/>
    <s v="0013644"/>
    <s v="NV/18E"/>
    <s v="C6703165"/>
    <s v="Big C"/>
    <x v="30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1152"/>
    <s v=""/>
    <s v="V01H010001"/>
    <s v="2101"/>
    <s v="Complete"/>
    <s v=""/>
    <s v="C6703361"/>
    <s v="BIG C - HAI PHONG"/>
    <s v="MTN"/>
    <n v="10"/>
    <x v="1"/>
  </r>
  <r>
    <s v="6750001084"/>
    <x v="5"/>
    <s v="ZBE1"/>
    <s v="ENL - Inv. Take Order"/>
    <s v="0013644"/>
    <s v="NV/18E"/>
    <s v="C6703165"/>
    <s v="Big C"/>
    <x v="30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152"/>
    <s v=""/>
    <s v="V01H010001"/>
    <s v="2101"/>
    <s v="Complete"/>
    <s v=""/>
    <s v="C6703361"/>
    <s v="BIG C - HAI PHONG"/>
    <s v="MTN"/>
    <n v="5"/>
    <x v="1"/>
  </r>
  <r>
    <s v="6750001084"/>
    <x v="5"/>
    <s v="ZBE1"/>
    <s v="ENL - Inv. Take Order"/>
    <s v="0013644"/>
    <s v="NV/18E"/>
    <s v="C6703165"/>
    <s v="Big C"/>
    <x v="30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n v="1379.998"/>
    <s v="VND"/>
    <s v=""/>
    <s v=""/>
    <s v="2900001152"/>
    <s v=""/>
    <s v="V01H010001"/>
    <s v="2101"/>
    <s v="Complete"/>
    <s v=""/>
    <s v="C6703361"/>
    <s v="BIG C - HAI PHONG"/>
    <s v="MTN"/>
    <n v="4"/>
    <x v="1"/>
  </r>
  <r>
    <s v="6750001084"/>
    <x v="5"/>
    <s v="ZBE1"/>
    <s v="ENL - Inv. Take Order"/>
    <s v="0013644"/>
    <s v="NV/18E"/>
    <s v="C6703165"/>
    <s v="Big C"/>
    <x v="30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636"/>
    <n v="313636"/>
    <s v=""/>
    <n v="1254544"/>
    <n v="0"/>
    <n v="125454"/>
    <n v="1379.998"/>
    <s v="VND"/>
    <s v=""/>
    <s v=""/>
    <s v="2900001152"/>
    <s v=""/>
    <s v="V01H010001"/>
    <s v="2101"/>
    <s v="Complete"/>
    <s v=""/>
    <s v="C6703361"/>
    <s v="BIG C - HAI PHONG"/>
    <s v="MTN"/>
    <n v="4"/>
    <x v="1"/>
  </r>
  <r>
    <s v="6750001085"/>
    <x v="5"/>
    <s v="ZBE1"/>
    <s v="ENL - Inv. Take Order"/>
    <s v="0013645"/>
    <s v="NV/18E"/>
    <s v="C6703165"/>
    <s v="Big C"/>
    <x v="31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1153"/>
    <s v=""/>
    <s v="V01H010001"/>
    <s v="2101"/>
    <s v="Complete"/>
    <s v=""/>
    <s v="C6703350"/>
    <s v="BIG C - DA NANG"/>
    <s v="MTN"/>
    <n v="5"/>
    <x v="4"/>
  </r>
  <r>
    <s v="6750001085"/>
    <x v="5"/>
    <s v="ZBE1"/>
    <s v="ENL - Inv. Take Order"/>
    <s v="0013645"/>
    <s v="NV/18E"/>
    <s v="C6703165"/>
    <s v="Big C"/>
    <x v="31"/>
    <s v="NBTI - VIETNAM MT"/>
    <s v="F51"/>
    <s v="MT SOUTH"/>
    <s v="EVN2"/>
    <s v="NBTI - VIETNAM MT"/>
    <s v="MW00"/>
    <s v="VNMTDS"/>
    <s v="MT-DIR-S"/>
    <s v="323620"/>
    <s v="Ahh 16g"/>
    <n v="6"/>
    <n v="6"/>
    <s v="CTN"/>
    <s v="CTN"/>
    <n v="355455"/>
    <n v="355455"/>
    <s v=""/>
    <n v="2132730"/>
    <n v="0"/>
    <n v="213272"/>
    <n v="2346.002"/>
    <s v="VND"/>
    <s v=""/>
    <s v=""/>
    <s v="2900001153"/>
    <s v=""/>
    <s v="V01H010001"/>
    <s v="2101"/>
    <s v="Complete"/>
    <s v=""/>
    <s v="C6703350"/>
    <s v="BIG C - DA NANG"/>
    <s v="MTN"/>
    <n v="6"/>
    <x v="4"/>
  </r>
  <r>
    <s v="6750001085"/>
    <x v="5"/>
    <s v="ZBE1"/>
    <s v="ENL - Inv. Take Order"/>
    <s v="0013645"/>
    <s v="NV/18E"/>
    <s v="C6703165"/>
    <s v="Big C"/>
    <x v="31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n v="703.80100000000004"/>
    <s v="VND"/>
    <s v=""/>
    <s v=""/>
    <s v="2900001153"/>
    <s v=""/>
    <s v="V01H010001"/>
    <s v="2101"/>
    <s v="Complete"/>
    <s v=""/>
    <s v="C6703350"/>
    <s v="BIG C - DA NANG"/>
    <s v="MTN"/>
    <n v="3"/>
    <x v="4"/>
  </r>
  <r>
    <s v="6750001085"/>
    <x v="5"/>
    <s v="ZBE1"/>
    <s v="ENL - Inv. Take Order"/>
    <s v="0013645"/>
    <s v="NV/18E"/>
    <s v="C6703165"/>
    <s v="Big C"/>
    <x v="31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n v="689.99900000000002"/>
    <s v="VND"/>
    <s v=""/>
    <s v=""/>
    <s v="2900001153"/>
    <s v=""/>
    <s v="V01H010001"/>
    <s v="2101"/>
    <s v="Complete"/>
    <s v=""/>
    <s v="C6703350"/>
    <s v="BIG C - DA NANG"/>
    <s v="MTN"/>
    <n v="2"/>
    <x v="4"/>
  </r>
  <r>
    <s v="6750001085"/>
    <x v="5"/>
    <s v="ZBE1"/>
    <s v="ENL - Inv. Take Order"/>
    <s v="0013645"/>
    <s v="NV/18E"/>
    <s v="C6703165"/>
    <s v="Big C"/>
    <x v="31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1153"/>
    <s v=""/>
    <s v="V01H010001"/>
    <s v="2101"/>
    <s v="Complete"/>
    <s v=""/>
    <s v="C6703350"/>
    <s v="BIG C - DA NANG"/>
    <s v="MTN"/>
    <n v="3"/>
    <x v="4"/>
  </r>
  <r>
    <s v="6750001085"/>
    <x v="5"/>
    <s v="ZBE1"/>
    <s v="ENL - Inv. Take Order"/>
    <s v="0013645"/>
    <s v="NV/18E"/>
    <s v="C6703165"/>
    <s v="Big C"/>
    <x v="31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n v="1103.999"/>
    <s v="VND"/>
    <s v=""/>
    <s v=""/>
    <s v="2900001153"/>
    <s v=""/>
    <s v="V01H010001"/>
    <s v="2101"/>
    <s v="Complete"/>
    <s v=""/>
    <s v="C6703350"/>
    <s v="BIG C - DA NANG"/>
    <s v="MTN"/>
    <n v="3"/>
    <x v="4"/>
  </r>
  <r>
    <s v="6750001086"/>
    <x v="5"/>
    <s v="ZBE1"/>
    <s v="ENL - Inv. Take Order"/>
    <s v="0013646"/>
    <s v="NV/18E"/>
    <s v="C6703165"/>
    <s v="Big C"/>
    <x v="32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455"/>
    <n v="355455"/>
    <s v=""/>
    <n v="1777275"/>
    <n v="0"/>
    <n v="177726"/>
    <n v="1955.001"/>
    <s v="VND"/>
    <s v=""/>
    <s v=""/>
    <s v="2900001154"/>
    <s v=""/>
    <s v="V01H010001"/>
    <s v="2101"/>
    <s v="Complete"/>
    <s v=""/>
    <s v="C6703364"/>
    <s v="BIG C - ME LINH"/>
    <s v="MTN"/>
    <n v="5"/>
    <x v="1"/>
  </r>
  <r>
    <s v="6750001086"/>
    <x v="5"/>
    <s v="ZBE1"/>
    <s v="ENL - Inv. Take Order"/>
    <s v="0013646"/>
    <s v="NV/18E"/>
    <s v="C6703165"/>
    <s v="Big C"/>
    <x v="32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154"/>
    <s v=""/>
    <s v="V01H010001"/>
    <s v="2101"/>
    <s v="Complete"/>
    <s v=""/>
    <s v="C6703364"/>
    <s v="BIG C - ME LINH"/>
    <s v="MTN"/>
    <n v="5"/>
    <x v="1"/>
  </r>
  <r>
    <s v="6750001086"/>
    <x v="5"/>
    <s v="ZBE1"/>
    <s v="ENL - Inv. Take Order"/>
    <s v="0013646"/>
    <s v="NV/18E"/>
    <s v="C6703165"/>
    <s v="Big C"/>
    <x v="32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1154"/>
    <s v=""/>
    <s v="V01H010001"/>
    <s v="2101"/>
    <s v="Complete"/>
    <s v=""/>
    <s v="C6703364"/>
    <s v="BIG C - ME LINH"/>
    <s v="MTN"/>
    <n v="3"/>
    <x v="1"/>
  </r>
  <r>
    <s v="6750001086"/>
    <x v="5"/>
    <s v="ZBE1"/>
    <s v="ENL - Inv. Take Order"/>
    <s v="0013646"/>
    <s v="NV/18E"/>
    <s v="C6703165"/>
    <s v="Big C"/>
    <x v="32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1154"/>
    <s v=""/>
    <s v="V01H010001"/>
    <s v="2101"/>
    <s v="Complete"/>
    <s v=""/>
    <s v="C6703364"/>
    <s v="BIG C - ME LINH"/>
    <s v="MTN"/>
    <n v="3"/>
    <x v="1"/>
  </r>
  <r>
    <s v="6750001086"/>
    <x v="5"/>
    <s v="ZBE1"/>
    <s v="ENL - Inv. Take Order"/>
    <s v="0013646"/>
    <s v="NV/18E"/>
    <s v="C6703165"/>
    <s v="Big C"/>
    <x v="32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n v="368"/>
    <s v="VND"/>
    <s v=""/>
    <s v=""/>
    <s v="2900001154"/>
    <s v=""/>
    <s v="V01H010001"/>
    <s v="2101"/>
    <s v="Complete"/>
    <s v=""/>
    <s v="C6703364"/>
    <s v="BIG C - ME LINH"/>
    <s v="MTN"/>
    <n v="1"/>
    <x v="1"/>
  </r>
  <r>
    <s v="6750001087"/>
    <x v="5"/>
    <s v="ZBE1"/>
    <s v="ENL - Inv. Take Order"/>
    <s v="0013640"/>
    <s v="NV/18E"/>
    <s v="C6703165"/>
    <s v="Big C"/>
    <x v="16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455"/>
    <n v="155455"/>
    <s v=""/>
    <n v="310910"/>
    <n v="0"/>
    <n v="31091"/>
    <n v="342.00099999999998"/>
    <s v="VND"/>
    <s v=""/>
    <s v=""/>
    <s v="2900001155"/>
    <s v=""/>
    <s v="V01H010001"/>
    <s v="2101"/>
    <s v="Complete"/>
    <s v=""/>
    <s v="C6703362"/>
    <s v="BIG C - LE TRONG TAN"/>
    <s v="MTN"/>
    <n v="2"/>
    <x v="1"/>
  </r>
  <r>
    <s v="6750001087"/>
    <x v="5"/>
    <s v="ZBE1"/>
    <s v="ENL - Inv. Take Order"/>
    <s v="0013640"/>
    <s v="NV/18E"/>
    <s v="C6703165"/>
    <s v="Big C"/>
    <x v="16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155"/>
    <s v=""/>
    <s v="V01H010001"/>
    <s v="2101"/>
    <s v="Complete"/>
    <s v=""/>
    <s v="C6703362"/>
    <s v="BIG C - LE TRONG TAN"/>
    <s v="MTN"/>
    <n v="5"/>
    <x v="1"/>
  </r>
  <r>
    <s v="6750001087"/>
    <x v="5"/>
    <s v="ZBE1"/>
    <s v="ENL - Inv. Take Order"/>
    <s v="0013640"/>
    <s v="NV/18E"/>
    <s v="C6703165"/>
    <s v="Big C"/>
    <x v="16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1155"/>
    <s v=""/>
    <s v="V01H010001"/>
    <s v="2101"/>
    <s v="Complete"/>
    <s v=""/>
    <s v="C6703362"/>
    <s v="BIG C - LE TRONG TAN"/>
    <s v="MTN"/>
    <n v="5"/>
    <x v="1"/>
  </r>
  <r>
    <s v="6750001087"/>
    <x v="5"/>
    <s v="ZBE1"/>
    <s v="ENL - Inv. Take Order"/>
    <s v="0013640"/>
    <s v="NV/18E"/>
    <s v="C6703165"/>
    <s v="Big C"/>
    <x v="16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636"/>
    <n v="313636"/>
    <s v=""/>
    <n v="1568180"/>
    <n v="0"/>
    <n v="156818"/>
    <n v="1724.998"/>
    <s v="VND"/>
    <s v=""/>
    <s v=""/>
    <s v="2900001155"/>
    <s v=""/>
    <s v="V01H010001"/>
    <s v="2101"/>
    <s v="Complete"/>
    <s v=""/>
    <s v="C6703362"/>
    <s v="BIG C - LE TRONG TAN"/>
    <s v="MTN"/>
    <n v="5"/>
    <x v="1"/>
  </r>
  <r>
    <s v="6750001087"/>
    <x v="5"/>
    <s v="ZBE1"/>
    <s v="ENL - Inv. Take Order"/>
    <s v="0013640"/>
    <s v="NV/18E"/>
    <s v="C6703165"/>
    <s v="Big C"/>
    <x v="16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1155"/>
    <s v=""/>
    <s v="V01H010001"/>
    <s v="2101"/>
    <s v="Complete"/>
    <s v=""/>
    <s v="C6703362"/>
    <s v="BIG C - LE TRONG TAN"/>
    <s v="MTN"/>
    <n v="2"/>
    <x v="1"/>
  </r>
  <r>
    <s v="6750001124"/>
    <x v="6"/>
    <s v="ZBE1"/>
    <s v="ENL - Inv. Take Order"/>
    <s v="0013682"/>
    <s v="NV/18E"/>
    <s v="C6703165"/>
    <s v="Big C"/>
    <x v="9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55455"/>
    <n v="155455"/>
    <s v=""/>
    <n v="2331825"/>
    <n v="0"/>
    <n v="233183"/>
    <n v="2565.0079999999998"/>
    <s v="VND"/>
    <s v=""/>
    <s v=""/>
    <s v="2900001214"/>
    <s v=""/>
    <s v="V01H010001"/>
    <s v="2101"/>
    <s v="Complete"/>
    <s v=""/>
    <s v="C6703321"/>
    <s v="BIG C - MIEN DONG"/>
    <s v="MTS"/>
    <n v="15"/>
    <x v="2"/>
  </r>
  <r>
    <s v="6750001124"/>
    <x v="6"/>
    <s v="ZBE1"/>
    <s v="ENL - Inv. Take Order"/>
    <s v="0013682"/>
    <s v="NV/18E"/>
    <s v="C6703165"/>
    <s v="Big C"/>
    <x v="9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1214"/>
    <s v=""/>
    <s v="V01H010001"/>
    <s v="2101"/>
    <s v="Complete"/>
    <s v=""/>
    <s v="C6703321"/>
    <s v="BIG C - MIEN DONG"/>
    <s v="MTS"/>
    <n v="2"/>
    <x v="2"/>
  </r>
  <r>
    <s v="6750001124"/>
    <x v="6"/>
    <s v="ZBE1"/>
    <s v="ENL - Inv. Take Order"/>
    <s v="0013682"/>
    <s v="NV/18E"/>
    <s v="C6703165"/>
    <s v="Big C"/>
    <x v="9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1214"/>
    <s v=""/>
    <s v="V01H010001"/>
    <s v="2101"/>
    <s v="Complete"/>
    <s v=""/>
    <s v="C6703321"/>
    <s v="BIG C - MIEN DONG"/>
    <s v="MTS"/>
    <n v="3"/>
    <x v="2"/>
  </r>
  <r>
    <s v="6750001124"/>
    <x v="6"/>
    <s v="ZBE1"/>
    <s v="ENL - Inv. Take Order"/>
    <s v="0013682"/>
    <s v="NV/18E"/>
    <s v="C6703165"/>
    <s v="Big C"/>
    <x v="9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214"/>
    <s v=""/>
    <s v="V01H010001"/>
    <s v="2101"/>
    <s v="Complete"/>
    <s v=""/>
    <s v="C6703321"/>
    <s v="BIG C - MIEN DONG"/>
    <s v="MTS"/>
    <n v="2"/>
    <x v="2"/>
  </r>
  <r>
    <s v="6750001124"/>
    <x v="6"/>
    <s v="ZBE1"/>
    <s v="ENL - Inv. Take Order"/>
    <s v="0013682"/>
    <s v="NV/18E"/>
    <s v="C6703165"/>
    <s v="Big C"/>
    <x v="9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1214"/>
    <s v=""/>
    <s v="V01H010001"/>
    <s v="2101"/>
    <s v="Complete"/>
    <s v=""/>
    <s v="C6703321"/>
    <s v="BIG C - MIEN DONG"/>
    <s v="MTS"/>
    <n v="2"/>
    <x v="2"/>
  </r>
  <r>
    <s v="6750001125"/>
    <x v="6"/>
    <s v="ZBE1"/>
    <s v="ENL - Inv. Take Order"/>
    <s v="0013683"/>
    <s v="NV/18E"/>
    <s v="C6703165"/>
    <s v="Big C"/>
    <x v="33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455"/>
    <n v="155455"/>
    <s v=""/>
    <n v="3109100"/>
    <n v="0"/>
    <n v="310910"/>
    <n v="3420.01"/>
    <s v="VND"/>
    <s v=""/>
    <s v=""/>
    <s v="2900001217"/>
    <s v=""/>
    <s v="V01H010001"/>
    <s v="2101"/>
    <s v="Complete"/>
    <s v=""/>
    <s v="C6703325"/>
    <s v="BIG C - PHU THANH"/>
    <s v="MTS"/>
    <n v="20"/>
    <x v="3"/>
  </r>
  <r>
    <s v="6750001125"/>
    <x v="6"/>
    <s v="ZBE1"/>
    <s v="ENL - Inv. Take Order"/>
    <s v="0013683"/>
    <s v="NV/18E"/>
    <s v="C6703165"/>
    <s v="Big C"/>
    <x v="33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1217"/>
    <s v=""/>
    <s v="V01H010001"/>
    <s v="2101"/>
    <s v="Complete"/>
    <s v=""/>
    <s v="C6703325"/>
    <s v="BIG C - PHU THANH"/>
    <s v="MTS"/>
    <n v="3"/>
    <x v="3"/>
  </r>
  <r>
    <s v="6750001125"/>
    <x v="6"/>
    <s v="ZBE1"/>
    <s v="ENL - Inv. Take Order"/>
    <s v="0013683"/>
    <s v="NV/18E"/>
    <s v="C6703165"/>
    <s v="Big C"/>
    <x v="33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217"/>
    <s v=""/>
    <s v="V01H010001"/>
    <s v="2101"/>
    <s v="Complete"/>
    <s v=""/>
    <s v="C6703325"/>
    <s v="BIG C - PHU THANH"/>
    <s v="MTS"/>
    <n v="5"/>
    <x v="3"/>
  </r>
  <r>
    <s v="6750001125"/>
    <x v="6"/>
    <s v="ZBE1"/>
    <s v="ENL - Inv. Take Order"/>
    <s v="0013683"/>
    <s v="NV/18E"/>
    <s v="C6703165"/>
    <s v="Big C"/>
    <x v="33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n v="689.99900000000002"/>
    <s v="VND"/>
    <s v=""/>
    <s v=""/>
    <s v="2900001217"/>
    <s v=""/>
    <s v="V01H010001"/>
    <s v="2101"/>
    <s v="Complete"/>
    <s v=""/>
    <s v="C6703325"/>
    <s v="BIG C - PHU THANH"/>
    <s v="MTS"/>
    <n v="2"/>
    <x v="3"/>
  </r>
  <r>
    <s v="6750001125"/>
    <x v="6"/>
    <s v="ZBE1"/>
    <s v="ENL - Inv. Take Order"/>
    <s v="0013683"/>
    <s v="NV/18E"/>
    <s v="C6703165"/>
    <s v="Big C"/>
    <x v="33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217"/>
    <s v=""/>
    <s v="V01H010001"/>
    <s v="2101"/>
    <s v="Complete"/>
    <s v=""/>
    <s v="C6703325"/>
    <s v="BIG C - PHU THANH"/>
    <s v="MTS"/>
    <n v="2"/>
    <x v="3"/>
  </r>
  <r>
    <s v="6750001125"/>
    <x v="6"/>
    <s v="ZBE1"/>
    <s v="ENL - Inv. Take Order"/>
    <s v="0013683"/>
    <s v="NV/18E"/>
    <s v="C6703165"/>
    <s v="Big C"/>
    <x v="33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1217"/>
    <s v=""/>
    <s v="V01H010001"/>
    <s v="2101"/>
    <s v="Complete"/>
    <s v=""/>
    <s v="C6703325"/>
    <s v="BIG C - PHU THANH"/>
    <s v="MTS"/>
    <n v="2"/>
    <x v="3"/>
  </r>
  <r>
    <s v="6750001126"/>
    <x v="6"/>
    <s v="ZBE1"/>
    <s v="ENL - Inv. Take Order"/>
    <s v="0013684"/>
    <s v="NV/18E"/>
    <s v="C6703165"/>
    <s v="Big C"/>
    <x v="34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1216"/>
    <s v=""/>
    <s v="V01H010001"/>
    <s v="2101"/>
    <s v="Complete"/>
    <s v=""/>
    <s v="C6703331"/>
    <s v="BIG C - THAO DIEN"/>
    <s v="MTS"/>
    <n v="5"/>
    <x v="3"/>
  </r>
  <r>
    <s v="6750001126"/>
    <x v="6"/>
    <s v="ZBE1"/>
    <s v="ENL - Inv. Take Order"/>
    <s v="0013684"/>
    <s v="NV/18E"/>
    <s v="C6703165"/>
    <s v="Big C"/>
    <x v="34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1216"/>
    <s v=""/>
    <s v="V01H010001"/>
    <s v="2101"/>
    <s v="Complete"/>
    <s v=""/>
    <s v="C6703331"/>
    <s v="BIG C - THAO DIEN"/>
    <s v="MTS"/>
    <n v="2"/>
    <x v="3"/>
  </r>
  <r>
    <s v="6750001126"/>
    <x v="6"/>
    <s v="ZBE1"/>
    <s v="ENL - Inv. Take Order"/>
    <s v="0013684"/>
    <s v="NV/18E"/>
    <s v="C6703165"/>
    <s v="Big C"/>
    <x v="34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216"/>
    <s v=""/>
    <s v="V01H010001"/>
    <s v="2101"/>
    <s v="Complete"/>
    <s v=""/>
    <s v="C6703331"/>
    <s v="BIG C - THAO DIEN"/>
    <s v="MTS"/>
    <n v="5"/>
    <x v="3"/>
  </r>
  <r>
    <s v="6750001126"/>
    <x v="6"/>
    <s v="ZBE1"/>
    <s v="ENL - Inv. Take Order"/>
    <s v="0013684"/>
    <s v="NV/18E"/>
    <s v="C6703165"/>
    <s v="Big C"/>
    <x v="34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1216"/>
    <s v=""/>
    <s v="V01H010001"/>
    <s v="2101"/>
    <s v="Complete"/>
    <s v=""/>
    <s v="C6703331"/>
    <s v="BIG C - THAO DIEN"/>
    <s v="MTS"/>
    <n v="5"/>
    <x v="3"/>
  </r>
  <r>
    <s v="6750001126"/>
    <x v="6"/>
    <s v="ZBE1"/>
    <s v="ENL - Inv. Take Order"/>
    <s v="0013684"/>
    <s v="NV/18E"/>
    <s v="C6703165"/>
    <s v="Big C"/>
    <x v="34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636"/>
    <n v="313636"/>
    <s v=""/>
    <n v="1568180"/>
    <n v="0"/>
    <n v="156817"/>
    <n v="1724.9970000000001"/>
    <s v="VND"/>
    <s v=""/>
    <s v=""/>
    <s v="2900001216"/>
    <s v=""/>
    <s v="V01H010001"/>
    <s v="2101"/>
    <s v="Complete"/>
    <s v=""/>
    <s v="C6703331"/>
    <s v="BIG C - THAO DIEN"/>
    <s v="MTS"/>
    <n v="5"/>
    <x v="3"/>
  </r>
  <r>
    <s v="6750001140"/>
    <x v="6"/>
    <s v="ZBE1"/>
    <s v="ENL - Inv. Take Order"/>
    <s v="0013699"/>
    <s v="NV/18E"/>
    <s v="C6703155"/>
    <s v="Lotte - Cần Thơ"/>
    <x v="35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000"/>
    <n v="340000"/>
    <s v=""/>
    <n v="1020000"/>
    <n v="0"/>
    <n v="102000"/>
    <n v="1122"/>
    <s v="VND"/>
    <s v=""/>
    <s v=""/>
    <s v="2900001242"/>
    <s v=""/>
    <s v="V01H010001"/>
    <s v="2101"/>
    <s v="Complete"/>
    <s v="MTS"/>
    <s v="C6703155"/>
    <s v=""/>
    <s v=""/>
    <n v="3"/>
    <x v="2"/>
  </r>
  <r>
    <s v="6750001140"/>
    <x v="6"/>
    <s v="ZBE1"/>
    <s v="ENL - Inv. Take Order"/>
    <s v="0013699"/>
    <s v="NV/18E"/>
    <s v="C6703155"/>
    <s v="Lotte - Cần Thơ"/>
    <x v="35"/>
    <s v="NBTI - VIETNAM MT"/>
    <s v="F51"/>
    <s v="MT SOUTH"/>
    <s v="EVN2"/>
    <s v="NBTI - VIETNAM MT"/>
    <s v="MW00"/>
    <s v="VNMTDS"/>
    <s v="MT-DIR-S"/>
    <s v="321238"/>
    <s v="Richoco Wfr 17g"/>
    <n v="10"/>
    <n v="10"/>
    <s v="CTN"/>
    <s v="CTN"/>
    <n v="213273"/>
    <n v="213273"/>
    <s v=""/>
    <n v="2132730"/>
    <n v="0"/>
    <n v="213273"/>
    <n v="2346.0030000000002"/>
    <s v="VND"/>
    <s v=""/>
    <s v=""/>
    <s v="2900001242"/>
    <s v=""/>
    <s v="V01H010001"/>
    <s v="2101"/>
    <s v="Complete"/>
    <s v="MTS"/>
    <s v="C6703155"/>
    <s v=""/>
    <s v=""/>
    <n v="10"/>
    <x v="2"/>
  </r>
  <r>
    <s v="6750001140"/>
    <x v="6"/>
    <s v="ZBE1"/>
    <s v="ENL - Inv. Take Order"/>
    <s v="0013699"/>
    <s v="NV/18E"/>
    <s v="C6703155"/>
    <s v="Lotte - Cần Thơ"/>
    <x v="35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000"/>
    <n v="300000"/>
    <s v=""/>
    <n v="900000"/>
    <n v="0"/>
    <n v="90000"/>
    <n v="990"/>
    <s v="VND"/>
    <s v=""/>
    <s v=""/>
    <s v="2900001242"/>
    <s v=""/>
    <s v="V01H010001"/>
    <s v="2101"/>
    <s v="Complete"/>
    <s v="MTS"/>
    <s v="C6703155"/>
    <s v=""/>
    <s v=""/>
    <n v="3"/>
    <x v="2"/>
  </r>
  <r>
    <s v="6750001140"/>
    <x v="6"/>
    <s v="ZBE1"/>
    <s v="ENL - Inv. Take Order"/>
    <s v="0013699"/>
    <s v="NV/18E"/>
    <s v="C6703155"/>
    <s v="Lotte - Cần Thơ"/>
    <x v="35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n v="660"/>
    <s v="VND"/>
    <s v=""/>
    <s v=""/>
    <s v="2900001242"/>
    <s v=""/>
    <s v="V01H010001"/>
    <s v="2101"/>
    <s v="Complete"/>
    <s v="MTS"/>
    <s v="C6703155"/>
    <s v=""/>
    <s v=""/>
    <n v="2"/>
    <x v="2"/>
  </r>
  <r>
    <s v="6750001140"/>
    <x v="6"/>
    <s v="ZBE1"/>
    <s v="ENL - Inv. Take Order"/>
    <s v="0013699"/>
    <s v="NV/18E"/>
    <s v="C6703155"/>
    <s v="Lotte - Cần Thơ"/>
    <x v="35"/>
    <s v="NBTI - VIETNAM MT"/>
    <s v="F51"/>
    <s v="MT SOUTH"/>
    <s v="EVN2"/>
    <s v="NBTI - VIETNAM MT"/>
    <s v="MW00"/>
    <s v="VNMTDS"/>
    <s v="MT-DIR-S"/>
    <s v="323555"/>
    <s v="Na 17g - MT"/>
    <n v="15"/>
    <n v="15"/>
    <s v="CTN"/>
    <s v="CTN"/>
    <n v="213273"/>
    <n v="213273"/>
    <s v=""/>
    <n v="3199095"/>
    <n v="0"/>
    <n v="319910"/>
    <n v="3519.0050000000001"/>
    <s v="VND"/>
    <s v=""/>
    <s v=""/>
    <s v="2900001242"/>
    <s v=""/>
    <s v="V01H010001"/>
    <s v="2101"/>
    <s v="Complete"/>
    <s v="MTS"/>
    <s v="C6703155"/>
    <s v=""/>
    <s v=""/>
    <n v="15"/>
    <x v="2"/>
  </r>
  <r>
    <s v="6750001140"/>
    <x v="6"/>
    <s v="ZBE1"/>
    <s v="ENL - Inv. Take Order"/>
    <s v="0013699"/>
    <s v="NV/18E"/>
    <s v="C6703155"/>
    <s v="Lotte - Cần Thơ"/>
    <x v="35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1242"/>
    <s v=""/>
    <s v="V01H010001"/>
    <s v="2101"/>
    <s v="Complete"/>
    <s v="MTS"/>
    <s v="C6703155"/>
    <s v=""/>
    <s v=""/>
    <n v="2"/>
    <x v="2"/>
  </r>
  <r>
    <s v="6750001141"/>
    <x v="6"/>
    <s v="ZBE1"/>
    <s v="ENL - Inv. Take Order"/>
    <s v="0013700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037"/>
    <n v="115037"/>
    <s v=""/>
    <n v="2300734"/>
    <n v="-808366"/>
    <n v="230073"/>
    <n v="2530.8069999999998"/>
    <s v="VND"/>
    <s v=""/>
    <s v=""/>
    <s v="2900001240"/>
    <s v=""/>
    <s v="V01H010001"/>
    <s v="2101"/>
    <s v="Complete"/>
    <s v="MTS"/>
    <s v="C6703154"/>
    <s v=""/>
    <s v=""/>
    <n v="20"/>
    <x v="2"/>
  </r>
  <r>
    <s v="6750001141"/>
    <x v="6"/>
    <s v="ZBE1"/>
    <s v="ENL - Inv. Take Order"/>
    <s v="0013700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000"/>
    <n v="340000"/>
    <s v=""/>
    <n v="1020000"/>
    <n v="0"/>
    <n v="102000"/>
    <n v="1122"/>
    <s v="VND"/>
    <s v=""/>
    <s v=""/>
    <s v="2900001240"/>
    <s v=""/>
    <s v="V01H010001"/>
    <s v="2101"/>
    <s v="Complete"/>
    <s v="MTS"/>
    <s v="C6703154"/>
    <s v=""/>
    <s v=""/>
    <n v="3"/>
    <x v="2"/>
  </r>
  <r>
    <s v="6750001141"/>
    <x v="6"/>
    <s v="ZBE1"/>
    <s v="ENL - Inv. Take Order"/>
    <s v="0013700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000"/>
    <n v="300000"/>
    <s v=""/>
    <n v="900000"/>
    <n v="0"/>
    <n v="90000"/>
    <n v="990"/>
    <s v="VND"/>
    <s v=""/>
    <s v=""/>
    <s v="2900001240"/>
    <s v=""/>
    <s v="V01H010001"/>
    <s v="2101"/>
    <s v="Complete"/>
    <s v="MTS"/>
    <s v="C6703154"/>
    <s v=""/>
    <s v=""/>
    <n v="3"/>
    <x v="2"/>
  </r>
  <r>
    <s v="6750001141"/>
    <x v="6"/>
    <s v="ZBE1"/>
    <s v="ENL - Inv. Take Order"/>
    <s v="0013700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n v="660"/>
    <s v="VND"/>
    <s v=""/>
    <s v=""/>
    <s v="2900001240"/>
    <s v=""/>
    <s v="V01H010001"/>
    <s v="2101"/>
    <s v="Complete"/>
    <s v="MTS"/>
    <s v="C6703154"/>
    <s v=""/>
    <s v=""/>
    <n v="2"/>
    <x v="2"/>
  </r>
  <r>
    <s v="6750001141"/>
    <x v="6"/>
    <s v="ZBE1"/>
    <s v="ENL - Inv. Take Order"/>
    <s v="0013700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1240"/>
    <s v=""/>
    <s v="V01H010001"/>
    <s v="2101"/>
    <s v="Complete"/>
    <s v="MTS"/>
    <s v="C6703154"/>
    <s v=""/>
    <s v=""/>
    <n v="10"/>
    <x v="2"/>
  </r>
  <r>
    <s v="6750001142"/>
    <x v="6"/>
    <s v="ZBE1"/>
    <s v="ENL - Inv. Take Order"/>
    <s v="0013701"/>
    <s v="NV/18E"/>
    <s v="C6703153"/>
    <s v="Lotte - Đồng Nai"/>
    <x v="4"/>
    <s v="NBTI - VIETNAM MT"/>
    <s v="F51"/>
    <s v="MT SOUTH"/>
    <s v="EVN2"/>
    <s v="NBTI - VIETNAM MT"/>
    <s v="MW00"/>
    <s v="VNMTDS"/>
    <s v="MT-DIR-S"/>
    <s v="320463"/>
    <s v="Na 8,5g"/>
    <n v="50"/>
    <n v="50"/>
    <s v="CTN"/>
    <s v="CTN"/>
    <n v="115037"/>
    <n v="115037"/>
    <s v=""/>
    <n v="5751835"/>
    <n v="-2020915"/>
    <n v="575183"/>
    <n v="6327.018"/>
    <s v="VND"/>
    <s v=""/>
    <s v=""/>
    <s v="2900001243"/>
    <s v=""/>
    <s v="V01H010001"/>
    <s v="2101"/>
    <s v="Complete"/>
    <s v="MTS"/>
    <s v="C6703153"/>
    <s v=""/>
    <s v=""/>
    <n v="50"/>
    <x v="3"/>
  </r>
  <r>
    <s v="6750001142"/>
    <x v="6"/>
    <s v="ZBE1"/>
    <s v="ENL - Inv. Take Order"/>
    <s v="0013701"/>
    <s v="NV/18E"/>
    <s v="C6703153"/>
    <s v="Lotte - Đồng Nai"/>
    <x v="4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000"/>
    <n v="300000"/>
    <s v=""/>
    <n v="300000"/>
    <n v="0"/>
    <n v="30000"/>
    <n v="330"/>
    <s v="VND"/>
    <s v=""/>
    <s v=""/>
    <s v="2900001243"/>
    <s v=""/>
    <s v="V01H010001"/>
    <s v="2101"/>
    <s v="Complete"/>
    <s v="MTS"/>
    <s v="C6703153"/>
    <s v=""/>
    <s v=""/>
    <n v="1"/>
    <x v="3"/>
  </r>
  <r>
    <s v="6750001142"/>
    <x v="6"/>
    <s v="ZBE1"/>
    <s v="ENL - Inv. Take Order"/>
    <s v="0013701"/>
    <s v="NV/18E"/>
    <s v="C6703153"/>
    <s v="Lotte - Đồng Nai"/>
    <x v="4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n v="660"/>
    <s v="VND"/>
    <s v=""/>
    <s v=""/>
    <s v="2900001243"/>
    <s v=""/>
    <s v="V01H010001"/>
    <s v="2101"/>
    <s v="Complete"/>
    <s v="MTS"/>
    <s v="C6703153"/>
    <s v=""/>
    <s v=""/>
    <n v="2"/>
    <x v="3"/>
  </r>
  <r>
    <s v="6750001142"/>
    <x v="6"/>
    <s v="ZBE1"/>
    <s v="ENL - Inv. Take Order"/>
    <s v="0013701"/>
    <s v="NV/18E"/>
    <s v="C6703153"/>
    <s v="Lotte - Đồng Nai"/>
    <x v="4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n v="703.80100000000004"/>
    <s v="VND"/>
    <s v=""/>
    <s v=""/>
    <s v="2900001243"/>
    <s v=""/>
    <s v="V01H010001"/>
    <s v="2101"/>
    <s v="Complete"/>
    <s v="MTS"/>
    <s v="C6703153"/>
    <s v=""/>
    <s v=""/>
    <n v="3"/>
    <x v="3"/>
  </r>
  <r>
    <s v="6750001142"/>
    <x v="6"/>
    <s v="ZBE1"/>
    <s v="ENL - Inv. Take Order"/>
    <s v="0013701"/>
    <s v="NV/18E"/>
    <s v="C6703153"/>
    <s v="Lotte - Đồng Nai"/>
    <x v="4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1243"/>
    <s v=""/>
    <s v="V01H010001"/>
    <s v="2101"/>
    <s v="Complete"/>
    <s v="MTS"/>
    <s v="C6703153"/>
    <s v=""/>
    <s v=""/>
    <n v="2"/>
    <x v="3"/>
  </r>
  <r>
    <s v="6750001173"/>
    <x v="6"/>
    <s v="ZBE1"/>
    <s v="ENL - Inv. Take Order"/>
    <s v="0013732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3620"/>
    <s v="Ahh 16g"/>
    <n v="100"/>
    <n v="100"/>
    <s v="CTN"/>
    <s v="CTN"/>
    <n v="309400"/>
    <n v="309400"/>
    <s v=""/>
    <n v="30940000"/>
    <n v="0"/>
    <n v="3094000"/>
    <n v="34034"/>
    <s v="VND"/>
    <s v=""/>
    <s v=""/>
    <s v="2900001228"/>
    <s v=""/>
    <s v="V01H010001"/>
    <s v="2101"/>
    <s v="Complete"/>
    <s v=""/>
    <s v="C6703148"/>
    <s v=""/>
    <s v=""/>
    <n v="100"/>
    <x v="0"/>
  </r>
  <r>
    <s v="6750001173"/>
    <x v="6"/>
    <s v="ZBE1"/>
    <s v="ENL - Inv. Take Order"/>
    <s v="0013732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3555"/>
    <s v="Na 17g - MT"/>
    <n v="500"/>
    <n v="500"/>
    <s v="CTN"/>
    <s v="CTN"/>
    <n v="185640"/>
    <n v="185640"/>
    <s v=""/>
    <n v="92820000"/>
    <n v="0"/>
    <n v="9282000"/>
    <n v="102102"/>
    <s v="VND"/>
    <s v=""/>
    <s v=""/>
    <s v="2900001228"/>
    <s v=""/>
    <s v="V01H010001"/>
    <s v="2101"/>
    <s v="Complete"/>
    <s v=""/>
    <s v="C6703148"/>
    <s v=""/>
    <s v=""/>
    <n v="500"/>
    <x v="0"/>
  </r>
  <r>
    <s v="6750001174"/>
    <x v="6"/>
    <s v="ZBE1"/>
    <s v="ENL - Inv. Take Order"/>
    <s v="0013733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0463"/>
    <s v="Na 8,5g"/>
    <n v="100"/>
    <n v="100"/>
    <s v="CTN"/>
    <s v="CTN"/>
    <n v="138982"/>
    <n v="138982"/>
    <s v=""/>
    <n v="13898200"/>
    <n v="0"/>
    <n v="1389820"/>
    <n v="15288.02"/>
    <s v="VND"/>
    <s v=""/>
    <s v=""/>
    <s v="2900001246"/>
    <s v=""/>
    <s v="V01H010001"/>
    <s v="2101"/>
    <s v="Complete"/>
    <s v=""/>
    <s v="C6703148"/>
    <s v=""/>
    <s v=""/>
    <n v="100"/>
    <x v="0"/>
  </r>
  <r>
    <s v="6750001174"/>
    <x v="6"/>
    <s v="ZBE1"/>
    <s v="ENL - Inv. Take Order"/>
    <s v="0013733"/>
    <s v="NV/18E"/>
    <s v="C6703148"/>
    <s v="Hương Thủy"/>
    <x v="5"/>
    <s v="NBTI - VIETNAM MT"/>
    <s v="F51"/>
    <s v="MT SOUTH"/>
    <s v="EVN2"/>
    <s v="NBTI - VIETNAM MT"/>
    <s v="MW00"/>
    <s v="VNMTIS"/>
    <s v="MT-IND-S"/>
    <s v="331017"/>
    <s v="Richoco Wfr 58g"/>
    <n v="100"/>
    <n v="100"/>
    <s v="CTN"/>
    <s v="CTN"/>
    <n v="273000"/>
    <n v="273000"/>
    <s v=""/>
    <n v="27300000"/>
    <n v="0"/>
    <n v="2730000"/>
    <n v="30030"/>
    <s v="VND"/>
    <s v=""/>
    <s v=""/>
    <s v="2900001246"/>
    <s v=""/>
    <s v="V01H010001"/>
    <s v="2101"/>
    <s v="Complete"/>
    <s v=""/>
    <s v="C6703148"/>
    <s v=""/>
    <s v=""/>
    <n v="100"/>
    <x v="0"/>
  </r>
  <r>
    <s v="6750001175"/>
    <x v="6"/>
    <s v="ZBE1"/>
    <s v="ENL - Inv. Take Order"/>
    <s v="0013734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0445"/>
    <s v="Na 58g"/>
    <n v="300"/>
    <n v="300"/>
    <s v="CTN"/>
    <s v="CTN"/>
    <n v="232050"/>
    <n v="232050"/>
    <s v=""/>
    <n v="69615000"/>
    <n v="-12285000"/>
    <n v="6961500"/>
    <n v="76576.5"/>
    <s v="VND"/>
    <s v=""/>
    <s v=""/>
    <s v="2900001247"/>
    <s v=""/>
    <s v="V01H010001"/>
    <s v="2101"/>
    <s v="Complete"/>
    <s v=""/>
    <s v="C6703148"/>
    <s v=""/>
    <s v=""/>
    <n v="300"/>
    <x v="0"/>
  </r>
  <r>
    <s v="6750001191"/>
    <x v="7"/>
    <s v="ZBE1"/>
    <s v="ENL - Inv. Take Order"/>
    <s v="0013748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037"/>
    <n v="115037"/>
    <s v=""/>
    <n v="3451101"/>
    <n v="-1212549"/>
    <n v="345110"/>
    <n v="3796.2109999999998"/>
    <s v="VND"/>
    <s v=""/>
    <s v=""/>
    <s v="2900001264"/>
    <s v=""/>
    <s v="V01H010001"/>
    <s v="2101"/>
    <s v="Complete"/>
    <s v="MTS"/>
    <s v="C6703151"/>
    <s v=""/>
    <s v=""/>
    <n v="30"/>
    <x v="2"/>
  </r>
  <r>
    <s v="6750001191"/>
    <x v="7"/>
    <s v="ZBE1"/>
    <s v="ENL - Inv. Take Order"/>
    <s v="0013748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000"/>
    <n v="340000"/>
    <s v=""/>
    <n v="5100000"/>
    <n v="0"/>
    <n v="510000"/>
    <n v="5610"/>
    <s v="VND"/>
    <s v=""/>
    <s v=""/>
    <s v="2900001264"/>
    <s v=""/>
    <s v="V01H010001"/>
    <s v="2101"/>
    <s v="Complete"/>
    <s v="MTS"/>
    <s v="C6703151"/>
    <s v=""/>
    <s v=""/>
    <n v="15"/>
    <x v="2"/>
  </r>
  <r>
    <s v="6750001191"/>
    <x v="7"/>
    <s v="ZBE1"/>
    <s v="ENL - Inv. Take Order"/>
    <s v="0013748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1264"/>
    <s v=""/>
    <s v="V01H010001"/>
    <s v="2101"/>
    <s v="Complete"/>
    <s v="MTS"/>
    <s v="C6703151"/>
    <s v=""/>
    <s v=""/>
    <n v="2"/>
    <x v="2"/>
  </r>
  <r>
    <s v="6750001191"/>
    <x v="7"/>
    <s v="ZBE1"/>
    <s v="ENL - Inv. Take Order"/>
    <s v="0013748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n v="660"/>
    <s v="VND"/>
    <s v=""/>
    <s v=""/>
    <s v="2900001264"/>
    <s v=""/>
    <s v="V01H010001"/>
    <s v="2101"/>
    <s v="Complete"/>
    <s v="MTS"/>
    <s v="C6703151"/>
    <s v=""/>
    <s v=""/>
    <n v="2"/>
    <x v="2"/>
  </r>
  <r>
    <s v="6750001191"/>
    <x v="7"/>
    <s v="ZBE1"/>
    <s v="ENL - Inv. Take Order"/>
    <s v="0013748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264"/>
    <s v=""/>
    <s v="V01H010001"/>
    <s v="2101"/>
    <s v="Complete"/>
    <s v="MTS"/>
    <s v="C6703151"/>
    <s v=""/>
    <s v=""/>
    <n v="5"/>
    <x v="2"/>
  </r>
  <r>
    <s v="6750001191"/>
    <x v="7"/>
    <s v="ZBE1"/>
    <s v="ENL - Inv. Take Order"/>
    <s v="0013748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1264"/>
    <s v=""/>
    <s v="V01H010001"/>
    <s v="2101"/>
    <s v="Complete"/>
    <s v="MTS"/>
    <s v="C6703151"/>
    <s v=""/>
    <s v=""/>
    <n v="2"/>
    <x v="2"/>
  </r>
  <r>
    <s v="6750001192"/>
    <x v="7"/>
    <s v="ZBE1"/>
    <s v="ENL - Inv. Take Order"/>
    <s v="0013749"/>
    <s v="NV/18E"/>
    <s v="C6703163"/>
    <s v="Lotte - Đống Đa"/>
    <x v="36"/>
    <s v="NBTI - VIETNAM MT"/>
    <s v="F51"/>
    <s v="MT SOUTH"/>
    <s v="EVN2"/>
    <s v="NBTI - VIETNAM MT"/>
    <s v="MW00"/>
    <s v="VNMTDN"/>
    <s v="MT-DIR-N"/>
    <s v="320463"/>
    <s v="Na 8,5g"/>
    <n v="2"/>
    <n v="2"/>
    <s v="CTN"/>
    <s v="CTN"/>
    <n v="115037"/>
    <n v="115037"/>
    <s v=""/>
    <n v="230073"/>
    <n v="-80837"/>
    <n v="23007"/>
    <n v="253.08"/>
    <s v="VND"/>
    <s v=""/>
    <s v=""/>
    <s v="2900001263"/>
    <s v=""/>
    <s v="V01H010001"/>
    <s v="2101"/>
    <s v="Complete"/>
    <s v="MTN"/>
    <s v="C6703163"/>
    <s v=""/>
    <s v=""/>
    <n v="2"/>
    <x v="1"/>
  </r>
  <r>
    <s v="6750001192"/>
    <x v="7"/>
    <s v="ZBE1"/>
    <s v="ENL - Inv. Take Order"/>
    <s v="0013749"/>
    <s v="NV/18E"/>
    <s v="C6703163"/>
    <s v="Lotte - Đống Đa"/>
    <x v="36"/>
    <s v="NBTI - VIETNAM MT"/>
    <s v="F51"/>
    <s v="MT SOUTH"/>
    <s v="EVN2"/>
    <s v="NBTI - VIETNAM MT"/>
    <s v="MW00"/>
    <s v="VNMTDN"/>
    <s v="MT-DIR-N"/>
    <s v="323620"/>
    <s v="Ahh 16g"/>
    <n v="6"/>
    <n v="6"/>
    <s v="CTN"/>
    <s v="CTN"/>
    <n v="340000"/>
    <n v="340000"/>
    <s v=""/>
    <n v="2040000"/>
    <n v="0"/>
    <n v="204000"/>
    <n v="2244"/>
    <s v="VND"/>
    <s v=""/>
    <s v=""/>
    <s v="2900001263"/>
    <s v=""/>
    <s v="V01H010001"/>
    <s v="2101"/>
    <s v="Complete"/>
    <s v="MTN"/>
    <s v="C6703163"/>
    <s v=""/>
    <s v=""/>
    <n v="6"/>
    <x v="1"/>
  </r>
  <r>
    <s v="6750001192"/>
    <x v="7"/>
    <s v="ZBE1"/>
    <s v="ENL - Inv. Take Order"/>
    <s v="0013749"/>
    <s v="NV/18E"/>
    <s v="C6703163"/>
    <s v="Lotte - Đống Đa"/>
    <x v="36"/>
    <s v="NBTI - VIETNAM MT"/>
    <s v="F51"/>
    <s v="MT SOUTH"/>
    <s v="EVN2"/>
    <s v="NBTI - VIETNAM MT"/>
    <s v="MW00"/>
    <s v="VNMTDN"/>
    <s v="MT-DIR-N"/>
    <s v="331017"/>
    <s v="Richoco Wfr 58g"/>
    <n v="5"/>
    <n v="5"/>
    <s v="CTN"/>
    <s v="CTN"/>
    <n v="300000"/>
    <n v="300000"/>
    <s v=""/>
    <n v="1500000"/>
    <n v="0"/>
    <n v="150000"/>
    <n v="1650"/>
    <s v="VND"/>
    <s v=""/>
    <s v=""/>
    <s v="2900001263"/>
    <s v=""/>
    <s v="V01H010001"/>
    <s v="2101"/>
    <s v="Complete"/>
    <s v="MTN"/>
    <s v="C6703163"/>
    <s v=""/>
    <s v=""/>
    <n v="5"/>
    <x v="1"/>
  </r>
  <r>
    <s v="6750001192"/>
    <x v="7"/>
    <s v="ZBE1"/>
    <s v="ENL - Inv. Take Order"/>
    <s v="0013749"/>
    <s v="NV/18E"/>
    <s v="C6703163"/>
    <s v="Lotte - Đống Đa"/>
    <x v="36"/>
    <s v="NBTI - VIETNAM MT"/>
    <s v="F51"/>
    <s v="MT SOUTH"/>
    <s v="EVN2"/>
    <s v="NBTI - VIETNAM MT"/>
    <s v="MW00"/>
    <s v="VNMTDN"/>
    <s v="MT-DIR-N"/>
    <s v="320445"/>
    <s v="Na 58g"/>
    <n v="15"/>
    <n v="15"/>
    <s v="CTN"/>
    <s v="CTN"/>
    <n v="300000"/>
    <n v="300000"/>
    <s v=""/>
    <n v="4500000"/>
    <n v="0"/>
    <n v="450000"/>
    <n v="4950"/>
    <s v="VND"/>
    <s v=""/>
    <s v=""/>
    <s v="2900001263"/>
    <s v=""/>
    <s v="V01H010001"/>
    <s v="2101"/>
    <s v="Complete"/>
    <s v="MTN"/>
    <s v="C6703163"/>
    <s v=""/>
    <s v=""/>
    <n v="15"/>
    <x v="1"/>
  </r>
  <r>
    <s v="6750001192"/>
    <x v="7"/>
    <s v="ZBE1"/>
    <s v="ENL - Inv. Take Order"/>
    <s v="0013749"/>
    <s v="NV/18E"/>
    <s v="C6703163"/>
    <s v="Lotte - Đống Đa"/>
    <x v="36"/>
    <s v="NBTI - VIETNAM MT"/>
    <s v="F51"/>
    <s v="MT SOUTH"/>
    <s v="EVN2"/>
    <s v="NBTI - VIETNAM MT"/>
    <s v="MW00"/>
    <s v="VNMTDN"/>
    <s v="MT-DIR-N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1263"/>
    <s v=""/>
    <s v="V01H010001"/>
    <s v="2101"/>
    <s v="Complete"/>
    <s v="MTN"/>
    <s v="C6703163"/>
    <s v=""/>
    <s v=""/>
    <n v="10"/>
    <x v="1"/>
  </r>
  <r>
    <s v="6750001192"/>
    <x v="7"/>
    <s v="ZBE1"/>
    <s v="ENL - Inv. Take Order"/>
    <s v="0013749"/>
    <s v="NV/18E"/>
    <s v="C6703163"/>
    <s v="Lotte - Đống Đa"/>
    <x v="36"/>
    <s v="NBTI - VIETNAM MT"/>
    <s v="F51"/>
    <s v="MT SOUTH"/>
    <s v="EVN2"/>
    <s v="NBTI - VIETNAM MT"/>
    <s v="MW00"/>
    <s v="VNMTDN"/>
    <s v="MT-DIR-N"/>
    <s v="323709"/>
    <s v="Nextar Brownies 112g"/>
    <n v="5"/>
    <n v="5"/>
    <s v="CTN"/>
    <s v="CTN"/>
    <n v="300000"/>
    <n v="300000"/>
    <s v=""/>
    <n v="1500000"/>
    <n v="0"/>
    <n v="150000"/>
    <n v="1650"/>
    <s v="VND"/>
    <s v=""/>
    <s v=""/>
    <s v="2900001263"/>
    <s v=""/>
    <s v="V01H010001"/>
    <s v="2101"/>
    <s v="Complete"/>
    <s v="MTN"/>
    <s v="C6703163"/>
    <s v=""/>
    <s v=""/>
    <n v="5"/>
    <x v="1"/>
  </r>
  <r>
    <s v="6750001218"/>
    <x v="7"/>
    <s v="ZBE1"/>
    <s v="ENL - Inv. Take Order"/>
    <s v="0013777"/>
    <s v="NV/18E"/>
    <s v="C6703159"/>
    <s v="Saigon Coop"/>
    <x v="0"/>
    <s v="NBTI - VIETNAM MT"/>
    <s v="F51"/>
    <s v="MT SOUTH"/>
    <s v="EVN2"/>
    <s v="NBTI - VIETNAM MT"/>
    <s v="MW00"/>
    <s v="VNMTDS"/>
    <s v="MT-DIR-S"/>
    <s v="323620"/>
    <s v="Ahh 16g"/>
    <n v="30"/>
    <n v="30"/>
    <s v="CTN"/>
    <s v="CTN"/>
    <n v="340000"/>
    <n v="340000"/>
    <s v=""/>
    <n v="10200000"/>
    <n v="0"/>
    <n v="1020000"/>
    <n v="11220"/>
    <s v="VND"/>
    <s v=""/>
    <s v=""/>
    <s v="2900001293"/>
    <s v=""/>
    <s v="V01H010001"/>
    <s v="2101"/>
    <s v="Complete"/>
    <s v=""/>
    <s v="C6703159"/>
    <s v=""/>
    <s v=""/>
    <n v="30"/>
    <x v="0"/>
  </r>
  <r>
    <s v="6750001218"/>
    <x v="7"/>
    <s v="ZBE1"/>
    <s v="ENL - Inv. Take Order"/>
    <s v="0013777"/>
    <s v="NV/18E"/>
    <s v="C6703159"/>
    <s v="Saigon Coop"/>
    <x v="0"/>
    <s v="NBTI - VIETNAM MT"/>
    <s v="F51"/>
    <s v="MT SOUTH"/>
    <s v="EVN2"/>
    <s v="NBTI - VIETNAM MT"/>
    <s v="MW00"/>
    <s v="VNMTDS"/>
    <s v="MT-DIR-S"/>
    <s v="323555"/>
    <s v="Na 17g - MT"/>
    <n v="300"/>
    <n v="300"/>
    <s v="CTN"/>
    <s v="CTN"/>
    <n v="204000"/>
    <n v="204000"/>
    <s v=""/>
    <n v="61200000"/>
    <n v="0"/>
    <n v="6120000"/>
    <n v="67320"/>
    <s v="VND"/>
    <s v=""/>
    <s v=""/>
    <s v="2900001293"/>
    <s v=""/>
    <s v="V01H010001"/>
    <s v="2101"/>
    <s v="Complete"/>
    <s v=""/>
    <s v="C6703159"/>
    <s v=""/>
    <s v=""/>
    <n v="300"/>
    <x v="0"/>
  </r>
  <r>
    <s v="6750001218"/>
    <x v="7"/>
    <s v="ZBE1"/>
    <s v="ENL - Inv. Take Order"/>
    <s v="0013777"/>
    <s v="NV/18E"/>
    <s v="C6703159"/>
    <s v="Saigon Coop"/>
    <x v="0"/>
    <s v="NBTI - VIETNAM MT"/>
    <s v="F51"/>
    <s v="MT SOUTH"/>
    <s v="EVN2"/>
    <s v="NBTI - VIETNAM MT"/>
    <s v="MW00"/>
    <s v="VNMTDS"/>
    <s v="MT-DIR-S"/>
    <s v="331017"/>
    <s v="Richoco Wfr 58g"/>
    <n v="200"/>
    <n v="200"/>
    <s v="CTN"/>
    <s v="CTN"/>
    <n v="255000"/>
    <n v="255000"/>
    <s v=""/>
    <n v="51000000"/>
    <n v="-9000000"/>
    <n v="5100000"/>
    <n v="56100"/>
    <s v="VND"/>
    <s v=""/>
    <s v=""/>
    <s v="2900001293"/>
    <s v=""/>
    <s v="V01H010001"/>
    <s v="2101"/>
    <s v="Complete"/>
    <s v=""/>
    <s v="C6703159"/>
    <s v=""/>
    <s v=""/>
    <n v="200"/>
    <x v="0"/>
  </r>
  <r>
    <s v="6750001220"/>
    <x v="7"/>
    <s v="ZBE1"/>
    <s v="ENL - Inv. Take Order"/>
    <s v="0013779"/>
    <s v="NV/18E"/>
    <s v="C6703159"/>
    <s v="Saigon Coop"/>
    <x v="0"/>
    <s v="NBTI - VIETNAM MT"/>
    <s v="F51"/>
    <s v="MT SOUTH"/>
    <s v="EVN2"/>
    <s v="NBTI - VIETNAM MT"/>
    <s v="MW00"/>
    <s v="VNMTDS"/>
    <s v="MT-DIR-S"/>
    <s v="320445"/>
    <s v="Na 58g"/>
    <n v="400"/>
    <n v="400"/>
    <s v="CTN"/>
    <s v="CTN"/>
    <n v="255000"/>
    <n v="255000"/>
    <s v=""/>
    <n v="102000000"/>
    <n v="-18000000"/>
    <n v="10200000"/>
    <n v="112200"/>
    <s v="VND"/>
    <s v=""/>
    <s v=""/>
    <s v="2900001294"/>
    <s v=""/>
    <s v="V01H010001"/>
    <s v="2101"/>
    <s v="Complete"/>
    <s v=""/>
    <s v="C6703159"/>
    <s v=""/>
    <s v=""/>
    <n v="400"/>
    <x v="0"/>
  </r>
  <r>
    <s v="6750001221"/>
    <x v="7"/>
    <s v="ZBE1"/>
    <s v="ENL - Inv. Take Order"/>
    <s v="0013780"/>
    <s v="NV/18E"/>
    <s v="C6703159"/>
    <s v="Saigon Coop"/>
    <x v="0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000"/>
    <n v="340000"/>
    <s v=""/>
    <n v="5100000"/>
    <n v="0"/>
    <n v="510000"/>
    <n v="5610"/>
    <s v="VND"/>
    <s v=""/>
    <s v=""/>
    <s v="2900001295"/>
    <s v=""/>
    <s v="V01H010001"/>
    <s v="2101"/>
    <s v="Complete"/>
    <s v=""/>
    <s v="C6703347"/>
    <s v=""/>
    <s v=""/>
    <n v="15"/>
    <x v="0"/>
  </r>
  <r>
    <s v="6750001221"/>
    <x v="7"/>
    <s v="ZBE1"/>
    <s v="ENL - Inv. Take Order"/>
    <s v="0013780"/>
    <s v="NV/18E"/>
    <s v="C6703159"/>
    <s v="Saigon Coop"/>
    <x v="0"/>
    <s v="NBTI - VIETNAM MT"/>
    <s v="F51"/>
    <s v="MT SOUTH"/>
    <s v="EVN2"/>
    <s v="NBTI - VIETNAM MT"/>
    <s v="MW00"/>
    <s v="VNMTDS"/>
    <s v="MT-DIR-S"/>
    <s v="321238"/>
    <s v="Richoco Wfr 17g"/>
    <n v="40"/>
    <n v="40"/>
    <s v="CTN"/>
    <s v="CTN"/>
    <n v="204000"/>
    <n v="204000"/>
    <s v=""/>
    <n v="8160000"/>
    <n v="0"/>
    <n v="816000"/>
    <n v="8976"/>
    <s v="VND"/>
    <s v=""/>
    <s v=""/>
    <s v="2900001295"/>
    <s v=""/>
    <s v="V01H010001"/>
    <s v="2101"/>
    <s v="Complete"/>
    <s v=""/>
    <s v="C6703347"/>
    <s v=""/>
    <s v=""/>
    <n v="40"/>
    <x v="0"/>
  </r>
  <r>
    <s v="6750001221"/>
    <x v="7"/>
    <s v="ZBE1"/>
    <s v="ENL - Inv. Take Order"/>
    <s v="0013780"/>
    <s v="NV/18E"/>
    <s v="C6703159"/>
    <s v="Saigon Coop"/>
    <x v="0"/>
    <s v="NBTI - VIETNAM MT"/>
    <s v="F51"/>
    <s v="MT SOUTH"/>
    <s v="EVN2"/>
    <s v="NBTI - VIETNAM MT"/>
    <s v="MW00"/>
    <s v="VNMTDS"/>
    <s v="MT-DIR-S"/>
    <s v="323555"/>
    <s v="Na 17g - MT"/>
    <n v="30"/>
    <n v="30"/>
    <s v="CTN"/>
    <s v="CTN"/>
    <n v="204000"/>
    <n v="204000"/>
    <s v=""/>
    <n v="6120000"/>
    <n v="0"/>
    <n v="612000"/>
    <n v="6732"/>
    <s v="VND"/>
    <s v=""/>
    <s v=""/>
    <s v="2900001295"/>
    <s v=""/>
    <s v="V01H010001"/>
    <s v="2101"/>
    <s v="Complete"/>
    <s v=""/>
    <s v="C6703347"/>
    <s v=""/>
    <s v=""/>
    <n v="30"/>
    <x v="0"/>
  </r>
  <r>
    <s v="6750001221"/>
    <x v="7"/>
    <s v="ZBE1"/>
    <s v="ENL - Inv. Take Order"/>
    <s v="0013780"/>
    <s v="NV/18E"/>
    <s v="C6703159"/>
    <s v="Saigon Coop"/>
    <x v="0"/>
    <s v="NBTI - VIETNAM MT"/>
    <s v="F51"/>
    <s v="MT SOUTH"/>
    <s v="EVN2"/>
    <s v="NBTI - VIETNAM MT"/>
    <s v="MW00"/>
    <s v="VNMTDS"/>
    <s v="MT-DIR-S"/>
    <s v="320445"/>
    <s v="Na 58g"/>
    <n v="120"/>
    <n v="120"/>
    <s v="CTN"/>
    <s v="CTN"/>
    <n v="255000"/>
    <n v="255000"/>
    <s v=""/>
    <n v="30600000"/>
    <n v="-5400000"/>
    <n v="3060000"/>
    <n v="33660"/>
    <s v="VND"/>
    <s v=""/>
    <s v=""/>
    <s v="2900001295"/>
    <s v=""/>
    <s v="V01H010001"/>
    <s v="2101"/>
    <s v="Complete"/>
    <s v=""/>
    <s v="C6703347"/>
    <s v=""/>
    <s v=""/>
    <n v="120"/>
    <x v="0"/>
  </r>
  <r>
    <s v="6750001221"/>
    <x v="7"/>
    <s v="ZBE1"/>
    <s v="ENL - Inv. Take Order"/>
    <s v="0013780"/>
    <s v="NV/18E"/>
    <s v="C6703159"/>
    <s v="Saigon Coop"/>
    <x v="0"/>
    <s v="NBTI - VIETNAM MT"/>
    <s v="F51"/>
    <s v="MT SOUTH"/>
    <s v="EVN2"/>
    <s v="NBTI - VIETNAM MT"/>
    <s v="MW00"/>
    <s v="VNMTDS"/>
    <s v="MT-DIR-S"/>
    <s v="331017"/>
    <s v="Richoco Wfr 58g"/>
    <n v="30"/>
    <n v="30"/>
    <s v="CTN"/>
    <s v="CTN"/>
    <n v="255000"/>
    <n v="255000"/>
    <s v=""/>
    <n v="7650000"/>
    <n v="-1350000"/>
    <n v="765000"/>
    <n v="8415"/>
    <s v="VND"/>
    <s v=""/>
    <s v=""/>
    <s v="2900001295"/>
    <s v=""/>
    <s v="V01H010001"/>
    <s v="2101"/>
    <s v="Complete"/>
    <s v=""/>
    <s v="C6703347"/>
    <s v=""/>
    <s v=""/>
    <n v="30"/>
    <x v="0"/>
  </r>
  <r>
    <s v="6750001228"/>
    <x v="8"/>
    <s v="ZBE1"/>
    <s v="ENL - Inv. Take Order"/>
    <s v="0013787"/>
    <s v="NV/18E"/>
    <s v="C6703165"/>
    <s v="Big C"/>
    <x v="18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1299"/>
    <s v=""/>
    <s v="V01H010001"/>
    <s v="2101"/>
    <s v="Complete"/>
    <s v=""/>
    <s v="C6703323"/>
    <s v="BIG C - GO VAP"/>
    <s v="MTS"/>
    <n v="5"/>
    <x v="3"/>
  </r>
  <r>
    <s v="6750001228"/>
    <x v="8"/>
    <s v="ZBE1"/>
    <s v="ENL - Inv. Take Order"/>
    <s v="0013787"/>
    <s v="NV/18E"/>
    <s v="C6703165"/>
    <s v="Big C"/>
    <x v="18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1299"/>
    <s v=""/>
    <s v="V01H010001"/>
    <s v="2101"/>
    <s v="Complete"/>
    <s v=""/>
    <s v="C6703323"/>
    <s v="BIG C - GO VAP"/>
    <s v="MTS"/>
    <n v="2"/>
    <x v="3"/>
  </r>
  <r>
    <s v="6750001228"/>
    <x v="8"/>
    <s v="ZBE1"/>
    <s v="ENL - Inv. Take Order"/>
    <s v="0013787"/>
    <s v="NV/18E"/>
    <s v="C6703165"/>
    <s v="Big C"/>
    <x v="18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299"/>
    <s v=""/>
    <s v="V01H010001"/>
    <s v="2101"/>
    <s v="Complete"/>
    <s v=""/>
    <s v="C6703323"/>
    <s v="BIG C - GO VAP"/>
    <s v="MTS"/>
    <n v="5"/>
    <x v="3"/>
  </r>
  <r>
    <s v="6750001228"/>
    <x v="8"/>
    <s v="ZBE1"/>
    <s v="ENL - Inv. Take Order"/>
    <s v="0013787"/>
    <s v="NV/18E"/>
    <s v="C6703165"/>
    <s v="Big C"/>
    <x v="18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7"/>
    <n v="1724.9970000000001"/>
    <s v="VND"/>
    <s v=""/>
    <s v=""/>
    <s v="2900001299"/>
    <s v=""/>
    <s v="V01H010001"/>
    <s v="2101"/>
    <s v="Complete"/>
    <s v=""/>
    <s v="C6703323"/>
    <s v="BIG C - GO VAP"/>
    <s v="MTS"/>
    <n v="5"/>
    <x v="3"/>
  </r>
  <r>
    <s v="6750001228"/>
    <x v="8"/>
    <s v="ZBE1"/>
    <s v="ENL - Inv. Take Order"/>
    <s v="0013787"/>
    <s v="NV/18E"/>
    <s v="C6703165"/>
    <s v="Big C"/>
    <x v="18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299"/>
    <s v=""/>
    <s v="V01H010001"/>
    <s v="2101"/>
    <s v="Complete"/>
    <s v=""/>
    <s v="C6703323"/>
    <s v="BIG C - GO VAP"/>
    <s v="MTS"/>
    <n v="2"/>
    <x v="3"/>
  </r>
  <r>
    <s v="6750001228"/>
    <x v="8"/>
    <s v="ZBE1"/>
    <s v="ENL - Inv. Take Order"/>
    <s v="0013787"/>
    <s v="NV/18E"/>
    <s v="C6703165"/>
    <s v="Big C"/>
    <x v="18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n v="1103.999"/>
    <s v="VND"/>
    <s v=""/>
    <s v=""/>
    <s v="2900001299"/>
    <s v=""/>
    <s v="V01H010001"/>
    <s v="2101"/>
    <s v="Complete"/>
    <s v=""/>
    <s v="C6703323"/>
    <s v="BIG C - GO VAP"/>
    <s v="MTS"/>
    <n v="3"/>
    <x v="3"/>
  </r>
  <r>
    <s v="6750001228"/>
    <x v="8"/>
    <s v="ZBE1"/>
    <s v="ENL - Inv. Take Order"/>
    <s v="0013787"/>
    <s v="NV/18E"/>
    <s v="C6703165"/>
    <s v="Big C"/>
    <x v="18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1299"/>
    <s v=""/>
    <s v="V01H010001"/>
    <s v="2101"/>
    <s v="Complete"/>
    <s v=""/>
    <s v="C6703323"/>
    <s v="BIG C - GO VAP"/>
    <s v="MTS"/>
    <n v="2"/>
    <x v="3"/>
  </r>
  <r>
    <s v="6750001229"/>
    <x v="8"/>
    <s v="ZBE1"/>
    <s v="ENL - Inv. Take Order"/>
    <s v="0013788"/>
    <s v="NV/18E"/>
    <s v="C6703165"/>
    <s v="Big C"/>
    <x v="37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4"/>
    <n v="1710.0039999999999"/>
    <s v="VND"/>
    <s v=""/>
    <s v=""/>
    <s v="2900001300"/>
    <s v=""/>
    <s v="V01H010001"/>
    <s v="2101"/>
    <s v="Complete"/>
    <s v=""/>
    <s v="C6703329"/>
    <s v="BIG C - AN PHU"/>
    <s v="MTS"/>
    <n v="10"/>
    <x v="3"/>
  </r>
  <r>
    <s v="6750001229"/>
    <x v="8"/>
    <s v="ZBE1"/>
    <s v="ENL - Inv. Take Order"/>
    <s v="0013788"/>
    <s v="NV/18E"/>
    <s v="C6703165"/>
    <s v="Big C"/>
    <x v="37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1300"/>
    <s v=""/>
    <s v="V01H010001"/>
    <s v="2101"/>
    <s v="Complete"/>
    <s v=""/>
    <s v="C6703329"/>
    <s v="BIG C - AN PHU"/>
    <s v="MTS"/>
    <n v="3"/>
    <x v="3"/>
  </r>
  <r>
    <s v="6750001229"/>
    <x v="8"/>
    <s v="ZBE1"/>
    <s v="ENL - Inv. Take Order"/>
    <s v="0013788"/>
    <s v="NV/18E"/>
    <s v="C6703165"/>
    <s v="Big C"/>
    <x v="37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n v="703.80100000000004"/>
    <s v="VND"/>
    <s v=""/>
    <s v=""/>
    <s v="2900001300"/>
    <s v=""/>
    <s v="V01H010001"/>
    <s v="2101"/>
    <s v="Complete"/>
    <s v=""/>
    <s v="C6703329"/>
    <s v="BIG C - AN PHU"/>
    <s v="MTS"/>
    <n v="3"/>
    <x v="3"/>
  </r>
  <r>
    <s v="6750001229"/>
    <x v="8"/>
    <s v="ZBE1"/>
    <s v="ENL - Inv. Take Order"/>
    <s v="0013788"/>
    <s v="NV/18E"/>
    <s v="C6703165"/>
    <s v="Big C"/>
    <x v="37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1300"/>
    <s v=""/>
    <s v="V01H010001"/>
    <s v="2101"/>
    <s v="Complete"/>
    <s v=""/>
    <s v="C6703329"/>
    <s v="BIG C - AN PHU"/>
    <s v="MTS"/>
    <n v="3"/>
    <x v="3"/>
  </r>
  <r>
    <s v="6750001229"/>
    <x v="8"/>
    <s v="ZBE1"/>
    <s v="ENL - Inv. Take Order"/>
    <s v="0013788"/>
    <s v="NV/18E"/>
    <s v="C6703165"/>
    <s v="Big C"/>
    <x v="37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1300"/>
    <s v=""/>
    <s v="V01H010001"/>
    <s v="2101"/>
    <s v="Complete"/>
    <s v=""/>
    <s v="C6703329"/>
    <s v="BIG C - AN PHU"/>
    <s v="MTS"/>
    <n v="1"/>
    <x v="3"/>
  </r>
  <r>
    <s v="6750001229"/>
    <x v="8"/>
    <s v="ZBE1"/>
    <s v="ENL - Inv. Take Order"/>
    <s v="0013788"/>
    <s v="NV/18E"/>
    <s v="C6703165"/>
    <s v="Big C"/>
    <x v="37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n v="368"/>
    <s v="VND"/>
    <s v=""/>
    <s v=""/>
    <s v="2900001300"/>
    <s v=""/>
    <s v="V01H010001"/>
    <s v="2101"/>
    <s v="Complete"/>
    <s v=""/>
    <s v="C6703329"/>
    <s v="BIG C - AN PHU"/>
    <s v="MTS"/>
    <n v="1"/>
    <x v="3"/>
  </r>
  <r>
    <s v="6750001229"/>
    <x v="8"/>
    <s v="ZBE1"/>
    <s v="ENL - Inv. Take Order"/>
    <s v="0013788"/>
    <s v="NV/18E"/>
    <s v="C6703165"/>
    <s v="Big C"/>
    <x v="37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1300"/>
    <s v=""/>
    <s v="V01H010001"/>
    <s v="2101"/>
    <s v="Complete"/>
    <s v=""/>
    <s v="C6703329"/>
    <s v="BIG C - AN PHU"/>
    <s v="MTS"/>
    <n v="2"/>
    <x v="3"/>
  </r>
  <r>
    <s v="6750001230"/>
    <x v="8"/>
    <s v="ZBE1"/>
    <s v="ENL - Inv. Take Order"/>
    <s v="0013789"/>
    <s v="NV/18E"/>
    <s v="C6703155"/>
    <s v="Lotte - Cần Thơ"/>
    <x v="35"/>
    <s v="NBTI - VIETNAM MT"/>
    <s v="F51"/>
    <s v="MT SOUTH"/>
    <s v="EVN2"/>
    <s v="NBTI - VIETNAM MT"/>
    <s v="MW00"/>
    <s v="VNMTDS"/>
    <s v="MT-DIR-S"/>
    <s v="320429"/>
    <s v="Tin Can 350g"/>
    <n v="3"/>
    <n v="3"/>
    <s v="CTN"/>
    <s v="CTN"/>
    <n v="300000"/>
    <n v="300000"/>
    <s v=""/>
    <n v="900000"/>
    <n v="0"/>
    <n v="90000"/>
    <n v="990"/>
    <s v="VND"/>
    <s v=""/>
    <s v=""/>
    <s v="2900001301"/>
    <s v=""/>
    <s v="V01H010001"/>
    <s v="2101"/>
    <s v="Complete"/>
    <s v="MTS"/>
    <s v="C6703155"/>
    <s v=""/>
    <s v=""/>
    <n v="3"/>
    <x v="2"/>
  </r>
  <r>
    <s v="6750001230"/>
    <x v="8"/>
    <s v="ZBE1"/>
    <s v="ENL - Inv. Take Order"/>
    <s v="0013789"/>
    <s v="NV/18E"/>
    <s v="C6703155"/>
    <s v="Lotte - Cần Thơ"/>
    <x v="35"/>
    <s v="NBTI - VIETNAM MT"/>
    <s v="F51"/>
    <s v="MT SOUTH"/>
    <s v="EVN2"/>
    <s v="NBTI - VIETNAM MT"/>
    <s v="MW00"/>
    <s v="VNMTDS"/>
    <s v="MT-DIR-S"/>
    <s v="321238"/>
    <s v="Richoco Wfr 17g"/>
    <n v="3"/>
    <n v="3"/>
    <s v="CTN"/>
    <s v="CTN"/>
    <n v="213273"/>
    <n v="213273"/>
    <s v=""/>
    <n v="639819"/>
    <n v="0"/>
    <n v="63982"/>
    <n v="703.80100000000004"/>
    <s v="VND"/>
    <s v=""/>
    <s v=""/>
    <s v="2900001301"/>
    <s v=""/>
    <s v="V01H010001"/>
    <s v="2101"/>
    <s v="Complete"/>
    <s v="MTS"/>
    <s v="C6703155"/>
    <s v=""/>
    <s v=""/>
    <n v="3"/>
    <x v="2"/>
  </r>
  <r>
    <s v="6750001230"/>
    <x v="8"/>
    <s v="ZBE1"/>
    <s v="ENL - Inv. Take Order"/>
    <s v="0013789"/>
    <s v="NV/18E"/>
    <s v="C6703155"/>
    <s v="Lotte - Cần Thơ"/>
    <x v="35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000"/>
    <n v="300000"/>
    <s v=""/>
    <n v="300000"/>
    <n v="0"/>
    <n v="30000"/>
    <n v="330"/>
    <s v="VND"/>
    <s v=""/>
    <s v=""/>
    <s v="2900001301"/>
    <s v=""/>
    <s v="V01H010001"/>
    <s v="2101"/>
    <s v="Complete"/>
    <s v="MTS"/>
    <s v="C6703155"/>
    <s v=""/>
    <s v=""/>
    <n v="1"/>
    <x v="2"/>
  </r>
  <r>
    <s v="6750001230"/>
    <x v="8"/>
    <s v="ZBE1"/>
    <s v="ENL - Inv. Take Order"/>
    <s v="0013789"/>
    <s v="NV/18E"/>
    <s v="C6703155"/>
    <s v="Lotte - Cần Thơ"/>
    <x v="35"/>
    <s v="NBTI - VIETNAM MT"/>
    <s v="F51"/>
    <s v="MT SOUTH"/>
    <s v="EVN2"/>
    <s v="NBTI - VIETNAM MT"/>
    <s v="MW00"/>
    <s v="VNMTDS"/>
    <s v="MT-DIR-S"/>
    <s v="320445"/>
    <s v="Na 58g"/>
    <n v="8"/>
    <n v="8"/>
    <s v="CTN"/>
    <s v="CTN"/>
    <n v="300000"/>
    <n v="300000"/>
    <s v=""/>
    <n v="2400000"/>
    <n v="0"/>
    <n v="240000"/>
    <n v="2640"/>
    <s v="VND"/>
    <s v=""/>
    <s v=""/>
    <s v="2900001301"/>
    <s v=""/>
    <s v="V01H010001"/>
    <s v="2101"/>
    <s v="Complete"/>
    <s v="MTS"/>
    <s v="C6703155"/>
    <s v=""/>
    <s v=""/>
    <n v="8"/>
    <x v="2"/>
  </r>
  <r>
    <s v="6750001230"/>
    <x v="8"/>
    <s v="ZBE1"/>
    <s v="ENL - Inv. Take Order"/>
    <s v="0013789"/>
    <s v="NV/18E"/>
    <s v="C6703155"/>
    <s v="Lotte - Cần Thơ"/>
    <x v="35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273"/>
    <n v="213273"/>
    <s v=""/>
    <n v="1492911"/>
    <n v="0"/>
    <n v="149291"/>
    <n v="1642.202"/>
    <s v="VND"/>
    <s v=""/>
    <s v=""/>
    <s v="2900001301"/>
    <s v=""/>
    <s v="V01H010001"/>
    <s v="2101"/>
    <s v="Complete"/>
    <s v="MTS"/>
    <s v="C6703155"/>
    <s v=""/>
    <s v=""/>
    <n v="7"/>
    <x v="2"/>
  </r>
  <r>
    <s v="6750001230"/>
    <x v="8"/>
    <s v="ZBE1"/>
    <s v="ENL - Inv. Take Order"/>
    <s v="0013789"/>
    <s v="NV/18E"/>
    <s v="C6703155"/>
    <s v="Lotte - Cần Thơ"/>
    <x v="35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00000"/>
    <n v="300000"/>
    <s v=""/>
    <n v="1500000"/>
    <n v="0"/>
    <n v="150000"/>
    <n v="1650"/>
    <s v="VND"/>
    <s v=""/>
    <s v=""/>
    <s v="2900001301"/>
    <s v=""/>
    <s v="V01H010001"/>
    <s v="2101"/>
    <s v="Complete"/>
    <s v="MTS"/>
    <s v="C6703155"/>
    <s v=""/>
    <s v=""/>
    <n v="5"/>
    <x v="2"/>
  </r>
  <r>
    <s v="6750001231"/>
    <x v="8"/>
    <s v="ZBE1"/>
    <s v="ENL - Inv. Take Order"/>
    <s v="0013790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037"/>
    <n v="115037"/>
    <s v=""/>
    <n v="1150367"/>
    <n v="-404183"/>
    <n v="115037"/>
    <n v="1265.404"/>
    <s v="VND"/>
    <s v=""/>
    <s v=""/>
    <s v="2900001302"/>
    <s v=""/>
    <s v="V01H010001"/>
    <s v="2101"/>
    <s v="Complete"/>
    <s v="MTS"/>
    <s v="C6703156"/>
    <s v=""/>
    <s v=""/>
    <n v="10"/>
    <x v="2"/>
  </r>
  <r>
    <s v="6750001231"/>
    <x v="8"/>
    <s v="ZBE1"/>
    <s v="ENL - Inv. Take Order"/>
    <s v="0013790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000"/>
    <n v="340000"/>
    <s v=""/>
    <n v="5100000"/>
    <n v="0"/>
    <n v="510000"/>
    <n v="5610"/>
    <s v="VND"/>
    <s v=""/>
    <s v=""/>
    <s v="2900001302"/>
    <s v=""/>
    <s v="V01H010001"/>
    <s v="2101"/>
    <s v="Complete"/>
    <s v="MTS"/>
    <s v="C6703156"/>
    <s v=""/>
    <s v=""/>
    <n v="15"/>
    <x v="2"/>
  </r>
  <r>
    <s v="6750001231"/>
    <x v="8"/>
    <s v="ZBE1"/>
    <s v="ENL - Inv. Take Order"/>
    <s v="0013790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1302"/>
    <s v=""/>
    <s v="V01H010001"/>
    <s v="2101"/>
    <s v="Complete"/>
    <s v="MTS"/>
    <s v="C6703156"/>
    <s v=""/>
    <s v=""/>
    <n v="3"/>
    <x v="2"/>
  </r>
  <r>
    <s v="6750001231"/>
    <x v="8"/>
    <s v="ZBE1"/>
    <s v="ENL - Inv. Take Order"/>
    <s v="0013790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4"/>
    <n v="1407.6020000000001"/>
    <s v="VND"/>
    <s v=""/>
    <s v=""/>
    <s v="2900001302"/>
    <s v=""/>
    <s v="V01H010001"/>
    <s v="2101"/>
    <s v="Complete"/>
    <s v="MTS"/>
    <s v="C6703156"/>
    <s v=""/>
    <s v=""/>
    <n v="6"/>
    <x v="2"/>
  </r>
  <r>
    <s v="6750001231"/>
    <x v="8"/>
    <s v="ZBE1"/>
    <s v="ENL - Inv. Take Order"/>
    <s v="0013790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1302"/>
    <s v=""/>
    <s v="V01H010001"/>
    <s v="2101"/>
    <s v="Complete"/>
    <s v="MTS"/>
    <s v="C6703156"/>
    <s v=""/>
    <s v=""/>
    <n v="2"/>
    <x v="2"/>
  </r>
  <r>
    <s v="6750001232"/>
    <x v="8"/>
    <s v="ZBE1"/>
    <s v="ENL - Inv. Take Order"/>
    <s v="0013791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0429"/>
    <s v="Tin Can 350g"/>
    <n v="3"/>
    <n v="3"/>
    <s v="CTN"/>
    <s v="CTN"/>
    <n v="300000"/>
    <n v="300000"/>
    <s v=""/>
    <n v="900000"/>
    <n v="0"/>
    <n v="90000"/>
    <n v="990"/>
    <s v="VND"/>
    <s v=""/>
    <s v=""/>
    <s v="2900001303"/>
    <s v=""/>
    <s v="V01H010001"/>
    <s v="2101"/>
    <s v="Complete"/>
    <s v="MTS"/>
    <s v="C6703156"/>
    <s v=""/>
    <s v=""/>
    <n v="3"/>
    <x v="2"/>
  </r>
  <r>
    <s v="6750001232"/>
    <x v="8"/>
    <s v="ZBE1"/>
    <s v="ENL - Inv. Take Order"/>
    <s v="0013791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1303"/>
    <s v=""/>
    <s v="V01H010001"/>
    <s v="2101"/>
    <s v="Complete"/>
    <s v="MTS"/>
    <s v="C6703156"/>
    <s v=""/>
    <s v=""/>
    <n v="10"/>
    <x v="2"/>
  </r>
  <r>
    <s v="6750001250"/>
    <x v="9"/>
    <s v="ZBE1"/>
    <s v="ENL - Inv. Take Order"/>
    <s v="0013809"/>
    <s v="NV/18E"/>
    <s v="C6703149"/>
    <s v="Lotte - Bình Dương"/>
    <x v="3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000"/>
    <n v="340000"/>
    <s v=""/>
    <n v="1020000"/>
    <n v="0"/>
    <n v="102000"/>
    <n v="1122"/>
    <s v="VND"/>
    <s v=""/>
    <s v=""/>
    <s v="2900001328"/>
    <s v=""/>
    <s v="V01H010001"/>
    <s v="2101"/>
    <s v="Complete"/>
    <s v="MTS"/>
    <s v="C6703149"/>
    <s v=""/>
    <s v=""/>
    <n v="3"/>
    <x v="2"/>
  </r>
  <r>
    <s v="6750001250"/>
    <x v="9"/>
    <s v="ZBE1"/>
    <s v="ENL - Inv. Take Order"/>
    <s v="0013809"/>
    <s v="NV/18E"/>
    <s v="C6703149"/>
    <s v="Lotte - Bình Dương"/>
    <x v="3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273"/>
    <n v="213273"/>
    <s v=""/>
    <n v="1066365"/>
    <n v="0"/>
    <n v="106637"/>
    <n v="1173.002"/>
    <s v="VND"/>
    <s v=""/>
    <s v=""/>
    <s v="2900001328"/>
    <s v=""/>
    <s v="V01H010001"/>
    <s v="2101"/>
    <s v="Complete"/>
    <s v="MTS"/>
    <s v="C6703149"/>
    <s v=""/>
    <s v=""/>
    <n v="5"/>
    <x v="2"/>
  </r>
  <r>
    <s v="6750001250"/>
    <x v="9"/>
    <s v="ZBE1"/>
    <s v="ENL - Inv. Take Order"/>
    <s v="0013809"/>
    <s v="NV/18E"/>
    <s v="C6703149"/>
    <s v="Lotte - Bình Dương"/>
    <x v="3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1328"/>
    <s v=""/>
    <s v="V01H010001"/>
    <s v="2101"/>
    <s v="Complete"/>
    <s v="MTS"/>
    <s v="C6703149"/>
    <s v=""/>
    <s v=""/>
    <n v="2"/>
    <x v="2"/>
  </r>
  <r>
    <s v="6750001250"/>
    <x v="9"/>
    <s v="ZBE1"/>
    <s v="ENL - Inv. Take Order"/>
    <s v="0013809"/>
    <s v="NV/18E"/>
    <s v="C6703149"/>
    <s v="Lotte - Bình Dương"/>
    <x v="3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000"/>
    <n v="300000"/>
    <s v=""/>
    <n v="1500000"/>
    <n v="0"/>
    <n v="150000"/>
    <n v="1650"/>
    <s v="VND"/>
    <s v=""/>
    <s v=""/>
    <s v="2900001328"/>
    <s v=""/>
    <s v="V01H010001"/>
    <s v="2101"/>
    <s v="Complete"/>
    <s v="MTS"/>
    <s v="C6703149"/>
    <s v=""/>
    <s v=""/>
    <n v="5"/>
    <x v="2"/>
  </r>
  <r>
    <s v="6750001250"/>
    <x v="9"/>
    <s v="ZBE1"/>
    <s v="ENL - Inv. Take Order"/>
    <s v="0013809"/>
    <s v="NV/18E"/>
    <s v="C6703149"/>
    <s v="Lotte - Bình Dương"/>
    <x v="3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1328"/>
    <s v=""/>
    <s v="V01H010001"/>
    <s v="2101"/>
    <s v="Complete"/>
    <s v="MTS"/>
    <s v="C6703149"/>
    <s v=""/>
    <s v=""/>
    <n v="2"/>
    <x v="2"/>
  </r>
  <r>
    <s v="6750001250"/>
    <x v="9"/>
    <s v="ZBE1"/>
    <s v="ENL - Inv. Take Order"/>
    <s v="0013809"/>
    <s v="NV/18E"/>
    <s v="C6703149"/>
    <s v="Lotte - Bình Dương"/>
    <x v="3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000"/>
    <n v="320000"/>
    <s v=""/>
    <n v="640000"/>
    <n v="0"/>
    <n v="64000"/>
    <n v="704"/>
    <s v="VND"/>
    <s v=""/>
    <s v=""/>
    <s v="2900001328"/>
    <s v=""/>
    <s v="V01H010001"/>
    <s v="2101"/>
    <s v="Complete"/>
    <s v="MTS"/>
    <s v="C6703149"/>
    <s v=""/>
    <s v=""/>
    <n v="2"/>
    <x v="2"/>
  </r>
  <r>
    <s v="6750001251"/>
    <x v="9"/>
    <s v="ZBE1"/>
    <s v="ENL - Inv. Take Order"/>
    <s v="0013810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3620"/>
    <s v="Ahh 16g"/>
    <n v="120"/>
    <n v="120"/>
    <s v="CTN"/>
    <s v="CTN"/>
    <n v="340000"/>
    <n v="340000"/>
    <s v=""/>
    <n v="40800000"/>
    <n v="0"/>
    <n v="4080000"/>
    <n v="44880"/>
    <s v="VND"/>
    <s v=""/>
    <s v=""/>
    <s v="2900001329"/>
    <s v=""/>
    <s v="V01H010001"/>
    <s v="2101"/>
    <s v="Complete"/>
    <s v="MTN"/>
    <s v="C6703160"/>
    <s v=""/>
    <s v=""/>
    <n v="120"/>
    <x v="4"/>
  </r>
  <r>
    <s v="6750001255"/>
    <x v="9"/>
    <s v="ZBE1"/>
    <s v="ENL - Inv. Take Order"/>
    <s v="0013814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555"/>
    <s v="Na 17g - MT"/>
    <n v="200"/>
    <n v="200"/>
    <s v="CTN"/>
    <s v="CTN"/>
    <n v="187680"/>
    <n v="187680"/>
    <s v=""/>
    <n v="37536000"/>
    <n v="0"/>
    <n v="3753600"/>
    <n v="41289.599999999999"/>
    <s v="VND"/>
    <s v=""/>
    <s v=""/>
    <s v="2900001330"/>
    <s v=""/>
    <s v="V01H030001"/>
    <s v="2103"/>
    <s v="Complete"/>
    <s v=""/>
    <s v="C6709149"/>
    <s v=""/>
    <s v=""/>
    <n v="200"/>
    <x v="0"/>
  </r>
  <r>
    <s v="6750001255"/>
    <x v="9"/>
    <s v="ZBE1"/>
    <s v="ENL - Inv. Take Order"/>
    <s v="0013814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45"/>
    <s v="Na 58g"/>
    <n v="100"/>
    <n v="100"/>
    <s v="CTN"/>
    <s v="CTN"/>
    <n v="234600"/>
    <n v="234600"/>
    <s v=""/>
    <n v="23460000"/>
    <n v="-4140000"/>
    <n v="2346000"/>
    <n v="25806"/>
    <s v="VND"/>
    <s v=""/>
    <s v=""/>
    <s v="2900001330"/>
    <s v=""/>
    <s v="V01H030001"/>
    <s v="2103"/>
    <s v="Complete"/>
    <s v=""/>
    <s v="C6709149"/>
    <s v=""/>
    <s v=""/>
    <n v="100"/>
    <x v="0"/>
  </r>
  <r>
    <s v="6750001255"/>
    <x v="9"/>
    <s v="ZBE1"/>
    <s v="ENL - Inv. Take Order"/>
    <s v="0013814"/>
    <s v="NV/18E"/>
    <s v="C6709149"/>
    <s v="Nguyễn Dung"/>
    <x v="38"/>
    <s v="NBTI - VIETNAM MT"/>
    <s v="F56"/>
    <s v="MT NORTH"/>
    <s v="EVN2"/>
    <s v="NBTI - VIETNAM MT"/>
    <s v="MW00"/>
    <s v="VNMTIN"/>
    <s v="MT-IND-N"/>
    <s v="331017"/>
    <s v="Richoco Wfr 58g"/>
    <n v="50"/>
    <n v="50"/>
    <s v="CTN"/>
    <s v="CTN"/>
    <n v="234600"/>
    <n v="234600"/>
    <s v=""/>
    <n v="11730000"/>
    <n v="-2070000"/>
    <n v="1173000"/>
    <n v="12903"/>
    <s v="VND"/>
    <s v=""/>
    <s v=""/>
    <s v="2900001330"/>
    <s v=""/>
    <s v="V01H030001"/>
    <s v="2103"/>
    <s v="Complete"/>
    <s v=""/>
    <s v="C6709149"/>
    <s v=""/>
    <s v=""/>
    <n v="50"/>
    <x v="0"/>
  </r>
  <r>
    <s v="6750001258"/>
    <x v="9"/>
    <s v="ZBE1"/>
    <s v="ENL - Inv. Take Order"/>
    <s v="0013817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63"/>
    <s v="Na 8,5g"/>
    <n v="50"/>
    <n v="50"/>
    <s v="CTN"/>
    <s v="CTN"/>
    <n v="107728"/>
    <n v="107728"/>
    <s v=""/>
    <n v="5386413"/>
    <n v="-1639037"/>
    <n v="538641"/>
    <n v="5925.0540000000001"/>
    <s v="VND"/>
    <s v=""/>
    <s v=""/>
    <s v="2900001341"/>
    <s v=""/>
    <s v="V01H030001"/>
    <s v="2103"/>
    <s v="Complete"/>
    <s v=""/>
    <s v="C6709149"/>
    <s v=""/>
    <s v=""/>
    <n v="50"/>
    <x v="0"/>
  </r>
  <r>
    <s v="6750001258"/>
    <x v="9"/>
    <s v="ZBE1"/>
    <s v="ENL - Inv. Take Order"/>
    <s v="0013817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620"/>
    <s v="Ahh 16g"/>
    <n v="8"/>
    <n v="8"/>
    <s v="CTN"/>
    <s v="CTN"/>
    <n v="312800"/>
    <n v="312800"/>
    <s v=""/>
    <n v="2502400"/>
    <n v="0"/>
    <n v="250240"/>
    <n v="2752.64"/>
    <s v="VND"/>
    <s v=""/>
    <s v=""/>
    <s v="2900001341"/>
    <s v=""/>
    <s v="V01H030001"/>
    <s v="2103"/>
    <s v="Complete"/>
    <s v=""/>
    <s v="C6709149"/>
    <s v=""/>
    <s v=""/>
    <n v="8"/>
    <x v="0"/>
  </r>
  <r>
    <s v="6750001258"/>
    <x v="9"/>
    <s v="ZBE1"/>
    <s v="ENL - Inv. Take Order"/>
    <s v="0013817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1238"/>
    <s v="Richoco Wfr 17g"/>
    <n v="28"/>
    <n v="28"/>
    <s v="CTN"/>
    <s v="CTN"/>
    <n v="187680"/>
    <n v="187680"/>
    <s v=""/>
    <n v="5255040"/>
    <n v="0"/>
    <n v="525504"/>
    <n v="5780.5439999999999"/>
    <s v="VND"/>
    <s v=""/>
    <s v=""/>
    <s v="2900001341"/>
    <s v=""/>
    <s v="V01H030001"/>
    <s v="2103"/>
    <s v="Complete"/>
    <s v=""/>
    <s v="C6709149"/>
    <s v=""/>
    <s v=""/>
    <n v="28"/>
    <x v="0"/>
  </r>
  <r>
    <s v="6750001258"/>
    <x v="9"/>
    <s v="ZBE1"/>
    <s v="ENL - Inv. Take Order"/>
    <s v="0013817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555"/>
    <s v="Na 17g - MT"/>
    <n v="78"/>
    <n v="78"/>
    <s v="CTN"/>
    <s v="CTN"/>
    <n v="187680"/>
    <n v="187680"/>
    <s v=""/>
    <n v="14639040"/>
    <n v="0"/>
    <n v="1463904"/>
    <n v="16102.944"/>
    <s v="VND"/>
    <s v=""/>
    <s v=""/>
    <s v="2900001341"/>
    <s v=""/>
    <s v="V01H030001"/>
    <s v="2103"/>
    <s v="Complete"/>
    <s v=""/>
    <s v="C6709149"/>
    <s v=""/>
    <s v=""/>
    <n v="78"/>
    <x v="0"/>
  </r>
  <r>
    <s v="6750001258"/>
    <x v="9"/>
    <s v="ZBE1"/>
    <s v="ENL - Inv. Take Order"/>
    <s v="0013817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45"/>
    <s v="Na 58g"/>
    <n v="80"/>
    <n v="80"/>
    <s v="CTN"/>
    <s v="CTN"/>
    <n v="234600"/>
    <n v="234600"/>
    <s v=""/>
    <n v="18768000"/>
    <n v="-3312000"/>
    <n v="1876800"/>
    <n v="20644.8"/>
    <s v="VND"/>
    <s v=""/>
    <s v=""/>
    <s v="2900001341"/>
    <s v=""/>
    <s v="V01H030001"/>
    <s v="2103"/>
    <s v="Complete"/>
    <s v=""/>
    <s v="C6709149"/>
    <s v=""/>
    <s v=""/>
    <n v="80"/>
    <x v="0"/>
  </r>
  <r>
    <s v="6750001258"/>
    <x v="9"/>
    <s v="ZBE1"/>
    <s v="ENL - Inv. Take Order"/>
    <s v="0013817"/>
    <s v="NV/18E"/>
    <s v="C6709149"/>
    <s v="Nguyễn Dung"/>
    <x v="38"/>
    <s v="NBTI - VIETNAM MT"/>
    <s v="F56"/>
    <s v="MT NORTH"/>
    <s v="EVN2"/>
    <s v="NBTI - VIETNAM MT"/>
    <s v="MW00"/>
    <s v="VNMTIN"/>
    <s v="MT-IND-N"/>
    <s v="331017"/>
    <s v="Richoco Wfr 58g"/>
    <n v="80"/>
    <n v="80"/>
    <s v="CTN"/>
    <s v="CTN"/>
    <n v="234600"/>
    <n v="234600"/>
    <s v=""/>
    <n v="18768000"/>
    <n v="-3312000"/>
    <n v="1876800"/>
    <n v="20644.8"/>
    <s v="VND"/>
    <s v=""/>
    <s v=""/>
    <s v="2900001341"/>
    <s v=""/>
    <s v="V01H030001"/>
    <s v="2103"/>
    <s v="Complete"/>
    <s v=""/>
    <s v="C6709149"/>
    <s v=""/>
    <s v=""/>
    <n v="80"/>
    <x v="0"/>
  </r>
  <r>
    <s v="6750001265"/>
    <x v="9"/>
    <s v="ZBE1"/>
    <s v="ENL - Inv. Take Order"/>
    <s v="0013821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3620"/>
    <s v="Ahh 16g"/>
    <n v="100"/>
    <n v="100"/>
    <s v="CTN"/>
    <s v="CTN"/>
    <n v="309400"/>
    <n v="309400"/>
    <s v=""/>
    <n v="30940000"/>
    <n v="0"/>
    <n v="3094000"/>
    <n v="34034"/>
    <s v="VND"/>
    <s v=""/>
    <s v=""/>
    <s v="2900001357"/>
    <s v=""/>
    <s v="V01H010001"/>
    <s v="2101"/>
    <s v="Complete"/>
    <s v=""/>
    <s v="C6703148"/>
    <s v=""/>
    <s v=""/>
    <n v="100"/>
    <x v="0"/>
  </r>
  <r>
    <s v="6750001265"/>
    <x v="9"/>
    <s v="ZBE1"/>
    <s v="ENL - Inv. Take Order"/>
    <s v="0013821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1238"/>
    <s v="Richoco Wfr 17g"/>
    <n v="100"/>
    <n v="100"/>
    <s v="CTN"/>
    <s v="CTN"/>
    <n v="185640"/>
    <n v="185640"/>
    <s v=""/>
    <n v="18564000"/>
    <n v="0"/>
    <n v="1856400"/>
    <n v="20420.400000000001"/>
    <s v="VND"/>
    <s v=""/>
    <s v=""/>
    <s v="2900001357"/>
    <s v=""/>
    <s v="V01H010001"/>
    <s v="2101"/>
    <s v="Complete"/>
    <s v=""/>
    <s v="C6703148"/>
    <s v=""/>
    <s v=""/>
    <n v="100"/>
    <x v="0"/>
  </r>
  <r>
    <s v="6750001265"/>
    <x v="9"/>
    <s v="ZBE1"/>
    <s v="ENL - Inv. Take Order"/>
    <s v="0013821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3555"/>
    <s v="Na 17g - MT"/>
    <n v="600"/>
    <n v="600"/>
    <s v="CTN"/>
    <s v="CTN"/>
    <n v="185640"/>
    <n v="185640"/>
    <s v=""/>
    <n v="111384000"/>
    <n v="0"/>
    <n v="11138400"/>
    <n v="122522.4"/>
    <s v="VND"/>
    <s v=""/>
    <s v=""/>
    <s v="2900001357"/>
    <s v=""/>
    <s v="V01H010001"/>
    <s v="2101"/>
    <s v="Complete"/>
    <s v=""/>
    <s v="C6703148"/>
    <s v=""/>
    <s v=""/>
    <n v="600"/>
    <x v="0"/>
  </r>
  <r>
    <s v="6750001267"/>
    <x v="9"/>
    <s v="ZBE1"/>
    <s v="ENL - Inv. Take Order"/>
    <s v="0013823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3555"/>
    <s v="Na 17g - MT"/>
    <n v="200"/>
    <n v="200"/>
    <s v="CTN"/>
    <s v="CTN"/>
    <n v="185640"/>
    <n v="185640"/>
    <s v=""/>
    <n v="37128000"/>
    <n v="0"/>
    <n v="3712800"/>
    <n v="40840.800000000003"/>
    <s v="VND"/>
    <s v=""/>
    <s v=""/>
    <s v="2900001359"/>
    <s v=""/>
    <s v="V01H010001"/>
    <s v="2101"/>
    <s v="Complete"/>
    <s v=""/>
    <s v="C6703148"/>
    <s v=""/>
    <s v=""/>
    <n v="200"/>
    <x v="0"/>
  </r>
  <r>
    <s v="6750001267"/>
    <x v="9"/>
    <s v="ZBE1"/>
    <s v="ENL - Inv. Take Order"/>
    <s v="0013823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0445"/>
    <s v="Na 58g"/>
    <n v="200"/>
    <n v="200"/>
    <s v="CTN"/>
    <s v="CTN"/>
    <n v="273000"/>
    <n v="273000"/>
    <s v=""/>
    <n v="54600000"/>
    <n v="0"/>
    <n v="5460000"/>
    <n v="60060"/>
    <s v="VND"/>
    <s v=""/>
    <s v=""/>
    <s v="2900001359"/>
    <s v=""/>
    <s v="V01H010001"/>
    <s v="2101"/>
    <s v="Complete"/>
    <s v=""/>
    <s v="C6703148"/>
    <s v=""/>
    <s v=""/>
    <n v="200"/>
    <x v="0"/>
  </r>
  <r>
    <s v="6750001267"/>
    <x v="9"/>
    <s v="ZBE1"/>
    <s v="ENL - Inv. Take Order"/>
    <s v="0013823"/>
    <s v="NV/18E"/>
    <s v="C6703148"/>
    <s v="Hương Thủy"/>
    <x v="5"/>
    <s v="NBTI - VIETNAM MT"/>
    <s v="F51"/>
    <s v="MT SOUTH"/>
    <s v="EVN2"/>
    <s v="NBTI - VIETNAM MT"/>
    <s v="MW00"/>
    <s v="VNMTIS"/>
    <s v="MT-IND-S"/>
    <s v="331017"/>
    <s v="Richoco Wfr 58g"/>
    <n v="70"/>
    <n v="70"/>
    <s v="CTN"/>
    <s v="CTN"/>
    <n v="273000"/>
    <n v="273000"/>
    <s v=""/>
    <n v="19110000"/>
    <n v="0"/>
    <n v="1911000"/>
    <n v="21021"/>
    <s v="VND"/>
    <s v=""/>
    <s v=""/>
    <s v="2900001359"/>
    <s v=""/>
    <s v="V01H010001"/>
    <s v="2101"/>
    <s v="Complete"/>
    <s v=""/>
    <s v="C6703148"/>
    <s v=""/>
    <s v=""/>
    <n v="70"/>
    <x v="0"/>
  </r>
  <r>
    <s v="6750001268"/>
    <x v="9"/>
    <s v="ZBE1"/>
    <s v="ENL - Inv. Take Order"/>
    <s v="0013824"/>
    <s v="NV/18E"/>
    <s v="C6703148"/>
    <s v="Hương Thủy"/>
    <x v="5"/>
    <s v="NBTI - VIETNAM MT"/>
    <s v="F51"/>
    <s v="MT SOUTH"/>
    <s v="EVN2"/>
    <s v="NBTI - VIETNAM MT"/>
    <s v="MW00"/>
    <s v="VNMTIS"/>
    <s v="MT-IND-S"/>
    <s v="331017"/>
    <s v="Richoco Wfr 58g"/>
    <n v="30"/>
    <n v="30"/>
    <s v="CTN"/>
    <s v="CTN"/>
    <n v="273000"/>
    <n v="273000"/>
    <s v=""/>
    <n v="8190000"/>
    <n v="0"/>
    <n v="819000"/>
    <n v="9009"/>
    <s v="VND"/>
    <s v=""/>
    <s v=""/>
    <s v="2900001360"/>
    <s v=""/>
    <s v="V01H010001"/>
    <s v="2101"/>
    <s v="Complete"/>
    <s v=""/>
    <s v="C6703148"/>
    <s v=""/>
    <s v=""/>
    <n v="30"/>
    <x v="0"/>
  </r>
  <r>
    <s v="6750001275"/>
    <x v="9"/>
    <s v="ZBE1"/>
    <s v="ENL - Inv. Take Order"/>
    <s v="0013834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0463"/>
    <s v="Na 8,5g"/>
    <n v="600"/>
    <n v="600"/>
    <s v="CTN"/>
    <s v="CTN"/>
    <n v="107016"/>
    <n v="107016"/>
    <s v=""/>
    <n v="64209684"/>
    <n v="-19179516"/>
    <n v="6420968"/>
    <n v="70630.652000000002"/>
    <s v="VND"/>
    <s v=""/>
    <s v=""/>
    <s v="2900001365"/>
    <s v=""/>
    <s v="V01H010001"/>
    <s v="2101"/>
    <s v="Complete"/>
    <s v=""/>
    <s v="C6703148"/>
    <s v=""/>
    <s v=""/>
    <n v="600"/>
    <x v="0"/>
  </r>
  <r>
    <s v="6750001275"/>
    <x v="9"/>
    <s v="ZBE1"/>
    <s v="ENL - Inv. Take Order"/>
    <s v="0013834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0445"/>
    <s v="Na 58g"/>
    <n v="50"/>
    <n v="50"/>
    <s v="CTN"/>
    <s v="CTN"/>
    <n v="232050"/>
    <n v="232050"/>
    <s v=""/>
    <n v="11602500"/>
    <n v="-2047500"/>
    <n v="1160250"/>
    <n v="12762.75"/>
    <s v="VND"/>
    <s v=""/>
    <s v=""/>
    <s v="2900001365"/>
    <s v=""/>
    <s v="V01H010001"/>
    <s v="2101"/>
    <s v="Complete"/>
    <s v=""/>
    <s v="C6703148"/>
    <s v=""/>
    <s v=""/>
    <n v="50"/>
    <x v="0"/>
  </r>
  <r>
    <s v="6750001275"/>
    <x v="9"/>
    <s v="ZBE1"/>
    <s v="ENL - Inv. Take Order"/>
    <s v="0013834"/>
    <s v="NV/18E"/>
    <s v="C6703148"/>
    <s v="Hương Thủy"/>
    <x v="5"/>
    <s v="NBTI - VIETNAM MT"/>
    <s v="F51"/>
    <s v="MT SOUTH"/>
    <s v="EVN2"/>
    <s v="NBTI - VIETNAM MT"/>
    <s v="MW00"/>
    <s v="VNMTIS"/>
    <s v="MT-IND-S"/>
    <s v="331017"/>
    <s v="Richoco Wfr 58g"/>
    <n v="50"/>
    <n v="50"/>
    <s v="CTN"/>
    <s v="CTN"/>
    <n v="232050"/>
    <n v="232050"/>
    <s v=""/>
    <n v="11602500"/>
    <n v="-2047500"/>
    <n v="1160250"/>
    <n v="12762.75"/>
    <s v="VND"/>
    <s v=""/>
    <s v=""/>
    <s v="2900001365"/>
    <s v=""/>
    <s v="V01H010001"/>
    <s v="2101"/>
    <s v="Complete"/>
    <s v=""/>
    <s v="C6703148"/>
    <s v=""/>
    <s v=""/>
    <n v="50"/>
    <x v="0"/>
  </r>
  <r>
    <s v="6750001276"/>
    <x v="10"/>
    <s v="ZBE1"/>
    <s v="ENL - Inv. Take Order"/>
    <s v="0013835"/>
    <s v="NV/18E"/>
    <s v="C6703165"/>
    <s v="Big C"/>
    <x v="15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455"/>
    <n v="155455"/>
    <s v=""/>
    <n v="466365"/>
    <n v="0"/>
    <n v="46637"/>
    <n v="513.00199999999995"/>
    <s v="VND"/>
    <s v=""/>
    <s v=""/>
    <s v="2900001366"/>
    <s v=""/>
    <s v="V01H010001"/>
    <s v="2101"/>
    <s v="Complete"/>
    <s v=""/>
    <s v="C6703366"/>
    <s v="BIG C - THANG LONG"/>
    <s v="MTN"/>
    <n v="3"/>
    <x v="1"/>
  </r>
  <r>
    <s v="6750001276"/>
    <x v="10"/>
    <s v="ZBE1"/>
    <s v="ENL - Inv. Take Order"/>
    <s v="0013835"/>
    <s v="NV/18E"/>
    <s v="C6703165"/>
    <s v="Big C"/>
    <x v="15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1366"/>
    <s v=""/>
    <s v="V01H010001"/>
    <s v="2101"/>
    <s v="Complete"/>
    <s v=""/>
    <s v="C6703366"/>
    <s v="BIG C - THANG LONG"/>
    <s v="MTN"/>
    <n v="1"/>
    <x v="1"/>
  </r>
  <r>
    <s v="6750001276"/>
    <x v="10"/>
    <s v="ZBE1"/>
    <s v="ENL - Inv. Take Order"/>
    <s v="0013835"/>
    <s v="NV/18E"/>
    <s v="C6703165"/>
    <s v="Big C"/>
    <x v="15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7"/>
    <n v="1724.9970000000001"/>
    <s v="VND"/>
    <s v=""/>
    <s v=""/>
    <s v="2900001366"/>
    <s v=""/>
    <s v="V01H010001"/>
    <s v="2101"/>
    <s v="Complete"/>
    <s v=""/>
    <s v="C6703366"/>
    <s v="BIG C - THANG LONG"/>
    <s v="MTN"/>
    <n v="5"/>
    <x v="1"/>
  </r>
  <r>
    <s v="6750001276"/>
    <x v="10"/>
    <s v="ZBE1"/>
    <s v="ENL - Inv. Take Order"/>
    <s v="0013835"/>
    <s v="NV/18E"/>
    <s v="C6703165"/>
    <s v="Big C"/>
    <x v="15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636"/>
    <n v="313636"/>
    <s v=""/>
    <n v="1254544"/>
    <n v="0"/>
    <n v="125454"/>
    <n v="1379.998"/>
    <s v="VND"/>
    <s v=""/>
    <s v=""/>
    <s v="2900001366"/>
    <s v=""/>
    <s v="V01H010001"/>
    <s v="2101"/>
    <s v="Complete"/>
    <s v=""/>
    <s v="C6703366"/>
    <s v="BIG C - THANG LONG"/>
    <s v="MTN"/>
    <n v="4"/>
    <x v="1"/>
  </r>
  <r>
    <s v="6750001276"/>
    <x v="10"/>
    <s v="ZBE1"/>
    <s v="ENL - Inv. Take Order"/>
    <s v="0013835"/>
    <s v="NV/18E"/>
    <s v="C6703165"/>
    <s v="Big C"/>
    <x v="15"/>
    <s v="NBTI - VIETNAM MT"/>
    <s v="F51"/>
    <s v="MT SOUTH"/>
    <s v="EVN2"/>
    <s v="NBTI - VIETNAM MT"/>
    <s v="MW00"/>
    <s v="VNMTDS"/>
    <s v="MT-DIR-S"/>
    <s v="323708"/>
    <s v="Nextar Brownies 42g"/>
    <n v="4"/>
    <n v="4"/>
    <s v="CTN"/>
    <s v="CTN"/>
    <n v="334545"/>
    <n v="334545"/>
    <s v=""/>
    <n v="1338180"/>
    <n v="0"/>
    <n v="133818"/>
    <n v="1471.998"/>
    <s v="VND"/>
    <s v=""/>
    <s v=""/>
    <s v="2900001366"/>
    <s v=""/>
    <s v="V01H010001"/>
    <s v="2101"/>
    <s v="Complete"/>
    <s v=""/>
    <s v="C6703366"/>
    <s v="BIG C - THANG LONG"/>
    <s v="MTN"/>
    <n v="4"/>
    <x v="1"/>
  </r>
  <r>
    <s v="6750001276"/>
    <x v="10"/>
    <s v="ZBE1"/>
    <s v="ENL - Inv. Take Order"/>
    <s v="0013835"/>
    <s v="NV/18E"/>
    <s v="C6703165"/>
    <s v="Big C"/>
    <x v="15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1366"/>
    <s v=""/>
    <s v="V01H010001"/>
    <s v="2101"/>
    <s v="Complete"/>
    <s v=""/>
    <s v="C6703366"/>
    <s v="BIG C - THANG LONG"/>
    <s v="MTN"/>
    <n v="1"/>
    <x v="1"/>
  </r>
  <r>
    <s v="6750001277"/>
    <x v="10"/>
    <s v="ZBE1"/>
    <s v="ENL - Inv. Take Order"/>
    <s v="0013836"/>
    <s v="NV/18E"/>
    <s v="C6703165"/>
    <s v="Big C"/>
    <x v="30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213273"/>
    <n v="213273"/>
    <s v=""/>
    <n v="4265460"/>
    <n v="0"/>
    <n v="426545"/>
    <n v="4692.0050000000001"/>
    <s v="VND"/>
    <s v=""/>
    <s v=""/>
    <s v="2900001367"/>
    <s v=""/>
    <s v="V01H010001"/>
    <s v="2101"/>
    <s v="Complete"/>
    <s v=""/>
    <s v="C6703361"/>
    <s v="BIG C - HAI PHONG"/>
    <s v="MTN"/>
    <n v="20"/>
    <x v="1"/>
  </r>
  <r>
    <s v="6750001277"/>
    <x v="10"/>
    <s v="ZBE1"/>
    <s v="ENL - Inv. Take Order"/>
    <s v="0013836"/>
    <s v="NV/18E"/>
    <s v="C6703165"/>
    <s v="Big C"/>
    <x v="30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367"/>
    <s v=""/>
    <s v="V01H010001"/>
    <s v="2101"/>
    <s v="Complete"/>
    <s v=""/>
    <s v="C6703361"/>
    <s v="BIG C - HAI PHONG"/>
    <s v="MTN"/>
    <n v="2"/>
    <x v="1"/>
  </r>
  <r>
    <s v="6750001277"/>
    <x v="10"/>
    <s v="ZBE1"/>
    <s v="ENL - Inv. Take Order"/>
    <s v="0013836"/>
    <s v="NV/18E"/>
    <s v="C6703165"/>
    <s v="Big C"/>
    <x v="30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n v="368"/>
    <s v="VND"/>
    <s v=""/>
    <s v=""/>
    <s v="2900001367"/>
    <s v=""/>
    <s v="V01H010001"/>
    <s v="2101"/>
    <s v="Complete"/>
    <s v=""/>
    <s v="C6703361"/>
    <s v="BIG C - HAI PHONG"/>
    <s v="MTN"/>
    <n v="1"/>
    <x v="1"/>
  </r>
  <r>
    <s v="6750001277"/>
    <x v="10"/>
    <s v="ZBE1"/>
    <s v="ENL - Inv. Take Order"/>
    <s v="0013836"/>
    <s v="NV/18E"/>
    <s v="C6703165"/>
    <s v="Big C"/>
    <x v="30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1367"/>
    <s v=""/>
    <s v="V01H010001"/>
    <s v="2101"/>
    <s v="Complete"/>
    <s v=""/>
    <s v="C6703361"/>
    <s v="BIG C - HAI PHONG"/>
    <s v="MTN"/>
    <n v="1"/>
    <x v="1"/>
  </r>
  <r>
    <s v="6750001278"/>
    <x v="10"/>
    <s v="ZBE1"/>
    <s v="ENL - Inv. Take Order"/>
    <s v="0013837"/>
    <s v="NV/18E"/>
    <s v="C6703165"/>
    <s v="Big C"/>
    <x v="39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1368"/>
    <s v=""/>
    <s v="V01H010001"/>
    <s v="2101"/>
    <s v="Complete"/>
    <s v=""/>
    <s v="C6703428"/>
    <s v="BIG C - GARDEN MALL"/>
    <s v="MTN"/>
    <n v="10"/>
    <x v="1"/>
  </r>
  <r>
    <s v="6750001278"/>
    <x v="10"/>
    <s v="ZBE1"/>
    <s v="ENL - Inv. Take Order"/>
    <s v="0013837"/>
    <s v="NV/18E"/>
    <s v="C6703165"/>
    <s v="Big C"/>
    <x v="39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455"/>
    <n v="355455"/>
    <s v=""/>
    <n v="1777275"/>
    <n v="0"/>
    <n v="177728"/>
    <n v="1955.0029999999999"/>
    <s v="VND"/>
    <s v=""/>
    <s v=""/>
    <s v="2900001368"/>
    <s v=""/>
    <s v="V01H010001"/>
    <s v="2101"/>
    <s v="Complete"/>
    <s v=""/>
    <s v="C6703428"/>
    <s v="BIG C - GARDEN MALL"/>
    <s v="MTN"/>
    <n v="5"/>
    <x v="1"/>
  </r>
  <r>
    <s v="6750001278"/>
    <x v="10"/>
    <s v="ZBE1"/>
    <s v="ENL - Inv. Take Order"/>
    <s v="0013837"/>
    <s v="NV/18E"/>
    <s v="C6703165"/>
    <s v="Big C"/>
    <x v="39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636"/>
    <n v="313636"/>
    <s v=""/>
    <n v="1568180"/>
    <n v="0"/>
    <n v="156818"/>
    <n v="1724.998"/>
    <s v="VND"/>
    <s v=""/>
    <s v=""/>
    <s v="2900001368"/>
    <s v=""/>
    <s v="V01H010001"/>
    <s v="2101"/>
    <s v="Complete"/>
    <s v=""/>
    <s v="C6703428"/>
    <s v="BIG C - GARDEN MALL"/>
    <s v="MTN"/>
    <n v="5"/>
    <x v="1"/>
  </r>
  <r>
    <s v="6750001278"/>
    <x v="10"/>
    <s v="ZBE1"/>
    <s v="ENL - Inv. Take Order"/>
    <s v="0013837"/>
    <s v="NV/18E"/>
    <s v="C6703165"/>
    <s v="Big C"/>
    <x v="39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1368"/>
    <s v=""/>
    <s v="V01H010001"/>
    <s v="2101"/>
    <s v="Complete"/>
    <s v=""/>
    <s v="C6703428"/>
    <s v="BIG C - GARDEN MALL"/>
    <s v="MTN"/>
    <n v="2"/>
    <x v="1"/>
  </r>
  <r>
    <s v="6750001279"/>
    <x v="10"/>
    <s v="ZBE1"/>
    <s v="ENL - Inv. Take Order"/>
    <s v="0013838"/>
    <s v="NV/18E"/>
    <s v="C6703165"/>
    <s v="Big C"/>
    <x v="40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n v="469.20100000000002"/>
    <s v="VND"/>
    <s v=""/>
    <s v=""/>
    <s v="2900001369"/>
    <s v=""/>
    <s v="V01H010001"/>
    <s v="2101"/>
    <s v="Complete"/>
    <s v=""/>
    <s v="C6703355"/>
    <s v="BIG C - VINH"/>
    <s v="MTN"/>
    <n v="2"/>
    <x v="1"/>
  </r>
  <r>
    <s v="6750001279"/>
    <x v="10"/>
    <s v="ZBE1"/>
    <s v="ENL - Inv. Take Order"/>
    <s v="0013838"/>
    <s v="NV/18E"/>
    <s v="C6703165"/>
    <s v="Big C"/>
    <x v="40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636"/>
    <n v="313636"/>
    <s v=""/>
    <n v="1568180"/>
    <n v="0"/>
    <n v="156818"/>
    <n v="1724.998"/>
    <s v="VND"/>
    <s v=""/>
    <s v=""/>
    <s v="2900001369"/>
    <s v=""/>
    <s v="V01H010001"/>
    <s v="2101"/>
    <s v="Complete"/>
    <s v=""/>
    <s v="C6703355"/>
    <s v="BIG C - VINH"/>
    <s v="MTN"/>
    <n v="5"/>
    <x v="1"/>
  </r>
  <r>
    <s v="6750001279"/>
    <x v="10"/>
    <s v="ZBE1"/>
    <s v="ENL - Inv. Take Order"/>
    <s v="0013838"/>
    <s v="NV/18E"/>
    <s v="C6703165"/>
    <s v="Big C"/>
    <x v="40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34545"/>
    <n v="334545"/>
    <s v=""/>
    <n v="1672725"/>
    <n v="0"/>
    <n v="167272"/>
    <n v="1839.9970000000001"/>
    <s v="VND"/>
    <s v=""/>
    <s v=""/>
    <s v="2900001369"/>
    <s v=""/>
    <s v="V01H010001"/>
    <s v="2101"/>
    <s v="Complete"/>
    <s v=""/>
    <s v="C6703355"/>
    <s v="BIG C - VINH"/>
    <s v="MTN"/>
    <n v="5"/>
    <x v="1"/>
  </r>
  <r>
    <s v="6750001279"/>
    <x v="10"/>
    <s v="ZBE1"/>
    <s v="ENL - Inv. Take Order"/>
    <s v="0013838"/>
    <s v="NV/18E"/>
    <s v="C6703165"/>
    <s v="Big C"/>
    <x v="40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636"/>
    <n v="313636"/>
    <s v=""/>
    <n v="1568180"/>
    <n v="0"/>
    <n v="156818"/>
    <n v="1724.998"/>
    <s v="VND"/>
    <s v=""/>
    <s v=""/>
    <s v="2900001369"/>
    <s v=""/>
    <s v="V01H010001"/>
    <s v="2101"/>
    <s v="Complete"/>
    <s v=""/>
    <s v="C6703355"/>
    <s v="BIG C - VINH"/>
    <s v="MTN"/>
    <n v="5"/>
    <x v="1"/>
  </r>
  <r>
    <s v="6750001280"/>
    <x v="10"/>
    <s v="ZBE1"/>
    <s v="ENL - Inv. Take Order"/>
    <s v="0013839"/>
    <s v="NV/18E"/>
    <s v="C6703165"/>
    <s v="Big C"/>
    <x v="41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1370"/>
    <s v=""/>
    <s v="V01H010001"/>
    <s v="2101"/>
    <s v="Complete"/>
    <s v=""/>
    <s v="C6703363"/>
    <s v="BIG C - LONG BIEN"/>
    <s v="MTN"/>
    <n v="5"/>
    <x v="1"/>
  </r>
  <r>
    <s v="6750001280"/>
    <x v="10"/>
    <s v="ZBE1"/>
    <s v="ENL - Inv. Take Order"/>
    <s v="0013839"/>
    <s v="NV/18E"/>
    <s v="C6703165"/>
    <s v="Big C"/>
    <x v="41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4"/>
    <n v="1407.6020000000001"/>
    <s v="VND"/>
    <s v=""/>
    <s v=""/>
    <s v="2900001370"/>
    <s v=""/>
    <s v="V01H010001"/>
    <s v="2101"/>
    <s v="Complete"/>
    <s v=""/>
    <s v="C6703363"/>
    <s v="BIG C - LONG BIEN"/>
    <s v="MTN"/>
    <n v="6"/>
    <x v="1"/>
  </r>
  <r>
    <s v="6750001280"/>
    <x v="10"/>
    <s v="ZBE1"/>
    <s v="ENL - Inv. Take Order"/>
    <s v="0013839"/>
    <s v="NV/18E"/>
    <s v="C6703165"/>
    <s v="Big C"/>
    <x v="41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1370"/>
    <s v=""/>
    <s v="V01H010001"/>
    <s v="2101"/>
    <s v="Complete"/>
    <s v=""/>
    <s v="C6703363"/>
    <s v="BIG C - LONG BIEN"/>
    <s v="MTN"/>
    <n v="5"/>
    <x v="1"/>
  </r>
  <r>
    <s v="6750001280"/>
    <x v="10"/>
    <s v="ZBE1"/>
    <s v="ENL - Inv. Take Order"/>
    <s v="0013839"/>
    <s v="NV/18E"/>
    <s v="C6703165"/>
    <s v="Big C"/>
    <x v="41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636"/>
    <n v="313636"/>
    <s v=""/>
    <n v="1568180"/>
    <n v="0"/>
    <n v="156817"/>
    <n v="1724.9970000000001"/>
    <s v="VND"/>
    <s v=""/>
    <s v=""/>
    <s v="2900001370"/>
    <s v=""/>
    <s v="V01H010001"/>
    <s v="2101"/>
    <s v="Complete"/>
    <s v=""/>
    <s v="C6703363"/>
    <s v="BIG C - LONG BIEN"/>
    <s v="MTN"/>
    <n v="5"/>
    <x v="1"/>
  </r>
  <r>
    <s v="6750001281"/>
    <x v="10"/>
    <s v="ZBE1"/>
    <s v="ENL - Inv. Take Order"/>
    <s v="0013840"/>
    <s v="NV/18E"/>
    <s v="C6703165"/>
    <s v="Big C"/>
    <x v="42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455"/>
    <n v="155455"/>
    <s v=""/>
    <n v="310910"/>
    <n v="0"/>
    <n v="31091"/>
    <n v="342.00099999999998"/>
    <s v="VND"/>
    <s v=""/>
    <s v=""/>
    <s v="2900001371"/>
    <s v=""/>
    <s v="V01H010001"/>
    <s v="2101"/>
    <s v="Complete"/>
    <s v=""/>
    <s v="C6703333"/>
    <s v="BIG C - CAN THO"/>
    <s v="MTS"/>
    <n v="2"/>
    <x v="2"/>
  </r>
  <r>
    <s v="6750001281"/>
    <x v="10"/>
    <s v="ZBE1"/>
    <s v="ENL - Inv. Take Order"/>
    <s v="0013840"/>
    <s v="NV/18E"/>
    <s v="C6703165"/>
    <s v="Big C"/>
    <x v="42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n v="703.80100000000004"/>
    <s v="VND"/>
    <s v=""/>
    <s v=""/>
    <s v="2900001371"/>
    <s v=""/>
    <s v="V01H010001"/>
    <s v="2101"/>
    <s v="Complete"/>
    <s v=""/>
    <s v="C6703333"/>
    <s v="BIG C - CAN THO"/>
    <s v="MTS"/>
    <n v="3"/>
    <x v="2"/>
  </r>
  <r>
    <s v="6750001281"/>
    <x v="10"/>
    <s v="ZBE1"/>
    <s v="ENL - Inv. Take Order"/>
    <s v="0013840"/>
    <s v="NV/18E"/>
    <s v="C6703165"/>
    <s v="Big C"/>
    <x v="42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1371"/>
    <s v=""/>
    <s v="V01H010001"/>
    <s v="2101"/>
    <s v="Complete"/>
    <s v=""/>
    <s v="C6703333"/>
    <s v="BIG C - CAN THO"/>
    <s v="MTS"/>
    <n v="3"/>
    <x v="2"/>
  </r>
  <r>
    <s v="6750001281"/>
    <x v="10"/>
    <s v="ZBE1"/>
    <s v="ENL - Inv. Take Order"/>
    <s v="0013840"/>
    <s v="NV/18E"/>
    <s v="C6703165"/>
    <s v="Big C"/>
    <x v="42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3"/>
    <n v="1103.998"/>
    <s v="VND"/>
    <s v=""/>
    <s v=""/>
    <s v="2900001371"/>
    <s v=""/>
    <s v="V01H010001"/>
    <s v="2101"/>
    <s v="Complete"/>
    <s v=""/>
    <s v="C6703333"/>
    <s v="BIG C - CAN THO"/>
    <s v="MTS"/>
    <n v="3"/>
    <x v="2"/>
  </r>
  <r>
    <s v="6750001281"/>
    <x v="10"/>
    <s v="ZBE1"/>
    <s v="ENL - Inv. Take Order"/>
    <s v="0013840"/>
    <s v="NV/18E"/>
    <s v="C6703165"/>
    <s v="Big C"/>
    <x v="42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1371"/>
    <s v=""/>
    <s v="V01H010001"/>
    <s v="2101"/>
    <s v="Complete"/>
    <s v=""/>
    <s v="C6703333"/>
    <s v="BIG C - CAN THO"/>
    <s v="MTS"/>
    <n v="2"/>
    <x v="2"/>
  </r>
  <r>
    <s v="6750001282"/>
    <x v="10"/>
    <s v="ZBE1"/>
    <s v="ENL - Inv. Take Order"/>
    <s v="0013841"/>
    <s v="NV/18E"/>
    <s v="C6703165"/>
    <s v="Big C"/>
    <x v="42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1372"/>
    <s v=""/>
    <s v="V01H010001"/>
    <s v="2101"/>
    <s v="Complete"/>
    <s v=""/>
    <s v="C6703333"/>
    <s v="BIG C - CAN THO"/>
    <s v="MTS"/>
    <n v="5"/>
    <x v="2"/>
  </r>
  <r>
    <s v="6750001282"/>
    <x v="10"/>
    <s v="ZBE1"/>
    <s v="ENL - Inv. Take Order"/>
    <s v="0013841"/>
    <s v="NV/18E"/>
    <s v="C6703165"/>
    <s v="Big C"/>
    <x v="42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5"/>
    <n v="1173"/>
    <s v="VND"/>
    <s v=""/>
    <s v=""/>
    <s v="2900001372"/>
    <s v=""/>
    <s v="V01H010001"/>
    <s v="2101"/>
    <s v="Complete"/>
    <s v=""/>
    <s v="C6703333"/>
    <s v="BIG C - CAN THO"/>
    <s v="MTS"/>
    <n v="5"/>
    <x v="2"/>
  </r>
  <r>
    <s v="6750001282"/>
    <x v="10"/>
    <s v="ZBE1"/>
    <s v="ENL - Inv. Take Order"/>
    <s v="0013841"/>
    <s v="NV/18E"/>
    <s v="C6703165"/>
    <s v="Big C"/>
    <x v="42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1372"/>
    <s v=""/>
    <s v="V01H010001"/>
    <s v="2101"/>
    <s v="Complete"/>
    <s v=""/>
    <s v="C6703333"/>
    <s v="BIG C - CAN THO"/>
    <s v="MTS"/>
    <n v="3"/>
    <x v="2"/>
  </r>
  <r>
    <s v="6750001282"/>
    <x v="10"/>
    <s v="ZBE1"/>
    <s v="ENL - Inv. Take Order"/>
    <s v="0013841"/>
    <s v="NV/18E"/>
    <s v="C6703165"/>
    <s v="Big C"/>
    <x v="42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n v="368"/>
    <s v="VND"/>
    <s v=""/>
    <s v=""/>
    <s v="2900001372"/>
    <s v=""/>
    <s v="V01H010001"/>
    <s v="2101"/>
    <s v="Complete"/>
    <s v=""/>
    <s v="C6703333"/>
    <s v="BIG C - CAN THO"/>
    <s v="MTS"/>
    <n v="1"/>
    <x v="2"/>
  </r>
  <r>
    <s v="6750001283"/>
    <x v="10"/>
    <s v="ZBE1"/>
    <s v="ENL - Inv. Take Order"/>
    <s v="0013842"/>
    <s v="NV/18E"/>
    <s v="C6703159"/>
    <s v="Saigon Coop"/>
    <x v="0"/>
    <s v="NBTI - VIETNAM MT"/>
    <s v="F51"/>
    <s v="MT SOUTH"/>
    <s v="EVN2"/>
    <s v="NBTI - VIETNAM MT"/>
    <s v="MW00"/>
    <s v="VNMTDS"/>
    <s v="MT-DIR-S"/>
    <s v="320463"/>
    <s v="Na 8,5g"/>
    <n v="200"/>
    <n v="200"/>
    <s v="CTN"/>
    <s v="CTN"/>
    <n v="152727"/>
    <n v="152727"/>
    <s v=""/>
    <n v="30545400"/>
    <n v="0"/>
    <n v="3054540"/>
    <n v="33599.94"/>
    <s v="VND"/>
    <s v=""/>
    <s v=""/>
    <s v="2900001373"/>
    <s v=""/>
    <s v="V01H010001"/>
    <s v="2101"/>
    <s v="Complete"/>
    <s v=""/>
    <s v="C6703159"/>
    <s v=""/>
    <s v=""/>
    <n v="200"/>
    <x v="0"/>
  </r>
  <r>
    <s v="6750001283"/>
    <x v="10"/>
    <s v="ZBE1"/>
    <s v="ENL - Inv. Take Order"/>
    <s v="0013842"/>
    <s v="NV/18E"/>
    <s v="C6703159"/>
    <s v="Saigon Coop"/>
    <x v="0"/>
    <s v="NBTI - VIETNAM MT"/>
    <s v="F51"/>
    <s v="MT SOUTH"/>
    <s v="EVN2"/>
    <s v="NBTI - VIETNAM MT"/>
    <s v="MW00"/>
    <s v="VNMTDS"/>
    <s v="MT-DIR-S"/>
    <s v="323620"/>
    <s v="Ahh 16g"/>
    <n v="110"/>
    <n v="110"/>
    <s v="CTN"/>
    <s v="CTN"/>
    <n v="340000"/>
    <n v="340000"/>
    <s v=""/>
    <n v="37400000"/>
    <n v="0"/>
    <n v="3740000"/>
    <n v="41140"/>
    <s v="VND"/>
    <s v=""/>
    <s v=""/>
    <s v="2900001373"/>
    <s v=""/>
    <s v="V01H010001"/>
    <s v="2101"/>
    <s v="Complete"/>
    <s v=""/>
    <s v="C6703159"/>
    <s v=""/>
    <s v=""/>
    <n v="110"/>
    <x v="0"/>
  </r>
  <r>
    <s v="6750001284"/>
    <x v="10"/>
    <s v="ZBE1"/>
    <s v="ENL - Inv. Take Order"/>
    <s v="0013843"/>
    <s v="NV/18E"/>
    <s v="C6703159"/>
    <s v="Saigon Coop"/>
    <x v="0"/>
    <s v="NBTI - VIETNAM MT"/>
    <s v="F51"/>
    <s v="MT SOUTH"/>
    <s v="EVN2"/>
    <s v="NBTI - VIETNAM MT"/>
    <s v="MW00"/>
    <s v="VNMTDS"/>
    <s v="MT-DIR-S"/>
    <s v="320463"/>
    <s v="Na 8,5g"/>
    <n v="50"/>
    <n v="50"/>
    <s v="CTN"/>
    <s v="CTN"/>
    <n v="152727"/>
    <n v="152727"/>
    <s v=""/>
    <n v="7636350"/>
    <n v="0"/>
    <n v="763635"/>
    <n v="8399.9850000000006"/>
    <s v="VND"/>
    <s v=""/>
    <s v=""/>
    <s v="2900001374"/>
    <s v=""/>
    <s v="V01H010001"/>
    <s v="2101"/>
    <s v="Complete"/>
    <s v=""/>
    <s v="C6703347"/>
    <s v=""/>
    <s v=""/>
    <n v="50"/>
    <x v="0"/>
  </r>
  <r>
    <s v="6750001284"/>
    <x v="10"/>
    <s v="ZBE1"/>
    <s v="ENL - Inv. Take Order"/>
    <s v="0013843"/>
    <s v="NV/18E"/>
    <s v="C6703159"/>
    <s v="Saigon Coop"/>
    <x v="0"/>
    <s v="NBTI - VIETNAM MT"/>
    <s v="F51"/>
    <s v="MT SOUTH"/>
    <s v="EVN2"/>
    <s v="NBTI - VIETNAM MT"/>
    <s v="MW00"/>
    <s v="VNMTDS"/>
    <s v="MT-DIR-S"/>
    <s v="323555"/>
    <s v="Na 17g - MT"/>
    <n v="40"/>
    <n v="40"/>
    <s v="CTN"/>
    <s v="CTN"/>
    <n v="204000"/>
    <n v="204000"/>
    <s v=""/>
    <n v="8160000"/>
    <n v="0"/>
    <n v="816000"/>
    <n v="8976"/>
    <s v="VND"/>
    <s v=""/>
    <s v=""/>
    <s v="2900001374"/>
    <s v=""/>
    <s v="V01H010001"/>
    <s v="2101"/>
    <s v="Complete"/>
    <s v=""/>
    <s v="C6703347"/>
    <s v=""/>
    <s v=""/>
    <n v="40"/>
    <x v="0"/>
  </r>
  <r>
    <s v="6750001284"/>
    <x v="10"/>
    <s v="ZBE1"/>
    <s v="ENL - Inv. Take Order"/>
    <s v="0013843"/>
    <s v="NV/18E"/>
    <s v="C6703159"/>
    <s v="Saigon Coop"/>
    <x v="0"/>
    <s v="NBTI - VIETNAM MT"/>
    <s v="F51"/>
    <s v="MT SOUTH"/>
    <s v="EVN2"/>
    <s v="NBTI - VIETNAM MT"/>
    <s v="MW00"/>
    <s v="VNMTDS"/>
    <s v="MT-DIR-S"/>
    <s v="331017"/>
    <s v="Richoco Wfr 58g"/>
    <n v="30"/>
    <n v="30"/>
    <s v="CTN"/>
    <s v="CTN"/>
    <n v="255000"/>
    <n v="255000"/>
    <s v=""/>
    <n v="7650000"/>
    <n v="-1350000"/>
    <n v="765000"/>
    <n v="8415"/>
    <s v="VND"/>
    <s v=""/>
    <s v=""/>
    <s v="2900001374"/>
    <s v=""/>
    <s v="V01H010001"/>
    <s v="2101"/>
    <s v="Complete"/>
    <s v=""/>
    <s v="C6703347"/>
    <s v=""/>
    <s v=""/>
    <n v="30"/>
    <x v="0"/>
  </r>
  <r>
    <s v="6750001284"/>
    <x v="10"/>
    <s v="ZBE1"/>
    <s v="ENL - Inv. Take Order"/>
    <s v="0013843"/>
    <s v="NV/18E"/>
    <s v="C6703159"/>
    <s v="Saigon Coop"/>
    <x v="0"/>
    <s v="NBTI - VIETNAM MT"/>
    <s v="F51"/>
    <s v="MT SOUTH"/>
    <s v="EVN2"/>
    <s v="NBTI - VIETNAM MT"/>
    <s v="MW00"/>
    <s v="VNMTDS"/>
    <s v="MT-DIR-S"/>
    <s v="323709"/>
    <s v="Nextar Brownies 112g"/>
    <n v="10"/>
    <n v="10"/>
    <s v="CTN"/>
    <s v="CTN"/>
    <n v="300000"/>
    <n v="300000"/>
    <s v=""/>
    <n v="3000000"/>
    <n v="0"/>
    <n v="300000"/>
    <n v="3300"/>
    <s v="VND"/>
    <s v=""/>
    <s v=""/>
    <s v="2900001374"/>
    <s v=""/>
    <s v="V01H010001"/>
    <s v="2101"/>
    <s v="Complete"/>
    <s v=""/>
    <s v="C6703347"/>
    <s v=""/>
    <s v=""/>
    <n v="10"/>
    <x v="0"/>
  </r>
  <r>
    <s v="6750001285"/>
    <x v="10"/>
    <s v="ZBE1"/>
    <s v="ENL - Inv. Take Order"/>
    <s v="0013844"/>
    <s v="NV/18E"/>
    <s v="C6703159"/>
    <s v="Saigon Coop"/>
    <x v="0"/>
    <s v="NBTI - VIETNAM MT"/>
    <s v="F51"/>
    <s v="MT SOUTH"/>
    <s v="EVN2"/>
    <s v="NBTI - VIETNAM MT"/>
    <s v="MW00"/>
    <s v="VNMTDS"/>
    <s v="MT-DIR-S"/>
    <s v="323620"/>
    <s v="Ahh 16g"/>
    <n v="30"/>
    <n v="30"/>
    <s v="CTN"/>
    <s v="CTN"/>
    <n v="340000"/>
    <n v="340000"/>
    <s v=""/>
    <n v="10200000"/>
    <n v="0"/>
    <n v="1020000"/>
    <n v="11220"/>
    <s v="VND"/>
    <s v=""/>
    <s v=""/>
    <s v="2900001375"/>
    <s v=""/>
    <s v="V01H010001"/>
    <s v="2101"/>
    <s v="Complete"/>
    <s v=""/>
    <s v="C6703159"/>
    <s v=""/>
    <s v=""/>
    <n v="30"/>
    <x v="0"/>
  </r>
  <r>
    <s v="6750001285"/>
    <x v="10"/>
    <s v="ZBE1"/>
    <s v="ENL - Inv. Take Order"/>
    <s v="0013844"/>
    <s v="NV/18E"/>
    <s v="C6703159"/>
    <s v="Saigon Coop"/>
    <x v="0"/>
    <s v="NBTI - VIETNAM MT"/>
    <s v="F51"/>
    <s v="MT SOUTH"/>
    <s v="EVN2"/>
    <s v="NBTI - VIETNAM MT"/>
    <s v="MW00"/>
    <s v="VNMTDS"/>
    <s v="MT-DIR-S"/>
    <s v="321238"/>
    <s v="Richoco Wfr 17g"/>
    <n v="250"/>
    <n v="250"/>
    <s v="CTN"/>
    <s v="CTN"/>
    <n v="204000"/>
    <n v="204000"/>
    <s v=""/>
    <n v="51000000"/>
    <n v="0"/>
    <n v="5100000"/>
    <n v="56100"/>
    <s v="VND"/>
    <s v=""/>
    <s v=""/>
    <s v="2900001375"/>
    <s v=""/>
    <s v="V01H010001"/>
    <s v="2101"/>
    <s v="Complete"/>
    <s v=""/>
    <s v="C6703159"/>
    <s v=""/>
    <s v=""/>
    <n v="250"/>
    <x v="0"/>
  </r>
  <r>
    <s v="6750001285"/>
    <x v="10"/>
    <s v="ZBE1"/>
    <s v="ENL - Inv. Take Order"/>
    <s v="0013844"/>
    <s v="NV/18E"/>
    <s v="C6703159"/>
    <s v="Saigon Coop"/>
    <x v="0"/>
    <s v="NBTI - VIETNAM MT"/>
    <s v="F51"/>
    <s v="MT SOUTH"/>
    <s v="EVN2"/>
    <s v="NBTI - VIETNAM MT"/>
    <s v="MW00"/>
    <s v="VNMTDS"/>
    <s v="MT-DIR-S"/>
    <s v="323555"/>
    <s v="Na 17g - MT"/>
    <n v="600"/>
    <n v="600"/>
    <s v="CTN"/>
    <s v="CTN"/>
    <n v="204000"/>
    <n v="204000"/>
    <s v=""/>
    <n v="122400000"/>
    <n v="0"/>
    <n v="12240000"/>
    <n v="134640"/>
    <s v="VND"/>
    <s v=""/>
    <s v=""/>
    <s v="2900001375"/>
    <s v=""/>
    <s v="V01H010001"/>
    <s v="2101"/>
    <s v="Complete"/>
    <s v=""/>
    <s v="C6703159"/>
    <s v=""/>
    <s v=""/>
    <n v="600"/>
    <x v="0"/>
  </r>
  <r>
    <s v="6750001285"/>
    <x v="10"/>
    <s v="ZBE1"/>
    <s v="ENL - Inv. Take Order"/>
    <s v="0013844"/>
    <s v="NV/18E"/>
    <s v="C6703159"/>
    <s v="Saigon Coop"/>
    <x v="0"/>
    <s v="NBTI - VIETNAM MT"/>
    <s v="F51"/>
    <s v="MT SOUTH"/>
    <s v="EVN2"/>
    <s v="NBTI - VIETNAM MT"/>
    <s v="MW00"/>
    <s v="VNMTDS"/>
    <s v="MT-DIR-S"/>
    <s v="323709"/>
    <s v="Nextar Brownies 112g"/>
    <n v="50"/>
    <n v="50"/>
    <s v="CTN"/>
    <s v="CTN"/>
    <n v="300000"/>
    <n v="300000"/>
    <s v=""/>
    <n v="15000000"/>
    <n v="0"/>
    <n v="1500000"/>
    <n v="16500"/>
    <s v="VND"/>
    <s v=""/>
    <s v=""/>
    <s v="2900001375"/>
    <s v=""/>
    <s v="V01H010001"/>
    <s v="2101"/>
    <s v="Complete"/>
    <s v=""/>
    <s v="C6703159"/>
    <s v=""/>
    <s v=""/>
    <n v="50"/>
    <x v="0"/>
  </r>
  <r>
    <s v="6750001286"/>
    <x v="10"/>
    <s v="ZBE1"/>
    <s v="ENL - Inv. Take Order"/>
    <s v="0013845"/>
    <s v="NV/18E"/>
    <s v="C6703159"/>
    <s v="Saigon Coop"/>
    <x v="0"/>
    <s v="NBTI - VIETNAM MT"/>
    <s v="F51"/>
    <s v="MT SOUTH"/>
    <s v="EVN2"/>
    <s v="NBTI - VIETNAM MT"/>
    <s v="MW00"/>
    <s v="VNMTDS"/>
    <s v="MT-DIR-S"/>
    <s v="320463"/>
    <s v="Na 8,5g"/>
    <n v="300"/>
    <n v="300"/>
    <s v="CTN"/>
    <s v="CTN"/>
    <n v="152727"/>
    <n v="152727"/>
    <s v=""/>
    <n v="45818100"/>
    <n v="0"/>
    <n v="4581810"/>
    <n v="50399.91"/>
    <s v="VND"/>
    <s v=""/>
    <s v=""/>
    <s v="2900001376"/>
    <s v=""/>
    <s v="V01H010001"/>
    <s v="2101"/>
    <s v="Complete"/>
    <s v=""/>
    <s v="C6703159"/>
    <s v=""/>
    <s v=""/>
    <n v="300"/>
    <x v="0"/>
  </r>
  <r>
    <s v="6750001286"/>
    <x v="10"/>
    <s v="ZBE1"/>
    <s v="ENL - Inv. Take Order"/>
    <s v="0013845"/>
    <s v="NV/18E"/>
    <s v="C6703159"/>
    <s v="Saigon Coop"/>
    <x v="0"/>
    <s v="NBTI - VIETNAM MT"/>
    <s v="F51"/>
    <s v="MT SOUTH"/>
    <s v="EVN2"/>
    <s v="NBTI - VIETNAM MT"/>
    <s v="MW00"/>
    <s v="VNMTDS"/>
    <s v="MT-DIR-S"/>
    <s v="320445"/>
    <s v="Na 58g"/>
    <n v="400"/>
    <n v="400"/>
    <s v="CTN"/>
    <s v="CTN"/>
    <n v="255000"/>
    <n v="255000"/>
    <s v=""/>
    <n v="102000000"/>
    <n v="-18000000"/>
    <n v="10200000"/>
    <n v="112200"/>
    <s v="VND"/>
    <s v=""/>
    <s v=""/>
    <s v="2900001376"/>
    <s v=""/>
    <s v="V01H010001"/>
    <s v="2101"/>
    <s v="Complete"/>
    <s v=""/>
    <s v="C6703159"/>
    <s v=""/>
    <s v=""/>
    <n v="400"/>
    <x v="0"/>
  </r>
  <r>
    <s v="6750001286"/>
    <x v="10"/>
    <s v="ZBE1"/>
    <s v="ENL - Inv. Take Order"/>
    <s v="0013845"/>
    <s v="NV/18E"/>
    <s v="C6703159"/>
    <s v="Saigon Coop"/>
    <x v="0"/>
    <s v="NBTI - VIETNAM MT"/>
    <s v="F51"/>
    <s v="MT SOUTH"/>
    <s v="EVN2"/>
    <s v="NBTI - VIETNAM MT"/>
    <s v="MW00"/>
    <s v="VNMTDS"/>
    <s v="MT-DIR-S"/>
    <s v="331017"/>
    <s v="Richoco Wfr 58g"/>
    <n v="200"/>
    <n v="200"/>
    <s v="CTN"/>
    <s v="CTN"/>
    <n v="255000"/>
    <n v="255000"/>
    <s v=""/>
    <n v="51000000"/>
    <n v="-9000000"/>
    <n v="5100000"/>
    <n v="56100"/>
    <s v="VND"/>
    <s v=""/>
    <s v=""/>
    <s v="2900001376"/>
    <s v=""/>
    <s v="V01H010001"/>
    <s v="2101"/>
    <s v="Complete"/>
    <s v=""/>
    <s v="C6703159"/>
    <s v=""/>
    <s v=""/>
    <n v="200"/>
    <x v="0"/>
  </r>
  <r>
    <s v="6750001287"/>
    <x v="10"/>
    <s v="ZBE1"/>
    <s v="ENL - Inv. Take Order"/>
    <s v="0013846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15037"/>
    <n v="115037"/>
    <s v=""/>
    <n v="1725550"/>
    <n v="-606275"/>
    <n v="172555"/>
    <n v="1898.105"/>
    <s v="VND"/>
    <s v=""/>
    <s v=""/>
    <s v="2900001377"/>
    <s v=""/>
    <s v="V01H010001"/>
    <s v="2101"/>
    <s v="Complete"/>
    <s v="MTS"/>
    <s v="C6703151"/>
    <s v=""/>
    <s v=""/>
    <n v="15"/>
    <x v="2"/>
  </r>
  <r>
    <s v="6750001287"/>
    <x v="10"/>
    <s v="ZBE1"/>
    <s v="ENL - Inv. Take Order"/>
    <s v="0013846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1377"/>
    <s v=""/>
    <s v="V01H010001"/>
    <s v="2101"/>
    <s v="Complete"/>
    <s v="MTS"/>
    <s v="C6703151"/>
    <s v=""/>
    <s v=""/>
    <n v="10"/>
    <x v="2"/>
  </r>
  <r>
    <s v="6750001287"/>
    <x v="10"/>
    <s v="ZBE1"/>
    <s v="ENL - Inv. Take Order"/>
    <s v="0013846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n v="660"/>
    <s v="VND"/>
    <s v=""/>
    <s v=""/>
    <s v="2900001377"/>
    <s v=""/>
    <s v="V01H010001"/>
    <s v="2101"/>
    <s v="Complete"/>
    <s v="MTS"/>
    <s v="C6703151"/>
    <s v=""/>
    <s v=""/>
    <n v="2"/>
    <x v="2"/>
  </r>
  <r>
    <s v="6750001287"/>
    <x v="10"/>
    <s v="ZBE1"/>
    <s v="ENL - Inv. Take Order"/>
    <s v="0013846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377"/>
    <s v=""/>
    <s v="V01H010001"/>
    <s v="2101"/>
    <s v="Complete"/>
    <s v="MTS"/>
    <s v="C6703151"/>
    <s v=""/>
    <s v=""/>
    <n v="5"/>
    <x v="2"/>
  </r>
  <r>
    <s v="6750001301"/>
    <x v="10"/>
    <s v="ZBE1"/>
    <s v="ENL - Inv. Take Order"/>
    <s v="0013860"/>
    <s v="NV/18E"/>
    <s v="C6709149"/>
    <s v="Nguyễn Dung"/>
    <x v="38"/>
    <s v="NBTI - VIETNAM MT"/>
    <s v="F56"/>
    <s v="MT NORTH"/>
    <s v="EVN2"/>
    <s v="NBTI - VIETNAM MT"/>
    <s v="MW00"/>
    <s v="VNMTIN"/>
    <s v="MT-IND-N"/>
    <s v="331017"/>
    <s v="Richoco Wfr 58g"/>
    <n v="300"/>
    <n v="300"/>
    <s v="CTN"/>
    <s v="CTN"/>
    <n v="234600"/>
    <n v="234600"/>
    <s v=""/>
    <n v="70380000"/>
    <n v="-12420000"/>
    <n v="7038000"/>
    <n v="77418"/>
    <s v="VND"/>
    <s v=""/>
    <s v=""/>
    <s v="2900001381"/>
    <s v=""/>
    <s v="V01H030001"/>
    <s v="2103"/>
    <s v="Complete"/>
    <s v=""/>
    <s v="C6709149"/>
    <s v=""/>
    <s v=""/>
    <n v="300"/>
    <x v="0"/>
  </r>
  <r>
    <s v="6750001302"/>
    <x v="10"/>
    <s v="ZBE1"/>
    <s v="ENL - Inv. Take Order"/>
    <s v="0013861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555"/>
    <s v="Na 17g - MT"/>
    <n v="130"/>
    <n v="130"/>
    <s v="CTN"/>
    <s v="CTN"/>
    <n v="187680"/>
    <n v="187680"/>
    <s v=""/>
    <n v="24398400"/>
    <n v="0"/>
    <n v="2439840"/>
    <n v="26838.240000000002"/>
    <s v="VND"/>
    <s v=""/>
    <s v=""/>
    <s v="2900001382"/>
    <s v=""/>
    <s v="V01H030001"/>
    <s v="2103"/>
    <s v="Complete"/>
    <s v=""/>
    <s v="C6709149"/>
    <s v=""/>
    <s v=""/>
    <n v="130"/>
    <x v="0"/>
  </r>
  <r>
    <s v="6750001302"/>
    <x v="10"/>
    <s v="ZBE1"/>
    <s v="ENL - Inv. Take Order"/>
    <s v="0013861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45"/>
    <s v="Na 58g"/>
    <n v="200"/>
    <n v="200"/>
    <s v="CTN"/>
    <s v="CTN"/>
    <n v="234600"/>
    <n v="234600"/>
    <s v=""/>
    <n v="46920000"/>
    <n v="-8280000"/>
    <n v="4692000"/>
    <n v="51612"/>
    <s v="VND"/>
    <s v=""/>
    <s v=""/>
    <s v="2900001382"/>
    <s v=""/>
    <s v="V01H030001"/>
    <s v="2103"/>
    <s v="Complete"/>
    <s v=""/>
    <s v="C6709149"/>
    <s v=""/>
    <s v=""/>
    <n v="200"/>
    <x v="0"/>
  </r>
  <r>
    <s v="6750001303"/>
    <x v="10"/>
    <s v="ZBE1"/>
    <s v="ENL - Inv. Take Order"/>
    <s v="0013862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1238"/>
    <s v="Richoco Wfr 17g"/>
    <n v="50"/>
    <n v="50"/>
    <s v="CTN"/>
    <s v="CTN"/>
    <n v="187680"/>
    <n v="187680"/>
    <s v=""/>
    <n v="9384000"/>
    <n v="0"/>
    <n v="938400"/>
    <n v="10322.4"/>
    <s v="VND"/>
    <s v=""/>
    <s v=""/>
    <s v="2900001383"/>
    <s v=""/>
    <s v="V01H030001"/>
    <s v="2103"/>
    <s v="Complete"/>
    <s v=""/>
    <s v="C6709149"/>
    <s v=""/>
    <s v=""/>
    <n v="50"/>
    <x v="0"/>
  </r>
  <r>
    <s v="6750001303"/>
    <x v="10"/>
    <s v="ZBE1"/>
    <s v="ENL - Inv. Take Order"/>
    <s v="0013862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555"/>
    <s v="Na 17g - MT"/>
    <n v="330"/>
    <n v="330"/>
    <s v="CTN"/>
    <s v="CTN"/>
    <n v="187680"/>
    <n v="187680"/>
    <s v=""/>
    <n v="61934400"/>
    <n v="0"/>
    <n v="6193440"/>
    <n v="68127.839999999997"/>
    <s v="VND"/>
    <s v=""/>
    <s v=""/>
    <s v="2900001383"/>
    <s v=""/>
    <s v="V01H030001"/>
    <s v="2103"/>
    <s v="Complete"/>
    <s v=""/>
    <s v="C6709149"/>
    <s v=""/>
    <s v=""/>
    <n v="330"/>
    <x v="0"/>
  </r>
  <r>
    <s v="6750001313"/>
    <x v="10"/>
    <s v="ZBE1"/>
    <s v="ENL - Inv. Take Order"/>
    <s v="0013872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63"/>
    <s v="Na 8,5g"/>
    <n v="38"/>
    <n v="38"/>
    <s v="CTN"/>
    <s v="CTN"/>
    <n v="107728"/>
    <n v="107728"/>
    <s v=""/>
    <n v="4093674"/>
    <n v="-1245668"/>
    <n v="409367"/>
    <n v="4503.0410000000002"/>
    <s v="VND"/>
    <s v=""/>
    <s v=""/>
    <s v="2900001395"/>
    <s v=""/>
    <s v="V01H030001"/>
    <s v="2103"/>
    <s v="Complete"/>
    <s v=""/>
    <s v="C6709149"/>
    <s v=""/>
    <s v=""/>
    <n v="38"/>
    <x v="0"/>
  </r>
  <r>
    <s v="6750001313"/>
    <x v="10"/>
    <s v="ZBE1"/>
    <s v="ENL - Inv. Take Order"/>
    <s v="0013872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1238"/>
    <s v="Richoco Wfr 17g"/>
    <n v="4"/>
    <n v="4"/>
    <s v="CTN"/>
    <s v="CTN"/>
    <n v="187680"/>
    <n v="187680"/>
    <s v=""/>
    <n v="750720"/>
    <n v="0"/>
    <n v="75072"/>
    <n v="825.79200000000003"/>
    <s v="VND"/>
    <s v=""/>
    <s v=""/>
    <s v="2900001395"/>
    <s v=""/>
    <s v="V01H030001"/>
    <s v="2103"/>
    <s v="Complete"/>
    <s v=""/>
    <s v="C6709149"/>
    <s v=""/>
    <s v=""/>
    <n v="4"/>
    <x v="0"/>
  </r>
  <r>
    <s v="6750001313"/>
    <x v="10"/>
    <s v="ZBE1"/>
    <s v="ENL - Inv. Take Order"/>
    <s v="0013872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555"/>
    <s v="Na 17g - MT"/>
    <n v="147"/>
    <n v="147"/>
    <s v="CTN"/>
    <s v="CTN"/>
    <n v="187680"/>
    <n v="187680"/>
    <s v=""/>
    <n v="27588960"/>
    <n v="0"/>
    <n v="2758896"/>
    <n v="30347.856"/>
    <s v="VND"/>
    <s v=""/>
    <s v=""/>
    <s v="2900001395"/>
    <s v=""/>
    <s v="V01H030001"/>
    <s v="2103"/>
    <s v="Complete"/>
    <s v=""/>
    <s v="C6709149"/>
    <s v=""/>
    <s v=""/>
    <n v="147"/>
    <x v="0"/>
  </r>
  <r>
    <s v="6750001313"/>
    <x v="10"/>
    <s v="ZBE1"/>
    <s v="ENL - Inv. Take Order"/>
    <s v="0013872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45"/>
    <s v="Na 58g"/>
    <n v="85"/>
    <n v="85"/>
    <s v="CTN"/>
    <s v="CTN"/>
    <n v="234600"/>
    <n v="234600"/>
    <s v=""/>
    <n v="19941000"/>
    <n v="-3519000"/>
    <n v="1994100"/>
    <n v="21935.1"/>
    <s v="VND"/>
    <s v=""/>
    <s v=""/>
    <s v="2900001395"/>
    <s v=""/>
    <s v="V01H030001"/>
    <s v="2103"/>
    <s v="Complete"/>
    <s v=""/>
    <s v="C6709149"/>
    <s v=""/>
    <s v=""/>
    <n v="85"/>
    <x v="0"/>
  </r>
  <r>
    <s v="6750001313"/>
    <x v="10"/>
    <s v="ZBE1"/>
    <s v="ENL - Inv. Take Order"/>
    <s v="0013872"/>
    <s v="NV/18E"/>
    <s v="C6709149"/>
    <s v="Nguyễn Dung"/>
    <x v="38"/>
    <s v="NBTI - VIETNAM MT"/>
    <s v="F56"/>
    <s v="MT NORTH"/>
    <s v="EVN2"/>
    <s v="NBTI - VIETNAM MT"/>
    <s v="MW00"/>
    <s v="VNMTIN"/>
    <s v="MT-IND-N"/>
    <s v="331017"/>
    <s v="Richoco Wfr 58g"/>
    <n v="18"/>
    <n v="18"/>
    <s v="CTN"/>
    <s v="CTN"/>
    <n v="234600"/>
    <n v="234600"/>
    <s v=""/>
    <n v="4222800"/>
    <n v="-745200"/>
    <n v="422280"/>
    <n v="4645.08"/>
    <s v="VND"/>
    <s v=""/>
    <s v=""/>
    <s v="2900001395"/>
    <s v=""/>
    <s v="V01H030001"/>
    <s v="2103"/>
    <s v="Complete"/>
    <s v=""/>
    <s v="C6709149"/>
    <s v=""/>
    <s v=""/>
    <n v="18"/>
    <x v="0"/>
  </r>
  <r>
    <s v="6750001328"/>
    <x v="10"/>
    <s v="ZBE1"/>
    <s v="ENL - Inv. Take Order"/>
    <s v="0013887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0463"/>
    <s v="Na 8,5g"/>
    <n v="5"/>
    <n v="5"/>
    <s v="CTN"/>
    <s v="CTN"/>
    <n v="115037"/>
    <n v="115037"/>
    <s v=""/>
    <n v="575183"/>
    <n v="-202092"/>
    <n v="57518"/>
    <n v="632.70100000000002"/>
    <s v="VND"/>
    <s v=""/>
    <s v=""/>
    <s v="2900001412"/>
    <s v=""/>
    <s v="V01H010001"/>
    <s v="2101"/>
    <s v="Complete"/>
    <s v="MTN"/>
    <s v="C6703162"/>
    <s v=""/>
    <s v=""/>
    <n v="5"/>
    <x v="1"/>
  </r>
  <r>
    <s v="6750001328"/>
    <x v="10"/>
    <s v="ZBE1"/>
    <s v="ENL - Inv. Take Order"/>
    <s v="0013887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3620"/>
    <s v="Ahh 16g"/>
    <n v="6"/>
    <n v="6"/>
    <s v="CTN"/>
    <s v="CTN"/>
    <n v="340000"/>
    <n v="340000"/>
    <s v=""/>
    <n v="2040000"/>
    <n v="0"/>
    <n v="204000"/>
    <n v="2244"/>
    <s v="VND"/>
    <s v=""/>
    <s v=""/>
    <s v="2900001412"/>
    <s v=""/>
    <s v="V01H010001"/>
    <s v="2101"/>
    <s v="Complete"/>
    <s v="MTN"/>
    <s v="C6703162"/>
    <s v=""/>
    <s v=""/>
    <n v="6"/>
    <x v="1"/>
  </r>
  <r>
    <s v="6750001328"/>
    <x v="10"/>
    <s v="ZBE1"/>
    <s v="ENL - Inv. Take Order"/>
    <s v="0013887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1238"/>
    <s v="Richoco Wfr 17g"/>
    <n v="5"/>
    <n v="5"/>
    <s v="CTN"/>
    <s v="CTN"/>
    <n v="213273"/>
    <n v="213273"/>
    <s v=""/>
    <n v="1066365"/>
    <n v="0"/>
    <n v="106637"/>
    <n v="1173.002"/>
    <s v="VND"/>
    <s v=""/>
    <s v=""/>
    <s v="2900001412"/>
    <s v=""/>
    <s v="V01H010001"/>
    <s v="2101"/>
    <s v="Complete"/>
    <s v="MTN"/>
    <s v="C6703162"/>
    <s v=""/>
    <s v=""/>
    <n v="5"/>
    <x v="1"/>
  </r>
  <r>
    <s v="6750001328"/>
    <x v="10"/>
    <s v="ZBE1"/>
    <s v="ENL - Inv. Take Order"/>
    <s v="0013887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3555"/>
    <s v="Na 17g - MT"/>
    <n v="8"/>
    <n v="8"/>
    <s v="CTN"/>
    <s v="CTN"/>
    <n v="213273"/>
    <n v="213273"/>
    <s v=""/>
    <n v="1706184"/>
    <n v="0"/>
    <n v="170618"/>
    <n v="1876.8019999999999"/>
    <s v="VND"/>
    <s v=""/>
    <s v=""/>
    <s v="2900001412"/>
    <s v=""/>
    <s v="V01H010001"/>
    <s v="2101"/>
    <s v="Complete"/>
    <s v="MTN"/>
    <s v="C6703162"/>
    <s v=""/>
    <s v=""/>
    <n v="8"/>
    <x v="1"/>
  </r>
  <r>
    <s v="6750001329"/>
    <x v="10"/>
    <s v="ZBE1"/>
    <s v="ENL - Inv. Take Order"/>
    <s v="0013888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0463"/>
    <s v="Na 8,5g"/>
    <n v="10"/>
    <n v="10"/>
    <s v="CTN"/>
    <s v="CTN"/>
    <n v="115037"/>
    <n v="115037"/>
    <s v=""/>
    <n v="1150367"/>
    <n v="-404183"/>
    <n v="115037"/>
    <n v="1265.404"/>
    <s v="VND"/>
    <s v=""/>
    <s v=""/>
    <s v="2900001413"/>
    <s v=""/>
    <s v="V01H010001"/>
    <s v="2101"/>
    <s v="Complete"/>
    <s v="MTN"/>
    <s v="C6703160"/>
    <s v=""/>
    <s v=""/>
    <n v="10"/>
    <x v="4"/>
  </r>
  <r>
    <s v="6750001329"/>
    <x v="10"/>
    <s v="ZBE1"/>
    <s v="ENL - Inv. Take Order"/>
    <s v="0013888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3620"/>
    <s v="Ahh 16g"/>
    <n v="100"/>
    <n v="100"/>
    <s v="CTN"/>
    <s v="CTN"/>
    <n v="340000"/>
    <n v="340000"/>
    <s v=""/>
    <n v="34000000"/>
    <n v="0"/>
    <n v="3399999"/>
    <n v="37399.999000000003"/>
    <s v="VND"/>
    <s v=""/>
    <s v=""/>
    <s v="2900001413"/>
    <s v=""/>
    <s v="V01H010001"/>
    <s v="2101"/>
    <s v="Complete"/>
    <s v="MTN"/>
    <s v="C6703160"/>
    <s v=""/>
    <s v=""/>
    <n v="100"/>
    <x v="4"/>
  </r>
  <r>
    <s v="6750001329"/>
    <x v="10"/>
    <s v="ZBE1"/>
    <s v="ENL - Inv. Take Order"/>
    <s v="0013888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1238"/>
    <s v="Richoco Wfr 17g"/>
    <n v="5"/>
    <n v="5"/>
    <s v="CTN"/>
    <s v="CTN"/>
    <n v="213273"/>
    <n v="213273"/>
    <s v=""/>
    <n v="1066365"/>
    <n v="0"/>
    <n v="106637"/>
    <n v="1173.002"/>
    <s v="VND"/>
    <s v=""/>
    <s v=""/>
    <s v="2900001413"/>
    <s v=""/>
    <s v="V01H010001"/>
    <s v="2101"/>
    <s v="Complete"/>
    <s v="MTN"/>
    <s v="C6703160"/>
    <s v=""/>
    <s v=""/>
    <n v="5"/>
    <x v="4"/>
  </r>
  <r>
    <s v="6750001329"/>
    <x v="10"/>
    <s v="ZBE1"/>
    <s v="ENL - Inv. Take Order"/>
    <s v="0013888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31017"/>
    <s v="Richoco Wfr 58g"/>
    <n v="5"/>
    <n v="5"/>
    <s v="CTN"/>
    <s v="CTN"/>
    <n v="300000"/>
    <n v="300000"/>
    <s v=""/>
    <n v="1500000"/>
    <n v="0"/>
    <n v="150000"/>
    <n v="1650"/>
    <s v="VND"/>
    <s v=""/>
    <s v=""/>
    <s v="2900001413"/>
    <s v=""/>
    <s v="V01H010001"/>
    <s v="2101"/>
    <s v="Complete"/>
    <s v="MTN"/>
    <s v="C6703160"/>
    <s v=""/>
    <s v=""/>
    <n v="5"/>
    <x v="4"/>
  </r>
  <r>
    <s v="6750001329"/>
    <x v="10"/>
    <s v="ZBE1"/>
    <s v="ENL - Inv. Take Order"/>
    <s v="0013888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0445"/>
    <s v="Na 58g"/>
    <n v="5"/>
    <n v="5"/>
    <s v="CTN"/>
    <s v="CTN"/>
    <n v="300000"/>
    <n v="300000"/>
    <s v=""/>
    <n v="1500000"/>
    <n v="0"/>
    <n v="150000"/>
    <n v="1650"/>
    <s v="VND"/>
    <s v=""/>
    <s v=""/>
    <s v="2900001413"/>
    <s v=""/>
    <s v="V01H010001"/>
    <s v="2101"/>
    <s v="Complete"/>
    <s v="MTN"/>
    <s v="C6703160"/>
    <s v=""/>
    <s v=""/>
    <n v="5"/>
    <x v="4"/>
  </r>
  <r>
    <s v="6750001329"/>
    <x v="10"/>
    <s v="ZBE1"/>
    <s v="ENL - Inv. Take Order"/>
    <s v="0013888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1413"/>
    <s v=""/>
    <s v="V01H010001"/>
    <s v="2101"/>
    <s v="Complete"/>
    <s v="MTN"/>
    <s v="C6703160"/>
    <s v=""/>
    <s v=""/>
    <n v="10"/>
    <x v="4"/>
  </r>
  <r>
    <s v="6750001329"/>
    <x v="10"/>
    <s v="ZBE1"/>
    <s v="ENL - Inv. Take Order"/>
    <s v="0013888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3709"/>
    <s v="Nextar Brownies 112g"/>
    <n v="5"/>
    <n v="5"/>
    <s v="CTN"/>
    <s v="CTN"/>
    <n v="300000"/>
    <n v="300000"/>
    <s v=""/>
    <n v="1500000"/>
    <n v="0"/>
    <n v="150000"/>
    <n v="1650"/>
    <s v="VND"/>
    <s v=""/>
    <s v=""/>
    <s v="2900001413"/>
    <s v=""/>
    <s v="V01H010001"/>
    <s v="2101"/>
    <s v="Complete"/>
    <s v="MTN"/>
    <s v="C6703160"/>
    <s v=""/>
    <s v=""/>
    <n v="5"/>
    <x v="4"/>
  </r>
  <r>
    <s v="6750001329"/>
    <x v="10"/>
    <s v="ZBE1"/>
    <s v="ENL - Inv. Take Order"/>
    <s v="0013888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3708"/>
    <s v="Nextar Brownies 42g"/>
    <n v="10"/>
    <n v="10"/>
    <s v="CTN"/>
    <s v="CTN"/>
    <n v="320000"/>
    <n v="320000"/>
    <s v=""/>
    <n v="3200000"/>
    <n v="0"/>
    <n v="320000"/>
    <n v="3520"/>
    <s v="VND"/>
    <s v=""/>
    <s v=""/>
    <s v="2900001413"/>
    <s v=""/>
    <s v="V01H010001"/>
    <s v="2101"/>
    <s v="Complete"/>
    <s v="MTN"/>
    <s v="C6703160"/>
    <s v=""/>
    <s v=""/>
    <n v="10"/>
    <x v="4"/>
  </r>
  <r>
    <s v="6750001330"/>
    <x v="10"/>
    <s v="ZBE1"/>
    <s v="ENL - Inv. Take Order"/>
    <s v="0013889"/>
    <s v="NV/18E"/>
    <s v="C6703165"/>
    <s v="Big C"/>
    <x v="6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455"/>
    <n v="155455"/>
    <s v=""/>
    <n v="466365"/>
    <n v="0"/>
    <n v="46637"/>
    <n v="513.00199999999995"/>
    <s v="VND"/>
    <s v=""/>
    <s v=""/>
    <s v="2900001443"/>
    <s v=""/>
    <s v="V01H010001"/>
    <s v="2101"/>
    <s v="Complete"/>
    <s v=""/>
    <s v="C6703319"/>
    <s v="BIG C - DONG NAI"/>
    <s v="MTS"/>
    <n v="3"/>
    <x v="3"/>
  </r>
  <r>
    <s v="6750001330"/>
    <x v="10"/>
    <s v="ZBE1"/>
    <s v="ENL - Inv. Take Order"/>
    <s v="0013889"/>
    <s v="NV/18E"/>
    <s v="C6703165"/>
    <s v="Big C"/>
    <x v="6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1443"/>
    <s v=""/>
    <s v="V01H010001"/>
    <s v="2101"/>
    <s v="Complete"/>
    <s v=""/>
    <s v="C6703319"/>
    <s v="BIG C - DONG NAI"/>
    <s v="MTS"/>
    <n v="3"/>
    <x v="3"/>
  </r>
  <r>
    <s v="6750001330"/>
    <x v="10"/>
    <s v="ZBE1"/>
    <s v="ENL - Inv. Take Order"/>
    <s v="0013889"/>
    <s v="NV/18E"/>
    <s v="C6703165"/>
    <s v="Big C"/>
    <x v="6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2"/>
    <n v="2346.002"/>
    <s v="VND"/>
    <s v=""/>
    <s v=""/>
    <s v="2900001443"/>
    <s v=""/>
    <s v="V01H010001"/>
    <s v="2101"/>
    <s v="Complete"/>
    <s v=""/>
    <s v="C6703319"/>
    <s v="BIG C - DONG NAI"/>
    <s v="MTS"/>
    <n v="10"/>
    <x v="3"/>
  </r>
  <r>
    <s v="6750001330"/>
    <x v="10"/>
    <s v="ZBE1"/>
    <s v="ENL - Inv. Take Order"/>
    <s v="0013889"/>
    <s v="NV/18E"/>
    <s v="C6703165"/>
    <s v="Big C"/>
    <x v="6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1443"/>
    <s v=""/>
    <s v="V01H010001"/>
    <s v="2101"/>
    <s v="Complete"/>
    <s v=""/>
    <s v="C6703319"/>
    <s v="BIG C - DONG NAI"/>
    <s v="MTS"/>
    <n v="3"/>
    <x v="3"/>
  </r>
  <r>
    <s v="6750001330"/>
    <x v="10"/>
    <s v="ZBE1"/>
    <s v="ENL - Inv. Take Order"/>
    <s v="0013889"/>
    <s v="NV/18E"/>
    <s v="C6703165"/>
    <s v="Big C"/>
    <x v="6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1443"/>
    <s v=""/>
    <s v="V01H010001"/>
    <s v="2101"/>
    <s v="Complete"/>
    <s v=""/>
    <s v="C6703319"/>
    <s v="BIG C - DONG NAI"/>
    <s v="MTS"/>
    <n v="3"/>
    <x v="3"/>
  </r>
  <r>
    <s v="6750001331"/>
    <x v="10"/>
    <s v="ZBE1"/>
    <s v="ENL - Inv. Take Order"/>
    <s v="0013890"/>
    <s v="NV/18E"/>
    <s v="C6703165"/>
    <s v="Big C"/>
    <x v="19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1447"/>
    <s v=""/>
    <s v="V01H010001"/>
    <s v="2101"/>
    <s v="Complete"/>
    <s v=""/>
    <s v="C6703324"/>
    <s v="BIG C - TAN HIEP"/>
    <s v="MTS"/>
    <n v="10"/>
    <x v="3"/>
  </r>
  <r>
    <s v="6750001331"/>
    <x v="10"/>
    <s v="ZBE1"/>
    <s v="ENL - Inv. Take Order"/>
    <s v="0013890"/>
    <s v="NV/18E"/>
    <s v="C6703165"/>
    <s v="Big C"/>
    <x v="19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1447"/>
    <s v=""/>
    <s v="V01H010001"/>
    <s v="2101"/>
    <s v="Complete"/>
    <s v=""/>
    <s v="C6703324"/>
    <s v="BIG C - TAN HIEP"/>
    <s v="MTS"/>
    <n v="2"/>
    <x v="3"/>
  </r>
  <r>
    <s v="6750001331"/>
    <x v="10"/>
    <s v="ZBE1"/>
    <s v="ENL - Inv. Take Order"/>
    <s v="0013890"/>
    <s v="NV/18E"/>
    <s v="C6703165"/>
    <s v="Big C"/>
    <x v="19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447"/>
    <s v=""/>
    <s v="V01H010001"/>
    <s v="2101"/>
    <s v="Complete"/>
    <s v=""/>
    <s v="C6703324"/>
    <s v="BIG C - TAN HIEP"/>
    <s v="MTS"/>
    <n v="5"/>
    <x v="3"/>
  </r>
  <r>
    <s v="6750001331"/>
    <x v="10"/>
    <s v="ZBE1"/>
    <s v="ENL - Inv. Take Order"/>
    <s v="0013890"/>
    <s v="NV/18E"/>
    <s v="C6703165"/>
    <s v="Big C"/>
    <x v="19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7"/>
    <n v="1724.9970000000001"/>
    <s v="VND"/>
    <s v=""/>
    <s v=""/>
    <s v="2900001447"/>
    <s v=""/>
    <s v="V01H010001"/>
    <s v="2101"/>
    <s v="Complete"/>
    <s v=""/>
    <s v="C6703324"/>
    <s v="BIG C - TAN HIEP"/>
    <s v="MTS"/>
    <n v="5"/>
    <x v="3"/>
  </r>
  <r>
    <s v="6750001331"/>
    <x v="10"/>
    <s v="ZBE1"/>
    <s v="ENL - Inv. Take Order"/>
    <s v="0013890"/>
    <s v="NV/18E"/>
    <s v="C6703165"/>
    <s v="Big C"/>
    <x v="19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1447"/>
    <s v=""/>
    <s v="V01H010001"/>
    <s v="2101"/>
    <s v="Complete"/>
    <s v=""/>
    <s v="C6703324"/>
    <s v="BIG C - TAN HIEP"/>
    <s v="MTS"/>
    <n v="1"/>
    <x v="3"/>
  </r>
  <r>
    <s v="6750001332"/>
    <x v="10"/>
    <s v="ZBE1"/>
    <s v="ENL - Inv. Take Order"/>
    <s v="0013891"/>
    <s v="NV/18E"/>
    <s v="C6703165"/>
    <s v="Big C"/>
    <x v="9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1446"/>
    <s v=""/>
    <s v="V01H010001"/>
    <s v="2101"/>
    <s v="Complete"/>
    <s v=""/>
    <s v="C6703321"/>
    <s v="BIG C - MIEN DONG"/>
    <s v="MTS"/>
    <n v="10"/>
    <x v="2"/>
  </r>
  <r>
    <s v="6750001332"/>
    <x v="10"/>
    <s v="ZBE1"/>
    <s v="ENL - Inv. Take Order"/>
    <s v="0013891"/>
    <s v="NV/18E"/>
    <s v="C6703165"/>
    <s v="Big C"/>
    <x v="9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1446"/>
    <s v=""/>
    <s v="V01H010001"/>
    <s v="2101"/>
    <s v="Complete"/>
    <s v=""/>
    <s v="C6703321"/>
    <s v="BIG C - MIEN DONG"/>
    <s v="MTS"/>
    <n v="1"/>
    <x v="2"/>
  </r>
  <r>
    <s v="6750001332"/>
    <x v="10"/>
    <s v="ZBE1"/>
    <s v="ENL - Inv. Take Order"/>
    <s v="0013891"/>
    <s v="NV/18E"/>
    <s v="C6703165"/>
    <s v="Big C"/>
    <x v="9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7"/>
    <n v="1724.9970000000001"/>
    <s v="VND"/>
    <s v=""/>
    <s v=""/>
    <s v="2900001446"/>
    <s v=""/>
    <s v="V01H010001"/>
    <s v="2101"/>
    <s v="Complete"/>
    <s v=""/>
    <s v="C6703321"/>
    <s v="BIG C - MIEN DONG"/>
    <s v="MTS"/>
    <n v="5"/>
    <x v="2"/>
  </r>
  <r>
    <s v="6750001332"/>
    <x v="10"/>
    <s v="ZBE1"/>
    <s v="ENL - Inv. Take Order"/>
    <s v="0013891"/>
    <s v="NV/18E"/>
    <s v="C6703165"/>
    <s v="Big C"/>
    <x v="9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1446"/>
    <s v=""/>
    <s v="V01H010001"/>
    <s v="2101"/>
    <s v="Complete"/>
    <s v=""/>
    <s v="C6703321"/>
    <s v="BIG C - MIEN DONG"/>
    <s v="MTS"/>
    <n v="2"/>
    <x v="2"/>
  </r>
  <r>
    <s v="6750001332"/>
    <x v="10"/>
    <s v="ZBE1"/>
    <s v="ENL - Inv. Take Order"/>
    <s v="0013891"/>
    <s v="NV/18E"/>
    <s v="C6703165"/>
    <s v="Big C"/>
    <x v="9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n v="1034.999"/>
    <s v="VND"/>
    <s v=""/>
    <s v=""/>
    <s v="2900001446"/>
    <s v=""/>
    <s v="V01H010001"/>
    <s v="2101"/>
    <s v="Complete"/>
    <s v=""/>
    <s v="C6703321"/>
    <s v="BIG C - MIEN DONG"/>
    <s v="MTS"/>
    <n v="3"/>
    <x v="2"/>
  </r>
  <r>
    <s v="6750001334"/>
    <x v="10"/>
    <s v="ZBE1"/>
    <s v="ENL - Inv. Take Order"/>
    <s v="0013892"/>
    <s v="NV/18E"/>
    <s v="C6703165"/>
    <s v="Big C"/>
    <x v="8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455"/>
    <n v="155455"/>
    <s v=""/>
    <n v="3109100"/>
    <n v="0"/>
    <n v="310909"/>
    <n v="3420.009"/>
    <s v="VND"/>
    <s v=""/>
    <s v=""/>
    <s v="2900001445"/>
    <s v=""/>
    <s v="V01H010001"/>
    <s v="2101"/>
    <s v="Complete"/>
    <s v=""/>
    <s v="C6703320"/>
    <s v="BIG C - AN LAC"/>
    <s v="MTS"/>
    <n v="20"/>
    <x v="3"/>
  </r>
  <r>
    <s v="6750001334"/>
    <x v="10"/>
    <s v="ZBE1"/>
    <s v="ENL - Inv. Take Order"/>
    <s v="0013892"/>
    <s v="NV/18E"/>
    <s v="C6703165"/>
    <s v="Big C"/>
    <x v="8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1445"/>
    <s v=""/>
    <s v="V01H010001"/>
    <s v="2101"/>
    <s v="Complete"/>
    <s v=""/>
    <s v="C6703320"/>
    <s v="BIG C - AN LAC"/>
    <s v="MTS"/>
    <n v="3"/>
    <x v="3"/>
  </r>
  <r>
    <s v="6750001334"/>
    <x v="10"/>
    <s v="ZBE1"/>
    <s v="ENL - Inv. Take Order"/>
    <s v="0013892"/>
    <s v="NV/18E"/>
    <s v="C6703165"/>
    <s v="Big C"/>
    <x v="8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1445"/>
    <s v=""/>
    <s v="V01H010001"/>
    <s v="2101"/>
    <s v="Complete"/>
    <s v=""/>
    <s v="C6703320"/>
    <s v="BIG C - AN LAC"/>
    <s v="MTS"/>
    <n v="10"/>
    <x v="3"/>
  </r>
  <r>
    <s v="6750001334"/>
    <x v="10"/>
    <s v="ZBE1"/>
    <s v="ENL - Inv. Take Order"/>
    <s v="0013892"/>
    <s v="NV/18E"/>
    <s v="C6703165"/>
    <s v="Big C"/>
    <x v="8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636"/>
    <n v="313636"/>
    <s v=""/>
    <n v="313636"/>
    <n v="0"/>
    <n v="31364"/>
    <n v="345"/>
    <s v="VND"/>
    <s v=""/>
    <s v=""/>
    <s v="2900001445"/>
    <s v=""/>
    <s v="V01H010001"/>
    <s v="2101"/>
    <s v="Complete"/>
    <s v=""/>
    <s v="C6703320"/>
    <s v="BIG C - AN LAC"/>
    <s v="MTS"/>
    <n v="1"/>
    <x v="3"/>
  </r>
  <r>
    <s v="6750001334"/>
    <x v="10"/>
    <s v="ZBE1"/>
    <s v="ENL - Inv. Take Order"/>
    <s v="0013892"/>
    <s v="NV/18E"/>
    <s v="C6703165"/>
    <s v="Big C"/>
    <x v="8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1445"/>
    <s v=""/>
    <s v="V01H010001"/>
    <s v="2101"/>
    <s v="Complete"/>
    <s v=""/>
    <s v="C6703320"/>
    <s v="BIG C - AN LAC"/>
    <s v="MTS"/>
    <n v="3"/>
    <x v="3"/>
  </r>
  <r>
    <s v="6750001334"/>
    <x v="10"/>
    <s v="ZBE1"/>
    <s v="ENL - Inv. Take Order"/>
    <s v="0013892"/>
    <s v="NV/18E"/>
    <s v="C6703165"/>
    <s v="Big C"/>
    <x v="8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1445"/>
    <s v=""/>
    <s v="V01H010001"/>
    <s v="2101"/>
    <s v="Complete"/>
    <s v=""/>
    <s v="C6703320"/>
    <s v="BIG C - AN LAC"/>
    <s v="MTS"/>
    <n v="2"/>
    <x v="3"/>
  </r>
  <r>
    <s v="6750001335"/>
    <x v="10"/>
    <s v="ZBE1"/>
    <s v="ENL - Inv. Take Order"/>
    <s v="0013893"/>
    <s v="NV/18E"/>
    <s v="C6709149"/>
    <s v="Nguyễn Dung"/>
    <x v="38"/>
    <s v="NBTI - VIETNAM MT"/>
    <s v="F56"/>
    <s v="MT NORTH"/>
    <s v="EVN2"/>
    <s v="NBTI - VIETNAM MT"/>
    <s v="MW00"/>
    <s v="VNMTIN"/>
    <s v="MT-IND-N"/>
    <s v="331017"/>
    <s v="Richoco Wfr 58g"/>
    <n v="300"/>
    <n v="300"/>
    <s v="CTN"/>
    <s v="CTN"/>
    <n v="234600"/>
    <n v="234600"/>
    <s v=""/>
    <n v="70380000"/>
    <n v="-12420000"/>
    <n v="7038000"/>
    <n v="77418"/>
    <s v="VND"/>
    <s v=""/>
    <s v=""/>
    <s v="2900001460"/>
    <s v=""/>
    <s v="V01H030001"/>
    <s v="2103"/>
    <s v="Complete"/>
    <s v=""/>
    <s v="C6709149"/>
    <s v=""/>
    <s v=""/>
    <n v="300"/>
    <x v="0"/>
  </r>
  <r>
    <s v="6750001336"/>
    <x v="10"/>
    <s v="ZBE1"/>
    <s v="ENL - Inv. Take Order"/>
    <s v="0013894"/>
    <s v="NV/18E"/>
    <s v="C6703165"/>
    <s v="Big C"/>
    <x v="20"/>
    <s v="NBTI - VIETNAM MT"/>
    <s v="F51"/>
    <s v="MT SOUTH"/>
    <s v="EVN2"/>
    <s v="NBTI - VIETNAM MT"/>
    <s v="MW00"/>
    <s v="VNMTDS"/>
    <s v="MT-DIR-S"/>
    <s v="320463"/>
    <s v="Na 8,5g"/>
    <n v="12"/>
    <n v="12"/>
    <s v="CTN"/>
    <s v="CTN"/>
    <n v="155455"/>
    <n v="155455"/>
    <s v=""/>
    <n v="1865460"/>
    <n v="0"/>
    <n v="186546"/>
    <n v="2052.0059999999999"/>
    <s v="VND"/>
    <s v=""/>
    <s v=""/>
    <s v="2900001448"/>
    <s v=""/>
    <s v="V01H010001"/>
    <s v="2101"/>
    <s v="Complete"/>
    <s v=""/>
    <s v="C6703327"/>
    <s v="BIG C - TRUONG CHINH"/>
    <s v="MTS"/>
    <n v="12"/>
    <x v="2"/>
  </r>
  <r>
    <s v="6750001336"/>
    <x v="10"/>
    <s v="ZBE1"/>
    <s v="ENL - Inv. Take Order"/>
    <s v="0013894"/>
    <s v="NV/18E"/>
    <s v="C6703165"/>
    <s v="Big C"/>
    <x v="20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1448"/>
    <s v=""/>
    <s v="V01H010001"/>
    <s v="2101"/>
    <s v="Complete"/>
    <s v=""/>
    <s v="C6703327"/>
    <s v="BIG C - TRUONG CHINH"/>
    <s v="MTS"/>
    <n v="5"/>
    <x v="2"/>
  </r>
  <r>
    <s v="6750001336"/>
    <x v="10"/>
    <s v="ZBE1"/>
    <s v="ENL - Inv. Take Order"/>
    <s v="0013894"/>
    <s v="NV/18E"/>
    <s v="C6703165"/>
    <s v="Big C"/>
    <x v="20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1448"/>
    <s v=""/>
    <s v="V01H010001"/>
    <s v="2101"/>
    <s v="Complete"/>
    <s v=""/>
    <s v="C6703327"/>
    <s v="BIG C - TRUONG CHINH"/>
    <s v="MTS"/>
    <n v="3"/>
    <x v="2"/>
  </r>
  <r>
    <s v="6750001336"/>
    <x v="10"/>
    <s v="ZBE1"/>
    <s v="ENL - Inv. Take Order"/>
    <s v="0013894"/>
    <s v="NV/18E"/>
    <s v="C6703165"/>
    <s v="Big C"/>
    <x v="20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1448"/>
    <s v=""/>
    <s v="V01H010001"/>
    <s v="2101"/>
    <s v="Complete"/>
    <s v=""/>
    <s v="C6703327"/>
    <s v="BIG C - TRUONG CHINH"/>
    <s v="MTS"/>
    <n v="2"/>
    <x v="2"/>
  </r>
  <r>
    <s v="6750001386"/>
    <x v="10"/>
    <s v="ZBE1"/>
    <s v="ENL - Inv. Take Order"/>
    <s v="0013966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0463"/>
    <s v="Na 8,5g"/>
    <n v="400"/>
    <n v="400"/>
    <s v="CTN"/>
    <s v="CTN"/>
    <n v="107016"/>
    <n v="107016"/>
    <s v=""/>
    <n v="42806456"/>
    <n v="-12786344"/>
    <n v="4280646"/>
    <n v="47087.101999999999"/>
    <s v="VND"/>
    <s v=""/>
    <s v=""/>
    <s v="2900001415"/>
    <s v=""/>
    <s v="V01H010001"/>
    <s v="2101"/>
    <s v="Complete"/>
    <s v=""/>
    <s v="C6703148"/>
    <s v=""/>
    <s v=""/>
    <n v="400"/>
    <x v="0"/>
  </r>
  <r>
    <s v="6750001386"/>
    <x v="10"/>
    <s v="ZBE1"/>
    <s v="ENL - Inv. Take Order"/>
    <s v="0013966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0445"/>
    <s v="Na 58g"/>
    <n v="50"/>
    <n v="50"/>
    <s v="CTN"/>
    <s v="CTN"/>
    <n v="232050"/>
    <n v="232050"/>
    <s v=""/>
    <n v="11602500"/>
    <n v="-2047500"/>
    <n v="1160250"/>
    <n v="12762.75"/>
    <s v="VND"/>
    <s v=""/>
    <s v=""/>
    <s v="2900001415"/>
    <s v=""/>
    <s v="V01H010001"/>
    <s v="2101"/>
    <s v="Complete"/>
    <s v=""/>
    <s v="C6703148"/>
    <s v=""/>
    <s v=""/>
    <n v="50"/>
    <x v="0"/>
  </r>
  <r>
    <s v="6750001386"/>
    <x v="10"/>
    <s v="ZBE1"/>
    <s v="ENL - Inv. Take Order"/>
    <s v="0013966"/>
    <s v="NV/18E"/>
    <s v="C6703148"/>
    <s v="Hương Thủy"/>
    <x v="5"/>
    <s v="NBTI - VIETNAM MT"/>
    <s v="F51"/>
    <s v="MT SOUTH"/>
    <s v="EVN2"/>
    <s v="NBTI - VIETNAM MT"/>
    <s v="MW00"/>
    <s v="VNMTIS"/>
    <s v="MT-IND-S"/>
    <s v="331017"/>
    <s v="Richoco Wfr 58g"/>
    <n v="50"/>
    <n v="50"/>
    <s v="CTN"/>
    <s v="CTN"/>
    <n v="232050"/>
    <n v="232050"/>
    <s v=""/>
    <n v="11602500"/>
    <n v="-2047500"/>
    <n v="1160250"/>
    <n v="12762.75"/>
    <s v="VND"/>
    <s v=""/>
    <s v=""/>
    <s v="2900001415"/>
    <s v=""/>
    <s v="V01H010001"/>
    <s v="2101"/>
    <s v="Complete"/>
    <s v=""/>
    <s v="C6703148"/>
    <s v=""/>
    <s v=""/>
    <n v="50"/>
    <x v="0"/>
  </r>
  <r>
    <s v="6750001387"/>
    <x v="10"/>
    <s v="ZBE1"/>
    <s v="ENL - Inv. Take Order"/>
    <s v="001396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037"/>
    <n v="115037"/>
    <s v=""/>
    <n v="3451101"/>
    <n v="-1212549"/>
    <n v="345109"/>
    <n v="3796.21"/>
    <s v="VND"/>
    <s v=""/>
    <s v=""/>
    <s v="2900001414"/>
    <s v=""/>
    <s v="V01H010001"/>
    <s v="2101"/>
    <s v="Complete"/>
    <s v="MTS"/>
    <s v="C6703151"/>
    <s v=""/>
    <s v=""/>
    <n v="30"/>
    <x v="2"/>
  </r>
  <r>
    <s v="6750001387"/>
    <x v="10"/>
    <s v="ZBE1"/>
    <s v="ENL - Inv. Take Order"/>
    <s v="001396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0429"/>
    <s v="Tin Can 350g"/>
    <n v="3"/>
    <n v="3"/>
    <s v="CTN"/>
    <s v="CTN"/>
    <n v="300000"/>
    <n v="300000"/>
    <s v=""/>
    <n v="900000"/>
    <n v="0"/>
    <n v="90000"/>
    <n v="990"/>
    <s v="VND"/>
    <s v=""/>
    <s v=""/>
    <s v="2900001414"/>
    <s v=""/>
    <s v="V01H010001"/>
    <s v="2101"/>
    <s v="Complete"/>
    <s v="MTS"/>
    <s v="C6703151"/>
    <s v=""/>
    <s v=""/>
    <n v="3"/>
    <x v="2"/>
  </r>
  <r>
    <s v="6750001387"/>
    <x v="10"/>
    <s v="ZBE1"/>
    <s v="ENL - Inv. Take Order"/>
    <s v="001396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1414"/>
    <s v=""/>
    <s v="V01H010001"/>
    <s v="2101"/>
    <s v="Complete"/>
    <s v="MTS"/>
    <s v="C6703151"/>
    <s v=""/>
    <s v=""/>
    <n v="10"/>
    <x v="2"/>
  </r>
  <r>
    <s v="6750001387"/>
    <x v="10"/>
    <s v="ZBE1"/>
    <s v="ENL - Inv. Take Order"/>
    <s v="001396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273"/>
    <n v="213273"/>
    <s v=""/>
    <n v="1066365"/>
    <n v="0"/>
    <n v="106637"/>
    <n v="1173.002"/>
    <s v="VND"/>
    <s v=""/>
    <s v=""/>
    <s v="2900001414"/>
    <s v=""/>
    <s v="V01H010001"/>
    <s v="2101"/>
    <s v="Complete"/>
    <s v="MTS"/>
    <s v="C6703151"/>
    <s v=""/>
    <s v=""/>
    <n v="5"/>
    <x v="2"/>
  </r>
  <r>
    <s v="6750001387"/>
    <x v="10"/>
    <s v="ZBE1"/>
    <s v="ENL - Inv. Take Order"/>
    <s v="001396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1414"/>
    <s v=""/>
    <s v="V01H010001"/>
    <s v="2101"/>
    <s v="Complete"/>
    <s v="MTS"/>
    <s v="C6703151"/>
    <s v=""/>
    <s v=""/>
    <n v="2"/>
    <x v="2"/>
  </r>
  <r>
    <s v="6750001387"/>
    <x v="10"/>
    <s v="ZBE1"/>
    <s v="ENL - Inv. Take Order"/>
    <s v="001396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414"/>
    <s v=""/>
    <s v="V01H010001"/>
    <s v="2101"/>
    <s v="Complete"/>
    <s v="MTS"/>
    <s v="C6703151"/>
    <s v=""/>
    <s v=""/>
    <n v="5"/>
    <x v="2"/>
  </r>
  <r>
    <s v="6750001387"/>
    <x v="10"/>
    <s v="ZBE1"/>
    <s v="ENL - Inv. Take Order"/>
    <s v="001396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1414"/>
    <s v=""/>
    <s v="V01H010001"/>
    <s v="2101"/>
    <s v="Complete"/>
    <s v="MTS"/>
    <s v="C6703151"/>
    <s v=""/>
    <s v=""/>
    <n v="2"/>
    <x v="2"/>
  </r>
  <r>
    <s v="6750001387"/>
    <x v="10"/>
    <s v="ZBE1"/>
    <s v="ENL - Inv. Take Order"/>
    <s v="001396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000"/>
    <n v="320000"/>
    <s v=""/>
    <n v="640000"/>
    <n v="0"/>
    <n v="64000"/>
    <n v="704"/>
    <s v="VND"/>
    <s v=""/>
    <s v=""/>
    <s v="2900001414"/>
    <s v=""/>
    <s v="V01H010001"/>
    <s v="2101"/>
    <s v="Complete"/>
    <s v="MTS"/>
    <s v="C6703151"/>
    <s v=""/>
    <s v=""/>
    <n v="2"/>
    <x v="2"/>
  </r>
  <r>
    <s v="6750001388"/>
    <x v="10"/>
    <s v="ZBE1"/>
    <s v="ENL - Inv. Take Order"/>
    <s v="0013968"/>
    <s v="NV/18E"/>
    <s v="C6703152"/>
    <s v="Lotte - Tân Bình"/>
    <x v="23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037"/>
    <n v="115037"/>
    <s v=""/>
    <n v="2300734"/>
    <n v="-808366"/>
    <n v="230073"/>
    <n v="2530.8069999999998"/>
    <s v="VND"/>
    <s v=""/>
    <s v=""/>
    <s v="2900001434"/>
    <s v=""/>
    <s v="V01H010001"/>
    <s v="2101"/>
    <s v="Complete"/>
    <s v="MTS"/>
    <s v="C6703152"/>
    <s v=""/>
    <s v=""/>
    <n v="20"/>
    <x v="3"/>
  </r>
  <r>
    <s v="6750001388"/>
    <x v="10"/>
    <s v="ZBE1"/>
    <s v="ENL - Inv. Take Order"/>
    <s v="0013968"/>
    <s v="NV/18E"/>
    <s v="C6703152"/>
    <s v="Lotte - Tân Bình"/>
    <x v="23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000"/>
    <n v="340000"/>
    <s v=""/>
    <n v="1700000"/>
    <n v="0"/>
    <n v="170000"/>
    <n v="1870"/>
    <s v="VND"/>
    <s v=""/>
    <s v=""/>
    <s v="2900001434"/>
    <s v=""/>
    <s v="V01H010001"/>
    <s v="2101"/>
    <s v="Complete"/>
    <s v="MTS"/>
    <s v="C6703152"/>
    <s v=""/>
    <s v=""/>
    <n v="5"/>
    <x v="3"/>
  </r>
  <r>
    <s v="6750001388"/>
    <x v="10"/>
    <s v="ZBE1"/>
    <s v="ENL - Inv. Take Order"/>
    <s v="0013968"/>
    <s v="NV/18E"/>
    <s v="C6703152"/>
    <s v="Lotte - Tân Bình"/>
    <x v="23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1434"/>
    <s v=""/>
    <s v="V01H010001"/>
    <s v="2101"/>
    <s v="Complete"/>
    <s v="MTS"/>
    <s v="C6703152"/>
    <s v=""/>
    <s v=""/>
    <n v="10"/>
    <x v="3"/>
  </r>
  <r>
    <s v="6750001388"/>
    <x v="10"/>
    <s v="ZBE1"/>
    <s v="ENL - Inv. Take Order"/>
    <s v="0013968"/>
    <s v="NV/18E"/>
    <s v="C6703152"/>
    <s v="Lotte - Tân Bình"/>
    <x v="23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00000"/>
    <n v="300000"/>
    <s v=""/>
    <n v="1500000"/>
    <n v="0"/>
    <n v="150000"/>
    <n v="1650"/>
    <s v="VND"/>
    <s v=""/>
    <s v=""/>
    <s v="2900001434"/>
    <s v=""/>
    <s v="V01H010001"/>
    <s v="2101"/>
    <s v="Complete"/>
    <s v="MTS"/>
    <s v="C6703152"/>
    <s v=""/>
    <s v=""/>
    <n v="5"/>
    <x v="3"/>
  </r>
  <r>
    <s v="6750001388"/>
    <x v="10"/>
    <s v="ZBE1"/>
    <s v="ENL - Inv. Take Order"/>
    <s v="0013968"/>
    <s v="NV/18E"/>
    <s v="C6703152"/>
    <s v="Lotte - Tân Bình"/>
    <x v="23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20000"/>
    <n v="320000"/>
    <s v=""/>
    <n v="1600000"/>
    <n v="0"/>
    <n v="160000"/>
    <n v="1760"/>
    <s v="VND"/>
    <s v=""/>
    <s v=""/>
    <s v="2900001434"/>
    <s v=""/>
    <s v="V01H010001"/>
    <s v="2101"/>
    <s v="Complete"/>
    <s v="MTS"/>
    <s v="C6703152"/>
    <s v=""/>
    <s v=""/>
    <n v="5"/>
    <x v="3"/>
  </r>
  <r>
    <s v="6750001389"/>
    <x v="10"/>
    <s v="ZBE1"/>
    <s v="ENL - Inv. Take Order"/>
    <s v="0013969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037"/>
    <n v="115037"/>
    <s v=""/>
    <n v="3451101"/>
    <n v="-1212549"/>
    <n v="345110"/>
    <n v="3796.2109999999998"/>
    <s v="VND"/>
    <s v=""/>
    <s v=""/>
    <s v="2900001470"/>
    <s v=""/>
    <s v="V01H010001"/>
    <s v="2101"/>
    <s v="Complete"/>
    <s v="MTS"/>
    <s v="C6703150"/>
    <s v=""/>
    <s v=""/>
    <n v="30"/>
    <x v="3"/>
  </r>
  <r>
    <s v="6750001389"/>
    <x v="10"/>
    <s v="ZBE1"/>
    <s v="ENL - Inv. Take Order"/>
    <s v="0013969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000"/>
    <n v="340000"/>
    <s v=""/>
    <n v="1700000"/>
    <n v="0"/>
    <n v="170000"/>
    <n v="1870"/>
    <s v="VND"/>
    <s v=""/>
    <s v=""/>
    <s v="2900001470"/>
    <s v=""/>
    <s v="V01H010001"/>
    <s v="2101"/>
    <s v="Complete"/>
    <s v="MTS"/>
    <s v="C6703150"/>
    <s v=""/>
    <s v=""/>
    <n v="5"/>
    <x v="3"/>
  </r>
  <r>
    <s v="6750001389"/>
    <x v="10"/>
    <s v="ZBE1"/>
    <s v="ENL - Inv. Take Order"/>
    <s v="0013969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n v="660"/>
    <s v="VND"/>
    <s v=""/>
    <s v=""/>
    <s v="2900001470"/>
    <s v=""/>
    <s v="V01H010001"/>
    <s v="2101"/>
    <s v="Complete"/>
    <s v="MTS"/>
    <s v="C6703150"/>
    <s v=""/>
    <s v=""/>
    <n v="2"/>
    <x v="3"/>
  </r>
  <r>
    <s v="6750001389"/>
    <x v="10"/>
    <s v="ZBE1"/>
    <s v="ENL - Inv. Take Order"/>
    <s v="0013969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23555"/>
    <s v="Na 17g - MT"/>
    <n v="30"/>
    <n v="30"/>
    <s v="CTN"/>
    <s v="CTN"/>
    <n v="213273"/>
    <n v="213273"/>
    <s v=""/>
    <n v="6398190"/>
    <n v="0"/>
    <n v="639819"/>
    <n v="7038.009"/>
    <s v="VND"/>
    <s v=""/>
    <s v=""/>
    <s v="2900001470"/>
    <s v=""/>
    <s v="V01H010001"/>
    <s v="2101"/>
    <s v="Complete"/>
    <s v="MTS"/>
    <s v="C6703150"/>
    <s v=""/>
    <s v=""/>
    <n v="30"/>
    <x v="3"/>
  </r>
  <r>
    <s v="6750001389"/>
    <x v="10"/>
    <s v="ZBE1"/>
    <s v="ENL - Inv. Take Order"/>
    <s v="0013969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000"/>
    <n v="300000"/>
    <s v=""/>
    <n v="900000"/>
    <n v="0"/>
    <n v="90000"/>
    <n v="990"/>
    <s v="VND"/>
    <s v=""/>
    <s v=""/>
    <s v="2900001470"/>
    <s v=""/>
    <s v="V01H010001"/>
    <s v="2101"/>
    <s v="Complete"/>
    <s v="MTS"/>
    <s v="C6703150"/>
    <s v=""/>
    <s v=""/>
    <n v="3"/>
    <x v="3"/>
  </r>
  <r>
    <s v="6750001394"/>
    <x v="11"/>
    <s v="ZBE1"/>
    <s v="ENL - Inv. Take Order"/>
    <s v="0013974"/>
    <s v="NV/18E"/>
    <s v="C6703155"/>
    <s v="Lotte - Cần Thơ"/>
    <x v="35"/>
    <s v="NBTI - VIETNAM MT"/>
    <s v="F51"/>
    <s v="MT SOUTH"/>
    <s v="EVN2"/>
    <s v="NBTI - VIETNAM MT"/>
    <s v="MW00"/>
    <s v="VNMTDS"/>
    <s v="MT-DIR-S"/>
    <s v="320463"/>
    <s v="Na 8,5g"/>
    <n v="50"/>
    <n v="50"/>
    <s v="CTN"/>
    <s v="CTN"/>
    <n v="115037"/>
    <n v="115037"/>
    <s v=""/>
    <n v="5751835"/>
    <n v="-2020915"/>
    <n v="575184"/>
    <n v="6327.0190000000002"/>
    <s v="VND"/>
    <s v=""/>
    <s v=""/>
    <s v="2900001484"/>
    <s v=""/>
    <s v="V01H010001"/>
    <s v="2101"/>
    <s v="Complete"/>
    <s v="MTS"/>
    <s v="C6703155"/>
    <s v=""/>
    <s v=""/>
    <n v="50"/>
    <x v="2"/>
  </r>
  <r>
    <s v="6750001394"/>
    <x v="11"/>
    <s v="ZBE1"/>
    <s v="ENL - Inv. Take Order"/>
    <s v="0013974"/>
    <s v="NV/18E"/>
    <s v="C6703155"/>
    <s v="Lotte - Cần Thơ"/>
    <x v="35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000"/>
    <n v="340000"/>
    <s v=""/>
    <n v="680000"/>
    <n v="0"/>
    <n v="68000"/>
    <n v="748"/>
    <s v="VND"/>
    <s v=""/>
    <s v=""/>
    <s v="2900001484"/>
    <s v=""/>
    <s v="V01H010001"/>
    <s v="2101"/>
    <s v="Complete"/>
    <s v="MTS"/>
    <s v="C6703155"/>
    <s v=""/>
    <s v=""/>
    <n v="2"/>
    <x v="2"/>
  </r>
  <r>
    <s v="6750001394"/>
    <x v="11"/>
    <s v="ZBE1"/>
    <s v="ENL - Inv. Take Order"/>
    <s v="0013974"/>
    <s v="NV/18E"/>
    <s v="C6703155"/>
    <s v="Lotte - Cần Thơ"/>
    <x v="35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1484"/>
    <s v=""/>
    <s v="V01H010001"/>
    <s v="2101"/>
    <s v="Complete"/>
    <s v="MTS"/>
    <s v="C6703155"/>
    <s v=""/>
    <s v=""/>
    <n v="2"/>
    <x v="2"/>
  </r>
  <r>
    <s v="6750001395"/>
    <x v="11"/>
    <s v="ZBE1"/>
    <s v="ENL - Inv. Take Order"/>
    <s v="0013975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037"/>
    <n v="115037"/>
    <s v=""/>
    <n v="1150367"/>
    <n v="-404183"/>
    <n v="115037"/>
    <n v="1265.404"/>
    <s v="VND"/>
    <s v=""/>
    <s v=""/>
    <s v="2900001485"/>
    <s v=""/>
    <s v="V01H010001"/>
    <s v="2101"/>
    <s v="Complete"/>
    <s v="MTS"/>
    <s v="C6703156"/>
    <s v=""/>
    <s v=""/>
    <n v="10"/>
    <x v="2"/>
  </r>
  <r>
    <s v="6750001395"/>
    <x v="11"/>
    <s v="ZBE1"/>
    <s v="ENL - Inv. Take Order"/>
    <s v="0013975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000"/>
    <n v="340000"/>
    <s v=""/>
    <n v="1700000"/>
    <n v="0"/>
    <n v="169999"/>
    <n v="1869.999"/>
    <s v="VND"/>
    <s v=""/>
    <s v=""/>
    <s v="2900001485"/>
    <s v=""/>
    <s v="V01H010001"/>
    <s v="2101"/>
    <s v="Complete"/>
    <s v="MTS"/>
    <s v="C6703156"/>
    <s v=""/>
    <s v=""/>
    <n v="5"/>
    <x v="2"/>
  </r>
  <r>
    <s v="6750001395"/>
    <x v="11"/>
    <s v="ZBE1"/>
    <s v="ENL - Inv. Take Order"/>
    <s v="0013975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485"/>
    <s v=""/>
    <s v="V01H010001"/>
    <s v="2101"/>
    <s v="Complete"/>
    <s v="MTS"/>
    <s v="C6703156"/>
    <s v=""/>
    <s v=""/>
    <n v="5"/>
    <x v="2"/>
  </r>
  <r>
    <s v="6750001395"/>
    <x v="11"/>
    <s v="ZBE1"/>
    <s v="ENL - Inv. Take Order"/>
    <s v="0013975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00000"/>
    <n v="300000"/>
    <s v=""/>
    <n v="1500000"/>
    <n v="0"/>
    <n v="150000"/>
    <n v="1650"/>
    <s v="VND"/>
    <s v=""/>
    <s v=""/>
    <s v="2900001485"/>
    <s v=""/>
    <s v="V01H010001"/>
    <s v="2101"/>
    <s v="Complete"/>
    <s v="MTS"/>
    <s v="C6703156"/>
    <s v=""/>
    <s v=""/>
    <n v="5"/>
    <x v="2"/>
  </r>
  <r>
    <s v="6750001396"/>
    <x v="11"/>
    <s v="ZBE1"/>
    <s v="ENL - Inv. Take Order"/>
    <s v="0013976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3555"/>
    <s v="Na 17g - MT"/>
    <n v="550"/>
    <n v="550"/>
    <s v="CTN"/>
    <s v="CTN"/>
    <n v="185640"/>
    <n v="185640"/>
    <s v=""/>
    <n v="102102000"/>
    <n v="0"/>
    <n v="10210200"/>
    <n v="112312.2"/>
    <s v="VND"/>
    <s v=""/>
    <s v=""/>
    <s v="2900001487"/>
    <s v=""/>
    <s v="V01H010001"/>
    <s v="2101"/>
    <s v="Complete"/>
    <s v=""/>
    <s v="C6703148"/>
    <s v=""/>
    <s v=""/>
    <n v="550"/>
    <x v="0"/>
  </r>
  <r>
    <s v="6750001397"/>
    <x v="11"/>
    <s v="ZBE1"/>
    <s v="ENL - Inv. Take Order"/>
    <s v="0013977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3555"/>
    <s v="Na 17g - MT"/>
    <n v="150"/>
    <n v="150"/>
    <s v="CTN"/>
    <s v="CTN"/>
    <n v="185640"/>
    <n v="185640"/>
    <s v=""/>
    <n v="27846000"/>
    <n v="0"/>
    <n v="2784600"/>
    <n v="30630.6"/>
    <s v="VND"/>
    <s v=""/>
    <s v=""/>
    <s v="2900001488"/>
    <s v=""/>
    <s v="V01H010001"/>
    <s v="2101"/>
    <s v="Complete"/>
    <s v=""/>
    <s v="C6703148"/>
    <s v=""/>
    <s v=""/>
    <n v="150"/>
    <x v="0"/>
  </r>
  <r>
    <s v="6750001398"/>
    <x v="11"/>
    <s v="ZBE1"/>
    <s v="ENL - Inv. Take Order"/>
    <s v="0013978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3555"/>
    <s v="Na 17g - MT"/>
    <n v="100"/>
    <n v="100"/>
    <s v="CTN"/>
    <s v="CTN"/>
    <n v="185640"/>
    <n v="185640"/>
    <s v=""/>
    <n v="18564000"/>
    <n v="0"/>
    <n v="1856400"/>
    <n v="20420.400000000001"/>
    <s v="VND"/>
    <s v=""/>
    <s v=""/>
    <s v="2900001489"/>
    <s v=""/>
    <s v="V01H010001"/>
    <s v="2101"/>
    <s v="Complete"/>
    <s v=""/>
    <s v="C6703148"/>
    <s v=""/>
    <s v=""/>
    <n v="100"/>
    <x v="0"/>
  </r>
  <r>
    <s v="6750001403"/>
    <x v="11"/>
    <s v="ZBE1"/>
    <s v="ENL - Inv. Take Order"/>
    <s v="0013983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4136"/>
    <s v="Na 145g"/>
    <n v="400"/>
    <n v="400"/>
    <s v="CTN"/>
    <s v="CTN"/>
    <n v="176640"/>
    <n v="176640"/>
    <s v=""/>
    <n v="70656000"/>
    <n v="0"/>
    <n v="7065600"/>
    <n v="77721.600000000006"/>
    <s v="VND"/>
    <s v=""/>
    <s v=""/>
    <s v="2900001490"/>
    <s v=""/>
    <s v="V01H030001"/>
    <s v="2103"/>
    <s v="Complete"/>
    <s v=""/>
    <s v="C6709149"/>
    <s v=""/>
    <s v=""/>
    <n v="400"/>
    <x v="0"/>
  </r>
  <r>
    <s v="6750001434"/>
    <x v="11"/>
    <s v="ZBE1"/>
    <s v="ENL - Inv. Take Order"/>
    <s v="0014014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0463"/>
    <s v="Na 8,5g"/>
    <n v="250"/>
    <n v="250"/>
    <s v="CTN"/>
    <s v="CTN"/>
    <n v="107016"/>
    <n v="107016"/>
    <s v=""/>
    <n v="26754035"/>
    <n v="-7991465"/>
    <n v="2675404"/>
    <n v="29429.438999999998"/>
    <s v="VND"/>
    <s v=""/>
    <s v=""/>
    <s v="2900001525"/>
    <s v=""/>
    <s v="V01H010001"/>
    <s v="2101"/>
    <s v="Complete"/>
    <s v=""/>
    <s v="C6703148"/>
    <s v=""/>
    <s v=""/>
    <n v="250"/>
    <x v="0"/>
  </r>
  <r>
    <s v="6750001435"/>
    <x v="11"/>
    <s v="ZBE1"/>
    <s v="ENL - Inv. Take Order"/>
    <s v="0014015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0463"/>
    <s v="Na 8,5g"/>
    <n v="300"/>
    <n v="300"/>
    <s v="CTN"/>
    <s v="CTN"/>
    <n v="107016"/>
    <n v="107016"/>
    <s v=""/>
    <n v="32104842"/>
    <n v="-9589758"/>
    <n v="3210484"/>
    <n v="35315.326000000001"/>
    <s v="VND"/>
    <s v=""/>
    <s v=""/>
    <s v="2900001527"/>
    <s v=""/>
    <s v="V01H010001"/>
    <s v="2101"/>
    <s v="Complete"/>
    <s v=""/>
    <s v="C6703148"/>
    <s v=""/>
    <s v=""/>
    <n v="300"/>
    <x v="0"/>
  </r>
  <r>
    <s v="6750001438"/>
    <x v="11"/>
    <s v="ZBE1"/>
    <s v="ENL - Inv. Take Order"/>
    <s v="0014019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0463"/>
    <s v="Na 8,5g"/>
    <n v="950"/>
    <n v="950"/>
    <s v="CTN"/>
    <s v="CTN"/>
    <n v="107016"/>
    <n v="107016"/>
    <s v=""/>
    <n v="101665333"/>
    <n v="-30367567"/>
    <n v="10166533"/>
    <n v="111831.86599999999"/>
    <s v="VND"/>
    <s v=""/>
    <s v=""/>
    <s v="2900001524"/>
    <s v=""/>
    <s v="V01H010001"/>
    <s v="2101"/>
    <s v="Complete"/>
    <s v=""/>
    <s v="C6703148"/>
    <s v=""/>
    <s v=""/>
    <n v="950"/>
    <x v="0"/>
  </r>
  <r>
    <s v="6750001445"/>
    <x v="12"/>
    <s v="ZBE1"/>
    <s v="ENL - Inv. Take Order"/>
    <s v="0014026"/>
    <s v="NV/18E"/>
    <s v="C6703163"/>
    <s v="Lotte - Đống Đa"/>
    <x v="36"/>
    <s v="NBTI - VIETNAM MT"/>
    <s v="F51"/>
    <s v="MT SOUTH"/>
    <s v="EVN2"/>
    <s v="NBTI - VIETNAM MT"/>
    <s v="MW00"/>
    <s v="VNMTDN"/>
    <s v="MT-DIR-N"/>
    <s v="321238"/>
    <s v="Richoco Wfr 17g"/>
    <n v="6"/>
    <n v="6"/>
    <s v="CTN"/>
    <s v="CTN"/>
    <n v="213273"/>
    <n v="213273"/>
    <s v=""/>
    <n v="1279638"/>
    <n v="0"/>
    <n v="127964"/>
    <n v="1407.6020000000001"/>
    <s v="VND"/>
    <s v=""/>
    <s v=""/>
    <s v="2900001534"/>
    <s v=""/>
    <s v="V01H010001"/>
    <s v="2101"/>
    <s v="Complete"/>
    <s v="MTN"/>
    <s v="C6703163"/>
    <s v=""/>
    <s v=""/>
    <n v="6"/>
    <x v="1"/>
  </r>
  <r>
    <s v="6750001445"/>
    <x v="12"/>
    <s v="ZBE1"/>
    <s v="ENL - Inv. Take Order"/>
    <s v="0014026"/>
    <s v="NV/18E"/>
    <s v="C6703163"/>
    <s v="Lotte - Đống Đa"/>
    <x v="36"/>
    <s v="NBTI - VIETNAM MT"/>
    <s v="F51"/>
    <s v="MT SOUTH"/>
    <s v="EVN2"/>
    <s v="NBTI - VIETNAM MT"/>
    <s v="MW00"/>
    <s v="VNMTDN"/>
    <s v="MT-DIR-N"/>
    <s v="331017"/>
    <s v="Richoco Wfr 58g"/>
    <n v="1"/>
    <n v="1"/>
    <s v="CTN"/>
    <s v="CTN"/>
    <n v="300000"/>
    <n v="300000"/>
    <s v=""/>
    <n v="300000"/>
    <n v="0"/>
    <n v="30000"/>
    <n v="330"/>
    <s v="VND"/>
    <s v=""/>
    <s v=""/>
    <s v="2900001534"/>
    <s v=""/>
    <s v="V01H010001"/>
    <s v="2101"/>
    <s v="Complete"/>
    <s v="MTN"/>
    <s v="C6703163"/>
    <s v=""/>
    <s v=""/>
    <n v="1"/>
    <x v="1"/>
  </r>
  <r>
    <s v="6750001445"/>
    <x v="12"/>
    <s v="ZBE1"/>
    <s v="ENL - Inv. Take Order"/>
    <s v="0014026"/>
    <s v="NV/18E"/>
    <s v="C6703163"/>
    <s v="Lotte - Đống Đa"/>
    <x v="36"/>
    <s v="NBTI - VIETNAM MT"/>
    <s v="F51"/>
    <s v="MT SOUTH"/>
    <s v="EVN2"/>
    <s v="NBTI - VIETNAM MT"/>
    <s v="MW00"/>
    <s v="VNMTDN"/>
    <s v="MT-DIR-N"/>
    <s v="320445"/>
    <s v="Na 58g"/>
    <n v="2"/>
    <n v="2"/>
    <s v="CTN"/>
    <s v="CTN"/>
    <n v="300000"/>
    <n v="300000"/>
    <s v=""/>
    <n v="600000"/>
    <n v="0"/>
    <n v="60000"/>
    <n v="660"/>
    <s v="VND"/>
    <s v=""/>
    <s v=""/>
    <s v="2900001534"/>
    <s v=""/>
    <s v="V01H010001"/>
    <s v="2101"/>
    <s v="Complete"/>
    <s v="MTN"/>
    <s v="C6703163"/>
    <s v=""/>
    <s v=""/>
    <n v="2"/>
    <x v="1"/>
  </r>
  <r>
    <s v="6750001445"/>
    <x v="12"/>
    <s v="ZBE1"/>
    <s v="ENL - Inv. Take Order"/>
    <s v="0014026"/>
    <s v="NV/18E"/>
    <s v="C6703163"/>
    <s v="Lotte - Đống Đa"/>
    <x v="36"/>
    <s v="NBTI - VIETNAM MT"/>
    <s v="F51"/>
    <s v="MT SOUTH"/>
    <s v="EVN2"/>
    <s v="NBTI - VIETNAM MT"/>
    <s v="MW00"/>
    <s v="VNMTDN"/>
    <s v="MT-DIR-N"/>
    <s v="323555"/>
    <s v="Na 17g - MT"/>
    <n v="6"/>
    <n v="6"/>
    <s v="CTN"/>
    <s v="CTN"/>
    <n v="213273"/>
    <n v="213273"/>
    <s v=""/>
    <n v="1279638"/>
    <n v="0"/>
    <n v="127964"/>
    <n v="1407.6020000000001"/>
    <s v="VND"/>
    <s v=""/>
    <s v=""/>
    <s v="2900001534"/>
    <s v=""/>
    <s v="V01H010001"/>
    <s v="2101"/>
    <s v="Complete"/>
    <s v="MTN"/>
    <s v="C6703163"/>
    <s v=""/>
    <s v=""/>
    <n v="6"/>
    <x v="1"/>
  </r>
  <r>
    <s v="6750001445"/>
    <x v="12"/>
    <s v="ZBE1"/>
    <s v="ENL - Inv. Take Order"/>
    <s v="0014026"/>
    <s v="NV/18E"/>
    <s v="C6703163"/>
    <s v="Lotte - Đống Đa"/>
    <x v="36"/>
    <s v="NBTI - VIETNAM MT"/>
    <s v="F51"/>
    <s v="MT SOUTH"/>
    <s v="EVN2"/>
    <s v="NBTI - VIETNAM MT"/>
    <s v="MW00"/>
    <s v="VNMTDN"/>
    <s v="MT-DIR-N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1534"/>
    <s v=""/>
    <s v="V01H010001"/>
    <s v="2101"/>
    <s v="Complete"/>
    <s v="MTN"/>
    <s v="C6703163"/>
    <s v=""/>
    <s v=""/>
    <n v="2"/>
    <x v="1"/>
  </r>
  <r>
    <s v="6750001445"/>
    <x v="12"/>
    <s v="ZBE1"/>
    <s v="ENL - Inv. Take Order"/>
    <s v="0014026"/>
    <s v="NV/18E"/>
    <s v="C6703163"/>
    <s v="Lotte - Đống Đa"/>
    <x v="36"/>
    <s v="NBTI - VIETNAM MT"/>
    <s v="F51"/>
    <s v="MT SOUTH"/>
    <s v="EVN2"/>
    <s v="NBTI - VIETNAM MT"/>
    <s v="MW00"/>
    <s v="VNMTDN"/>
    <s v="MT-DIR-N"/>
    <s v="323708"/>
    <s v="Nextar Brownies 42g"/>
    <n v="3"/>
    <n v="3"/>
    <s v="CTN"/>
    <s v="CTN"/>
    <n v="320000"/>
    <n v="320000"/>
    <s v=""/>
    <n v="960000"/>
    <n v="0"/>
    <n v="96000"/>
    <n v="1056"/>
    <s v="VND"/>
    <s v=""/>
    <s v=""/>
    <s v="2900001534"/>
    <s v=""/>
    <s v="V01H010001"/>
    <s v="2101"/>
    <s v="Complete"/>
    <s v="MTN"/>
    <s v="C6703163"/>
    <s v=""/>
    <s v=""/>
    <n v="3"/>
    <x v="1"/>
  </r>
  <r>
    <s v="6750001447"/>
    <x v="12"/>
    <s v="ZBE1"/>
    <s v="ENL - Inv. Take Order"/>
    <s v="0014028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000"/>
    <n v="340000"/>
    <s v=""/>
    <n v="6800000"/>
    <n v="0"/>
    <n v="680000"/>
    <n v="7480"/>
    <s v="VND"/>
    <s v=""/>
    <s v=""/>
    <s v="2900001535"/>
    <s v=""/>
    <s v="V01H010001"/>
    <s v="2101"/>
    <s v="Complete"/>
    <s v="MTS"/>
    <s v="C6703156"/>
    <s v=""/>
    <s v=""/>
    <n v="20"/>
    <x v="2"/>
  </r>
  <r>
    <s v="6750001447"/>
    <x v="12"/>
    <s v="ZBE1"/>
    <s v="ENL - Inv. Take Order"/>
    <s v="0014028"/>
    <s v="NV/18E"/>
    <s v="C6703156"/>
    <s v="Lotte - Nha Trang"/>
    <x v="2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273"/>
    <n v="213273"/>
    <s v=""/>
    <n v="1066365"/>
    <n v="0"/>
    <n v="106637"/>
    <n v="1173.002"/>
    <s v="VND"/>
    <s v=""/>
    <s v=""/>
    <s v="2900001535"/>
    <s v=""/>
    <s v="V01H010001"/>
    <s v="2101"/>
    <s v="Complete"/>
    <s v="MTS"/>
    <s v="C6703156"/>
    <s v=""/>
    <s v=""/>
    <n v="5"/>
    <x v="2"/>
  </r>
  <r>
    <s v="6750001449"/>
    <x v="12"/>
    <s v="ZBE1"/>
    <s v="ENL - Inv. Take Order"/>
    <s v="0014030"/>
    <s v="NV/18E"/>
    <s v="C6703159"/>
    <s v="Saigon Coop"/>
    <x v="0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1533"/>
    <s v=""/>
    <s v="V01H010001"/>
    <s v="2101"/>
    <s v="Complete"/>
    <s v=""/>
    <s v="C6703347"/>
    <s v=""/>
    <s v=""/>
    <n v="10"/>
    <x v="0"/>
  </r>
  <r>
    <s v="6750001449"/>
    <x v="12"/>
    <s v="ZBE1"/>
    <s v="ENL - Inv. Take Order"/>
    <s v="0014030"/>
    <s v="NV/18E"/>
    <s v="C6703159"/>
    <s v="Saigon Coop"/>
    <x v="0"/>
    <s v="NBTI - VIETNAM MT"/>
    <s v="F51"/>
    <s v="MT SOUTH"/>
    <s v="EVN2"/>
    <s v="NBTI - VIETNAM MT"/>
    <s v="MW00"/>
    <s v="VNMTDS"/>
    <s v="MT-DIR-S"/>
    <s v="321238"/>
    <s v="Richoco Wfr 17g"/>
    <n v="20"/>
    <n v="20"/>
    <s v="CTN"/>
    <s v="CTN"/>
    <n v="204000"/>
    <n v="204000"/>
    <s v=""/>
    <n v="4080000"/>
    <n v="0"/>
    <n v="408000"/>
    <n v="4488"/>
    <s v="VND"/>
    <s v=""/>
    <s v=""/>
    <s v="2900001533"/>
    <s v=""/>
    <s v="V01H010001"/>
    <s v="2101"/>
    <s v="Complete"/>
    <s v=""/>
    <s v="C6703347"/>
    <s v=""/>
    <s v=""/>
    <n v="20"/>
    <x v="0"/>
  </r>
  <r>
    <s v="6750001449"/>
    <x v="12"/>
    <s v="ZBE1"/>
    <s v="ENL - Inv. Take Order"/>
    <s v="0014030"/>
    <s v="NV/18E"/>
    <s v="C6703159"/>
    <s v="Saigon Coop"/>
    <x v="0"/>
    <s v="NBTI - VIETNAM MT"/>
    <s v="F51"/>
    <s v="MT SOUTH"/>
    <s v="EVN2"/>
    <s v="NBTI - VIETNAM MT"/>
    <s v="MW00"/>
    <s v="VNMTDS"/>
    <s v="MT-DIR-S"/>
    <s v="323555"/>
    <s v="Na 17g - MT"/>
    <n v="100"/>
    <n v="100"/>
    <s v="CTN"/>
    <s v="CTN"/>
    <n v="204000"/>
    <n v="204000"/>
    <s v=""/>
    <n v="20400000"/>
    <n v="0"/>
    <n v="2040000"/>
    <n v="22440"/>
    <s v="VND"/>
    <s v=""/>
    <s v=""/>
    <s v="2900001533"/>
    <s v=""/>
    <s v="V01H010001"/>
    <s v="2101"/>
    <s v="Complete"/>
    <s v=""/>
    <s v="C6703347"/>
    <s v=""/>
    <s v=""/>
    <n v="100"/>
    <x v="0"/>
  </r>
  <r>
    <s v="6750001449"/>
    <x v="12"/>
    <s v="ZBE1"/>
    <s v="ENL - Inv. Take Order"/>
    <s v="0014030"/>
    <s v="NV/18E"/>
    <s v="C6703159"/>
    <s v="Saigon Coop"/>
    <x v="0"/>
    <s v="NBTI - VIETNAM MT"/>
    <s v="F51"/>
    <s v="MT SOUTH"/>
    <s v="EVN2"/>
    <s v="NBTI - VIETNAM MT"/>
    <s v="MW00"/>
    <s v="VNMTDS"/>
    <s v="MT-DIR-S"/>
    <s v="320445"/>
    <s v="Na 58g"/>
    <n v="70"/>
    <n v="70"/>
    <s v="CTN"/>
    <s v="CTN"/>
    <n v="255000"/>
    <n v="255000"/>
    <s v=""/>
    <n v="17850000"/>
    <n v="-3150000"/>
    <n v="1785000"/>
    <n v="19635"/>
    <s v="VND"/>
    <s v=""/>
    <s v=""/>
    <s v="2900001533"/>
    <s v=""/>
    <s v="V01H010001"/>
    <s v="2101"/>
    <s v="Complete"/>
    <s v=""/>
    <s v="C6703347"/>
    <s v=""/>
    <s v=""/>
    <n v="70"/>
    <x v="0"/>
  </r>
  <r>
    <s v="6750001449"/>
    <x v="12"/>
    <s v="ZBE1"/>
    <s v="ENL - Inv. Take Order"/>
    <s v="0014030"/>
    <s v="NV/18E"/>
    <s v="C6703159"/>
    <s v="Saigon Coop"/>
    <x v="0"/>
    <s v="NBTI - VIETNAM MT"/>
    <s v="F51"/>
    <s v="MT SOUTH"/>
    <s v="EVN2"/>
    <s v="NBTI - VIETNAM MT"/>
    <s v="MW00"/>
    <s v="VNMTDS"/>
    <s v="MT-DIR-S"/>
    <s v="323709"/>
    <s v="Nextar Brownies 112g"/>
    <n v="10"/>
    <n v="10"/>
    <s v="CTN"/>
    <s v="CTN"/>
    <n v="300000"/>
    <n v="300000"/>
    <s v=""/>
    <n v="3000000"/>
    <n v="0"/>
    <n v="300000"/>
    <n v="3300"/>
    <s v="VND"/>
    <s v=""/>
    <s v=""/>
    <s v="2900001533"/>
    <s v=""/>
    <s v="V01H010001"/>
    <s v="2101"/>
    <s v="Complete"/>
    <s v=""/>
    <s v="C6703347"/>
    <s v=""/>
    <s v=""/>
    <n v="10"/>
    <x v="0"/>
  </r>
  <r>
    <s v="6750001451"/>
    <x v="12"/>
    <s v="ZBE1"/>
    <s v="ENL - Inv. Take Order"/>
    <s v="0014032"/>
    <s v="NV/18E"/>
    <s v="C6703159"/>
    <s v="Saigon Coop"/>
    <x v="0"/>
    <s v="NBTI - VIETNAM MT"/>
    <s v="F51"/>
    <s v="MT SOUTH"/>
    <s v="EVN2"/>
    <s v="NBTI - VIETNAM MT"/>
    <s v="MW00"/>
    <s v="VNMTDS"/>
    <s v="MT-DIR-S"/>
    <s v="323555"/>
    <s v="Na 17g - MT"/>
    <n v="200"/>
    <n v="200"/>
    <s v="CTN"/>
    <s v="CTN"/>
    <n v="204000"/>
    <n v="204000"/>
    <s v=""/>
    <n v="40800000"/>
    <n v="0"/>
    <n v="4080000"/>
    <n v="44880"/>
    <s v="VND"/>
    <s v=""/>
    <s v=""/>
    <s v="2900001532"/>
    <s v=""/>
    <s v="V01H010001"/>
    <s v="2101"/>
    <s v="Complete"/>
    <s v=""/>
    <s v="C6703159"/>
    <s v=""/>
    <s v=""/>
    <n v="200"/>
    <x v="0"/>
  </r>
  <r>
    <s v="6750001451"/>
    <x v="12"/>
    <s v="ZBE1"/>
    <s v="ENL - Inv. Take Order"/>
    <s v="0014032"/>
    <s v="NV/18E"/>
    <s v="C6703159"/>
    <s v="Saigon Coop"/>
    <x v="0"/>
    <s v="NBTI - VIETNAM MT"/>
    <s v="F51"/>
    <s v="MT SOUTH"/>
    <s v="EVN2"/>
    <s v="NBTI - VIETNAM MT"/>
    <s v="MW00"/>
    <s v="VNMTDS"/>
    <s v="MT-DIR-S"/>
    <s v="331017"/>
    <s v="Richoco Wfr 58g"/>
    <n v="40"/>
    <n v="40"/>
    <s v="CTN"/>
    <s v="CTN"/>
    <n v="255000"/>
    <n v="255000"/>
    <s v=""/>
    <n v="10200000"/>
    <n v="-1800000"/>
    <n v="1020000"/>
    <n v="11220"/>
    <s v="VND"/>
    <s v=""/>
    <s v=""/>
    <s v="2900001532"/>
    <s v=""/>
    <s v="V01H010001"/>
    <s v="2101"/>
    <s v="Complete"/>
    <s v=""/>
    <s v="C6703159"/>
    <s v=""/>
    <s v=""/>
    <n v="40"/>
    <x v="0"/>
  </r>
  <r>
    <s v="6750001451"/>
    <x v="12"/>
    <s v="ZBE1"/>
    <s v="ENL - Inv. Take Order"/>
    <s v="0014032"/>
    <s v="NV/18E"/>
    <s v="C6703159"/>
    <s v="Saigon Coop"/>
    <x v="0"/>
    <s v="NBTI - VIETNAM MT"/>
    <s v="F51"/>
    <s v="MT SOUTH"/>
    <s v="EVN2"/>
    <s v="NBTI - VIETNAM MT"/>
    <s v="MW00"/>
    <s v="VNMTDS"/>
    <s v="MT-DIR-S"/>
    <s v="323709"/>
    <s v="Nextar Brownies 112g"/>
    <n v="60"/>
    <n v="60"/>
    <s v="CTN"/>
    <s v="CTN"/>
    <n v="300000"/>
    <n v="300000"/>
    <s v=""/>
    <n v="18000000"/>
    <n v="0"/>
    <n v="1800000"/>
    <n v="19800"/>
    <s v="VND"/>
    <s v=""/>
    <s v=""/>
    <s v="2900001532"/>
    <s v=""/>
    <s v="V01H010001"/>
    <s v="2101"/>
    <s v="Complete"/>
    <s v=""/>
    <s v="C6703159"/>
    <s v=""/>
    <s v=""/>
    <n v="60"/>
    <x v="0"/>
  </r>
  <r>
    <s v="6750001469"/>
    <x v="12"/>
    <s v="ZBE1"/>
    <s v="ENL - Inv. Take Order"/>
    <s v="0014040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4136"/>
    <s v="Na 145g"/>
    <n v="300"/>
    <n v="300"/>
    <s v="CTN"/>
    <s v="CTN"/>
    <n v="176640"/>
    <n v="176640"/>
    <s v=""/>
    <n v="52992000"/>
    <n v="0"/>
    <n v="5299200"/>
    <n v="58291.199999999997"/>
    <s v="VND"/>
    <s v=""/>
    <s v=""/>
    <s v="2900001595"/>
    <s v=""/>
    <s v="V01H030001"/>
    <s v="2103"/>
    <s v="Complete"/>
    <s v=""/>
    <s v="C6709149"/>
    <s v=""/>
    <s v=""/>
    <n v="300"/>
    <x v="0"/>
  </r>
  <r>
    <s v="6750001483"/>
    <x v="12"/>
    <s v="ZBE1"/>
    <s v="ENL - Inv. Take Order"/>
    <s v="0014061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45"/>
    <s v="Na 58g"/>
    <n v="100"/>
    <n v="100"/>
    <s v="CTN"/>
    <s v="CTN"/>
    <n v="234600"/>
    <n v="234600"/>
    <s v=""/>
    <n v="23460000"/>
    <n v="-4140000"/>
    <n v="2346000"/>
    <n v="25806"/>
    <s v="VND"/>
    <s v=""/>
    <s v=""/>
    <s v="2900001596"/>
    <s v=""/>
    <s v="V01H030001"/>
    <s v="2103"/>
    <s v="Complete"/>
    <s v=""/>
    <s v="C6709149"/>
    <s v=""/>
    <s v=""/>
    <n v="100"/>
    <x v="0"/>
  </r>
  <r>
    <s v="6750001483"/>
    <x v="12"/>
    <s v="ZBE1"/>
    <s v="ENL - Inv. Take Order"/>
    <s v="0014061"/>
    <s v="NV/18E"/>
    <s v="C6709149"/>
    <s v="Nguyễn Dung"/>
    <x v="38"/>
    <s v="NBTI - VIETNAM MT"/>
    <s v="F56"/>
    <s v="MT NORTH"/>
    <s v="EVN2"/>
    <s v="NBTI - VIETNAM MT"/>
    <s v="MW00"/>
    <s v="VNMTIN"/>
    <s v="MT-IND-N"/>
    <s v="331017"/>
    <s v="Richoco Wfr 58g"/>
    <n v="200"/>
    <n v="200"/>
    <s v="CTN"/>
    <s v="CTN"/>
    <n v="234600"/>
    <n v="234600"/>
    <s v=""/>
    <n v="46920000"/>
    <n v="-8280000"/>
    <n v="4692000"/>
    <n v="51612"/>
    <s v="VND"/>
    <s v=""/>
    <s v=""/>
    <s v="2900001596"/>
    <s v=""/>
    <s v="V01H030001"/>
    <s v="2103"/>
    <s v="Complete"/>
    <s v=""/>
    <s v="C6709149"/>
    <s v=""/>
    <s v=""/>
    <n v="200"/>
    <x v="0"/>
  </r>
  <r>
    <s v="6750001559"/>
    <x v="13"/>
    <s v="ZBE1"/>
    <s v="ENL - Inv. Take Order"/>
    <s v="0014106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037"/>
    <n v="115037"/>
    <s v=""/>
    <n v="3451101"/>
    <n v="-1212549"/>
    <n v="345110"/>
    <n v="3796.2109999999998"/>
    <s v="VND"/>
    <s v=""/>
    <s v=""/>
    <s v="2900001646"/>
    <s v=""/>
    <s v="V01H010001"/>
    <s v="2101"/>
    <s v="Complete"/>
    <s v="MTS"/>
    <s v="C6703151"/>
    <s v=""/>
    <s v=""/>
    <n v="30"/>
    <x v="2"/>
  </r>
  <r>
    <s v="6750001559"/>
    <x v="13"/>
    <s v="ZBE1"/>
    <s v="ENL - Inv. Take Order"/>
    <s v="0014106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1646"/>
    <s v=""/>
    <s v="V01H010001"/>
    <s v="2101"/>
    <s v="Complete"/>
    <s v="MTS"/>
    <s v="C6703151"/>
    <s v=""/>
    <s v=""/>
    <n v="10"/>
    <x v="2"/>
  </r>
  <r>
    <s v="6750001559"/>
    <x v="13"/>
    <s v="ZBE1"/>
    <s v="ENL - Inv. Take Order"/>
    <s v="0014106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000"/>
    <n v="300000"/>
    <s v=""/>
    <n v="300000"/>
    <n v="0"/>
    <n v="30000"/>
    <n v="330"/>
    <s v="VND"/>
    <s v=""/>
    <s v=""/>
    <s v="2900001646"/>
    <s v=""/>
    <s v="V01H010001"/>
    <s v="2101"/>
    <s v="Complete"/>
    <s v="MTS"/>
    <s v="C6703151"/>
    <s v=""/>
    <s v=""/>
    <n v="1"/>
    <x v="2"/>
  </r>
  <r>
    <s v="6750001559"/>
    <x v="13"/>
    <s v="ZBE1"/>
    <s v="ENL - Inv. Take Order"/>
    <s v="0014106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n v="660"/>
    <s v="VND"/>
    <s v=""/>
    <s v=""/>
    <s v="2900001646"/>
    <s v=""/>
    <s v="V01H010001"/>
    <s v="2101"/>
    <s v="Complete"/>
    <s v="MTS"/>
    <s v="C6703151"/>
    <s v=""/>
    <s v=""/>
    <n v="2"/>
    <x v="2"/>
  </r>
  <r>
    <s v="6750001560"/>
    <x v="13"/>
    <s v="ZBE1"/>
    <s v="ENL - Inv. Take Order"/>
    <s v="0014107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0463"/>
    <s v="Na 8,5g"/>
    <n v="1"/>
    <n v="1"/>
    <s v="CTN"/>
    <s v="CTN"/>
    <n v="115037"/>
    <n v="115037"/>
    <s v=""/>
    <n v="115037"/>
    <n v="-40418"/>
    <n v="11504"/>
    <n v="126.541"/>
    <s v="VND"/>
    <s v=""/>
    <s v=""/>
    <s v="2900001647"/>
    <s v=""/>
    <s v="V01H010001"/>
    <s v="2101"/>
    <s v="Complete"/>
    <s v="MTN"/>
    <s v="C6703160"/>
    <s v=""/>
    <s v=""/>
    <n v="1"/>
    <x v="4"/>
  </r>
  <r>
    <s v="6750001560"/>
    <x v="13"/>
    <s v="ZBE1"/>
    <s v="ENL - Inv. Take Order"/>
    <s v="0014107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0429"/>
    <s v="Tin Can 350g"/>
    <n v="1"/>
    <n v="1"/>
    <s v="CTN"/>
    <s v="CTN"/>
    <n v="300000"/>
    <n v="300000"/>
    <s v=""/>
    <n v="300000"/>
    <n v="0"/>
    <n v="30000"/>
    <n v="330"/>
    <s v="VND"/>
    <s v=""/>
    <s v=""/>
    <s v="2900001647"/>
    <s v=""/>
    <s v="V01H010001"/>
    <s v="2101"/>
    <s v="Complete"/>
    <s v="MTN"/>
    <s v="C6703160"/>
    <s v=""/>
    <s v=""/>
    <n v="1"/>
    <x v="4"/>
  </r>
  <r>
    <s v="6750001560"/>
    <x v="13"/>
    <s v="ZBE1"/>
    <s v="ENL - Inv. Take Order"/>
    <s v="0014107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3620"/>
    <s v="Ahh 16g"/>
    <n v="150"/>
    <n v="150"/>
    <s v="CTN"/>
    <s v="CTN"/>
    <n v="340000"/>
    <n v="340000"/>
    <s v=""/>
    <n v="51000000"/>
    <n v="0"/>
    <n v="5100000"/>
    <n v="56100"/>
    <s v="VND"/>
    <s v=""/>
    <s v=""/>
    <s v="2900001647"/>
    <s v=""/>
    <s v="V01H010001"/>
    <s v="2101"/>
    <s v="Complete"/>
    <s v="MTN"/>
    <s v="C6703160"/>
    <s v=""/>
    <s v=""/>
    <n v="150"/>
    <x v="4"/>
  </r>
  <r>
    <s v="6750001560"/>
    <x v="13"/>
    <s v="ZBE1"/>
    <s v="ENL - Inv. Take Order"/>
    <s v="0014107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1238"/>
    <s v="Richoco Wfr 17g"/>
    <n v="1"/>
    <n v="1"/>
    <s v="CTN"/>
    <s v="CTN"/>
    <n v="213273"/>
    <n v="213273"/>
    <s v=""/>
    <n v="213273"/>
    <n v="0"/>
    <n v="21327"/>
    <n v="234.6"/>
    <s v="VND"/>
    <s v=""/>
    <s v=""/>
    <s v="2900001647"/>
    <s v=""/>
    <s v="V01H010001"/>
    <s v="2101"/>
    <s v="Complete"/>
    <s v="MTN"/>
    <s v="C6703160"/>
    <s v=""/>
    <s v=""/>
    <n v="1"/>
    <x v="4"/>
  </r>
  <r>
    <s v="6750001560"/>
    <x v="13"/>
    <s v="ZBE1"/>
    <s v="ENL - Inv. Take Order"/>
    <s v="0014107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31017"/>
    <s v="Richoco Wfr 58g"/>
    <n v="1"/>
    <n v="1"/>
    <s v="CTN"/>
    <s v="CTN"/>
    <n v="300000"/>
    <n v="300000"/>
    <s v=""/>
    <n v="300000"/>
    <n v="0"/>
    <n v="30000"/>
    <n v="330"/>
    <s v="VND"/>
    <s v=""/>
    <s v=""/>
    <s v="2900001647"/>
    <s v=""/>
    <s v="V01H010001"/>
    <s v="2101"/>
    <s v="Complete"/>
    <s v="MTN"/>
    <s v="C6703160"/>
    <s v=""/>
    <s v=""/>
    <n v="1"/>
    <x v="4"/>
  </r>
  <r>
    <s v="6750001560"/>
    <x v="13"/>
    <s v="ZBE1"/>
    <s v="ENL - Inv. Take Order"/>
    <s v="0014107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1647"/>
    <s v=""/>
    <s v="V01H010001"/>
    <s v="2101"/>
    <s v="Complete"/>
    <s v="MTN"/>
    <s v="C6703160"/>
    <s v=""/>
    <s v=""/>
    <n v="3"/>
    <x v="4"/>
  </r>
  <r>
    <s v="6750001560"/>
    <x v="13"/>
    <s v="ZBE1"/>
    <s v="ENL - Inv. Take Order"/>
    <s v="0014107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3709"/>
    <s v="Nextar Brownies 112g"/>
    <n v="1"/>
    <n v="1"/>
    <s v="CTN"/>
    <s v="CTN"/>
    <n v="300000"/>
    <n v="300000"/>
    <s v=""/>
    <n v="300000"/>
    <n v="0"/>
    <n v="30000"/>
    <n v="330"/>
    <s v="VND"/>
    <s v=""/>
    <s v=""/>
    <s v="2900001647"/>
    <s v=""/>
    <s v="V01H010001"/>
    <s v="2101"/>
    <s v="Complete"/>
    <s v="MTN"/>
    <s v="C6703160"/>
    <s v=""/>
    <s v=""/>
    <n v="1"/>
    <x v="4"/>
  </r>
  <r>
    <s v="6750001560"/>
    <x v="13"/>
    <s v="ZBE1"/>
    <s v="ENL - Inv. Take Order"/>
    <s v="0014107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3708"/>
    <s v="Nextar Brownies 42g"/>
    <n v="1"/>
    <n v="1"/>
    <s v="CTN"/>
    <s v="CTN"/>
    <n v="320000"/>
    <n v="320000"/>
    <s v=""/>
    <n v="320000"/>
    <n v="0"/>
    <n v="32000"/>
    <n v="352"/>
    <s v="VND"/>
    <s v=""/>
    <s v=""/>
    <s v="2900001647"/>
    <s v=""/>
    <s v="V01H010001"/>
    <s v="2101"/>
    <s v="Complete"/>
    <s v="MTN"/>
    <s v="C6703160"/>
    <s v=""/>
    <s v=""/>
    <n v="1"/>
    <x v="4"/>
  </r>
  <r>
    <s v="6750001561"/>
    <x v="13"/>
    <s v="ZBE1"/>
    <s v="ENL - Inv. Take Order"/>
    <s v="0014109"/>
    <s v="NV/18E"/>
    <s v="C6703165"/>
    <s v="Big C"/>
    <x v="43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1664"/>
    <s v=""/>
    <s v="V01H010001"/>
    <s v="2101"/>
    <s v="Complete"/>
    <s v=""/>
    <s v="C6703326"/>
    <s v="BIG C - BINH DUONG"/>
    <s v="MTS"/>
    <n v="3"/>
    <x v="2"/>
  </r>
  <r>
    <s v="6750001561"/>
    <x v="13"/>
    <s v="ZBE1"/>
    <s v="ENL - Inv. Take Order"/>
    <s v="0014109"/>
    <s v="NV/18E"/>
    <s v="C6703165"/>
    <s v="Big C"/>
    <x v="43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1664"/>
    <s v=""/>
    <s v="V01H010001"/>
    <s v="2101"/>
    <s v="Complete"/>
    <s v=""/>
    <s v="C6703326"/>
    <s v="BIG C - BINH DUONG"/>
    <s v="MTS"/>
    <n v="5"/>
    <x v="2"/>
  </r>
  <r>
    <s v="6750001561"/>
    <x v="13"/>
    <s v="ZBE1"/>
    <s v="ENL - Inv. Take Order"/>
    <s v="0014109"/>
    <s v="NV/18E"/>
    <s v="C6703165"/>
    <s v="Big C"/>
    <x v="43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n v="1103.999"/>
    <s v="VND"/>
    <s v=""/>
    <s v=""/>
    <s v="2900001664"/>
    <s v=""/>
    <s v="V01H010001"/>
    <s v="2101"/>
    <s v="Complete"/>
    <s v=""/>
    <s v="C6703326"/>
    <s v="BIG C - BINH DUONG"/>
    <s v="MTS"/>
    <n v="3"/>
    <x v="2"/>
  </r>
  <r>
    <s v="6750001561"/>
    <x v="13"/>
    <s v="ZBE1"/>
    <s v="ENL - Inv. Take Order"/>
    <s v="0014109"/>
    <s v="NV/18E"/>
    <s v="C6703165"/>
    <s v="Big C"/>
    <x v="43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636"/>
    <n v="313636"/>
    <s v=""/>
    <n v="1568180"/>
    <n v="0"/>
    <n v="156817"/>
    <n v="1724.9970000000001"/>
    <s v="VND"/>
    <s v=""/>
    <s v=""/>
    <s v="2900001664"/>
    <s v=""/>
    <s v="V01H010001"/>
    <s v="2101"/>
    <s v="Complete"/>
    <s v=""/>
    <s v="C6703326"/>
    <s v="BIG C - BINH DUONG"/>
    <s v="MTS"/>
    <n v="5"/>
    <x v="2"/>
  </r>
  <r>
    <s v="6750001562"/>
    <x v="13"/>
    <s v="ZBE1"/>
    <s v="ENL - Inv. Take Order"/>
    <s v="0014108"/>
    <s v="NV/18E"/>
    <s v="C6703148"/>
    <s v="Hương Thủy"/>
    <x v="5"/>
    <s v="NBTI - VIETNAM MT"/>
    <s v="F51"/>
    <s v="MT SOUTH"/>
    <s v="EVN2"/>
    <s v="NBTI - VIETNAM MT"/>
    <s v="MW00"/>
    <s v="VNMTIS"/>
    <s v="MT-IND-S"/>
    <s v="320445"/>
    <s v="Na 58g"/>
    <n v="300"/>
    <n v="300"/>
    <s v="CTN"/>
    <s v="CTN"/>
    <n v="273000"/>
    <n v="273000"/>
    <s v=""/>
    <n v="81900000"/>
    <n v="0"/>
    <n v="8190000"/>
    <n v="90090"/>
    <s v="VND"/>
    <s v=""/>
    <s v=""/>
    <s v="2900001697"/>
    <s v=""/>
    <s v="V01H010001"/>
    <s v="2101"/>
    <s v="Complete"/>
    <s v=""/>
    <s v="C6703148"/>
    <s v=""/>
    <s v=""/>
    <n v="300"/>
    <x v="0"/>
  </r>
  <r>
    <s v="6750001562"/>
    <x v="13"/>
    <s v="ZBE1"/>
    <s v="ENL - Inv. Take Order"/>
    <s v="0014108"/>
    <s v="NV/18E"/>
    <s v="C6703148"/>
    <s v="Hương Thủy"/>
    <x v="5"/>
    <s v="NBTI - VIETNAM MT"/>
    <s v="F51"/>
    <s v="MT SOUTH"/>
    <s v="EVN2"/>
    <s v="NBTI - VIETNAM MT"/>
    <s v="MW00"/>
    <s v="VNMTIS"/>
    <s v="MT-IND-S"/>
    <s v="331017"/>
    <s v="Richoco Wfr 58g"/>
    <n v="100"/>
    <n v="100"/>
    <s v="CTN"/>
    <s v="CTN"/>
    <n v="273000"/>
    <n v="273000"/>
    <s v=""/>
    <n v="27300000"/>
    <n v="0"/>
    <n v="2730000"/>
    <n v="30030"/>
    <s v="VND"/>
    <s v=""/>
    <s v=""/>
    <s v="2900001697"/>
    <s v=""/>
    <s v="V01H010001"/>
    <s v="2101"/>
    <s v="Complete"/>
    <s v=""/>
    <s v="C6703148"/>
    <s v=""/>
    <s v=""/>
    <n v="100"/>
    <x v="0"/>
  </r>
  <r>
    <s v="6750001624"/>
    <x v="14"/>
    <s v="ZBE1"/>
    <s v="ENL - Inv. Take Order"/>
    <s v="0014175"/>
    <s v="NV/18E"/>
    <s v="C6703165"/>
    <s v="Big C"/>
    <x v="21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1715"/>
    <s v=""/>
    <s v="V01H010001"/>
    <s v="2101"/>
    <s v="Complete"/>
    <s v=""/>
    <s v="C6703328"/>
    <s v="BIG C - DI AN"/>
    <s v="MTS"/>
    <n v="5"/>
    <x v="2"/>
  </r>
  <r>
    <s v="6750001624"/>
    <x v="14"/>
    <s v="ZBE1"/>
    <s v="ENL - Inv. Take Order"/>
    <s v="0014175"/>
    <s v="NV/18E"/>
    <s v="C6703165"/>
    <s v="Big C"/>
    <x v="21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636"/>
    <n v="313636"/>
    <s v=""/>
    <n v="1568180"/>
    <n v="0"/>
    <n v="156818"/>
    <n v="1724.998"/>
    <s v="VND"/>
    <s v=""/>
    <s v=""/>
    <s v="2900001715"/>
    <s v=""/>
    <s v="V01H010001"/>
    <s v="2101"/>
    <s v="Complete"/>
    <s v=""/>
    <s v="C6703328"/>
    <s v="BIG C - DI AN"/>
    <s v="MTS"/>
    <n v="5"/>
    <x v="2"/>
  </r>
  <r>
    <s v="6750001624"/>
    <x v="14"/>
    <s v="ZBE1"/>
    <s v="ENL - Inv. Take Order"/>
    <s v="0014175"/>
    <s v="NV/18E"/>
    <s v="C6703165"/>
    <s v="Big C"/>
    <x v="21"/>
    <s v="NBTI - VIETNAM MT"/>
    <s v="F51"/>
    <s v="MT SOUTH"/>
    <s v="EVN2"/>
    <s v="NBTI - VIETNAM MT"/>
    <s v="MW00"/>
    <s v="VNMTDS"/>
    <s v="MT-DIR-S"/>
    <s v="323708"/>
    <s v="Nextar Brownies 42g"/>
    <n v="4"/>
    <n v="4"/>
    <s v="CTN"/>
    <s v="CTN"/>
    <n v="334545"/>
    <n v="334545"/>
    <s v=""/>
    <n v="1338180"/>
    <n v="0"/>
    <n v="133818"/>
    <n v="1471.998"/>
    <s v="VND"/>
    <s v=""/>
    <s v=""/>
    <s v="2900001715"/>
    <s v=""/>
    <s v="V01H010001"/>
    <s v="2101"/>
    <s v="Complete"/>
    <s v=""/>
    <s v="C6703328"/>
    <s v="BIG C - DI AN"/>
    <s v="MTS"/>
    <n v="4"/>
    <x v="2"/>
  </r>
  <r>
    <s v="6750001624"/>
    <x v="14"/>
    <s v="ZBE1"/>
    <s v="ENL - Inv. Take Order"/>
    <s v="0014175"/>
    <s v="NV/18E"/>
    <s v="C6703165"/>
    <s v="Big C"/>
    <x v="21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1715"/>
    <s v=""/>
    <s v="V01H010001"/>
    <s v="2101"/>
    <s v="Complete"/>
    <s v=""/>
    <s v="C6703328"/>
    <s v="BIG C - DI AN"/>
    <s v="MTS"/>
    <n v="2"/>
    <x v="2"/>
  </r>
  <r>
    <s v="6750001625"/>
    <x v="14"/>
    <s v="ZBE1"/>
    <s v="ENL - Inv. Take Order"/>
    <s v="0014176"/>
    <s v="NV/18E"/>
    <s v="C6703165"/>
    <s v="Big C"/>
    <x v="15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455"/>
    <n v="155455"/>
    <s v=""/>
    <n v="466365"/>
    <n v="0"/>
    <n v="46637"/>
    <n v="513.00199999999995"/>
    <s v="VND"/>
    <s v=""/>
    <s v=""/>
    <s v="2900001716"/>
    <s v=""/>
    <s v="V01H010001"/>
    <s v="2101"/>
    <s v="Complete"/>
    <s v=""/>
    <s v="C6703366"/>
    <s v="BIG C - THANG LONG"/>
    <s v="MTN"/>
    <n v="3"/>
    <x v="1"/>
  </r>
  <r>
    <s v="6750001625"/>
    <x v="14"/>
    <s v="ZBE1"/>
    <s v="ENL - Inv. Take Order"/>
    <s v="0014176"/>
    <s v="NV/18E"/>
    <s v="C6703165"/>
    <s v="Big C"/>
    <x v="15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1716"/>
    <s v=""/>
    <s v="V01H010001"/>
    <s v="2101"/>
    <s v="Complete"/>
    <s v=""/>
    <s v="C6703366"/>
    <s v="BIG C - THANG LONG"/>
    <s v="MTN"/>
    <n v="1"/>
    <x v="1"/>
  </r>
  <r>
    <s v="6750001625"/>
    <x v="14"/>
    <s v="ZBE1"/>
    <s v="ENL - Inv. Take Order"/>
    <s v="0014176"/>
    <s v="NV/18E"/>
    <s v="C6703165"/>
    <s v="Big C"/>
    <x v="15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1716"/>
    <s v=""/>
    <s v="V01H010001"/>
    <s v="2101"/>
    <s v="Complete"/>
    <s v=""/>
    <s v="C6703366"/>
    <s v="BIG C - THANG LONG"/>
    <s v="MTN"/>
    <n v="5"/>
    <x v="1"/>
  </r>
  <r>
    <s v="6750001625"/>
    <x v="14"/>
    <s v="ZBE1"/>
    <s v="ENL - Inv. Take Order"/>
    <s v="0014176"/>
    <s v="NV/18E"/>
    <s v="C6703165"/>
    <s v="Big C"/>
    <x v="15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716"/>
    <s v=""/>
    <s v="V01H010001"/>
    <s v="2101"/>
    <s v="Complete"/>
    <s v=""/>
    <s v="C6703366"/>
    <s v="BIG C - THANG LONG"/>
    <s v="MTN"/>
    <n v="2"/>
    <x v="1"/>
  </r>
  <r>
    <s v="6750001625"/>
    <x v="14"/>
    <s v="ZBE1"/>
    <s v="ENL - Inv. Take Order"/>
    <s v="0014176"/>
    <s v="NV/18E"/>
    <s v="C6703165"/>
    <s v="Big C"/>
    <x v="15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34545"/>
    <n v="334545"/>
    <s v=""/>
    <n v="1672725"/>
    <n v="0"/>
    <n v="167272"/>
    <n v="1839.9970000000001"/>
    <s v="VND"/>
    <s v=""/>
    <s v=""/>
    <s v="2900001716"/>
    <s v=""/>
    <s v="V01H010001"/>
    <s v="2101"/>
    <s v="Complete"/>
    <s v=""/>
    <s v="C6703366"/>
    <s v="BIG C - THANG LONG"/>
    <s v="MTN"/>
    <n v="5"/>
    <x v="1"/>
  </r>
  <r>
    <s v="6750001626"/>
    <x v="14"/>
    <s v="ZBE1"/>
    <s v="ENL - Inv. Take Order"/>
    <s v="0014177"/>
    <s v="NV/18E"/>
    <s v="C6703165"/>
    <s v="Big C"/>
    <x v="30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1717"/>
    <s v=""/>
    <s v="V01H010001"/>
    <s v="2101"/>
    <s v="Complete"/>
    <s v=""/>
    <s v="C6703361"/>
    <s v="BIG C - HAI PHONG"/>
    <s v="MTN"/>
    <n v="5"/>
    <x v="1"/>
  </r>
  <r>
    <s v="6750001626"/>
    <x v="14"/>
    <s v="ZBE1"/>
    <s v="ENL - Inv. Take Order"/>
    <s v="0014177"/>
    <s v="NV/18E"/>
    <s v="C6703165"/>
    <s v="Big C"/>
    <x v="30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455"/>
    <n v="355455"/>
    <s v=""/>
    <n v="1421820"/>
    <n v="0"/>
    <n v="142181"/>
    <n v="1564.001"/>
    <s v="VND"/>
    <s v=""/>
    <s v=""/>
    <s v="2900001717"/>
    <s v=""/>
    <s v="V01H010001"/>
    <s v="2101"/>
    <s v="Complete"/>
    <s v=""/>
    <s v="C6703361"/>
    <s v="BIG C - HAI PHONG"/>
    <s v="MTN"/>
    <n v="4"/>
    <x v="1"/>
  </r>
  <r>
    <s v="6750001626"/>
    <x v="14"/>
    <s v="ZBE1"/>
    <s v="ENL - Inv. Take Order"/>
    <s v="0014177"/>
    <s v="NV/18E"/>
    <s v="C6703165"/>
    <s v="Big C"/>
    <x v="30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1717"/>
    <s v=""/>
    <s v="V01H010001"/>
    <s v="2101"/>
    <s v="Complete"/>
    <s v=""/>
    <s v="C6703361"/>
    <s v="BIG C - HAI PHONG"/>
    <s v="MTN"/>
    <n v="3"/>
    <x v="1"/>
  </r>
  <r>
    <s v="6750001626"/>
    <x v="14"/>
    <s v="ZBE1"/>
    <s v="ENL - Inv. Take Order"/>
    <s v="0014177"/>
    <s v="NV/18E"/>
    <s v="C6703165"/>
    <s v="Big C"/>
    <x v="30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1717"/>
    <s v=""/>
    <s v="V01H010001"/>
    <s v="2101"/>
    <s v="Complete"/>
    <s v=""/>
    <s v="C6703361"/>
    <s v="BIG C - HAI PHONG"/>
    <s v="MTN"/>
    <n v="1"/>
    <x v="1"/>
  </r>
  <r>
    <s v="6750001626"/>
    <x v="14"/>
    <s v="ZBE1"/>
    <s v="ENL - Inv. Take Order"/>
    <s v="0014177"/>
    <s v="NV/18E"/>
    <s v="C6703165"/>
    <s v="Big C"/>
    <x v="30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1717"/>
    <s v=""/>
    <s v="V01H010001"/>
    <s v="2101"/>
    <s v="Complete"/>
    <s v=""/>
    <s v="C6703361"/>
    <s v="BIG C - HAI PHONG"/>
    <s v="MTN"/>
    <n v="2"/>
    <x v="1"/>
  </r>
  <r>
    <s v="6750001627"/>
    <x v="14"/>
    <s v="ZBE1"/>
    <s v="ENL - Inv. Take Order"/>
    <s v="0014178"/>
    <s v="NV/18E"/>
    <s v="C6703165"/>
    <s v="Big C"/>
    <x v="31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55455"/>
    <n v="155455"/>
    <s v=""/>
    <n v="1088185"/>
    <n v="0"/>
    <n v="108818"/>
    <n v="1197.0029999999999"/>
    <s v="VND"/>
    <s v=""/>
    <s v=""/>
    <s v="2900001718"/>
    <s v=""/>
    <s v="V01H010001"/>
    <s v="2101"/>
    <s v="Complete"/>
    <s v=""/>
    <s v="C6703350"/>
    <s v="BIG C - DA NANG"/>
    <s v="MTN"/>
    <n v="7"/>
    <x v="4"/>
  </r>
  <r>
    <s v="6750001627"/>
    <x v="14"/>
    <s v="ZBE1"/>
    <s v="ENL - Inv. Take Order"/>
    <s v="0014178"/>
    <s v="NV/18E"/>
    <s v="C6703165"/>
    <s v="Big C"/>
    <x v="31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1718"/>
    <s v=""/>
    <s v="V01H010001"/>
    <s v="2101"/>
    <s v="Complete"/>
    <s v=""/>
    <s v="C6703350"/>
    <s v="BIG C - DA NANG"/>
    <s v="MTN"/>
    <n v="2"/>
    <x v="4"/>
  </r>
  <r>
    <s v="6750001627"/>
    <x v="14"/>
    <s v="ZBE1"/>
    <s v="ENL - Inv. Take Order"/>
    <s v="0014178"/>
    <s v="NV/18E"/>
    <s v="C6703165"/>
    <s v="Big C"/>
    <x v="31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n v="689.99900000000002"/>
    <s v="VND"/>
    <s v=""/>
    <s v=""/>
    <s v="2900001718"/>
    <s v=""/>
    <s v="V01H010001"/>
    <s v="2101"/>
    <s v="Complete"/>
    <s v=""/>
    <s v="C6703350"/>
    <s v="BIG C - DA NANG"/>
    <s v="MTN"/>
    <n v="2"/>
    <x v="4"/>
  </r>
  <r>
    <s v="6750001627"/>
    <x v="14"/>
    <s v="ZBE1"/>
    <s v="ENL - Inv. Take Order"/>
    <s v="0014178"/>
    <s v="NV/18E"/>
    <s v="C6703165"/>
    <s v="Big C"/>
    <x v="31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718"/>
    <s v=""/>
    <s v="V01H010001"/>
    <s v="2101"/>
    <s v="Complete"/>
    <s v=""/>
    <s v="C6703350"/>
    <s v="BIG C - DA NANG"/>
    <s v="MTN"/>
    <n v="2"/>
    <x v="4"/>
  </r>
  <r>
    <s v="6750001627"/>
    <x v="14"/>
    <s v="ZBE1"/>
    <s v="ENL - Inv. Take Order"/>
    <s v="0014178"/>
    <s v="NV/18E"/>
    <s v="C6703165"/>
    <s v="Big C"/>
    <x v="31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n v="1103.999"/>
    <s v="VND"/>
    <s v=""/>
    <s v=""/>
    <s v="2900001718"/>
    <s v=""/>
    <s v="V01H010001"/>
    <s v="2101"/>
    <s v="Complete"/>
    <s v=""/>
    <s v="C6703350"/>
    <s v="BIG C - DA NANG"/>
    <s v="MTN"/>
    <n v="3"/>
    <x v="4"/>
  </r>
  <r>
    <s v="6750001627"/>
    <x v="14"/>
    <s v="ZBE1"/>
    <s v="ENL - Inv. Take Order"/>
    <s v="0014178"/>
    <s v="NV/18E"/>
    <s v="C6703165"/>
    <s v="Big C"/>
    <x v="31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1718"/>
    <s v=""/>
    <s v="V01H010001"/>
    <s v="2101"/>
    <s v="Complete"/>
    <s v=""/>
    <s v="C6703350"/>
    <s v="BIG C - DA NANG"/>
    <s v="MTN"/>
    <n v="1"/>
    <x v="4"/>
  </r>
  <r>
    <s v="6750001628"/>
    <x v="14"/>
    <s v="ZBE1"/>
    <s v="ENL - Inv. Take Order"/>
    <s v="0014179"/>
    <s v="NV/18E"/>
    <s v="C6703165"/>
    <s v="Big C"/>
    <x v="42"/>
    <s v="NBTI - VIETNAM MT"/>
    <s v="F51"/>
    <s v="MT SOUTH"/>
    <s v="EVN2"/>
    <s v="NBTI - VIETNAM MT"/>
    <s v="MW00"/>
    <s v="VNMTDS"/>
    <s v="MT-DIR-S"/>
    <s v="320463"/>
    <s v="Na 8,5g"/>
    <n v="1"/>
    <n v="1"/>
    <s v="CTN"/>
    <s v="CTN"/>
    <n v="155455"/>
    <n v="155455"/>
    <s v=""/>
    <n v="155455"/>
    <n v="0"/>
    <n v="15546"/>
    <n v="171.001"/>
    <s v="VND"/>
    <s v=""/>
    <s v=""/>
    <s v="2900001719"/>
    <s v=""/>
    <s v="V01H010001"/>
    <s v="2101"/>
    <s v="Complete"/>
    <s v=""/>
    <s v="C6703333"/>
    <s v="BIG C - CAN THO"/>
    <s v="MTS"/>
    <n v="1"/>
    <x v="2"/>
  </r>
  <r>
    <s v="6750001628"/>
    <x v="14"/>
    <s v="ZBE1"/>
    <s v="ENL - Inv. Take Order"/>
    <s v="0014179"/>
    <s v="NV/18E"/>
    <s v="C6703165"/>
    <s v="Big C"/>
    <x v="42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n v="689.99900000000002"/>
    <s v="VND"/>
    <s v=""/>
    <s v=""/>
    <s v="2900001719"/>
    <s v=""/>
    <s v="V01H010001"/>
    <s v="2101"/>
    <s v="Complete"/>
    <s v=""/>
    <s v="C6703333"/>
    <s v="BIG C - CAN THO"/>
    <s v="MTS"/>
    <n v="2"/>
    <x v="2"/>
  </r>
  <r>
    <s v="6750001629"/>
    <x v="14"/>
    <s v="ZBE1"/>
    <s v="ENL - Inv. Take Order"/>
    <s v="0014180"/>
    <s v="NV/18E"/>
    <s v="C6703165"/>
    <s v="Big C"/>
    <x v="42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55455"/>
    <n v="155455"/>
    <s v=""/>
    <n v="1088185"/>
    <n v="0"/>
    <n v="108819"/>
    <n v="1197.0039999999999"/>
    <s v="VND"/>
    <s v=""/>
    <s v=""/>
    <s v="2900001720"/>
    <s v=""/>
    <s v="V01H010001"/>
    <s v="2101"/>
    <s v="Complete"/>
    <s v=""/>
    <s v="C6703333"/>
    <s v="BIG C - CAN THO"/>
    <s v="MTS"/>
    <n v="7"/>
    <x v="2"/>
  </r>
  <r>
    <s v="6750001629"/>
    <x v="14"/>
    <s v="ZBE1"/>
    <s v="ENL - Inv. Take Order"/>
    <s v="0014180"/>
    <s v="NV/18E"/>
    <s v="C6703165"/>
    <s v="Big C"/>
    <x v="42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1720"/>
    <s v=""/>
    <s v="V01H010001"/>
    <s v="2101"/>
    <s v="Complete"/>
    <s v=""/>
    <s v="C6703333"/>
    <s v="BIG C - CAN THO"/>
    <s v="MTS"/>
    <n v="3"/>
    <x v="2"/>
  </r>
  <r>
    <s v="6750001629"/>
    <x v="14"/>
    <s v="ZBE1"/>
    <s v="ENL - Inv. Take Order"/>
    <s v="0014180"/>
    <s v="NV/18E"/>
    <s v="C6703165"/>
    <s v="Big C"/>
    <x v="42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7"/>
    <n v="1724.9970000000001"/>
    <s v="VND"/>
    <s v=""/>
    <s v=""/>
    <s v="2900001720"/>
    <s v=""/>
    <s v="V01H010001"/>
    <s v="2101"/>
    <s v="Complete"/>
    <s v=""/>
    <s v="C6703333"/>
    <s v="BIG C - CAN THO"/>
    <s v="MTS"/>
    <n v="5"/>
    <x v="2"/>
  </r>
  <r>
    <s v="6750001630"/>
    <x v="14"/>
    <s v="ZBE1"/>
    <s v="ENL - Inv. Take Order"/>
    <s v="0014181"/>
    <s v="NV/18E"/>
    <s v="C6703165"/>
    <s v="Big C"/>
    <x v="29"/>
    <s v="NBTI - VIETNAM MT"/>
    <s v="F51"/>
    <s v="MT SOUTH"/>
    <s v="EVN2"/>
    <s v="NBTI - VIETNAM MT"/>
    <s v="MW00"/>
    <s v="VNMTDS"/>
    <s v="MT-DIR-S"/>
    <s v="320463"/>
    <s v="Na 8,5g"/>
    <n v="1"/>
    <n v="1"/>
    <s v="CTN"/>
    <s v="CTN"/>
    <n v="155455"/>
    <n v="155455"/>
    <s v=""/>
    <n v="155455"/>
    <n v="0"/>
    <n v="15546"/>
    <n v="171.001"/>
    <s v="VND"/>
    <s v=""/>
    <s v=""/>
    <s v="2900001721"/>
    <s v=""/>
    <s v="V01H010001"/>
    <s v="2101"/>
    <s v="Complete"/>
    <s v=""/>
    <s v="C6703335"/>
    <s v="BIG C - DA LAT"/>
    <s v="MTS"/>
    <n v="1"/>
    <x v="3"/>
  </r>
  <r>
    <s v="6750001630"/>
    <x v="14"/>
    <s v="ZBE1"/>
    <s v="ENL - Inv. Take Order"/>
    <s v="0014181"/>
    <s v="NV/18E"/>
    <s v="C6703165"/>
    <s v="Big C"/>
    <x v="29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1721"/>
    <s v=""/>
    <s v="V01H010001"/>
    <s v="2101"/>
    <s v="Complete"/>
    <s v=""/>
    <s v="C6703335"/>
    <s v="BIG C - DA LAT"/>
    <s v="MTS"/>
    <n v="3"/>
    <x v="3"/>
  </r>
  <r>
    <s v="6750001630"/>
    <x v="14"/>
    <s v="ZBE1"/>
    <s v="ENL - Inv. Take Order"/>
    <s v="0014181"/>
    <s v="NV/18E"/>
    <s v="C6703165"/>
    <s v="Big C"/>
    <x v="29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3"/>
    <n v="1379.9970000000001"/>
    <s v="VND"/>
    <s v=""/>
    <s v=""/>
    <s v="2900001721"/>
    <s v=""/>
    <s v="V01H010001"/>
    <s v="2101"/>
    <s v="Complete"/>
    <s v=""/>
    <s v="C6703335"/>
    <s v="BIG C - DA LAT"/>
    <s v="MTS"/>
    <n v="4"/>
    <x v="3"/>
  </r>
  <r>
    <s v="6750001630"/>
    <x v="14"/>
    <s v="ZBE1"/>
    <s v="ENL - Inv. Take Order"/>
    <s v="0014181"/>
    <s v="NV/18E"/>
    <s v="C6703165"/>
    <s v="Big C"/>
    <x v="29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1721"/>
    <s v=""/>
    <s v="V01H010001"/>
    <s v="2101"/>
    <s v="Complete"/>
    <s v=""/>
    <s v="C6703335"/>
    <s v="BIG C - DA LAT"/>
    <s v="MTS"/>
    <n v="3"/>
    <x v="3"/>
  </r>
  <r>
    <s v="6750001630"/>
    <x v="14"/>
    <s v="ZBE1"/>
    <s v="ENL - Inv. Take Order"/>
    <s v="0014181"/>
    <s v="NV/18E"/>
    <s v="C6703165"/>
    <s v="Big C"/>
    <x v="29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1721"/>
    <s v=""/>
    <s v="V01H010001"/>
    <s v="2101"/>
    <s v="Complete"/>
    <s v=""/>
    <s v="C6703335"/>
    <s v="BIG C - DA LAT"/>
    <s v="MTS"/>
    <n v="2"/>
    <x v="3"/>
  </r>
  <r>
    <s v="6750001630"/>
    <x v="14"/>
    <s v="ZBE1"/>
    <s v="ENL - Inv. Take Order"/>
    <s v="0014181"/>
    <s v="NV/18E"/>
    <s v="C6703165"/>
    <s v="Big C"/>
    <x v="29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n v="1034.999"/>
    <s v="VND"/>
    <s v=""/>
    <s v=""/>
    <s v="2900001721"/>
    <s v=""/>
    <s v="V01H010001"/>
    <s v="2101"/>
    <s v="Complete"/>
    <s v=""/>
    <s v="C6703335"/>
    <s v="BIG C - DA LAT"/>
    <s v="MTS"/>
    <n v="3"/>
    <x v="3"/>
  </r>
  <r>
    <s v="6750001631"/>
    <x v="14"/>
    <s v="ZBE1"/>
    <s v="ENL - Inv. Take Order"/>
    <s v="0014182"/>
    <s v="NV/18E"/>
    <s v="C6703165"/>
    <s v="Big C"/>
    <x v="44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1722"/>
    <s v=""/>
    <s v="V01H010001"/>
    <s v="2101"/>
    <s v="Complete"/>
    <s v=""/>
    <s v="C6703358"/>
    <s v="BIG C - HO GUOM"/>
    <s v="MTN"/>
    <n v="5"/>
    <x v="1"/>
  </r>
  <r>
    <s v="6750001631"/>
    <x v="14"/>
    <s v="ZBE1"/>
    <s v="ENL - Inv. Take Order"/>
    <s v="0014182"/>
    <s v="NV/18E"/>
    <s v="C6703165"/>
    <s v="Big C"/>
    <x v="44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1722"/>
    <s v=""/>
    <s v="V01H010001"/>
    <s v="2101"/>
    <s v="Complete"/>
    <s v=""/>
    <s v="C6703358"/>
    <s v="BIG C - HO GUOM"/>
    <s v="MTN"/>
    <n v="2"/>
    <x v="1"/>
  </r>
  <r>
    <s v="6750001631"/>
    <x v="14"/>
    <s v="ZBE1"/>
    <s v="ENL - Inv. Take Order"/>
    <s v="0014182"/>
    <s v="NV/18E"/>
    <s v="C6703165"/>
    <s v="Big C"/>
    <x v="44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n v="1379.998"/>
    <s v="VND"/>
    <s v=""/>
    <s v=""/>
    <s v="2900001722"/>
    <s v=""/>
    <s v="V01H010001"/>
    <s v="2101"/>
    <s v="Complete"/>
    <s v=""/>
    <s v="C6703358"/>
    <s v="BIG C - HO GUOM"/>
    <s v="MTN"/>
    <n v="4"/>
    <x v="1"/>
  </r>
  <r>
    <s v="6750001631"/>
    <x v="14"/>
    <s v="ZBE1"/>
    <s v="ENL - Inv. Take Order"/>
    <s v="0014182"/>
    <s v="NV/18E"/>
    <s v="C6703165"/>
    <s v="Big C"/>
    <x v="44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1722"/>
    <s v=""/>
    <s v="V01H010001"/>
    <s v="2101"/>
    <s v="Complete"/>
    <s v=""/>
    <s v="C6703358"/>
    <s v="BIG C - HO GUOM"/>
    <s v="MTN"/>
    <n v="3"/>
    <x v="1"/>
  </r>
  <r>
    <s v="6750001632"/>
    <x v="14"/>
    <s v="ZBE1"/>
    <s v="ENL - Inv. Take Order"/>
    <s v="0014183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0463"/>
    <s v="Na 8,5g"/>
    <n v="6"/>
    <n v="6"/>
    <s v="CTN"/>
    <s v="CTN"/>
    <n v="155455"/>
    <n v="155455"/>
    <s v=""/>
    <n v="932730"/>
    <n v="0"/>
    <n v="93273"/>
    <n v="1026.0029999999999"/>
    <s v="VND"/>
    <s v=""/>
    <s v=""/>
    <s v="2900001724"/>
    <s v=""/>
    <s v="V01H010001"/>
    <s v="2101"/>
    <s v="Complete"/>
    <s v="MTN"/>
    <s v="C6703162"/>
    <s v=""/>
    <s v=""/>
    <n v="6"/>
    <x v="1"/>
  </r>
  <r>
    <s v="6750001632"/>
    <x v="14"/>
    <s v="ZBE1"/>
    <s v="ENL - Inv. Take Order"/>
    <s v="0014183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3620"/>
    <s v="Ahh 16g"/>
    <n v="5"/>
    <n v="5"/>
    <s v="CTN"/>
    <s v="CTN"/>
    <n v="340000"/>
    <n v="340000"/>
    <s v=""/>
    <n v="1700000"/>
    <n v="0"/>
    <n v="170000"/>
    <n v="1870"/>
    <s v="VND"/>
    <s v=""/>
    <s v=""/>
    <s v="2900001724"/>
    <s v=""/>
    <s v="V01H010001"/>
    <s v="2101"/>
    <s v="Complete"/>
    <s v="MTN"/>
    <s v="C6703162"/>
    <s v=""/>
    <s v=""/>
    <n v="5"/>
    <x v="1"/>
  </r>
  <r>
    <s v="6750001632"/>
    <x v="14"/>
    <s v="ZBE1"/>
    <s v="ENL - Inv. Take Order"/>
    <s v="0014183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1238"/>
    <s v="Richoco Wfr 17g"/>
    <n v="6"/>
    <n v="6"/>
    <s v="CTN"/>
    <s v="CTN"/>
    <n v="213273"/>
    <n v="213273"/>
    <s v=""/>
    <n v="1279638"/>
    <n v="0"/>
    <n v="127964"/>
    <n v="1407.6020000000001"/>
    <s v="VND"/>
    <s v=""/>
    <s v=""/>
    <s v="2900001724"/>
    <s v=""/>
    <s v="V01H010001"/>
    <s v="2101"/>
    <s v="Complete"/>
    <s v="MTN"/>
    <s v="C6703162"/>
    <s v=""/>
    <s v=""/>
    <n v="6"/>
    <x v="1"/>
  </r>
  <r>
    <s v="6750001632"/>
    <x v="14"/>
    <s v="ZBE1"/>
    <s v="ENL - Inv. Take Order"/>
    <s v="0014183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1724"/>
    <s v=""/>
    <s v="V01H010001"/>
    <s v="2101"/>
    <s v="Complete"/>
    <s v="MTN"/>
    <s v="C6703162"/>
    <s v=""/>
    <s v=""/>
    <n v="2"/>
    <x v="1"/>
  </r>
  <r>
    <s v="6750001632"/>
    <x v="14"/>
    <s v="ZBE1"/>
    <s v="ENL - Inv. Take Order"/>
    <s v="0014183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1724"/>
    <s v=""/>
    <s v="V01H010001"/>
    <s v="2101"/>
    <s v="Complete"/>
    <s v="MTN"/>
    <s v="C6703162"/>
    <s v=""/>
    <s v=""/>
    <n v="2"/>
    <x v="1"/>
  </r>
  <r>
    <s v="6750001633"/>
    <x v="14"/>
    <s v="ZBE1"/>
    <s v="ENL - Inv. Take Order"/>
    <s v="0014184"/>
    <s v="NV/18E"/>
    <s v="C6703160"/>
    <s v="Lotte - Đà Nẵng"/>
    <x v="26"/>
    <s v="NBTI - VIETNAM MT"/>
    <s v="F51"/>
    <s v="MT SOUTH"/>
    <s v="EVN2"/>
    <s v="NBTI - VIETNAM MT"/>
    <s v="MW00"/>
    <s v="VNMTDC"/>
    <s v="MT-DIR-C"/>
    <s v="323620"/>
    <s v="Ahh 16g"/>
    <n v="80"/>
    <n v="80"/>
    <s v="CTN"/>
    <s v="CTN"/>
    <n v="340000"/>
    <n v="340000"/>
    <s v=""/>
    <n v="27200000"/>
    <n v="0"/>
    <n v="2720000"/>
    <n v="29920"/>
    <s v="VND"/>
    <s v=""/>
    <s v=""/>
    <s v="2900001726"/>
    <s v=""/>
    <s v="V01H010001"/>
    <s v="2101"/>
    <s v="Complete"/>
    <s v="MTN"/>
    <s v="C6703160"/>
    <s v=""/>
    <s v=""/>
    <n v="80"/>
    <x v="4"/>
  </r>
  <r>
    <s v="6750001634"/>
    <x v="14"/>
    <s v="ZBE1"/>
    <s v="ENL - Inv. Take Order"/>
    <s v="0014185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455"/>
    <n v="155455"/>
    <s v=""/>
    <n v="3109100"/>
    <n v="0"/>
    <n v="310910"/>
    <n v="3420.01"/>
    <s v="VND"/>
    <s v=""/>
    <s v=""/>
    <s v="2900001725"/>
    <s v=""/>
    <s v="V01H010001"/>
    <s v="2101"/>
    <s v="Complete"/>
    <s v="MTS"/>
    <s v="C6703150"/>
    <s v=""/>
    <s v=""/>
    <n v="20"/>
    <x v="3"/>
  </r>
  <r>
    <s v="6750001634"/>
    <x v="14"/>
    <s v="ZBE1"/>
    <s v="ENL - Inv. Take Order"/>
    <s v="0014185"/>
    <s v="NV/18E"/>
    <s v="C6703150"/>
    <s v="Lotte - Gò Vấp"/>
    <x v="17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00000"/>
    <n v="300000"/>
    <s v=""/>
    <n v="1200000"/>
    <n v="0"/>
    <n v="120000"/>
    <n v="1320"/>
    <s v="VND"/>
    <s v=""/>
    <s v=""/>
    <s v="2900001725"/>
    <s v=""/>
    <s v="V01H010001"/>
    <s v="2101"/>
    <s v="Complete"/>
    <s v="MTS"/>
    <s v="C6703150"/>
    <s v=""/>
    <s v=""/>
    <n v="4"/>
    <x v="3"/>
  </r>
  <r>
    <s v="6750001635"/>
    <x v="14"/>
    <s v="ZBE1"/>
    <s v="ENL - Inv. Take Order"/>
    <s v="0014186"/>
    <s v="NV/18E"/>
    <s v="C6703165"/>
    <s v="Big C"/>
    <x v="10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4"/>
    <n v="1710.0039999999999"/>
    <s v="VND"/>
    <s v=""/>
    <s v=""/>
    <s v="2900001740"/>
    <s v=""/>
    <s v="V01H010001"/>
    <s v="2101"/>
    <s v="Complete"/>
    <s v=""/>
    <s v="C6703330"/>
    <s v="BIG C - NGUYEN THI THAP"/>
    <s v="MTS"/>
    <n v="10"/>
    <x v="2"/>
  </r>
  <r>
    <s v="6750001635"/>
    <x v="14"/>
    <s v="ZBE1"/>
    <s v="ENL - Inv. Take Order"/>
    <s v="0014186"/>
    <s v="NV/18E"/>
    <s v="C6703165"/>
    <s v="Big C"/>
    <x v="10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1740"/>
    <s v=""/>
    <s v="V01H010001"/>
    <s v="2101"/>
    <s v="Complete"/>
    <s v=""/>
    <s v="C6703330"/>
    <s v="BIG C - NGUYEN THI THAP"/>
    <s v="MTS"/>
    <n v="2"/>
    <x v="2"/>
  </r>
  <r>
    <s v="6750001635"/>
    <x v="14"/>
    <s v="ZBE1"/>
    <s v="ENL - Inv. Take Order"/>
    <s v="0014186"/>
    <s v="NV/18E"/>
    <s v="C6703165"/>
    <s v="Big C"/>
    <x v="10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1740"/>
    <s v=""/>
    <s v="V01H010001"/>
    <s v="2101"/>
    <s v="Complete"/>
    <s v=""/>
    <s v="C6703330"/>
    <s v="BIG C - NGUYEN THI THAP"/>
    <s v="MTS"/>
    <n v="1"/>
    <x v="2"/>
  </r>
  <r>
    <s v="6750001635"/>
    <x v="14"/>
    <s v="ZBE1"/>
    <s v="ENL - Inv. Take Order"/>
    <s v="0014186"/>
    <s v="NV/18E"/>
    <s v="C6703165"/>
    <s v="Big C"/>
    <x v="10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n v="1034.999"/>
    <s v="VND"/>
    <s v=""/>
    <s v=""/>
    <s v="2900001740"/>
    <s v=""/>
    <s v="V01H010001"/>
    <s v="2101"/>
    <s v="Complete"/>
    <s v=""/>
    <s v="C6703330"/>
    <s v="BIG C - NGUYEN THI THAP"/>
    <s v="MTS"/>
    <n v="3"/>
    <x v="2"/>
  </r>
  <r>
    <s v="6750001638"/>
    <x v="14"/>
    <s v="ZBE1"/>
    <s v="ENL - Inv. Take Order"/>
    <s v="0014208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63"/>
    <s v="Na 8,5g"/>
    <n v="100"/>
    <n v="100"/>
    <s v="CTN"/>
    <s v="CTN"/>
    <n v="107728"/>
    <n v="107728"/>
    <s v=""/>
    <n v="10772825"/>
    <n v="-3278075"/>
    <n v="1077283"/>
    <n v="11850.108"/>
    <s v="VND"/>
    <s v=""/>
    <s v=""/>
    <s v="2900001727"/>
    <s v=""/>
    <s v="V01H030001"/>
    <s v="2103"/>
    <s v="Complete"/>
    <s v=""/>
    <s v="C6709149"/>
    <s v=""/>
    <s v=""/>
    <n v="100"/>
    <x v="0"/>
  </r>
  <r>
    <s v="6750001638"/>
    <x v="14"/>
    <s v="ZBE1"/>
    <s v="ENL - Inv. Take Order"/>
    <s v="0014208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1238"/>
    <s v="Richoco Wfr 17g"/>
    <n v="28"/>
    <n v="28"/>
    <s v="CTN"/>
    <s v="CTN"/>
    <n v="187680"/>
    <n v="187680"/>
    <s v=""/>
    <n v="5255040"/>
    <n v="0"/>
    <n v="525504"/>
    <n v="5780.5439999999999"/>
    <s v="VND"/>
    <s v=""/>
    <s v=""/>
    <s v="2900001727"/>
    <s v=""/>
    <s v="V01H030001"/>
    <s v="2103"/>
    <s v="Complete"/>
    <s v=""/>
    <s v="C6709149"/>
    <s v=""/>
    <s v=""/>
    <n v="28"/>
    <x v="0"/>
  </r>
  <r>
    <s v="6750001638"/>
    <x v="14"/>
    <s v="ZBE1"/>
    <s v="ENL - Inv. Take Order"/>
    <s v="0014208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555"/>
    <s v="Na 17g - MT"/>
    <n v="74"/>
    <n v="74"/>
    <s v="CTN"/>
    <s v="CTN"/>
    <n v="187680"/>
    <n v="187680"/>
    <s v=""/>
    <n v="13888320"/>
    <n v="0"/>
    <n v="1388832"/>
    <n v="15277.152"/>
    <s v="VND"/>
    <s v=""/>
    <s v=""/>
    <s v="2900001727"/>
    <s v=""/>
    <s v="V01H030001"/>
    <s v="2103"/>
    <s v="Complete"/>
    <s v=""/>
    <s v="C6709149"/>
    <s v=""/>
    <s v=""/>
    <n v="74"/>
    <x v="0"/>
  </r>
  <r>
    <s v="6750001638"/>
    <x v="14"/>
    <s v="ZBE1"/>
    <s v="ENL - Inv. Take Order"/>
    <s v="0014208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45"/>
    <s v="Na 58g"/>
    <n v="130"/>
    <n v="130"/>
    <s v="CTN"/>
    <s v="CTN"/>
    <n v="234600"/>
    <n v="234600"/>
    <s v=""/>
    <n v="30498000"/>
    <n v="-5382000"/>
    <n v="3049800"/>
    <n v="33547.800000000003"/>
    <s v="VND"/>
    <s v=""/>
    <s v=""/>
    <s v="2900001727"/>
    <s v=""/>
    <s v="V01H030001"/>
    <s v="2103"/>
    <s v="Complete"/>
    <s v=""/>
    <s v="C6709149"/>
    <s v=""/>
    <s v=""/>
    <n v="130"/>
    <x v="0"/>
  </r>
  <r>
    <s v="6750001638"/>
    <x v="14"/>
    <s v="ZBE1"/>
    <s v="ENL - Inv. Take Order"/>
    <s v="0014208"/>
    <s v="NV/18E"/>
    <s v="C6709149"/>
    <s v="Nguyễn Dung"/>
    <x v="38"/>
    <s v="NBTI - VIETNAM MT"/>
    <s v="F56"/>
    <s v="MT NORTH"/>
    <s v="EVN2"/>
    <s v="NBTI - VIETNAM MT"/>
    <s v="MW00"/>
    <s v="VNMTIN"/>
    <s v="MT-IND-N"/>
    <s v="331017"/>
    <s v="Richoco Wfr 58g"/>
    <n v="19"/>
    <n v="19"/>
    <s v="CTN"/>
    <s v="CTN"/>
    <n v="234600"/>
    <n v="234600"/>
    <s v=""/>
    <n v="4457400"/>
    <n v="-786600"/>
    <n v="445740"/>
    <n v="4903.1400000000003"/>
    <s v="VND"/>
    <s v=""/>
    <s v=""/>
    <s v="2900001727"/>
    <s v=""/>
    <s v="V01H030001"/>
    <s v="2103"/>
    <s v="Complete"/>
    <s v=""/>
    <s v="C6709149"/>
    <s v=""/>
    <s v=""/>
    <n v="19"/>
    <x v="0"/>
  </r>
  <r>
    <s v="6750001641"/>
    <x v="14"/>
    <s v="ZBE1"/>
    <s v="ENL - Inv. Take Order"/>
    <s v="0014209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63"/>
    <s v="Na 8,5g"/>
    <n v="26"/>
    <n v="26"/>
    <s v="CTN"/>
    <s v="CTN"/>
    <n v="107728"/>
    <n v="107728"/>
    <s v=""/>
    <n v="2800935"/>
    <n v="-852299"/>
    <n v="280094"/>
    <n v="3081.029"/>
    <s v="VND"/>
    <s v=""/>
    <s v=""/>
    <s v="2900001728"/>
    <s v=""/>
    <s v="V01H030001"/>
    <s v="2103"/>
    <s v="Complete"/>
    <s v=""/>
    <s v="C6709149"/>
    <s v=""/>
    <s v=""/>
    <n v="26"/>
    <x v="0"/>
  </r>
  <r>
    <s v="6750001641"/>
    <x v="14"/>
    <s v="ZBE1"/>
    <s v="ENL - Inv. Take Order"/>
    <s v="0014209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555"/>
    <s v="Na 17g - MT"/>
    <n v="350"/>
    <n v="350"/>
    <s v="CTN"/>
    <s v="CTN"/>
    <n v="187680"/>
    <n v="187680"/>
    <s v=""/>
    <n v="65688000"/>
    <n v="0"/>
    <n v="6568800"/>
    <n v="72256.800000000003"/>
    <s v="VND"/>
    <s v=""/>
    <s v=""/>
    <s v="2900001728"/>
    <s v=""/>
    <s v="V01H030001"/>
    <s v="2103"/>
    <s v="Complete"/>
    <s v=""/>
    <s v="C6709149"/>
    <s v=""/>
    <s v=""/>
    <n v="350"/>
    <x v="0"/>
  </r>
  <r>
    <s v="6750001642"/>
    <x v="14"/>
    <s v="ZBE1"/>
    <s v="ENL - Inv. Take Order"/>
    <s v="0014210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63"/>
    <s v="Na 8,5g"/>
    <n v="430"/>
    <n v="430"/>
    <s v="CTN"/>
    <s v="CTN"/>
    <n v="107728"/>
    <n v="107728"/>
    <s v=""/>
    <n v="46323148"/>
    <n v="-14095722"/>
    <n v="4632315"/>
    <n v="50955.463000000003"/>
    <s v="VND"/>
    <s v=""/>
    <s v=""/>
    <s v="2900001729"/>
    <s v=""/>
    <s v="V01H030001"/>
    <s v="2103"/>
    <s v="Complete"/>
    <s v=""/>
    <s v="C6709149"/>
    <s v=""/>
    <s v=""/>
    <n v="430"/>
    <x v="0"/>
  </r>
  <r>
    <s v="6750001691"/>
    <x v="15"/>
    <s v="ZBE1"/>
    <s v="ENL - Inv. Take Order"/>
    <s v="0014368"/>
    <s v="NV/18E"/>
    <s v="C6703161"/>
    <s v="Lotte - Cầu Giấy"/>
    <x v="28"/>
    <s v="NBTI - VIETNAM MT"/>
    <s v="F51"/>
    <s v="MT SOUTH"/>
    <s v="EVN2"/>
    <s v="NBTI - VIETNAM MT"/>
    <s v="MW00"/>
    <s v="VNMTDN"/>
    <s v="MT-DIR-N"/>
    <s v="320463"/>
    <s v="Na 8,5g"/>
    <n v="11"/>
    <n v="11"/>
    <s v="CTN"/>
    <s v="CTN"/>
    <n v="155455"/>
    <n v="155455"/>
    <s v=""/>
    <n v="1710005"/>
    <n v="0"/>
    <n v="171000"/>
    <n v="1881.0050000000001"/>
    <s v="VND"/>
    <s v=""/>
    <s v=""/>
    <s v="2900001791"/>
    <s v=""/>
    <s v="V01H030001"/>
    <s v="2103"/>
    <s v="Complete"/>
    <s v="MTN"/>
    <s v="C6703161"/>
    <s v=""/>
    <s v=""/>
    <n v="11"/>
    <x v="1"/>
  </r>
  <r>
    <s v="6750001691"/>
    <x v="15"/>
    <s v="ZBE1"/>
    <s v="ENL - Inv. Take Order"/>
    <s v="0014368"/>
    <s v="NV/18E"/>
    <s v="C6703161"/>
    <s v="Lotte - Cầu Giấy"/>
    <x v="28"/>
    <s v="NBTI - VIETNAM MT"/>
    <s v="F51"/>
    <s v="MT SOUTH"/>
    <s v="EVN2"/>
    <s v="NBTI - VIETNAM MT"/>
    <s v="MW00"/>
    <s v="VNMTDN"/>
    <s v="MT-DIR-N"/>
    <s v="323620"/>
    <s v="Ahh 16g"/>
    <n v="3"/>
    <n v="3"/>
    <s v="CTN"/>
    <s v="CTN"/>
    <n v="340000"/>
    <n v="340000"/>
    <s v=""/>
    <n v="1020000"/>
    <n v="0"/>
    <n v="102000"/>
    <n v="1122"/>
    <s v="VND"/>
    <s v=""/>
    <s v=""/>
    <s v="2900001791"/>
    <s v=""/>
    <s v="V01H030001"/>
    <s v="2103"/>
    <s v="Complete"/>
    <s v="MTN"/>
    <s v="C6703161"/>
    <s v=""/>
    <s v=""/>
    <n v="3"/>
    <x v="1"/>
  </r>
  <r>
    <s v="6750001691"/>
    <x v="15"/>
    <s v="ZBE1"/>
    <s v="ENL - Inv. Take Order"/>
    <s v="0014368"/>
    <s v="NV/18E"/>
    <s v="C6703161"/>
    <s v="Lotte - Cầu Giấy"/>
    <x v="28"/>
    <s v="NBTI - VIETNAM MT"/>
    <s v="F51"/>
    <s v="MT SOUTH"/>
    <s v="EVN2"/>
    <s v="NBTI - VIETNAM MT"/>
    <s v="MW00"/>
    <s v="VNMTDN"/>
    <s v="MT-DIR-N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1791"/>
    <s v=""/>
    <s v="V01H030001"/>
    <s v="2103"/>
    <s v="Complete"/>
    <s v="MTN"/>
    <s v="C6703161"/>
    <s v=""/>
    <s v=""/>
    <n v="2"/>
    <x v="1"/>
  </r>
  <r>
    <s v="6750001691"/>
    <x v="15"/>
    <s v="ZBE1"/>
    <s v="ENL - Inv. Take Order"/>
    <s v="0014368"/>
    <s v="NV/18E"/>
    <s v="C6703161"/>
    <s v="Lotte - Cầu Giấy"/>
    <x v="28"/>
    <s v="NBTI - VIETNAM MT"/>
    <s v="F51"/>
    <s v="MT SOUTH"/>
    <s v="EVN2"/>
    <s v="NBTI - VIETNAM MT"/>
    <s v="MW00"/>
    <s v="VNMTDN"/>
    <s v="MT-DIR-N"/>
    <s v="320445"/>
    <s v="Na 58g"/>
    <n v="2"/>
    <n v="2"/>
    <s v="CTN"/>
    <s v="CTN"/>
    <n v="300000"/>
    <n v="300000"/>
    <s v=""/>
    <n v="600000"/>
    <n v="0"/>
    <n v="60000"/>
    <n v="660"/>
    <s v="VND"/>
    <s v=""/>
    <s v=""/>
    <s v="2900001791"/>
    <s v=""/>
    <s v="V01H030001"/>
    <s v="2103"/>
    <s v="Complete"/>
    <s v="MTN"/>
    <s v="C6703161"/>
    <s v=""/>
    <s v=""/>
    <n v="2"/>
    <x v="1"/>
  </r>
  <r>
    <s v="6750001691"/>
    <x v="15"/>
    <s v="ZBE1"/>
    <s v="ENL - Inv. Take Order"/>
    <s v="0014368"/>
    <s v="NV/18E"/>
    <s v="C6703161"/>
    <s v="Lotte - Cầu Giấy"/>
    <x v="28"/>
    <s v="NBTI - VIETNAM MT"/>
    <s v="F51"/>
    <s v="MT SOUTH"/>
    <s v="EVN2"/>
    <s v="NBTI - VIETNAM MT"/>
    <s v="MW00"/>
    <s v="VNMTDN"/>
    <s v="MT-DIR-N"/>
    <s v="323555"/>
    <s v="Na 17g - MT"/>
    <n v="6"/>
    <n v="6"/>
    <s v="CTN"/>
    <s v="CTN"/>
    <n v="213273"/>
    <n v="213273"/>
    <s v=""/>
    <n v="1279638"/>
    <n v="0"/>
    <n v="127964"/>
    <n v="1407.6020000000001"/>
    <s v="VND"/>
    <s v=""/>
    <s v=""/>
    <s v="2900001791"/>
    <s v=""/>
    <s v="V01H030001"/>
    <s v="2103"/>
    <s v="Complete"/>
    <s v="MTN"/>
    <s v="C6703161"/>
    <s v=""/>
    <s v=""/>
    <n v="6"/>
    <x v="1"/>
  </r>
  <r>
    <s v="6750001695"/>
    <x v="15"/>
    <s v="ZBE1"/>
    <s v="ENL - Inv. Take Order"/>
    <s v="0014364"/>
    <s v="NV/18E"/>
    <s v="C6703165"/>
    <s v="Big C"/>
    <x v="9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6"/>
    <n v="1173.001"/>
    <s v="VND"/>
    <s v=""/>
    <s v=""/>
    <s v="2900001805"/>
    <s v=""/>
    <s v="V01H010001"/>
    <s v="2101"/>
    <s v="Complete"/>
    <s v=""/>
    <s v="C6703321"/>
    <s v="BIG C - MIEN DONG"/>
    <s v="MTS"/>
    <n v="3"/>
    <x v="2"/>
  </r>
  <r>
    <s v="6750001695"/>
    <x v="15"/>
    <s v="ZBE1"/>
    <s v="ENL - Inv. Take Order"/>
    <s v="0014364"/>
    <s v="NV/18E"/>
    <s v="C6703165"/>
    <s v="Big C"/>
    <x v="9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805"/>
    <s v=""/>
    <s v="V01H010001"/>
    <s v="2101"/>
    <s v="Complete"/>
    <s v=""/>
    <s v="C6703321"/>
    <s v="BIG C - MIEN DONG"/>
    <s v="MTS"/>
    <n v="2"/>
    <x v="2"/>
  </r>
  <r>
    <s v="6750001695"/>
    <x v="15"/>
    <s v="ZBE1"/>
    <s v="ENL - Inv. Take Order"/>
    <s v="0014364"/>
    <s v="NV/18E"/>
    <s v="C6703165"/>
    <s v="Big C"/>
    <x v="9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n v="1103.999"/>
    <s v="VND"/>
    <s v=""/>
    <s v=""/>
    <s v="2900001805"/>
    <s v=""/>
    <s v="V01H010001"/>
    <s v="2101"/>
    <s v="Complete"/>
    <s v=""/>
    <s v="C6703321"/>
    <s v="BIG C - MIEN DONG"/>
    <s v="MTS"/>
    <n v="3"/>
    <x v="2"/>
  </r>
  <r>
    <s v="6750001695"/>
    <x v="15"/>
    <s v="ZBE1"/>
    <s v="ENL - Inv. Take Order"/>
    <s v="0014364"/>
    <s v="NV/18E"/>
    <s v="C6703165"/>
    <s v="Big C"/>
    <x v="9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1805"/>
    <s v=""/>
    <s v="V01H010001"/>
    <s v="2101"/>
    <s v="Complete"/>
    <s v=""/>
    <s v="C6703321"/>
    <s v="BIG C - MIEN DONG"/>
    <s v="MTS"/>
    <n v="2"/>
    <x v="2"/>
  </r>
  <r>
    <s v="6750001698"/>
    <x v="15"/>
    <s v="ZBE1"/>
    <s v="ENL - Inv. Take Order"/>
    <s v="0014365"/>
    <s v="NV/18E"/>
    <s v="C6703165"/>
    <s v="Big C"/>
    <x v="7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1804"/>
    <s v=""/>
    <s v="V01H010001"/>
    <s v="2101"/>
    <s v="Complete"/>
    <s v=""/>
    <s v="C6703332"/>
    <s v="BIG C - AU CO"/>
    <s v="MTS"/>
    <n v="5"/>
    <x v="2"/>
  </r>
  <r>
    <s v="6750001698"/>
    <x v="15"/>
    <s v="ZBE1"/>
    <s v="ENL - Inv. Take Order"/>
    <s v="0014365"/>
    <s v="NV/18E"/>
    <s v="C6703165"/>
    <s v="Big C"/>
    <x v="7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1804"/>
    <s v=""/>
    <s v="V01H010001"/>
    <s v="2101"/>
    <s v="Complete"/>
    <s v=""/>
    <s v="C6703332"/>
    <s v="BIG C - AU CO"/>
    <s v="MTS"/>
    <n v="2"/>
    <x v="2"/>
  </r>
  <r>
    <s v="6750001698"/>
    <x v="15"/>
    <s v="ZBE1"/>
    <s v="ENL - Inv. Take Order"/>
    <s v="0014365"/>
    <s v="NV/18E"/>
    <s v="C6703165"/>
    <s v="Big C"/>
    <x v="7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1804"/>
    <s v=""/>
    <s v="V01H010001"/>
    <s v="2101"/>
    <s v="Complete"/>
    <s v=""/>
    <s v="C6703332"/>
    <s v="BIG C - AU CO"/>
    <s v="MTS"/>
    <n v="5"/>
    <x v="2"/>
  </r>
  <r>
    <s v="6750001698"/>
    <x v="15"/>
    <s v="ZBE1"/>
    <s v="ENL - Inv. Take Order"/>
    <s v="0014365"/>
    <s v="NV/18E"/>
    <s v="C6703165"/>
    <s v="Big C"/>
    <x v="7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636"/>
    <n v="313636"/>
    <s v=""/>
    <n v="1254544"/>
    <n v="0"/>
    <n v="125454"/>
    <n v="1379.998"/>
    <s v="VND"/>
    <s v=""/>
    <s v=""/>
    <s v="2900001804"/>
    <s v=""/>
    <s v="V01H010001"/>
    <s v="2101"/>
    <s v="Complete"/>
    <s v=""/>
    <s v="C6703332"/>
    <s v="BIG C - AU CO"/>
    <s v="MTS"/>
    <n v="4"/>
    <x v="2"/>
  </r>
  <r>
    <s v="6750001698"/>
    <x v="15"/>
    <s v="ZBE1"/>
    <s v="ENL - Inv. Take Order"/>
    <s v="0014365"/>
    <s v="NV/18E"/>
    <s v="C6703165"/>
    <s v="Big C"/>
    <x v="7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1804"/>
    <s v=""/>
    <s v="V01H010001"/>
    <s v="2101"/>
    <s v="Complete"/>
    <s v=""/>
    <s v="C6703332"/>
    <s v="BIG C - AU CO"/>
    <s v="MTS"/>
    <n v="2"/>
    <x v="2"/>
  </r>
  <r>
    <s v="6750001700"/>
    <x v="15"/>
    <s v="ZBE1"/>
    <s v="ENL - Inv. Take Order"/>
    <s v="0014369"/>
    <s v="NV/18E"/>
    <s v="C6703165"/>
    <s v="Big C"/>
    <x v="33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1806"/>
    <s v=""/>
    <s v="V01H010001"/>
    <s v="2101"/>
    <s v="Complete"/>
    <s v=""/>
    <s v="C6703325"/>
    <s v="BIG C - PHU THANH"/>
    <s v="MTS"/>
    <n v="2"/>
    <x v="3"/>
  </r>
  <r>
    <s v="6750001700"/>
    <x v="15"/>
    <s v="ZBE1"/>
    <s v="ENL - Inv. Take Order"/>
    <s v="0014369"/>
    <s v="NV/18E"/>
    <s v="C6703165"/>
    <s v="Big C"/>
    <x v="33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1806"/>
    <s v=""/>
    <s v="V01H010001"/>
    <s v="2101"/>
    <s v="Complete"/>
    <s v=""/>
    <s v="C6703325"/>
    <s v="BIG C - PHU THANH"/>
    <s v="MTS"/>
    <n v="5"/>
    <x v="3"/>
  </r>
  <r>
    <s v="6750001700"/>
    <x v="15"/>
    <s v="ZBE1"/>
    <s v="ENL - Inv. Take Order"/>
    <s v="0014369"/>
    <s v="NV/18E"/>
    <s v="C6703165"/>
    <s v="Big C"/>
    <x v="33"/>
    <s v="NBTI - VIETNAM MT"/>
    <s v="F51"/>
    <s v="MT SOUTH"/>
    <s v="EVN2"/>
    <s v="NBTI - VIETNAM MT"/>
    <s v="MW00"/>
    <s v="VNMTDS"/>
    <s v="MT-DIR-S"/>
    <s v="331017"/>
    <s v="Richoco Wfr 58g"/>
    <n v="6"/>
    <n v="6"/>
    <s v="CTN"/>
    <s v="CTN"/>
    <n v="313636"/>
    <n v="313636"/>
    <s v=""/>
    <n v="1881816"/>
    <n v="0"/>
    <n v="188181"/>
    <n v="2069.9969999999998"/>
    <s v="VND"/>
    <s v=""/>
    <s v=""/>
    <s v="2900001806"/>
    <s v=""/>
    <s v="V01H010001"/>
    <s v="2101"/>
    <s v="Complete"/>
    <s v=""/>
    <s v="C6703325"/>
    <s v="BIG C - PHU THANH"/>
    <s v="MTS"/>
    <n v="6"/>
    <x v="3"/>
  </r>
  <r>
    <s v="6750001700"/>
    <x v="15"/>
    <s v="ZBE1"/>
    <s v="ENL - Inv. Take Order"/>
    <s v="0014369"/>
    <s v="NV/18E"/>
    <s v="C6703165"/>
    <s v="Big C"/>
    <x v="33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1806"/>
    <s v=""/>
    <s v="V01H010001"/>
    <s v="2101"/>
    <s v="Complete"/>
    <s v=""/>
    <s v="C6703325"/>
    <s v="BIG C - PHU THANH"/>
    <s v="MTS"/>
    <n v="1"/>
    <x v="3"/>
  </r>
  <r>
    <s v="6750001702"/>
    <x v="15"/>
    <s v="ZBE1"/>
    <s v="ENL - Inv. Take Order"/>
    <s v="0014366"/>
    <s v="NV/18E"/>
    <s v="C6703158"/>
    <s v="Lotte - Vũng Tàu"/>
    <x v="45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55455"/>
    <n v="155455"/>
    <s v=""/>
    <n v="1243640"/>
    <n v="0"/>
    <n v="124364"/>
    <n v="1368.0039999999999"/>
    <s v="VND"/>
    <s v=""/>
    <s v=""/>
    <s v="2900001782"/>
    <s v=""/>
    <s v="V01H010001"/>
    <s v="2101"/>
    <s v="Complete"/>
    <s v="MTS"/>
    <s v="C6703158"/>
    <s v=""/>
    <s v=""/>
    <n v="8"/>
    <x v="3"/>
  </r>
  <r>
    <s v="6750001702"/>
    <x v="15"/>
    <s v="ZBE1"/>
    <s v="ENL - Inv. Take Order"/>
    <s v="0014366"/>
    <s v="NV/18E"/>
    <s v="C6703158"/>
    <s v="Lotte - Vũng Tàu"/>
    <x v="45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000"/>
    <n v="340000"/>
    <s v=""/>
    <n v="1020000"/>
    <n v="0"/>
    <n v="102000"/>
    <n v="1122"/>
    <s v="VND"/>
    <s v=""/>
    <s v=""/>
    <s v="2900001782"/>
    <s v=""/>
    <s v="V01H010001"/>
    <s v="2101"/>
    <s v="Complete"/>
    <s v="MTS"/>
    <s v="C6703158"/>
    <s v=""/>
    <s v=""/>
    <n v="3"/>
    <x v="3"/>
  </r>
  <r>
    <s v="6750001702"/>
    <x v="15"/>
    <s v="ZBE1"/>
    <s v="ENL - Inv. Take Order"/>
    <s v="0014366"/>
    <s v="NV/18E"/>
    <s v="C6703158"/>
    <s v="Lotte - Vũng Tàu"/>
    <x v="45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1782"/>
    <s v=""/>
    <s v="V01H010001"/>
    <s v="2101"/>
    <s v="Complete"/>
    <s v="MTS"/>
    <s v="C6703158"/>
    <s v=""/>
    <s v=""/>
    <n v="2"/>
    <x v="3"/>
  </r>
  <r>
    <s v="6750001702"/>
    <x v="15"/>
    <s v="ZBE1"/>
    <s v="ENL - Inv. Take Order"/>
    <s v="0014366"/>
    <s v="NV/18E"/>
    <s v="C6703158"/>
    <s v="Lotte - Vũng Tàu"/>
    <x v="45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00000"/>
    <n v="300000"/>
    <s v=""/>
    <n v="1200000"/>
    <n v="0"/>
    <n v="120000"/>
    <n v="1320"/>
    <s v="VND"/>
    <s v=""/>
    <s v=""/>
    <s v="2900001782"/>
    <s v=""/>
    <s v="V01H010001"/>
    <s v="2101"/>
    <s v="Complete"/>
    <s v="MTS"/>
    <s v="C6703158"/>
    <s v=""/>
    <s v=""/>
    <n v="4"/>
    <x v="3"/>
  </r>
  <r>
    <s v="6750001702"/>
    <x v="15"/>
    <s v="ZBE1"/>
    <s v="ENL - Inv. Take Order"/>
    <s v="0014366"/>
    <s v="NV/18E"/>
    <s v="C6703158"/>
    <s v="Lotte - Vũng Tàu"/>
    <x v="45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1782"/>
    <s v=""/>
    <s v="V01H010001"/>
    <s v="2101"/>
    <s v="Complete"/>
    <s v="MTS"/>
    <s v="C6703158"/>
    <s v=""/>
    <s v=""/>
    <n v="2"/>
    <x v="3"/>
  </r>
  <r>
    <s v="6750001702"/>
    <x v="15"/>
    <s v="ZBE1"/>
    <s v="ENL - Inv. Take Order"/>
    <s v="0014366"/>
    <s v="NV/18E"/>
    <s v="C6703158"/>
    <s v="Lotte - Vũng Tàu"/>
    <x v="45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20000"/>
    <n v="320000"/>
    <s v=""/>
    <n v="960000"/>
    <n v="0"/>
    <n v="96000"/>
    <n v="1056"/>
    <s v="VND"/>
    <s v=""/>
    <s v=""/>
    <s v="2900001782"/>
    <s v=""/>
    <s v="V01H010001"/>
    <s v="2101"/>
    <s v="Complete"/>
    <s v="MTS"/>
    <s v="C6703158"/>
    <s v=""/>
    <s v=""/>
    <n v="3"/>
    <x v="3"/>
  </r>
  <r>
    <s v="6750001704"/>
    <x v="15"/>
    <s v="ZBE1"/>
    <s v="ENL - Inv. Take Order"/>
    <s v="001436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1785"/>
    <s v=""/>
    <s v="V01H010001"/>
    <s v="2101"/>
    <s v="Complete"/>
    <s v="MTS"/>
    <s v="C6703151"/>
    <s v=""/>
    <s v=""/>
    <n v="10"/>
    <x v="2"/>
  </r>
  <r>
    <s v="6750001704"/>
    <x v="15"/>
    <s v="ZBE1"/>
    <s v="ENL - Inv. Take Order"/>
    <s v="001436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1785"/>
    <s v=""/>
    <s v="V01H010001"/>
    <s v="2101"/>
    <s v="Complete"/>
    <s v="MTS"/>
    <s v="C6703151"/>
    <s v=""/>
    <s v=""/>
    <n v="10"/>
    <x v="2"/>
  </r>
  <r>
    <s v="6750001704"/>
    <x v="15"/>
    <s v="ZBE1"/>
    <s v="ENL - Inv. Take Order"/>
    <s v="001436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21238"/>
    <s v="Richoco Wfr 17g"/>
    <n v="3"/>
    <n v="3"/>
    <s v="CTN"/>
    <s v="CTN"/>
    <n v="213273"/>
    <n v="213273"/>
    <s v=""/>
    <n v="639819"/>
    <n v="0"/>
    <n v="63982"/>
    <n v="703.80100000000004"/>
    <s v="VND"/>
    <s v=""/>
    <s v=""/>
    <s v="2900001785"/>
    <s v=""/>
    <s v="V01H010001"/>
    <s v="2101"/>
    <s v="Complete"/>
    <s v="MTS"/>
    <s v="C6703151"/>
    <s v=""/>
    <s v=""/>
    <n v="3"/>
    <x v="2"/>
  </r>
  <r>
    <s v="6750001704"/>
    <x v="15"/>
    <s v="ZBE1"/>
    <s v="ENL - Inv. Take Order"/>
    <s v="0014367"/>
    <s v="NV/18E"/>
    <s v="C6703151"/>
    <s v="Lotte - Nam SG"/>
    <x v="22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1785"/>
    <s v=""/>
    <s v="V01H010001"/>
    <s v="2101"/>
    <s v="Complete"/>
    <s v="MTS"/>
    <s v="C6703151"/>
    <s v=""/>
    <s v=""/>
    <n v="2"/>
    <x v="2"/>
  </r>
  <r>
    <s v="6750001706"/>
    <x v="15"/>
    <s v="ZBE1"/>
    <s v="ENL - Inv. Take Order"/>
    <s v="0014370"/>
    <s v="NV/18E"/>
    <s v="C6703159"/>
    <s v="Saigon Coop"/>
    <x v="0"/>
    <s v="NBTI - VIETNAM MT"/>
    <s v="F51"/>
    <s v="MT SOUTH"/>
    <s v="EVN2"/>
    <s v="NBTI - VIETNAM MT"/>
    <s v="MW00"/>
    <s v="VNMTDS"/>
    <s v="MT-DIR-S"/>
    <s v="323620"/>
    <s v="Ahh 16g"/>
    <n v="120"/>
    <n v="120"/>
    <s v="CTN"/>
    <s v="CTN"/>
    <n v="340000"/>
    <n v="340000"/>
    <s v=""/>
    <n v="40800000"/>
    <n v="0"/>
    <n v="4080000"/>
    <n v="44880"/>
    <s v="VND"/>
    <s v=""/>
    <s v=""/>
    <s v="2900001832"/>
    <s v=""/>
    <s v="V01H010001"/>
    <s v="2101"/>
    <s v="Complete"/>
    <s v=""/>
    <s v="C6703159"/>
    <s v=""/>
    <s v=""/>
    <n v="120"/>
    <x v="0"/>
  </r>
  <r>
    <s v="6750001706"/>
    <x v="15"/>
    <s v="ZBE1"/>
    <s v="ENL - Inv. Take Order"/>
    <s v="0014370"/>
    <s v="NV/18E"/>
    <s v="C6703159"/>
    <s v="Saigon Coop"/>
    <x v="0"/>
    <s v="NBTI - VIETNAM MT"/>
    <s v="F51"/>
    <s v="MT SOUTH"/>
    <s v="EVN2"/>
    <s v="NBTI - VIETNAM MT"/>
    <s v="MW00"/>
    <s v="VNMTDS"/>
    <s v="MT-DIR-S"/>
    <s v="321238"/>
    <s v="Richoco Wfr 17g"/>
    <n v="150"/>
    <n v="150"/>
    <s v="CTN"/>
    <s v="CTN"/>
    <n v="204000"/>
    <n v="204000"/>
    <s v=""/>
    <n v="30600000"/>
    <n v="0"/>
    <n v="3060000"/>
    <n v="33660"/>
    <s v="VND"/>
    <s v=""/>
    <s v=""/>
    <s v="2900001832"/>
    <s v=""/>
    <s v="V01H010001"/>
    <s v="2101"/>
    <s v="Complete"/>
    <s v=""/>
    <s v="C6703159"/>
    <s v=""/>
    <s v=""/>
    <n v="150"/>
    <x v="0"/>
  </r>
  <r>
    <s v="6750001706"/>
    <x v="15"/>
    <s v="ZBE1"/>
    <s v="ENL - Inv. Take Order"/>
    <s v="0014370"/>
    <s v="NV/18E"/>
    <s v="C6703159"/>
    <s v="Saigon Coop"/>
    <x v="0"/>
    <s v="NBTI - VIETNAM MT"/>
    <s v="F51"/>
    <s v="MT SOUTH"/>
    <s v="EVN2"/>
    <s v="NBTI - VIETNAM MT"/>
    <s v="MW00"/>
    <s v="VNMTDS"/>
    <s v="MT-DIR-S"/>
    <s v="320445"/>
    <s v="Na 58g"/>
    <n v="250"/>
    <n v="250"/>
    <s v="CTN"/>
    <s v="CTN"/>
    <n v="255000"/>
    <n v="255000"/>
    <s v=""/>
    <n v="63750000"/>
    <n v="-11250000"/>
    <n v="6375000"/>
    <n v="70125"/>
    <s v="VND"/>
    <s v=""/>
    <s v=""/>
    <s v="2900001832"/>
    <s v=""/>
    <s v="V01H010001"/>
    <s v="2101"/>
    <s v="Complete"/>
    <s v=""/>
    <s v="C6703159"/>
    <s v=""/>
    <s v=""/>
    <n v="250"/>
    <x v="0"/>
  </r>
  <r>
    <s v="6750001706"/>
    <x v="15"/>
    <s v="ZBE1"/>
    <s v="ENL - Inv. Take Order"/>
    <s v="0014370"/>
    <s v="NV/18E"/>
    <s v="C6703159"/>
    <s v="Saigon Coop"/>
    <x v="0"/>
    <s v="NBTI - VIETNAM MT"/>
    <s v="F51"/>
    <s v="MT SOUTH"/>
    <s v="EVN2"/>
    <s v="NBTI - VIETNAM MT"/>
    <s v="MW00"/>
    <s v="VNMTDS"/>
    <s v="MT-DIR-S"/>
    <s v="331017"/>
    <s v="Richoco Wfr 58g"/>
    <n v="100"/>
    <n v="100"/>
    <s v="CTN"/>
    <s v="CTN"/>
    <n v="255000"/>
    <n v="255000"/>
    <s v=""/>
    <n v="25500000"/>
    <n v="-4500000"/>
    <n v="2550000"/>
    <n v="28050"/>
    <s v="VND"/>
    <s v=""/>
    <s v=""/>
    <s v="2900001832"/>
    <s v=""/>
    <s v="V01H010001"/>
    <s v="2101"/>
    <s v="Complete"/>
    <s v=""/>
    <s v="C6703159"/>
    <s v=""/>
    <s v=""/>
    <n v="100"/>
    <x v="0"/>
  </r>
  <r>
    <s v="6750001706"/>
    <x v="15"/>
    <s v="ZBE1"/>
    <s v="ENL - Inv. Take Order"/>
    <s v="0014370"/>
    <s v="NV/18E"/>
    <s v="C6703159"/>
    <s v="Saigon Coop"/>
    <x v="0"/>
    <s v="NBTI - VIETNAM MT"/>
    <s v="F51"/>
    <s v="MT SOUTH"/>
    <s v="EVN2"/>
    <s v="NBTI - VIETNAM MT"/>
    <s v="MW00"/>
    <s v="VNMTDS"/>
    <s v="MT-DIR-S"/>
    <s v="323709"/>
    <s v="Nextar Brownies 112g"/>
    <n v="150"/>
    <n v="150"/>
    <s v="CTN"/>
    <s v="CTN"/>
    <n v="300000"/>
    <n v="300000"/>
    <s v=""/>
    <n v="45000000"/>
    <n v="0"/>
    <n v="4500000"/>
    <n v="49500"/>
    <s v="VND"/>
    <s v=""/>
    <s v=""/>
    <s v="2900001832"/>
    <s v=""/>
    <s v="V01H010001"/>
    <s v="2101"/>
    <s v="Complete"/>
    <s v=""/>
    <s v="C6703159"/>
    <s v=""/>
    <s v=""/>
    <n v="150"/>
    <x v="0"/>
  </r>
  <r>
    <s v="6750001709"/>
    <x v="15"/>
    <s v="ZBE1"/>
    <s v="ENL - Inv. Take Order"/>
    <s v="0014385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63"/>
    <s v="Na 8,5g"/>
    <n v="61"/>
    <n v="61"/>
    <s v="CTN"/>
    <s v="CTN"/>
    <n v="107728"/>
    <n v="107728"/>
    <s v=""/>
    <n v="6571423"/>
    <n v="-1999626"/>
    <n v="657142"/>
    <n v="7228.5649999999996"/>
    <s v="VND"/>
    <s v=""/>
    <s v=""/>
    <s v="2900001770"/>
    <s v=""/>
    <s v="V01H030001"/>
    <s v="2103"/>
    <s v="Complete"/>
    <s v=""/>
    <s v="C6709149"/>
    <s v=""/>
    <s v=""/>
    <n v="61"/>
    <x v="0"/>
  </r>
  <r>
    <s v="6750001709"/>
    <x v="15"/>
    <s v="ZBE1"/>
    <s v="ENL - Inv. Take Order"/>
    <s v="0014385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620"/>
    <s v="Ahh 16g"/>
    <n v="17"/>
    <n v="17"/>
    <s v="CTN"/>
    <s v="CTN"/>
    <n v="312800"/>
    <n v="312800"/>
    <s v=""/>
    <n v="5317600"/>
    <n v="0"/>
    <n v="531760"/>
    <n v="5849.36"/>
    <s v="VND"/>
    <s v=""/>
    <s v=""/>
    <s v="2900001770"/>
    <s v=""/>
    <s v="V01H030001"/>
    <s v="2103"/>
    <s v="Complete"/>
    <s v=""/>
    <s v="C6709149"/>
    <s v=""/>
    <s v=""/>
    <n v="17"/>
    <x v="0"/>
  </r>
  <r>
    <s v="6750001709"/>
    <x v="15"/>
    <s v="ZBE1"/>
    <s v="ENL - Inv. Take Order"/>
    <s v="0014385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1238"/>
    <s v="Richoco Wfr 17g"/>
    <n v="50"/>
    <n v="50"/>
    <s v="CTN"/>
    <s v="CTN"/>
    <n v="187680"/>
    <n v="187680"/>
    <s v=""/>
    <n v="9384000"/>
    <n v="0"/>
    <n v="938400"/>
    <n v="10322.4"/>
    <s v="VND"/>
    <s v=""/>
    <s v=""/>
    <s v="2900001770"/>
    <s v=""/>
    <s v="V01H030001"/>
    <s v="2103"/>
    <s v="Complete"/>
    <s v=""/>
    <s v="C6709149"/>
    <s v=""/>
    <s v=""/>
    <n v="50"/>
    <x v="0"/>
  </r>
  <r>
    <s v="6750001709"/>
    <x v="15"/>
    <s v="ZBE1"/>
    <s v="ENL - Inv. Take Order"/>
    <s v="0014385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4136"/>
    <s v="Na 145g"/>
    <n v="85"/>
    <n v="85"/>
    <s v="CTN"/>
    <s v="CTN"/>
    <n v="176640"/>
    <n v="176640"/>
    <s v=""/>
    <n v="15014400"/>
    <n v="0"/>
    <n v="1501440"/>
    <n v="16515.84"/>
    <s v="VND"/>
    <s v=""/>
    <s v=""/>
    <s v="2900001770"/>
    <s v=""/>
    <s v="V01H030001"/>
    <s v="2103"/>
    <s v="Complete"/>
    <s v=""/>
    <s v="C6709149"/>
    <s v=""/>
    <s v=""/>
    <n v="85"/>
    <x v="0"/>
  </r>
  <r>
    <s v="6750001709"/>
    <x v="15"/>
    <s v="ZBE1"/>
    <s v="ENL - Inv. Take Order"/>
    <s v="0014385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555"/>
    <s v="Na 17g - MT"/>
    <n v="51"/>
    <n v="51"/>
    <s v="CTN"/>
    <s v="CTN"/>
    <n v="187680"/>
    <n v="187680"/>
    <s v=""/>
    <n v="9571680"/>
    <n v="0"/>
    <n v="957168"/>
    <n v="10528.848"/>
    <s v="VND"/>
    <s v=""/>
    <s v=""/>
    <s v="2900001770"/>
    <s v=""/>
    <s v="V01H030001"/>
    <s v="2103"/>
    <s v="Complete"/>
    <s v=""/>
    <s v="C6709149"/>
    <s v=""/>
    <s v=""/>
    <n v="51"/>
    <x v="0"/>
  </r>
  <r>
    <s v="6750001709"/>
    <x v="15"/>
    <s v="ZBE1"/>
    <s v="ENL - Inv. Take Order"/>
    <s v="0014385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45"/>
    <s v="Na 58g"/>
    <n v="5"/>
    <n v="5"/>
    <s v="CTN"/>
    <s v="CTN"/>
    <n v="234600"/>
    <n v="234600"/>
    <s v=""/>
    <n v="1173000"/>
    <n v="-207000"/>
    <n v="117300"/>
    <n v="1290.3"/>
    <s v="VND"/>
    <s v=""/>
    <s v=""/>
    <s v="2900001770"/>
    <s v=""/>
    <s v="V01H030001"/>
    <s v="2103"/>
    <s v="Complete"/>
    <s v=""/>
    <s v="C6709149"/>
    <s v=""/>
    <s v=""/>
    <n v="5"/>
    <x v="0"/>
  </r>
  <r>
    <s v="6750001709"/>
    <x v="15"/>
    <s v="ZBE1"/>
    <s v="ENL - Inv. Take Order"/>
    <s v="0014385"/>
    <s v="NV/18E"/>
    <s v="C6709149"/>
    <s v="Nguyễn Dung"/>
    <x v="38"/>
    <s v="NBTI - VIETNAM MT"/>
    <s v="F56"/>
    <s v="MT NORTH"/>
    <s v="EVN2"/>
    <s v="NBTI - VIETNAM MT"/>
    <s v="MW00"/>
    <s v="VNMTIN"/>
    <s v="MT-IND-N"/>
    <s v="331017"/>
    <s v="Richoco Wfr 58g"/>
    <n v="33"/>
    <n v="33"/>
    <s v="CTN"/>
    <s v="CTN"/>
    <n v="234600"/>
    <n v="234600"/>
    <s v=""/>
    <n v="7741800"/>
    <n v="-1366200"/>
    <n v="774180"/>
    <n v="8515.98"/>
    <s v="VND"/>
    <s v=""/>
    <s v=""/>
    <s v="2900001770"/>
    <s v=""/>
    <s v="V01H030001"/>
    <s v="2103"/>
    <s v="Complete"/>
    <s v=""/>
    <s v="C6709149"/>
    <s v=""/>
    <s v=""/>
    <n v="33"/>
    <x v="0"/>
  </r>
  <r>
    <s v="6750001710"/>
    <x v="15"/>
    <s v="ZBE1"/>
    <s v="ENL - Inv. Take Order"/>
    <s v="0014386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63"/>
    <s v="Na 8,5g"/>
    <n v="150"/>
    <n v="150"/>
    <s v="CTN"/>
    <s v="CTN"/>
    <n v="107728"/>
    <n v="107728"/>
    <s v=""/>
    <n v="16159238"/>
    <n v="-4917112"/>
    <n v="1615924"/>
    <n v="17775.162"/>
    <s v="VND"/>
    <s v=""/>
    <s v=""/>
    <s v="2900001771"/>
    <s v=""/>
    <s v="V01H030001"/>
    <s v="2103"/>
    <s v="Complete"/>
    <s v=""/>
    <s v="C6709149"/>
    <s v=""/>
    <s v=""/>
    <n v="150"/>
    <x v="0"/>
  </r>
  <r>
    <s v="6750001710"/>
    <x v="15"/>
    <s v="ZBE1"/>
    <s v="ENL - Inv. Take Order"/>
    <s v="0014386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1238"/>
    <s v="Richoco Wfr 17g"/>
    <n v="150"/>
    <n v="150"/>
    <s v="CTN"/>
    <s v="CTN"/>
    <n v="187680"/>
    <n v="187680"/>
    <s v=""/>
    <n v="28152000"/>
    <n v="0"/>
    <n v="2815200"/>
    <n v="30967.200000000001"/>
    <s v="VND"/>
    <s v=""/>
    <s v=""/>
    <s v="2900001771"/>
    <s v=""/>
    <s v="V01H030001"/>
    <s v="2103"/>
    <s v="Complete"/>
    <s v=""/>
    <s v="C6709149"/>
    <s v=""/>
    <s v=""/>
    <n v="150"/>
    <x v="0"/>
  </r>
  <r>
    <s v="6750001710"/>
    <x v="15"/>
    <s v="ZBE1"/>
    <s v="ENL - Inv. Take Order"/>
    <s v="0014386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555"/>
    <s v="Na 17g - MT"/>
    <n v="30"/>
    <n v="30"/>
    <s v="CTN"/>
    <s v="CTN"/>
    <n v="187680"/>
    <n v="187680"/>
    <s v=""/>
    <n v="5630400"/>
    <n v="0"/>
    <n v="563040"/>
    <n v="6193.44"/>
    <s v="VND"/>
    <s v=""/>
    <s v=""/>
    <s v="2900001771"/>
    <s v=""/>
    <s v="V01H030001"/>
    <s v="2103"/>
    <s v="Complete"/>
    <s v=""/>
    <s v="C6709149"/>
    <s v=""/>
    <s v=""/>
    <n v="30"/>
    <x v="0"/>
  </r>
  <r>
    <s v="6750001710"/>
    <x v="15"/>
    <s v="ZBE1"/>
    <s v="ENL - Inv. Take Order"/>
    <s v="0014386"/>
    <s v="NV/18E"/>
    <s v="C6709149"/>
    <s v="Nguyễn Dung"/>
    <x v="38"/>
    <s v="NBTI - VIETNAM MT"/>
    <s v="F56"/>
    <s v="MT NORTH"/>
    <s v="EVN2"/>
    <s v="NBTI - VIETNAM MT"/>
    <s v="MW00"/>
    <s v="VNMTIN"/>
    <s v="MT-IND-N"/>
    <s v="331017"/>
    <s v="Richoco Wfr 58g"/>
    <n v="30"/>
    <n v="30"/>
    <s v="CTN"/>
    <s v="CTN"/>
    <n v="234600"/>
    <n v="234600"/>
    <s v=""/>
    <n v="7038000"/>
    <n v="-1242000"/>
    <n v="703800"/>
    <n v="7741.8"/>
    <s v="VND"/>
    <s v=""/>
    <s v=""/>
    <s v="2900001771"/>
    <s v=""/>
    <s v="V01H030001"/>
    <s v="2103"/>
    <s v="Complete"/>
    <s v=""/>
    <s v="C6709149"/>
    <s v=""/>
    <s v=""/>
    <n v="30"/>
    <x v="0"/>
  </r>
  <r>
    <s v="6750001711"/>
    <x v="15"/>
    <s v="ZBE1"/>
    <s v="ENL - Inv. Take Order"/>
    <s v="0014387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63"/>
    <s v="Na 8,5g"/>
    <n v="100"/>
    <n v="100"/>
    <s v="CTN"/>
    <s v="CTN"/>
    <n v="107728"/>
    <n v="107728"/>
    <s v=""/>
    <n v="10772825"/>
    <n v="-3278075"/>
    <n v="1077283"/>
    <n v="11850.108"/>
    <s v="VND"/>
    <s v=""/>
    <s v=""/>
    <s v="2900001772"/>
    <s v=""/>
    <s v="V01H030001"/>
    <s v="2103"/>
    <s v="Complete"/>
    <s v=""/>
    <s v="C6709149"/>
    <s v=""/>
    <s v=""/>
    <n v="100"/>
    <x v="0"/>
  </r>
  <r>
    <s v="6750001711"/>
    <x v="15"/>
    <s v="ZBE1"/>
    <s v="ENL - Inv. Take Order"/>
    <s v="0014387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620"/>
    <s v="Ahh 16g"/>
    <n v="20"/>
    <n v="20"/>
    <s v="CTN"/>
    <s v="CTN"/>
    <n v="312800"/>
    <n v="312800"/>
    <s v=""/>
    <n v="6256000"/>
    <n v="0"/>
    <n v="625600"/>
    <n v="6881.6"/>
    <s v="VND"/>
    <s v=""/>
    <s v=""/>
    <s v="2900001772"/>
    <s v=""/>
    <s v="V01H030001"/>
    <s v="2103"/>
    <s v="Complete"/>
    <s v=""/>
    <s v="C6709149"/>
    <s v=""/>
    <s v=""/>
    <n v="20"/>
    <x v="0"/>
  </r>
  <r>
    <s v="6750001711"/>
    <x v="15"/>
    <s v="ZBE1"/>
    <s v="ENL - Inv. Take Order"/>
    <s v="0014387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1238"/>
    <s v="Richoco Wfr 17g"/>
    <n v="50"/>
    <n v="50"/>
    <s v="CTN"/>
    <s v="CTN"/>
    <n v="187680"/>
    <n v="187680"/>
    <s v=""/>
    <n v="9384000"/>
    <n v="0"/>
    <n v="938400"/>
    <n v="10322.4"/>
    <s v="VND"/>
    <s v=""/>
    <s v=""/>
    <s v="2900001772"/>
    <s v=""/>
    <s v="V01H030001"/>
    <s v="2103"/>
    <s v="Complete"/>
    <s v=""/>
    <s v="C6709149"/>
    <s v=""/>
    <s v=""/>
    <n v="50"/>
    <x v="0"/>
  </r>
  <r>
    <s v="6750001711"/>
    <x v="15"/>
    <s v="ZBE1"/>
    <s v="ENL - Inv. Take Order"/>
    <s v="0014387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4136"/>
    <s v="Na 145g"/>
    <n v="50"/>
    <n v="50"/>
    <s v="CTN"/>
    <s v="CTN"/>
    <n v="176640"/>
    <n v="176640"/>
    <s v=""/>
    <n v="8832000"/>
    <n v="0"/>
    <n v="883200"/>
    <n v="9715.2000000000007"/>
    <s v="VND"/>
    <s v=""/>
    <s v=""/>
    <s v="2900001772"/>
    <s v=""/>
    <s v="V01H030001"/>
    <s v="2103"/>
    <s v="Complete"/>
    <s v=""/>
    <s v="C6709149"/>
    <s v=""/>
    <s v=""/>
    <n v="50"/>
    <x v="0"/>
  </r>
  <r>
    <s v="6750001711"/>
    <x v="15"/>
    <s v="ZBE1"/>
    <s v="ENL - Inv. Take Order"/>
    <s v="0014387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555"/>
    <s v="Na 17g - MT"/>
    <n v="60"/>
    <n v="60"/>
    <s v="CTN"/>
    <s v="CTN"/>
    <n v="187680"/>
    <n v="187680"/>
    <s v=""/>
    <n v="11260800"/>
    <n v="0"/>
    <n v="1126080"/>
    <n v="12386.88"/>
    <s v="VND"/>
    <s v=""/>
    <s v=""/>
    <s v="2900001772"/>
    <s v=""/>
    <s v="V01H030001"/>
    <s v="2103"/>
    <s v="Complete"/>
    <s v=""/>
    <s v="C6709149"/>
    <s v=""/>
    <s v=""/>
    <n v="60"/>
    <x v="0"/>
  </r>
  <r>
    <s v="6750001711"/>
    <x v="15"/>
    <s v="ZBE1"/>
    <s v="ENL - Inv. Take Order"/>
    <s v="0014387"/>
    <s v="NV/18E"/>
    <s v="C6709149"/>
    <s v="Nguyễn Dung"/>
    <x v="38"/>
    <s v="NBTI - VIETNAM MT"/>
    <s v="F56"/>
    <s v="MT NORTH"/>
    <s v="EVN2"/>
    <s v="NBTI - VIETNAM MT"/>
    <s v="MW00"/>
    <s v="VNMTIN"/>
    <s v="MT-IND-N"/>
    <s v="331017"/>
    <s v="Richoco Wfr 58g"/>
    <n v="30"/>
    <n v="30"/>
    <s v="CTN"/>
    <s v="CTN"/>
    <n v="234600"/>
    <n v="234600"/>
    <s v=""/>
    <n v="7038000"/>
    <n v="-1242000"/>
    <n v="703800"/>
    <n v="7741.8"/>
    <s v="VND"/>
    <s v=""/>
    <s v=""/>
    <s v="2900001772"/>
    <s v=""/>
    <s v="V01H030001"/>
    <s v="2103"/>
    <s v="Complete"/>
    <s v=""/>
    <s v="C6709149"/>
    <s v=""/>
    <s v=""/>
    <n v="30"/>
    <x v="0"/>
  </r>
  <r>
    <s v="6750001712"/>
    <x v="15"/>
    <s v="ZBE1"/>
    <s v="ENL - Inv. Take Order"/>
    <s v="0014388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620"/>
    <s v="Ahh 16g"/>
    <n v="20"/>
    <n v="20"/>
    <s v="CTN"/>
    <s v="CTN"/>
    <n v="312800"/>
    <n v="312800"/>
    <s v=""/>
    <n v="6256000"/>
    <n v="0"/>
    <n v="625600"/>
    <n v="6881.6"/>
    <s v="VND"/>
    <s v=""/>
    <s v=""/>
    <s v="2900001773"/>
    <s v=""/>
    <s v="V01H030001"/>
    <s v="2103"/>
    <s v="Complete"/>
    <s v=""/>
    <s v="C6709149"/>
    <s v=""/>
    <s v=""/>
    <n v="20"/>
    <x v="0"/>
  </r>
  <r>
    <s v="6750001712"/>
    <x v="15"/>
    <s v="ZBE1"/>
    <s v="ENL - Inv. Take Order"/>
    <s v="0014388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1238"/>
    <s v="Richoco Wfr 17g"/>
    <n v="40"/>
    <n v="40"/>
    <s v="CTN"/>
    <s v="CTN"/>
    <n v="187680"/>
    <n v="187680"/>
    <s v=""/>
    <n v="7507200"/>
    <n v="0"/>
    <n v="750720"/>
    <n v="8257.92"/>
    <s v="VND"/>
    <s v=""/>
    <s v=""/>
    <s v="2900001773"/>
    <s v=""/>
    <s v="V01H030001"/>
    <s v="2103"/>
    <s v="Complete"/>
    <s v=""/>
    <s v="C6709149"/>
    <s v=""/>
    <s v=""/>
    <n v="40"/>
    <x v="0"/>
  </r>
  <r>
    <s v="6750001712"/>
    <x v="15"/>
    <s v="ZBE1"/>
    <s v="ENL - Inv. Take Order"/>
    <s v="0014388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4136"/>
    <s v="Na 145g"/>
    <n v="100"/>
    <n v="100"/>
    <s v="CTN"/>
    <s v="CTN"/>
    <n v="176640"/>
    <n v="176640"/>
    <s v=""/>
    <n v="17664000"/>
    <n v="0"/>
    <n v="1766400"/>
    <n v="19430.400000000001"/>
    <s v="VND"/>
    <s v=""/>
    <s v=""/>
    <s v="2900001773"/>
    <s v=""/>
    <s v="V01H030001"/>
    <s v="2103"/>
    <s v="Complete"/>
    <s v=""/>
    <s v="C6709149"/>
    <s v=""/>
    <s v=""/>
    <n v="100"/>
    <x v="0"/>
  </r>
  <r>
    <s v="6750001712"/>
    <x v="15"/>
    <s v="ZBE1"/>
    <s v="ENL - Inv. Take Order"/>
    <s v="0014388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555"/>
    <s v="Na 17g - MT"/>
    <n v="100"/>
    <n v="100"/>
    <s v="CTN"/>
    <s v="CTN"/>
    <n v="187680"/>
    <n v="187680"/>
    <s v=""/>
    <n v="18768000"/>
    <n v="0"/>
    <n v="1876800"/>
    <n v="20644.8"/>
    <s v="VND"/>
    <s v=""/>
    <s v=""/>
    <s v="2900001773"/>
    <s v=""/>
    <s v="V01H030001"/>
    <s v="2103"/>
    <s v="Complete"/>
    <s v=""/>
    <s v="C6709149"/>
    <s v=""/>
    <s v=""/>
    <n v="100"/>
    <x v="0"/>
  </r>
  <r>
    <s v="6750001712"/>
    <x v="15"/>
    <s v="ZBE1"/>
    <s v="ENL - Inv. Take Order"/>
    <s v="0014388"/>
    <s v="NV/18E"/>
    <s v="C6709149"/>
    <s v="Nguyễn Dung"/>
    <x v="38"/>
    <s v="NBTI - VIETNAM MT"/>
    <s v="F56"/>
    <s v="MT NORTH"/>
    <s v="EVN2"/>
    <s v="NBTI - VIETNAM MT"/>
    <s v="MW00"/>
    <s v="VNMTIN"/>
    <s v="MT-IND-N"/>
    <s v="331017"/>
    <s v="Richoco Wfr 58g"/>
    <n v="40"/>
    <n v="40"/>
    <s v="CTN"/>
    <s v="CTN"/>
    <n v="234600"/>
    <n v="234600"/>
    <s v=""/>
    <n v="9384000"/>
    <n v="-1656000"/>
    <n v="938400"/>
    <n v="10322.4"/>
    <s v="VND"/>
    <s v=""/>
    <s v=""/>
    <s v="2900001773"/>
    <s v=""/>
    <s v="V01H030001"/>
    <s v="2103"/>
    <s v="Complete"/>
    <s v=""/>
    <s v="C6709149"/>
    <s v=""/>
    <s v=""/>
    <n v="40"/>
    <x v="0"/>
  </r>
  <r>
    <s v="6750001713"/>
    <x v="15"/>
    <s v="ZBE1"/>
    <s v="ENL - Inv. Take Order"/>
    <s v="0014389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620"/>
    <s v="Ahh 16g"/>
    <n v="10"/>
    <n v="10"/>
    <s v="CTN"/>
    <s v="CTN"/>
    <n v="312800"/>
    <n v="312800"/>
    <s v=""/>
    <n v="3128000"/>
    <n v="0"/>
    <n v="312800"/>
    <n v="3440.8"/>
    <s v="VND"/>
    <s v=""/>
    <s v=""/>
    <s v="2900001774"/>
    <s v=""/>
    <s v="V01H030001"/>
    <s v="2103"/>
    <s v="Complete"/>
    <s v=""/>
    <s v="C6709149"/>
    <s v=""/>
    <s v=""/>
    <n v="10"/>
    <x v="0"/>
  </r>
  <r>
    <s v="6750001713"/>
    <x v="15"/>
    <s v="ZBE1"/>
    <s v="ENL - Inv. Take Order"/>
    <s v="0014389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4136"/>
    <s v="Na 145g"/>
    <n v="300"/>
    <n v="300"/>
    <s v="CTN"/>
    <s v="CTN"/>
    <n v="176640"/>
    <n v="176640"/>
    <s v=""/>
    <n v="52992000"/>
    <n v="0"/>
    <n v="5299200"/>
    <n v="58291.199999999997"/>
    <s v="VND"/>
    <s v=""/>
    <s v=""/>
    <s v="2900001774"/>
    <s v=""/>
    <s v="V01H030001"/>
    <s v="2103"/>
    <s v="Complete"/>
    <s v=""/>
    <s v="C6709149"/>
    <s v=""/>
    <s v=""/>
    <n v="300"/>
    <x v="0"/>
  </r>
  <r>
    <s v="6750001715"/>
    <x v="15"/>
    <s v="ZBE1"/>
    <s v="ENL - Inv. Take Order"/>
    <s v="0014390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63"/>
    <s v="Na 8,5g"/>
    <n v="200"/>
    <n v="200"/>
    <s v="CTN"/>
    <s v="CTN"/>
    <n v="107728"/>
    <n v="107728"/>
    <s v=""/>
    <n v="21545650"/>
    <n v="-6556150"/>
    <n v="2154565"/>
    <n v="23700.215"/>
    <s v="VND"/>
    <s v=""/>
    <s v=""/>
    <s v="2900001775"/>
    <s v=""/>
    <s v="V01H030001"/>
    <s v="2103"/>
    <s v="Complete"/>
    <s v=""/>
    <s v="C6709149"/>
    <s v=""/>
    <s v=""/>
    <n v="200"/>
    <x v="0"/>
  </r>
  <r>
    <s v="6750001715"/>
    <x v="15"/>
    <s v="ZBE1"/>
    <s v="ENL - Inv. Take Order"/>
    <s v="0014390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4136"/>
    <s v="Na 145g"/>
    <n v="150"/>
    <n v="150"/>
    <s v="CTN"/>
    <s v="CTN"/>
    <n v="176640"/>
    <n v="176640"/>
    <s v=""/>
    <n v="26496000"/>
    <n v="0"/>
    <n v="2649600"/>
    <n v="29145.599999999999"/>
    <s v="VND"/>
    <s v=""/>
    <s v=""/>
    <s v="2900001775"/>
    <s v=""/>
    <s v="V01H030001"/>
    <s v="2103"/>
    <s v="Complete"/>
    <s v=""/>
    <s v="C6709149"/>
    <s v=""/>
    <s v=""/>
    <n v="150"/>
    <x v="0"/>
  </r>
  <r>
    <s v="6750001716"/>
    <x v="15"/>
    <s v="ZBE1"/>
    <s v="ENL - Inv. Take Order"/>
    <s v="0014391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63"/>
    <s v="Na 8,5g"/>
    <n v="400"/>
    <n v="400"/>
    <s v="CTN"/>
    <s v="CTN"/>
    <n v="107728"/>
    <n v="107728"/>
    <s v=""/>
    <n v="43091300"/>
    <n v="-13112300"/>
    <n v="4309130"/>
    <n v="47400.43"/>
    <s v="VND"/>
    <s v=""/>
    <s v=""/>
    <s v="2900001776"/>
    <s v=""/>
    <s v="V01H030001"/>
    <s v="2103"/>
    <s v="Complete"/>
    <s v=""/>
    <s v="C6709149"/>
    <s v=""/>
    <s v=""/>
    <n v="400"/>
    <x v="0"/>
  </r>
  <r>
    <s v="6750001716"/>
    <x v="15"/>
    <s v="ZBE1"/>
    <s v="ENL - Inv. Take Order"/>
    <s v="0014391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620"/>
    <s v="Ahh 16g"/>
    <n v="25"/>
    <n v="25"/>
    <s v="CTN"/>
    <s v="CTN"/>
    <n v="312800"/>
    <n v="312800"/>
    <s v=""/>
    <n v="7820000"/>
    <n v="0"/>
    <n v="782000"/>
    <n v="8602"/>
    <s v="VND"/>
    <s v=""/>
    <s v=""/>
    <s v="2900001776"/>
    <s v=""/>
    <s v="V01H030001"/>
    <s v="2103"/>
    <s v="Complete"/>
    <s v=""/>
    <s v="C6709149"/>
    <s v=""/>
    <s v=""/>
    <n v="25"/>
    <x v="0"/>
  </r>
  <r>
    <s v="6750001718"/>
    <x v="15"/>
    <s v="ZBE1"/>
    <s v="ENL - Inv. Take Order"/>
    <s v="0014392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63"/>
    <s v="Na 8,5g"/>
    <n v="400"/>
    <n v="400"/>
    <s v="CTN"/>
    <s v="CTN"/>
    <n v="107728"/>
    <n v="107728"/>
    <s v=""/>
    <n v="43091300"/>
    <n v="-13112300"/>
    <n v="4309130"/>
    <n v="47400.43"/>
    <s v="VND"/>
    <s v=""/>
    <s v=""/>
    <s v="2900001777"/>
    <s v=""/>
    <s v="V01H030001"/>
    <s v="2103"/>
    <s v="Complete"/>
    <s v=""/>
    <s v="C6709149"/>
    <s v=""/>
    <s v=""/>
    <n v="400"/>
    <x v="0"/>
  </r>
  <r>
    <s v="6750001718"/>
    <x v="15"/>
    <s v="ZBE1"/>
    <s v="ENL - Inv. Take Order"/>
    <s v="0014392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620"/>
    <s v="Ahh 16g"/>
    <n v="25"/>
    <n v="25"/>
    <s v="CTN"/>
    <s v="CTN"/>
    <n v="312800"/>
    <n v="312800"/>
    <s v=""/>
    <n v="7820000"/>
    <n v="0"/>
    <n v="782000"/>
    <n v="8602"/>
    <s v="VND"/>
    <s v=""/>
    <s v=""/>
    <s v="2900001777"/>
    <s v=""/>
    <s v="V01H030001"/>
    <s v="2103"/>
    <s v="Complete"/>
    <s v=""/>
    <s v="C6709149"/>
    <s v=""/>
    <s v=""/>
    <n v="25"/>
    <x v="0"/>
  </r>
  <r>
    <s v="6750001719"/>
    <x v="15"/>
    <s v="ZBE1"/>
    <s v="ENL - Inv. Take Order"/>
    <s v="0014393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63"/>
    <s v="Na 8,5g"/>
    <n v="450"/>
    <n v="450"/>
    <s v="CTN"/>
    <s v="CTN"/>
    <n v="107728"/>
    <n v="107728"/>
    <s v=""/>
    <n v="48477713"/>
    <n v="-14751337"/>
    <n v="4847771"/>
    <n v="53325.483999999997"/>
    <s v="VND"/>
    <s v=""/>
    <s v=""/>
    <s v="2900001779"/>
    <s v=""/>
    <s v="V01H030001"/>
    <s v="2103"/>
    <s v="Complete"/>
    <s v=""/>
    <s v="C6709149"/>
    <s v=""/>
    <s v=""/>
    <n v="450"/>
    <x v="0"/>
  </r>
  <r>
    <s v="6750001720"/>
    <x v="15"/>
    <s v="ZBE1"/>
    <s v="ENL - Inv. Take Order"/>
    <s v="0014394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63"/>
    <s v="Na 8,5g"/>
    <n v="450"/>
    <n v="450"/>
    <s v="CTN"/>
    <s v="CTN"/>
    <n v="107728"/>
    <n v="107728"/>
    <s v=""/>
    <n v="48477713"/>
    <n v="-14751337"/>
    <n v="4847771"/>
    <n v="53325.483999999997"/>
    <s v="VND"/>
    <s v=""/>
    <s v=""/>
    <s v="2900001780"/>
    <s v=""/>
    <s v="V01H030001"/>
    <s v="2103"/>
    <s v="Complete"/>
    <s v=""/>
    <s v="C6709149"/>
    <s v=""/>
    <s v=""/>
    <n v="450"/>
    <x v="0"/>
  </r>
  <r>
    <s v="6750001721"/>
    <x v="15"/>
    <s v="ZBE1"/>
    <s v="ENL - Inv. Take Order"/>
    <s v="0014395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63"/>
    <s v="Na 8,5g"/>
    <n v="100"/>
    <n v="100"/>
    <s v="CTN"/>
    <s v="CTN"/>
    <n v="107728"/>
    <n v="107728"/>
    <s v=""/>
    <n v="10772825"/>
    <n v="-3278075"/>
    <n v="1077283"/>
    <n v="11850.108"/>
    <s v="VND"/>
    <s v=""/>
    <s v=""/>
    <s v="2900001786"/>
    <s v=""/>
    <s v="V01H030001"/>
    <s v="2103"/>
    <s v="Complete"/>
    <s v=""/>
    <s v="C6709149"/>
    <s v=""/>
    <s v=""/>
    <n v="100"/>
    <x v="0"/>
  </r>
  <r>
    <s v="6750001721"/>
    <x v="15"/>
    <s v="ZBE1"/>
    <s v="ENL - Inv. Take Order"/>
    <s v="0014395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620"/>
    <s v="Ahh 16g"/>
    <n v="25"/>
    <n v="25"/>
    <s v="CTN"/>
    <s v="CTN"/>
    <n v="312800"/>
    <n v="312800"/>
    <s v=""/>
    <n v="7820000"/>
    <n v="0"/>
    <n v="782000"/>
    <n v="8602"/>
    <s v="VND"/>
    <s v=""/>
    <s v=""/>
    <s v="2900001786"/>
    <s v=""/>
    <s v="V01H030001"/>
    <s v="2103"/>
    <s v="Complete"/>
    <s v=""/>
    <s v="C6709149"/>
    <s v=""/>
    <s v=""/>
    <n v="25"/>
    <x v="0"/>
  </r>
  <r>
    <s v="6750001721"/>
    <x v="15"/>
    <s v="ZBE1"/>
    <s v="ENL - Inv. Take Order"/>
    <s v="0014395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4136"/>
    <s v="Na 145g"/>
    <n v="30"/>
    <n v="30"/>
    <s v="CTN"/>
    <s v="CTN"/>
    <n v="176640"/>
    <n v="176640"/>
    <s v=""/>
    <n v="5299200"/>
    <n v="0"/>
    <n v="529920"/>
    <n v="5829.12"/>
    <s v="VND"/>
    <s v=""/>
    <s v=""/>
    <s v="2900001786"/>
    <s v=""/>
    <s v="V01H030001"/>
    <s v="2103"/>
    <s v="Complete"/>
    <s v=""/>
    <s v="C6709149"/>
    <s v=""/>
    <s v=""/>
    <n v="30"/>
    <x v="0"/>
  </r>
  <r>
    <s v="6750001721"/>
    <x v="15"/>
    <s v="ZBE1"/>
    <s v="ENL - Inv. Take Order"/>
    <s v="0014395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555"/>
    <s v="Na 17g - MT"/>
    <n v="200"/>
    <n v="200"/>
    <s v="CTN"/>
    <s v="CTN"/>
    <n v="187680"/>
    <n v="187680"/>
    <s v=""/>
    <n v="37536000"/>
    <n v="0"/>
    <n v="3753600"/>
    <n v="41289.599999999999"/>
    <s v="VND"/>
    <s v=""/>
    <s v=""/>
    <s v="2900001786"/>
    <s v=""/>
    <s v="V01H030001"/>
    <s v="2103"/>
    <s v="Complete"/>
    <s v=""/>
    <s v="C6709149"/>
    <s v=""/>
    <s v=""/>
    <n v="200"/>
    <x v="0"/>
  </r>
  <r>
    <s v="6750001724"/>
    <x v="15"/>
    <s v="ZBE1"/>
    <s v="ENL - Inv. Take Order"/>
    <s v="0014396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63"/>
    <s v="Na 8,5g"/>
    <n v="100"/>
    <n v="100"/>
    <s v="CTN"/>
    <s v="CTN"/>
    <n v="107728"/>
    <n v="107728"/>
    <s v=""/>
    <n v="10772825"/>
    <n v="-3278075"/>
    <n v="1077283"/>
    <n v="11850.108"/>
    <s v="VND"/>
    <s v=""/>
    <s v=""/>
    <s v="2900001787"/>
    <s v=""/>
    <s v="V01H030001"/>
    <s v="2103"/>
    <s v="Complete"/>
    <s v=""/>
    <s v="C6709149"/>
    <s v=""/>
    <s v=""/>
    <n v="100"/>
    <x v="0"/>
  </r>
  <r>
    <s v="6750001724"/>
    <x v="15"/>
    <s v="ZBE1"/>
    <s v="ENL - Inv. Take Order"/>
    <s v="0014396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620"/>
    <s v="Ahh 16g"/>
    <n v="25"/>
    <n v="25"/>
    <s v="CTN"/>
    <s v="CTN"/>
    <n v="312800"/>
    <n v="312800"/>
    <s v=""/>
    <n v="7820000"/>
    <n v="0"/>
    <n v="782000"/>
    <n v="8602"/>
    <s v="VND"/>
    <s v=""/>
    <s v=""/>
    <s v="2900001787"/>
    <s v=""/>
    <s v="V01H030001"/>
    <s v="2103"/>
    <s v="Complete"/>
    <s v=""/>
    <s v="C6709149"/>
    <s v=""/>
    <s v=""/>
    <n v="25"/>
    <x v="0"/>
  </r>
  <r>
    <s v="6750001724"/>
    <x v="15"/>
    <s v="ZBE1"/>
    <s v="ENL - Inv. Take Order"/>
    <s v="0014396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4136"/>
    <s v="Na 145g"/>
    <n v="30"/>
    <n v="30"/>
    <s v="CTN"/>
    <s v="CTN"/>
    <n v="176640"/>
    <n v="176640"/>
    <s v=""/>
    <n v="5299200"/>
    <n v="0"/>
    <n v="529920"/>
    <n v="5829.12"/>
    <s v="VND"/>
    <s v=""/>
    <s v=""/>
    <s v="2900001787"/>
    <s v=""/>
    <s v="V01H030001"/>
    <s v="2103"/>
    <s v="Complete"/>
    <s v=""/>
    <s v="C6709149"/>
    <s v=""/>
    <s v=""/>
    <n v="30"/>
    <x v="0"/>
  </r>
  <r>
    <s v="6750001724"/>
    <x v="15"/>
    <s v="ZBE1"/>
    <s v="ENL - Inv. Take Order"/>
    <s v="0014396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555"/>
    <s v="Na 17g - MT"/>
    <n v="200"/>
    <n v="200"/>
    <s v="CTN"/>
    <s v="CTN"/>
    <n v="187680"/>
    <n v="187680"/>
    <s v=""/>
    <n v="37536000"/>
    <n v="0"/>
    <n v="3753600"/>
    <n v="41289.599999999999"/>
    <s v="VND"/>
    <s v=""/>
    <s v=""/>
    <s v="2900001787"/>
    <s v=""/>
    <s v="V01H030001"/>
    <s v="2103"/>
    <s v="Complete"/>
    <s v=""/>
    <s v="C6709149"/>
    <s v=""/>
    <s v=""/>
    <n v="200"/>
    <x v="0"/>
  </r>
  <r>
    <s v="6750001727"/>
    <x v="15"/>
    <s v="ZBE1"/>
    <s v="ENL - Inv. Take Order"/>
    <s v="0014397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63"/>
    <s v="Na 8,5g"/>
    <n v="100"/>
    <n v="100"/>
    <s v="CTN"/>
    <s v="CTN"/>
    <n v="107728"/>
    <n v="107728"/>
    <s v=""/>
    <n v="10772825"/>
    <n v="-3278075"/>
    <n v="1077283"/>
    <n v="11850.108"/>
    <s v="VND"/>
    <s v=""/>
    <s v=""/>
    <s v="2900001788"/>
    <s v=""/>
    <s v="V01H030001"/>
    <s v="2103"/>
    <s v="Complete"/>
    <s v=""/>
    <s v="C6709149"/>
    <s v=""/>
    <s v=""/>
    <n v="100"/>
    <x v="0"/>
  </r>
  <r>
    <s v="6750001727"/>
    <x v="15"/>
    <s v="ZBE1"/>
    <s v="ENL - Inv. Take Order"/>
    <s v="0014397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620"/>
    <s v="Ahh 16g"/>
    <n v="25"/>
    <n v="25"/>
    <s v="CTN"/>
    <s v="CTN"/>
    <n v="312800"/>
    <n v="312800"/>
    <s v=""/>
    <n v="7820000"/>
    <n v="0"/>
    <n v="782000"/>
    <n v="8602"/>
    <s v="VND"/>
    <s v=""/>
    <s v=""/>
    <s v="2900001788"/>
    <s v=""/>
    <s v="V01H030001"/>
    <s v="2103"/>
    <s v="Complete"/>
    <s v=""/>
    <s v="C6709149"/>
    <s v=""/>
    <s v=""/>
    <n v="25"/>
    <x v="0"/>
  </r>
  <r>
    <s v="6750001727"/>
    <x v="15"/>
    <s v="ZBE1"/>
    <s v="ENL - Inv. Take Order"/>
    <s v="0014397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4136"/>
    <s v="Na 145g"/>
    <n v="40"/>
    <n v="40"/>
    <s v="CTN"/>
    <s v="CTN"/>
    <n v="176640"/>
    <n v="176640"/>
    <s v=""/>
    <n v="7065600"/>
    <n v="0"/>
    <n v="706560"/>
    <n v="7772.16"/>
    <s v="VND"/>
    <s v=""/>
    <s v=""/>
    <s v="2900001788"/>
    <s v=""/>
    <s v="V01H030001"/>
    <s v="2103"/>
    <s v="Complete"/>
    <s v=""/>
    <s v="C6709149"/>
    <s v=""/>
    <s v=""/>
    <n v="40"/>
    <x v="0"/>
  </r>
  <r>
    <s v="6750001727"/>
    <x v="15"/>
    <s v="ZBE1"/>
    <s v="ENL - Inv. Take Order"/>
    <s v="0014397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3555"/>
    <s v="Na 17g - MT"/>
    <n v="200"/>
    <n v="200"/>
    <s v="CTN"/>
    <s v="CTN"/>
    <n v="187680"/>
    <n v="187680"/>
    <s v=""/>
    <n v="37536000"/>
    <n v="0"/>
    <n v="3753600"/>
    <n v="41289.599999999999"/>
    <s v="VND"/>
    <s v=""/>
    <s v=""/>
    <s v="2900001788"/>
    <s v=""/>
    <s v="V01H030001"/>
    <s v="2103"/>
    <s v="Complete"/>
    <s v=""/>
    <s v="C6709149"/>
    <s v=""/>
    <s v=""/>
    <n v="200"/>
    <x v="0"/>
  </r>
  <r>
    <s v="6750001729"/>
    <x v="15"/>
    <s v="ZBE1"/>
    <s v="ENL - Inv. Take Order"/>
    <s v="0014398"/>
    <s v="NV/18E"/>
    <s v="C6709149"/>
    <s v="Nguyễn Dung"/>
    <x v="38"/>
    <s v="NBTI - VIETNAM MT"/>
    <s v="F56"/>
    <s v="MT NORTH"/>
    <s v="EVN2"/>
    <s v="NBTI - VIETNAM MT"/>
    <s v="MW00"/>
    <s v="VNMTIN"/>
    <s v="MT-IND-N"/>
    <s v="320463"/>
    <s v="Na 8,5g"/>
    <n v="70"/>
    <n v="70"/>
    <s v="CTN"/>
    <s v="CTN"/>
    <n v="107728"/>
    <n v="107728"/>
    <s v=""/>
    <n v="7540978"/>
    <n v="-2294652"/>
    <n v="754098"/>
    <n v="8295.0759999999991"/>
    <s v="VND"/>
    <s v=""/>
    <s v=""/>
    <s v="2900001809"/>
    <s v=""/>
    <s v="V01H030001"/>
    <s v="2103"/>
    <s v="Complete"/>
    <s v=""/>
    <s v="C6709149"/>
    <s v=""/>
    <s v=""/>
    <n v="70"/>
    <x v="0"/>
  </r>
  <r>
    <s v="6750001808"/>
    <x v="16"/>
    <s v="ZBE1"/>
    <s v="ENL - Inv. Take Order"/>
    <s v="0014494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55455"/>
    <n v="155455"/>
    <s v=""/>
    <n v="2331825"/>
    <n v="0"/>
    <n v="233183"/>
    <n v="2565.0079999999998"/>
    <s v="VND"/>
    <s v=""/>
    <s v=""/>
    <s v="2900001874"/>
    <s v=""/>
    <s v="V01H010001"/>
    <s v="2101"/>
    <s v="Complete"/>
    <s v="MTS"/>
    <s v=""/>
    <s v=""/>
    <s v=""/>
    <n v="15"/>
    <x v="2"/>
  </r>
  <r>
    <s v="6750001808"/>
    <x v="16"/>
    <s v="ZBE1"/>
    <s v="ENL - Inv. Take Order"/>
    <s v="0014494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39999"/>
    <n v="3739.9989999999998"/>
    <s v="VND"/>
    <s v=""/>
    <s v=""/>
    <s v="2900001874"/>
    <s v=""/>
    <s v="V01H010001"/>
    <s v="2101"/>
    <s v="Complete"/>
    <s v="MTS"/>
    <s v=""/>
    <s v=""/>
    <s v=""/>
    <n v="10"/>
    <x v="2"/>
  </r>
  <r>
    <s v="6750001808"/>
    <x v="16"/>
    <s v="ZBE1"/>
    <s v="ENL - Inv. Take Order"/>
    <s v="0014494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273"/>
    <n v="213273"/>
    <s v=""/>
    <n v="1066365"/>
    <n v="0"/>
    <n v="106637"/>
    <n v="1173.002"/>
    <s v="VND"/>
    <s v=""/>
    <s v=""/>
    <s v="2900001874"/>
    <s v=""/>
    <s v="V01H010001"/>
    <s v="2101"/>
    <s v="Complete"/>
    <s v="MTS"/>
    <s v=""/>
    <s v=""/>
    <s v=""/>
    <n v="5"/>
    <x v="2"/>
  </r>
  <r>
    <s v="6750001808"/>
    <x v="16"/>
    <s v="ZBE1"/>
    <s v="ENL - Inv. Take Order"/>
    <s v="0014494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1874"/>
    <s v=""/>
    <s v="V01H010001"/>
    <s v="2101"/>
    <s v="Complete"/>
    <s v="MTS"/>
    <s v=""/>
    <s v=""/>
    <s v=""/>
    <n v="3"/>
    <x v="2"/>
  </r>
  <r>
    <s v="6750001808"/>
    <x v="16"/>
    <s v="ZBE1"/>
    <s v="ENL - Inv. Take Order"/>
    <s v="0014494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874"/>
    <s v=""/>
    <s v="V01H010001"/>
    <s v="2101"/>
    <s v="Complete"/>
    <s v="MTS"/>
    <s v=""/>
    <s v=""/>
    <s v=""/>
    <n v="5"/>
    <x v="2"/>
  </r>
  <r>
    <s v="6750001808"/>
    <x v="16"/>
    <s v="ZBE1"/>
    <s v="ENL - Inv. Take Order"/>
    <s v="0014494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1874"/>
    <s v=""/>
    <s v="V01H010001"/>
    <s v="2101"/>
    <s v="Complete"/>
    <s v="MTS"/>
    <s v=""/>
    <s v=""/>
    <s v=""/>
    <n v="2"/>
    <x v="2"/>
  </r>
  <r>
    <s v="9075000041"/>
    <x v="2"/>
    <s v="ZLE1"/>
    <s v="Cancel Invoice"/>
    <s v=""/>
    <s v="NV/18E"/>
    <s v="C6703165"/>
    <s v="Big C"/>
    <x v="18"/>
    <s v="NBTI - VIETNAM MT"/>
    <s v="F51"/>
    <s v="MT SOUTH"/>
    <s v="EVN2"/>
    <s v="NBTI - VIETNAM MT"/>
    <s v="MW00"/>
    <s v="VNMTDS"/>
    <s v="MT-DIR-S"/>
    <s v="320463"/>
    <s v="Na 8,5g"/>
    <n v="-9"/>
    <n v="-9"/>
    <s v="CTN"/>
    <s v="CTN"/>
    <n v="155455"/>
    <n v="155455"/>
    <s v=""/>
    <n v="-1399095"/>
    <n v="0"/>
    <n v="-139910"/>
    <n v="-1539.0050000000001"/>
    <s v="VND"/>
    <s v=""/>
    <s v=""/>
    <s v="2900001007"/>
    <s v=""/>
    <s v="V01H010001"/>
    <s v="2101"/>
    <s v="Complete"/>
    <s v=""/>
    <s v="C6703323"/>
    <s v="BIG C - GO VAP"/>
    <s v="MTS"/>
    <n v="-9"/>
    <x v="3"/>
  </r>
  <r>
    <s v="9075000041"/>
    <x v="2"/>
    <s v="ZLE1"/>
    <s v="Cancel Invoice"/>
    <s v=""/>
    <s v="NV/18E"/>
    <s v="C6703165"/>
    <s v="Big C"/>
    <x v="18"/>
    <s v="NBTI - VIETNAM MT"/>
    <s v="F51"/>
    <s v="MT SOUTH"/>
    <s v="EVN2"/>
    <s v="NBTI - VIETNAM MT"/>
    <s v="MW00"/>
    <s v="VNMTDS"/>
    <s v="MT-DIR-S"/>
    <s v="323620"/>
    <s v="Ahh 16g"/>
    <n v="-1"/>
    <n v="-1"/>
    <s v="CTN"/>
    <s v="CTN"/>
    <n v="355455"/>
    <n v="355455"/>
    <s v=""/>
    <n v="-355455"/>
    <n v="0"/>
    <n v="-35546"/>
    <n v="-391.00099999999998"/>
    <s v="VND"/>
    <s v=""/>
    <s v=""/>
    <s v="2900001007"/>
    <s v=""/>
    <s v="V01H010001"/>
    <s v="2101"/>
    <s v="Complete"/>
    <s v=""/>
    <s v="C6703323"/>
    <s v="BIG C - GO VAP"/>
    <s v="MTS"/>
    <n v="-1"/>
    <x v="3"/>
  </r>
  <r>
    <s v="9075000041"/>
    <x v="2"/>
    <s v="ZLE1"/>
    <s v="Cancel Invoice"/>
    <s v=""/>
    <s v="NV/18E"/>
    <s v="C6703165"/>
    <s v="Big C"/>
    <x v="18"/>
    <s v="NBTI - VIETNAM MT"/>
    <s v="F51"/>
    <s v="MT SOUTH"/>
    <s v="EVN2"/>
    <s v="NBTI - VIETNAM MT"/>
    <s v="MW00"/>
    <s v="VNMTDS"/>
    <s v="MT-DIR-S"/>
    <s v="323555"/>
    <s v="Na 17g - MT"/>
    <n v="-8"/>
    <n v="-8"/>
    <s v="CTN"/>
    <s v="CTN"/>
    <n v="213273"/>
    <n v="213273"/>
    <s v=""/>
    <n v="-1706184"/>
    <n v="0"/>
    <n v="-170617"/>
    <n v="-1876.8009999999999"/>
    <s v="VND"/>
    <s v=""/>
    <s v=""/>
    <s v="2900001007"/>
    <s v=""/>
    <s v="V01H010001"/>
    <s v="2101"/>
    <s v="Complete"/>
    <s v=""/>
    <s v="C6703323"/>
    <s v="BIG C - GO VAP"/>
    <s v="MTS"/>
    <n v="-8"/>
    <x v="3"/>
  </r>
  <r>
    <s v="9075000041"/>
    <x v="2"/>
    <s v="ZLE1"/>
    <s v="Cancel Invoice"/>
    <s v=""/>
    <s v="NV/18E"/>
    <s v="C6703165"/>
    <s v="Big C"/>
    <x v="18"/>
    <s v="NBTI - VIETNAM MT"/>
    <s v="F51"/>
    <s v="MT SOUTH"/>
    <s v="EVN2"/>
    <s v="NBTI - VIETNAM MT"/>
    <s v="MW00"/>
    <s v="VNMTDS"/>
    <s v="MT-DIR-S"/>
    <s v="320445"/>
    <s v="Na 58g"/>
    <n v="-5"/>
    <n v="-5"/>
    <s v="CTN"/>
    <s v="CTN"/>
    <n v="313636"/>
    <n v="313636"/>
    <s v=""/>
    <n v="-1568180"/>
    <n v="0"/>
    <n v="-156818"/>
    <n v="-1724.998"/>
    <s v="VND"/>
    <s v=""/>
    <s v=""/>
    <s v="2900001007"/>
    <s v=""/>
    <s v="V01H010001"/>
    <s v="2101"/>
    <s v="Complete"/>
    <s v=""/>
    <s v="C6703323"/>
    <s v="BIG C - GO VAP"/>
    <s v="MTS"/>
    <n v="-5"/>
    <x v="3"/>
  </r>
  <r>
    <s v="9075000041"/>
    <x v="2"/>
    <s v="ZLE1"/>
    <s v="Cancel Invoice"/>
    <s v=""/>
    <s v="NV/18E"/>
    <s v="C6703165"/>
    <s v="Big C"/>
    <x v="18"/>
    <s v="NBTI - VIETNAM MT"/>
    <s v="F51"/>
    <s v="MT SOUTH"/>
    <s v="EVN2"/>
    <s v="NBTI - VIETNAM MT"/>
    <s v="MW00"/>
    <s v="VNMTDS"/>
    <s v="MT-DIR-S"/>
    <s v="331017"/>
    <s v="Richoco Wfr 58g"/>
    <n v="-2"/>
    <n v="-2"/>
    <s v="CTN"/>
    <s v="CTN"/>
    <n v="313636"/>
    <n v="313636"/>
    <s v=""/>
    <n v="-627272"/>
    <n v="0"/>
    <n v="-62727"/>
    <n v="-689.99900000000002"/>
    <s v="VND"/>
    <s v=""/>
    <s v=""/>
    <s v="2900001007"/>
    <s v=""/>
    <s v="V01H010001"/>
    <s v="2101"/>
    <s v="Complete"/>
    <s v=""/>
    <s v="C6703323"/>
    <s v="BIG C - GO VAP"/>
    <s v="MTS"/>
    <n v="-2"/>
    <x v="3"/>
  </r>
  <r>
    <s v="9075000041"/>
    <x v="2"/>
    <s v="ZLE1"/>
    <s v="Cancel Invoice"/>
    <s v=""/>
    <s v="NV/18E"/>
    <s v="C6703165"/>
    <s v="Big C"/>
    <x v="18"/>
    <s v="NBTI - VIETNAM MT"/>
    <s v="F51"/>
    <s v="MT SOUTH"/>
    <s v="EVN2"/>
    <s v="NBTI - VIETNAM MT"/>
    <s v="MW00"/>
    <s v="VNMTDS"/>
    <s v="MT-DIR-S"/>
    <s v="323708"/>
    <s v="Nextar Brownies 42g"/>
    <n v="-3"/>
    <n v="-3"/>
    <s v="CTN"/>
    <s v="CTN"/>
    <n v="334545"/>
    <n v="334545"/>
    <s v=""/>
    <n v="-1003635"/>
    <n v="0"/>
    <n v="-100364"/>
    <n v="-1103.999"/>
    <s v="VND"/>
    <s v=""/>
    <s v=""/>
    <s v="2900001007"/>
    <s v=""/>
    <s v="V01H010001"/>
    <s v="2101"/>
    <s v="Complete"/>
    <s v=""/>
    <s v="C6703323"/>
    <s v="BIG C - GO VAP"/>
    <s v="MTS"/>
    <n v="-3"/>
    <x v="3"/>
  </r>
  <r>
    <s v="9075000041"/>
    <x v="2"/>
    <s v="ZLE1"/>
    <s v="Cancel Invoice"/>
    <s v=""/>
    <s v="NV/18E"/>
    <s v="C6703165"/>
    <s v="Big C"/>
    <x v="18"/>
    <s v="NBTI - VIETNAM MT"/>
    <s v="F51"/>
    <s v="MT SOUTH"/>
    <s v="EVN2"/>
    <s v="NBTI - VIETNAM MT"/>
    <s v="MW00"/>
    <s v="VNMTDS"/>
    <s v="MT-DIR-S"/>
    <s v="323709"/>
    <s v="Nextar Brownies 112g"/>
    <n v="-2"/>
    <n v="-2"/>
    <s v="CTN"/>
    <s v="CTN"/>
    <n v="313636"/>
    <n v="313636"/>
    <s v=""/>
    <n v="-627272"/>
    <n v="0"/>
    <n v="-62727"/>
    <n v="-689.99900000000002"/>
    <s v="VND"/>
    <s v=""/>
    <s v=""/>
    <s v="2900001007"/>
    <s v=""/>
    <s v="V01H010001"/>
    <s v="2101"/>
    <s v="Complete"/>
    <s v=""/>
    <s v="C6703323"/>
    <s v="BIG C - GO VAP"/>
    <s v="MTS"/>
    <n v="-2"/>
    <x v="3"/>
  </r>
  <r>
    <s v="9075000042"/>
    <x v="17"/>
    <s v="ZLE1"/>
    <s v="Cancel Invoice"/>
    <s v=""/>
    <s v="NV/18E"/>
    <s v="C6703165"/>
    <s v="Big C"/>
    <x v="27"/>
    <s v="NBTI - VIETNAM MT"/>
    <s v="F51"/>
    <s v="MT SOUTH"/>
    <s v="EVN2"/>
    <s v="NBTI - VIETNAM MT"/>
    <s v="MW00"/>
    <s v="VNMTDS"/>
    <s v="MT-DIR-S"/>
    <s v="320463"/>
    <s v="Na 8,5g"/>
    <n v="-5"/>
    <n v="-5"/>
    <s v="CTN"/>
    <s v="CTN"/>
    <n v="155455"/>
    <n v="155455"/>
    <s v=""/>
    <n v="-777275"/>
    <n v="0"/>
    <n v="-77728"/>
    <n v="-855.00300000000004"/>
    <s v="VND"/>
    <s v=""/>
    <s v=""/>
    <s v="2900000211"/>
    <s v=""/>
    <s v="V01H010001"/>
    <s v="2101"/>
    <s v="Complete"/>
    <s v=""/>
    <s v="C6703360"/>
    <s v="BIG C - HAI DUONG"/>
    <s v="MTN"/>
    <n v="-5"/>
    <x v="1"/>
  </r>
  <r>
    <s v="9075000042"/>
    <x v="17"/>
    <s v="ZLE1"/>
    <s v="Cancel Invoice"/>
    <s v=""/>
    <s v="NV/18E"/>
    <s v="C6703165"/>
    <s v="Big C"/>
    <x v="27"/>
    <s v="NBTI - VIETNAM MT"/>
    <s v="F51"/>
    <s v="MT SOUTH"/>
    <s v="EVN2"/>
    <s v="NBTI - VIETNAM MT"/>
    <s v="MW00"/>
    <s v="VNMTDS"/>
    <s v="MT-DIR-S"/>
    <s v="323620"/>
    <s v="Ahh 16g"/>
    <n v="-5"/>
    <n v="-5"/>
    <s v="CTN"/>
    <s v="CTN"/>
    <n v="355455"/>
    <n v="355455"/>
    <s v=""/>
    <n v="-1777275"/>
    <n v="0"/>
    <n v="-177727"/>
    <n v="-1955.002"/>
    <s v="VND"/>
    <s v=""/>
    <s v=""/>
    <s v="2900000211"/>
    <s v=""/>
    <s v="V01H010001"/>
    <s v="2101"/>
    <s v="Complete"/>
    <s v=""/>
    <s v="C6703360"/>
    <s v="BIG C - HAI DUONG"/>
    <s v="MTN"/>
    <n v="-5"/>
    <x v="1"/>
  </r>
  <r>
    <s v="9075000042"/>
    <x v="17"/>
    <s v="ZLE1"/>
    <s v="Cancel Invoice"/>
    <s v=""/>
    <s v="NV/18E"/>
    <s v="C6703165"/>
    <s v="Big C"/>
    <x v="27"/>
    <s v="NBTI - VIETNAM MT"/>
    <s v="F51"/>
    <s v="MT SOUTH"/>
    <s v="EVN2"/>
    <s v="NBTI - VIETNAM MT"/>
    <s v="MW00"/>
    <s v="VNMTDS"/>
    <s v="MT-DIR-S"/>
    <s v="323555"/>
    <s v="Na 17g - MT"/>
    <n v="-2"/>
    <n v="-2"/>
    <s v="CTN"/>
    <s v="CTN"/>
    <n v="213273"/>
    <n v="213273"/>
    <s v=""/>
    <n v="-426546"/>
    <n v="0"/>
    <n v="-42655"/>
    <n v="-469.20100000000002"/>
    <s v="VND"/>
    <s v=""/>
    <s v=""/>
    <s v="2900000211"/>
    <s v=""/>
    <s v="V01H010001"/>
    <s v="2101"/>
    <s v="Complete"/>
    <s v=""/>
    <s v="C6703360"/>
    <s v="BIG C - HAI DUONG"/>
    <s v="MTN"/>
    <n v="-2"/>
    <x v="1"/>
  </r>
  <r>
    <s v="9075000042"/>
    <x v="17"/>
    <s v="ZLE1"/>
    <s v="Cancel Invoice"/>
    <s v=""/>
    <s v="NV/18E"/>
    <s v="C6703165"/>
    <s v="Big C"/>
    <x v="27"/>
    <s v="NBTI - VIETNAM MT"/>
    <s v="F51"/>
    <s v="MT SOUTH"/>
    <s v="EVN2"/>
    <s v="NBTI - VIETNAM MT"/>
    <s v="MW00"/>
    <s v="VNMTDS"/>
    <s v="MT-DIR-S"/>
    <s v="320445"/>
    <s v="Na 58g"/>
    <n v="-3"/>
    <n v="-3"/>
    <s v="CTN"/>
    <s v="CTN"/>
    <n v="266591"/>
    <n v="266591"/>
    <s v=""/>
    <n v="-799772"/>
    <n v="141136"/>
    <n v="-79977"/>
    <n v="-879.74900000000002"/>
    <s v="VND"/>
    <s v=""/>
    <s v=""/>
    <s v="2900000211"/>
    <s v=""/>
    <s v="V01H010001"/>
    <s v="2101"/>
    <s v="Complete"/>
    <s v=""/>
    <s v="C6703360"/>
    <s v="BIG C - HAI DUONG"/>
    <s v="MTN"/>
    <n v="-3"/>
    <x v="1"/>
  </r>
  <r>
    <s v="9075000042"/>
    <x v="17"/>
    <s v="ZLE1"/>
    <s v="Cancel Invoice"/>
    <s v=""/>
    <s v="NV/18E"/>
    <s v="C6703165"/>
    <s v="Big C"/>
    <x v="27"/>
    <s v="NBTI - VIETNAM MT"/>
    <s v="F51"/>
    <s v="MT SOUTH"/>
    <s v="EVN2"/>
    <s v="NBTI - VIETNAM MT"/>
    <s v="MW00"/>
    <s v="VNMTDS"/>
    <s v="MT-DIR-S"/>
    <s v="331017"/>
    <s v="Richoco Wfr 58g"/>
    <n v="-2"/>
    <n v="-2"/>
    <s v="CTN"/>
    <s v="CTN"/>
    <n v="313636"/>
    <n v="313636"/>
    <s v=""/>
    <n v="-627272"/>
    <n v="0"/>
    <n v="-62727"/>
    <n v="-689.99900000000002"/>
    <s v="VND"/>
    <s v=""/>
    <s v=""/>
    <s v="2900000211"/>
    <s v=""/>
    <s v="V01H010001"/>
    <s v="2101"/>
    <s v="Complete"/>
    <s v=""/>
    <s v="C6703360"/>
    <s v="BIG C - HAI DUONG"/>
    <s v="MTN"/>
    <n v="-2"/>
    <x v="1"/>
  </r>
  <r>
    <s v="9075000042"/>
    <x v="17"/>
    <s v="ZLE1"/>
    <s v="Cancel Invoice"/>
    <s v=""/>
    <s v="NV/18E"/>
    <s v="C6703165"/>
    <s v="Big C"/>
    <x v="27"/>
    <s v="NBTI - VIETNAM MT"/>
    <s v="F51"/>
    <s v="MT SOUTH"/>
    <s v="EVN2"/>
    <s v="NBTI - VIETNAM MT"/>
    <s v="MW00"/>
    <s v="VNMTDS"/>
    <s v="MT-DIR-S"/>
    <s v="323708"/>
    <s v="Nextar Brownies 42g"/>
    <n v="-3"/>
    <n v="-3"/>
    <s v="CTN"/>
    <s v="CTN"/>
    <n v="334545"/>
    <n v="334545"/>
    <s v=""/>
    <n v="-1003635"/>
    <n v="0"/>
    <n v="-100364"/>
    <n v="-1103.999"/>
    <s v="VND"/>
    <s v=""/>
    <s v=""/>
    <s v="2900000211"/>
    <s v=""/>
    <s v="V01H010001"/>
    <s v="2101"/>
    <s v="Complete"/>
    <s v=""/>
    <s v="C6703360"/>
    <s v="BIG C - HAI DUONG"/>
    <s v="MTN"/>
    <n v="-3"/>
    <x v="1"/>
  </r>
  <r>
    <s v="9075000042"/>
    <x v="17"/>
    <s v="ZLE1"/>
    <s v="Cancel Invoice"/>
    <s v=""/>
    <s v="NV/18E"/>
    <s v="C6703165"/>
    <s v="Big C"/>
    <x v="27"/>
    <s v="NBTI - VIETNAM MT"/>
    <s v="F51"/>
    <s v="MT SOUTH"/>
    <s v="EVN2"/>
    <s v="NBTI - VIETNAM MT"/>
    <s v="MW00"/>
    <s v="VNMTDS"/>
    <s v="MT-DIR-S"/>
    <s v="323709"/>
    <s v="Nextar Brownies 112g"/>
    <n v="-2"/>
    <n v="-2"/>
    <s v="CTN"/>
    <s v="CTN"/>
    <n v="313636"/>
    <n v="313636"/>
    <s v=""/>
    <n v="-627272"/>
    <n v="0"/>
    <n v="-62727"/>
    <n v="-689.99900000000002"/>
    <s v="VND"/>
    <s v=""/>
    <s v=""/>
    <s v="2900000211"/>
    <s v=""/>
    <s v="V01H010001"/>
    <s v="2101"/>
    <s v="Complete"/>
    <s v=""/>
    <s v="C6703360"/>
    <s v="BIG C - HAI DUONG"/>
    <s v="MTN"/>
    <n v="-2"/>
    <x v="1"/>
  </r>
  <r>
    <s v="9075000043"/>
    <x v="2"/>
    <s v="ZLE1"/>
    <s v="Cancel Invoice"/>
    <s v="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31017"/>
    <s v="Richoco Wfr 58g"/>
    <n v="-1"/>
    <n v="-1"/>
    <s v="CTN"/>
    <s v="CTN"/>
    <n v="300000"/>
    <n v="300000"/>
    <s v=""/>
    <n v="-300000"/>
    <n v="0"/>
    <n v="-30000"/>
    <n v="-330"/>
    <s v="VND"/>
    <s v=""/>
    <s v=""/>
    <s v="2900000987"/>
    <s v=""/>
    <s v="V01H010001"/>
    <s v="2101"/>
    <s v="Complete"/>
    <s v="MTS"/>
    <s v="C6703154"/>
    <s v=""/>
    <s v=""/>
    <n v="-1"/>
    <x v="2"/>
  </r>
  <r>
    <s v="9075000043"/>
    <x v="2"/>
    <s v="ZLE1"/>
    <s v="Cancel Invoice"/>
    <s v="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20445"/>
    <s v="Na 58g"/>
    <n v="-5"/>
    <n v="-5"/>
    <s v="CTN"/>
    <s v="CTN"/>
    <n v="300000"/>
    <n v="300000"/>
    <s v=""/>
    <n v="-1500000"/>
    <n v="0"/>
    <n v="-150000"/>
    <n v="-1650"/>
    <s v="VND"/>
    <s v=""/>
    <s v=""/>
    <s v="2900000987"/>
    <s v=""/>
    <s v="V01H010001"/>
    <s v="2101"/>
    <s v="Complete"/>
    <s v="MTS"/>
    <s v="C6703154"/>
    <s v=""/>
    <s v=""/>
    <n v="-5"/>
    <x v="2"/>
  </r>
  <r>
    <s v="9075000043"/>
    <x v="2"/>
    <s v="ZLE1"/>
    <s v="Cancel Invoice"/>
    <s v=""/>
    <s v="NV/18E"/>
    <s v="C6703154"/>
    <s v="Lotte - Phú Thọ"/>
    <x v="24"/>
    <s v="NBTI - VIETNAM MT"/>
    <s v="F51"/>
    <s v="MT SOUTH"/>
    <s v="EVN2"/>
    <s v="NBTI - VIETNAM MT"/>
    <s v="MW00"/>
    <s v="VNMTDS"/>
    <s v="MT-DIR-S"/>
    <s v="323555"/>
    <s v="Na 17g - MT"/>
    <n v="-2"/>
    <n v="-2"/>
    <s v="CTN"/>
    <s v="CTN"/>
    <n v="213273"/>
    <n v="213273"/>
    <s v=""/>
    <n v="-426546"/>
    <n v="0"/>
    <n v="-42655"/>
    <n v="-469.20100000000002"/>
    <s v="VND"/>
    <s v=""/>
    <s v=""/>
    <s v="2900000987"/>
    <s v=""/>
    <s v="V01H010001"/>
    <s v="2101"/>
    <s v="Complete"/>
    <s v="MTS"/>
    <s v="C6703154"/>
    <s v=""/>
    <s v=""/>
    <n v="-2"/>
    <x v="2"/>
  </r>
  <r>
    <s v="9075000044"/>
    <x v="3"/>
    <s v="ZLE1"/>
    <s v="Cancel Invoice"/>
    <s v=""/>
    <s v="NV/18E"/>
    <s v="C6703157"/>
    <s v="Lotte - Phan Thiết"/>
    <x v="25"/>
    <s v="NBTI - VIETNAM MT"/>
    <s v="F51"/>
    <s v="MT SOUTH"/>
    <s v="EVN2"/>
    <s v="NBTI - VIETNAM MT"/>
    <s v="MW00"/>
    <s v="VNMTDS"/>
    <s v="MT-DIR-S"/>
    <s v="320463"/>
    <s v="Na 8,5g"/>
    <n v="-30"/>
    <n v="-30"/>
    <s v="CTN"/>
    <s v="CTN"/>
    <n v="115037"/>
    <n v="115037"/>
    <s v=""/>
    <n v="-3451101"/>
    <n v="1212549"/>
    <n v="-345110"/>
    <n v="-3796.2109999999998"/>
    <s v="VND"/>
    <s v=""/>
    <s v=""/>
    <s v="2900001032"/>
    <s v=""/>
    <s v="V01H010001"/>
    <s v="2101"/>
    <s v="Complete"/>
    <s v="MTS"/>
    <s v="C6703157"/>
    <s v=""/>
    <s v=""/>
    <n v="-30"/>
    <x v="3"/>
  </r>
  <r>
    <s v="9075000044"/>
    <x v="3"/>
    <s v="ZLE1"/>
    <s v="Cancel Invoice"/>
    <s v=""/>
    <s v="NV/18E"/>
    <s v="C6703157"/>
    <s v="Lotte - Phan Thiết"/>
    <x v="25"/>
    <s v="NBTI - VIETNAM MT"/>
    <s v="F51"/>
    <s v="MT SOUTH"/>
    <s v="EVN2"/>
    <s v="NBTI - VIETNAM MT"/>
    <s v="MW00"/>
    <s v="VNMTDS"/>
    <s v="MT-DIR-S"/>
    <s v="323620"/>
    <s v="Ahh 16g"/>
    <n v="-3"/>
    <n v="-3"/>
    <s v="CTN"/>
    <s v="CTN"/>
    <n v="340000"/>
    <n v="340000"/>
    <s v=""/>
    <n v="-1020000"/>
    <n v="0"/>
    <n v="-102000"/>
    <n v="-1122"/>
    <s v="VND"/>
    <s v=""/>
    <s v=""/>
    <s v="2900001032"/>
    <s v=""/>
    <s v="V01H010001"/>
    <s v="2101"/>
    <s v="Complete"/>
    <s v="MTS"/>
    <s v="C6703157"/>
    <s v=""/>
    <s v=""/>
    <n v="-3"/>
    <x v="3"/>
  </r>
  <r>
    <s v="9075000044"/>
    <x v="3"/>
    <s v="ZLE1"/>
    <s v="Cancel Invoice"/>
    <s v=""/>
    <s v="NV/18E"/>
    <s v="C6703157"/>
    <s v="Lotte - Phan Thiết"/>
    <x v="25"/>
    <s v="NBTI - VIETNAM MT"/>
    <s v="F51"/>
    <s v="MT SOUTH"/>
    <s v="EVN2"/>
    <s v="NBTI - VIETNAM MT"/>
    <s v="MW00"/>
    <s v="VNMTDS"/>
    <s v="MT-DIR-S"/>
    <s v="321238"/>
    <s v="Richoco Wfr 17g"/>
    <n v="-1"/>
    <n v="-1"/>
    <s v="CTN"/>
    <s v="CTN"/>
    <n v="213273"/>
    <n v="213273"/>
    <s v=""/>
    <n v="-213273"/>
    <n v="0"/>
    <n v="-21327"/>
    <n v="-234.6"/>
    <s v="VND"/>
    <s v=""/>
    <s v=""/>
    <s v="2900001032"/>
    <s v=""/>
    <s v="V01H010001"/>
    <s v="2101"/>
    <s v="Complete"/>
    <s v="MTS"/>
    <s v="C6703157"/>
    <s v=""/>
    <s v=""/>
    <n v="-1"/>
    <x v="3"/>
  </r>
  <r>
    <s v="9075000044"/>
    <x v="3"/>
    <s v="ZLE1"/>
    <s v="Cancel Invoice"/>
    <s v=""/>
    <s v="NV/18E"/>
    <s v="C6703157"/>
    <s v="Lotte - Phan Thiết"/>
    <x v="25"/>
    <s v="NBTI - VIETNAM MT"/>
    <s v="F51"/>
    <s v="MT SOUTH"/>
    <s v="EVN2"/>
    <s v="NBTI - VIETNAM MT"/>
    <s v="MW00"/>
    <s v="VNMTDS"/>
    <s v="MT-DIR-S"/>
    <s v="323555"/>
    <s v="Na 17g - MT"/>
    <n v="-5"/>
    <n v="-5"/>
    <s v="CTN"/>
    <s v="CTN"/>
    <n v="213273"/>
    <n v="213273"/>
    <s v=""/>
    <n v="-1066365"/>
    <n v="0"/>
    <n v="-106637"/>
    <n v="-1173.002"/>
    <s v="VND"/>
    <s v=""/>
    <s v=""/>
    <s v="2900001032"/>
    <s v=""/>
    <s v="V01H010001"/>
    <s v="2101"/>
    <s v="Complete"/>
    <s v="MTS"/>
    <s v="C6703157"/>
    <s v=""/>
    <s v=""/>
    <n v="-5"/>
    <x v="3"/>
  </r>
  <r>
    <s v="9075000044"/>
    <x v="3"/>
    <s v="ZLE1"/>
    <s v="Cancel Invoice"/>
    <s v=""/>
    <s v="NV/18E"/>
    <s v="C6703157"/>
    <s v="Lotte - Phan Thiết"/>
    <x v="25"/>
    <s v="NBTI - VIETNAM MT"/>
    <s v="F51"/>
    <s v="MT SOUTH"/>
    <s v="EVN2"/>
    <s v="NBTI - VIETNAM MT"/>
    <s v="MW00"/>
    <s v="VNMTDS"/>
    <s v="MT-DIR-S"/>
    <s v="323709"/>
    <s v="Nextar Brownies 112g"/>
    <n v="-3"/>
    <n v="-3"/>
    <s v="CTN"/>
    <s v="CTN"/>
    <n v="300000"/>
    <n v="300000"/>
    <s v=""/>
    <n v="-900000"/>
    <n v="0"/>
    <n v="-90000"/>
    <n v="-990"/>
    <s v="VND"/>
    <s v=""/>
    <s v=""/>
    <s v="2900001032"/>
    <s v=""/>
    <s v="V01H010001"/>
    <s v="2101"/>
    <s v="Complete"/>
    <s v="MTS"/>
    <s v="C6703157"/>
    <s v=""/>
    <s v=""/>
    <n v="-3"/>
    <x v="3"/>
  </r>
  <r>
    <s v="9075000044"/>
    <x v="3"/>
    <s v="ZLE1"/>
    <s v="Cancel Invoice"/>
    <s v=""/>
    <s v="NV/18E"/>
    <s v="C6703157"/>
    <s v="Lotte - Phan Thiết"/>
    <x v="25"/>
    <s v="NBTI - VIETNAM MT"/>
    <s v="F51"/>
    <s v="MT SOUTH"/>
    <s v="EVN2"/>
    <s v="NBTI - VIETNAM MT"/>
    <s v="MW00"/>
    <s v="VNMTDS"/>
    <s v="MT-DIR-S"/>
    <s v="323708"/>
    <s v="Nextar Brownies 42g"/>
    <n v="-3"/>
    <n v="-3"/>
    <s v="CTN"/>
    <s v="CTN"/>
    <n v="320000"/>
    <n v="320000"/>
    <s v=""/>
    <n v="-960000"/>
    <n v="0"/>
    <n v="-96000"/>
    <n v="-1056"/>
    <s v="VND"/>
    <s v=""/>
    <s v=""/>
    <s v="2900001032"/>
    <s v=""/>
    <s v="V01H010001"/>
    <s v="2101"/>
    <s v="Complete"/>
    <s v="MTS"/>
    <s v="C6703157"/>
    <s v=""/>
    <s v=""/>
    <n v="-3"/>
    <x v="3"/>
  </r>
  <r>
    <s v="9075000046"/>
    <x v="17"/>
    <s v="ZLE1"/>
    <s v="Cancel Invoice"/>
    <s v="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0463"/>
    <s v="Na 8,5g"/>
    <n v="-5"/>
    <n v="-5"/>
    <s v="CTN"/>
    <s v="CTN"/>
    <n v="155455"/>
    <n v="155455"/>
    <s v=""/>
    <n v="-777275"/>
    <n v="0"/>
    <n v="-77728"/>
    <n v="-855.00300000000004"/>
    <s v="VND"/>
    <s v=""/>
    <s v=""/>
    <s v="2900000055"/>
    <s v=""/>
    <s v="V01H010001"/>
    <s v="2101"/>
    <s v="Complete"/>
    <s v="MTN"/>
    <s v=""/>
    <s v=""/>
    <s v=""/>
    <n v="-5"/>
    <x v="1"/>
  </r>
  <r>
    <s v="9075000046"/>
    <x v="17"/>
    <s v="ZLE1"/>
    <s v="Cancel Invoice"/>
    <s v="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3620"/>
    <s v="Ahh 16g"/>
    <n v="-3"/>
    <n v="-3"/>
    <s v="CTN"/>
    <s v="CTN"/>
    <n v="340000"/>
    <n v="340000"/>
    <s v=""/>
    <n v="-1020000"/>
    <n v="0"/>
    <n v="-102000"/>
    <n v="-1122"/>
    <s v="VND"/>
    <s v=""/>
    <s v=""/>
    <s v="2900000055"/>
    <s v=""/>
    <s v="V01H010001"/>
    <s v="2101"/>
    <s v="Complete"/>
    <s v="MTN"/>
    <s v=""/>
    <s v=""/>
    <s v=""/>
    <n v="-3"/>
    <x v="1"/>
  </r>
  <r>
    <s v="9075000046"/>
    <x v="17"/>
    <s v="ZLE1"/>
    <s v="Cancel Invoice"/>
    <s v="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31017"/>
    <s v="Richoco Wfr 58g"/>
    <n v="-3"/>
    <n v="-3"/>
    <s v="CTN"/>
    <s v="CTN"/>
    <n v="300000"/>
    <n v="300000"/>
    <s v=""/>
    <n v="-900000"/>
    <n v="0"/>
    <n v="-90000"/>
    <n v="-990"/>
    <s v="VND"/>
    <s v=""/>
    <s v=""/>
    <s v="2900000055"/>
    <s v=""/>
    <s v="V01H010001"/>
    <s v="2101"/>
    <s v="Complete"/>
    <s v="MTN"/>
    <s v=""/>
    <s v=""/>
    <s v=""/>
    <n v="-3"/>
    <x v="1"/>
  </r>
  <r>
    <s v="9075000046"/>
    <x v="17"/>
    <s v="ZLE1"/>
    <s v="Cancel Invoice"/>
    <s v="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0445"/>
    <s v="Na 58g"/>
    <n v="-2"/>
    <n v="-2"/>
    <s v="CTN"/>
    <s v="CTN"/>
    <n v="255000"/>
    <n v="255000"/>
    <s v=""/>
    <n v="-510000"/>
    <n v="90000"/>
    <n v="-51000"/>
    <n v="-561"/>
    <s v="VND"/>
    <s v=""/>
    <s v=""/>
    <s v="2900000055"/>
    <s v=""/>
    <s v="V01H010001"/>
    <s v="2101"/>
    <s v="Complete"/>
    <s v="MTN"/>
    <s v=""/>
    <s v=""/>
    <s v=""/>
    <n v="-2"/>
    <x v="1"/>
  </r>
  <r>
    <s v="9075000046"/>
    <x v="17"/>
    <s v="ZLE1"/>
    <s v="Cancel Invoice"/>
    <s v="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3555"/>
    <s v="Na 17g - MT"/>
    <n v="-10"/>
    <n v="-10"/>
    <s v="CTN"/>
    <s v="CTN"/>
    <n v="213273"/>
    <n v="213273"/>
    <s v=""/>
    <n v="-2132730"/>
    <n v="0"/>
    <n v="-213273"/>
    <n v="-2346.0030000000002"/>
    <s v="VND"/>
    <s v=""/>
    <s v=""/>
    <s v="2900000055"/>
    <s v=""/>
    <s v="V01H010001"/>
    <s v="2101"/>
    <s v="Complete"/>
    <s v="MTN"/>
    <s v=""/>
    <s v=""/>
    <s v=""/>
    <n v="-10"/>
    <x v="1"/>
  </r>
  <r>
    <s v="9075000046"/>
    <x v="17"/>
    <s v="ZLE1"/>
    <s v="Cancel Invoice"/>
    <s v=""/>
    <s v="NV/18E"/>
    <s v="C6703162"/>
    <s v="Lotte - Ba Đình"/>
    <x v="1"/>
    <s v="NBTI - VIETNAM MT"/>
    <s v="F51"/>
    <s v="MT SOUTH"/>
    <s v="EVN2"/>
    <s v="NBTI - VIETNAM MT"/>
    <s v="MW00"/>
    <s v="VNMTDN"/>
    <s v="MT-DIR-N"/>
    <s v="323709"/>
    <s v="Nextar Brownies 112g"/>
    <n v="-2"/>
    <n v="-2"/>
    <s v="CTN"/>
    <s v="CTN"/>
    <n v="300000"/>
    <n v="300000"/>
    <s v=""/>
    <n v="-600000"/>
    <n v="0"/>
    <n v="-60000"/>
    <n v="-660"/>
    <s v="VND"/>
    <s v=""/>
    <s v=""/>
    <s v="2900000055"/>
    <s v=""/>
    <s v="V01H010001"/>
    <s v="2101"/>
    <s v="Complete"/>
    <s v="MTN"/>
    <s v=""/>
    <s v=""/>
    <s v=""/>
    <n v="-2"/>
    <x v="1"/>
  </r>
  <r>
    <s v="8825000011"/>
    <x v="1"/>
    <s v="ZBE4"/>
    <s v="ENL - Inv Cr Return"/>
    <s v=""/>
    <s v="NV/18E"/>
    <s v="C6703165"/>
    <s v="Big C"/>
    <x v="16"/>
    <s v="NBTI - VIETNAM MT"/>
    <s v="F51"/>
    <s v="MT SOUTH"/>
    <s v="EVN2"/>
    <s v="NBTI - VIETNAM MT"/>
    <s v="MW00"/>
    <s v="VNMTDS"/>
    <s v="MT-DIR-S"/>
    <s v="320463"/>
    <s v="Na 8,5g"/>
    <n v="-5"/>
    <n v="-5"/>
    <s v="CTN"/>
    <s v="CTN"/>
    <n v="155455"/>
    <n v="155455"/>
    <s v=""/>
    <n v="-777275"/>
    <n v="0"/>
    <n v="-77728"/>
    <n v="-855.00300000000004"/>
    <s v="VND"/>
    <s v=""/>
    <s v=""/>
    <s v="7885000026"/>
    <s v=""/>
    <s v="V01H010001"/>
    <s v="2101"/>
    <s v="Complete"/>
    <s v=""/>
    <s v="C6703362"/>
    <s v="BIG C - LE TRONG TAN"/>
    <s v="MTN"/>
    <n v="-5"/>
    <x v="1"/>
  </r>
  <r>
    <s v="8825000011"/>
    <x v="1"/>
    <s v="ZBE4"/>
    <s v="ENL - Inv Cr Return"/>
    <s v=""/>
    <s v="NV/18E"/>
    <s v="C6703165"/>
    <s v="Big C"/>
    <x v="16"/>
    <s v="NBTI - VIETNAM MT"/>
    <s v="F51"/>
    <s v="MT SOUTH"/>
    <s v="EVN2"/>
    <s v="NBTI - VIETNAM MT"/>
    <s v="MW00"/>
    <s v="VNMTDS"/>
    <s v="MT-DIR-S"/>
    <s v="323555"/>
    <s v="Na 17g - MT"/>
    <n v="-10"/>
    <n v="-10"/>
    <s v="CTN"/>
    <s v="CTN"/>
    <n v="181282"/>
    <n v="181282"/>
    <s v=""/>
    <n v="-1812820"/>
    <n v="319910"/>
    <n v="-181282"/>
    <n v="-1994.1020000000001"/>
    <s v="VND"/>
    <s v=""/>
    <s v=""/>
    <s v="7885000026"/>
    <s v=""/>
    <s v="V01H010001"/>
    <s v="2101"/>
    <s v="Complete"/>
    <s v=""/>
    <s v="C6703362"/>
    <s v="BIG C - LE TRONG TAN"/>
    <s v="MTN"/>
    <n v="-10"/>
    <x v="1"/>
  </r>
  <r>
    <s v="8825000011"/>
    <x v="1"/>
    <s v="ZBE4"/>
    <s v="ENL - Inv Cr Return"/>
    <s v=""/>
    <s v="NV/18E"/>
    <s v="C6703165"/>
    <s v="Big C"/>
    <x v="16"/>
    <s v="NBTI - VIETNAM MT"/>
    <s v="F51"/>
    <s v="MT SOUTH"/>
    <s v="EVN2"/>
    <s v="NBTI - VIETNAM MT"/>
    <s v="MW00"/>
    <s v="VNMTDS"/>
    <s v="MT-DIR-S"/>
    <s v="320445"/>
    <s v="Na 58g"/>
    <n v="-3"/>
    <n v="-3"/>
    <s v="CTN"/>
    <s v="CTN"/>
    <n v="313636"/>
    <n v="313636"/>
    <s v=""/>
    <n v="-940908"/>
    <n v="0"/>
    <n v="-94091"/>
    <n v="-1034.999"/>
    <s v="VND"/>
    <s v=""/>
    <s v=""/>
    <s v="7885000026"/>
    <s v=""/>
    <s v="V01H010001"/>
    <s v="2101"/>
    <s v="Complete"/>
    <s v=""/>
    <s v="C6703362"/>
    <s v="BIG C - LE TRONG TAN"/>
    <s v="MTN"/>
    <n v="-3"/>
    <x v="1"/>
  </r>
  <r>
    <s v="8825000011"/>
    <x v="1"/>
    <s v="ZBE4"/>
    <s v="ENL - Inv Cr Return"/>
    <s v=""/>
    <s v="NV/18E"/>
    <s v="C6703165"/>
    <s v="Big C"/>
    <x v="16"/>
    <s v="NBTI - VIETNAM MT"/>
    <s v="F51"/>
    <s v="MT SOUTH"/>
    <s v="EVN2"/>
    <s v="NBTI - VIETNAM MT"/>
    <s v="MW00"/>
    <s v="VNMTDS"/>
    <s v="MT-DIR-S"/>
    <s v="331017"/>
    <s v="Richoco Wfr 58g"/>
    <n v="-2"/>
    <n v="-2"/>
    <s v="CTN"/>
    <s v="CTN"/>
    <n v="313636"/>
    <n v="313636"/>
    <s v=""/>
    <n v="-627272"/>
    <n v="0"/>
    <n v="-62727"/>
    <n v="-689.99900000000002"/>
    <s v="VND"/>
    <s v=""/>
    <s v=""/>
    <s v="7885000026"/>
    <s v=""/>
    <s v="V01H010001"/>
    <s v="2101"/>
    <s v="Complete"/>
    <s v=""/>
    <s v="C6703362"/>
    <s v="BIG C - LE TRONG TAN"/>
    <s v="MTN"/>
    <n v="-2"/>
    <x v="1"/>
  </r>
  <r>
    <s v="8825000011"/>
    <x v="1"/>
    <s v="ZBE4"/>
    <s v="ENL - Inv Cr Return"/>
    <s v=""/>
    <s v="NV/18E"/>
    <s v="C6703165"/>
    <s v="Big C"/>
    <x v="16"/>
    <s v="NBTI - VIETNAM MT"/>
    <s v="F51"/>
    <s v="MT SOUTH"/>
    <s v="EVN2"/>
    <s v="NBTI - VIETNAM MT"/>
    <s v="MW00"/>
    <s v="VNMTDS"/>
    <s v="MT-DIR-S"/>
    <s v="323709"/>
    <s v="Nextar Brownies 112g"/>
    <n v="-4"/>
    <n v="-4"/>
    <s v="CTN"/>
    <s v="CTN"/>
    <n v="266591"/>
    <n v="266591"/>
    <s v=""/>
    <n v="-1066362"/>
    <n v="188182"/>
    <n v="-106636"/>
    <n v="-1172.998"/>
    <s v="VND"/>
    <s v=""/>
    <s v=""/>
    <s v="7885000026"/>
    <s v=""/>
    <s v="V01H010001"/>
    <s v="2101"/>
    <s v="Complete"/>
    <s v=""/>
    <s v="C6703362"/>
    <s v="BIG C - LE TRONG TAN"/>
    <s v="MTN"/>
    <n v="-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51" firstHeaderRow="1" firstDataRow="2" firstDataCol="1" rowPageCount="1" colPageCount="1"/>
  <pivotFields count="44">
    <pivotField showAll="0"/>
    <pivotField axis="axisPage" numFmtId="14" showAll="0">
      <items count="19">
        <item x="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47">
        <item x="8"/>
        <item x="37"/>
        <item x="7"/>
        <item x="11"/>
        <item x="43"/>
        <item x="42"/>
        <item x="29"/>
        <item x="31"/>
        <item x="21"/>
        <item x="6"/>
        <item x="39"/>
        <item x="18"/>
        <item x="13"/>
        <item x="27"/>
        <item x="30"/>
        <item x="44"/>
        <item x="16"/>
        <item x="41"/>
        <item x="32"/>
        <item x="9"/>
        <item x="14"/>
        <item x="10"/>
        <item x="33"/>
        <item x="12"/>
        <item x="19"/>
        <item x="15"/>
        <item x="34"/>
        <item x="20"/>
        <item x="40"/>
        <item x="5"/>
        <item x="1"/>
        <item x="3"/>
        <item x="35"/>
        <item x="28"/>
        <item x="26"/>
        <item x="36"/>
        <item x="4"/>
        <item x="17"/>
        <item x="22"/>
        <item x="2"/>
        <item x="25"/>
        <item x="24"/>
        <item x="23"/>
        <item x="45"/>
        <item x="3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axis="axisCol" showAll="0" defaultSubtotal="0">
      <items count="5">
        <item x="0"/>
        <item x="1"/>
        <item x="4"/>
        <item x="2"/>
        <item x="3"/>
      </items>
    </pivotField>
  </pivotFields>
  <rowFields count="1">
    <field x="8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4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" hier="-1"/>
  </pageFields>
  <dataFields count="1">
    <dataField name="Sum of Total" fld="29" baseField="0" baseItem="0" numFmtId="165"/>
  </dataFields>
  <formats count="3">
    <format dxfId="2">
      <pivotArea outline="0" collapsedLevelsAreSubtotals="1" fieldPosition="0"/>
    </format>
    <format dxfId="1">
      <pivotArea dataOnly="0" labelOnly="1" outline="0" fieldPosition="0">
        <references count="1">
          <reference field="1" count="0"/>
        </references>
      </pivotArea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externalLinkPath" Target="/LE/LE/MT/MT/1.Sell%20in/T6/Sell%20in%2030.06-Cho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73"/>
  <sheetViews>
    <sheetView showGridLines="0" topLeftCell="C42" zoomScale="60" zoomScaleNormal="60" zoomScaleSheetLayoutView="55" workbookViewId="0">
      <selection activeCell="D70" sqref="D69:D70"/>
    </sheetView>
  </sheetViews>
  <sheetFormatPr defaultColWidth="9.140625" defaultRowHeight="15"/>
  <cols>
    <col min="1" max="1" width="13.140625" style="18" customWidth="1"/>
    <col min="2" max="2" width="21.42578125" style="18" customWidth="1"/>
    <col min="3" max="3" width="38.28515625" style="18" customWidth="1"/>
    <col min="4" max="4" width="19.5703125" style="12" customWidth="1"/>
    <col min="5" max="5" width="17.5703125" style="12" customWidth="1"/>
    <col min="6" max="6" width="16.7109375" style="13" customWidth="1"/>
    <col min="7" max="7" width="25.28515625" style="12" customWidth="1"/>
    <col min="8" max="8" width="18.7109375" style="12" customWidth="1"/>
    <col min="9" max="9" width="21" style="12" customWidth="1"/>
    <col min="10" max="10" width="16.85546875" style="13" customWidth="1"/>
    <col min="11" max="11" width="19.5703125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0.42578125" style="18" customWidth="1"/>
    <col min="16" max="17" width="21.42578125" style="18" customWidth="1"/>
    <col min="18" max="18" width="19" style="18" customWidth="1"/>
    <col min="19" max="19" width="36.5703125" style="119" customWidth="1"/>
    <col min="20" max="20" width="28.85546875" style="94" customWidth="1"/>
    <col min="21" max="21" width="37.7109375" style="99" customWidth="1"/>
    <col min="22" max="22" width="9.140625" style="99"/>
    <col min="23" max="16384" width="9.140625" style="28"/>
  </cols>
  <sheetData>
    <row r="1" spans="1:22" s="78" customFormat="1" ht="42" customHeight="1">
      <c r="A1" s="24" t="s">
        <v>25</v>
      </c>
      <c r="B1" s="24"/>
      <c r="C1" s="24"/>
      <c r="D1" s="24"/>
      <c r="E1" s="24"/>
      <c r="F1" s="24"/>
      <c r="G1" s="24"/>
      <c r="H1" s="45"/>
      <c r="I1" s="24"/>
      <c r="J1" s="24"/>
      <c r="K1" s="24"/>
      <c r="L1" s="24"/>
      <c r="M1" s="24"/>
      <c r="N1" s="24"/>
      <c r="O1" s="24"/>
      <c r="P1" s="1"/>
      <c r="Q1" s="1"/>
      <c r="R1" s="1"/>
      <c r="S1" s="112"/>
      <c r="T1" s="91"/>
      <c r="U1" s="92"/>
      <c r="V1" s="92"/>
    </row>
    <row r="2" spans="1:22" s="79" customFormat="1" ht="37.5" customHeight="1">
      <c r="A2" s="23" t="s">
        <v>0</v>
      </c>
      <c r="B2" s="23"/>
      <c r="C2" s="3"/>
      <c r="D2" s="4"/>
      <c r="E2" s="4"/>
      <c r="F2" s="30"/>
      <c r="G2" s="4"/>
      <c r="H2" s="46"/>
      <c r="I2" s="43"/>
      <c r="J2" s="5"/>
      <c r="K2" s="42"/>
      <c r="L2" s="4"/>
      <c r="M2" s="5"/>
      <c r="N2" s="4"/>
      <c r="O2" s="2"/>
      <c r="P2" s="2"/>
      <c r="Q2" s="2"/>
      <c r="R2" s="2"/>
      <c r="S2" s="113"/>
      <c r="T2" s="91"/>
      <c r="U2" s="93"/>
      <c r="V2" s="93"/>
    </row>
    <row r="3" spans="1:22" s="80" customFormat="1" ht="33" customHeight="1">
      <c r="A3" s="35" t="s">
        <v>5298</v>
      </c>
      <c r="B3" s="35"/>
      <c r="C3" s="23"/>
      <c r="D3" s="6"/>
      <c r="E3" s="6"/>
      <c r="F3" s="7"/>
      <c r="G3" s="6"/>
      <c r="H3" s="37"/>
      <c r="I3" s="41"/>
      <c r="J3" s="41"/>
      <c r="K3" s="37"/>
      <c r="L3" s="6"/>
      <c r="M3" s="7"/>
      <c r="N3" s="6"/>
      <c r="O3" s="8"/>
      <c r="P3" s="8"/>
      <c r="Q3" s="8"/>
      <c r="R3" s="8"/>
      <c r="S3" s="114"/>
      <c r="T3" s="94"/>
      <c r="U3" s="95"/>
      <c r="V3" s="95"/>
    </row>
    <row r="4" spans="1:22" s="81" customFormat="1" ht="30.75" customHeight="1">
      <c r="A4" s="191" t="s">
        <v>1</v>
      </c>
      <c r="B4" s="191" t="s">
        <v>35</v>
      </c>
      <c r="C4" s="195" t="s">
        <v>15</v>
      </c>
      <c r="D4" s="191" t="s">
        <v>88</v>
      </c>
      <c r="E4" s="191"/>
      <c r="F4" s="191"/>
      <c r="G4" s="191"/>
      <c r="H4" s="191" t="s">
        <v>5295</v>
      </c>
      <c r="I4" s="191"/>
      <c r="J4" s="191"/>
      <c r="K4" s="191"/>
      <c r="L4" s="191" t="s">
        <v>89</v>
      </c>
      <c r="M4" s="191"/>
      <c r="N4" s="191"/>
      <c r="O4" s="191"/>
      <c r="P4" s="191" t="s">
        <v>2</v>
      </c>
      <c r="Q4" s="191" t="s">
        <v>20</v>
      </c>
      <c r="R4" s="191" t="s">
        <v>86</v>
      </c>
      <c r="S4" s="115"/>
      <c r="T4" s="91"/>
      <c r="U4" s="96"/>
      <c r="V4" s="96"/>
    </row>
    <row r="5" spans="1:22" s="81" customFormat="1" ht="49.5" customHeight="1">
      <c r="A5" s="191"/>
      <c r="B5" s="191"/>
      <c r="C5" s="195"/>
      <c r="D5" s="9" t="s">
        <v>3</v>
      </c>
      <c r="E5" s="52" t="s">
        <v>4</v>
      </c>
      <c r="F5" s="10" t="s">
        <v>5</v>
      </c>
      <c r="G5" s="52" t="s">
        <v>6</v>
      </c>
      <c r="H5" s="88" t="s">
        <v>3</v>
      </c>
      <c r="I5" s="88" t="s">
        <v>4</v>
      </c>
      <c r="J5" s="10" t="s">
        <v>5</v>
      </c>
      <c r="K5" s="88" t="s">
        <v>6</v>
      </c>
      <c r="L5" s="9" t="s">
        <v>3</v>
      </c>
      <c r="M5" s="52" t="s">
        <v>4</v>
      </c>
      <c r="N5" s="10" t="s">
        <v>5</v>
      </c>
      <c r="O5" s="52" t="s">
        <v>6</v>
      </c>
      <c r="P5" s="191"/>
      <c r="Q5" s="191"/>
      <c r="R5" s="191"/>
      <c r="S5" s="115"/>
      <c r="T5" s="91"/>
      <c r="U5" s="96"/>
      <c r="V5" s="96"/>
    </row>
    <row r="6" spans="1:22" s="82" customFormat="1" ht="36" customHeight="1">
      <c r="A6" s="192" t="s">
        <v>24</v>
      </c>
      <c r="B6" s="49" t="s">
        <v>99</v>
      </c>
      <c r="C6" s="59" t="s">
        <v>92</v>
      </c>
      <c r="D6" s="31">
        <v>42</v>
      </c>
      <c r="E6" s="90">
        <f>+D6</f>
        <v>42</v>
      </c>
      <c r="F6" s="50">
        <f t="shared" ref="F6:F17" si="0">+IF(E6=0,0,E6/D6)</f>
        <v>1</v>
      </c>
      <c r="G6" s="31">
        <f t="shared" ref="G6:G17" si="1">+IF(F6&gt;=100%,1500000,0)</f>
        <v>1500000</v>
      </c>
      <c r="H6" s="31">
        <v>144495.19948134059</v>
      </c>
      <c r="I6" s="51">
        <v>180765</v>
      </c>
      <c r="J6" s="50">
        <f>+IF(I6=0,0,I6/H6)</f>
        <v>1.2510104186772177</v>
      </c>
      <c r="K6" s="31">
        <f>IF(AND(J6&gt;=90%,J6&lt;95%),1300000,IF(AND(J6&gt;=95%,J6&lt;100%),1800000,IF(J6&gt;=100%,3000000,0)))</f>
        <v>3000000</v>
      </c>
      <c r="L6" s="31">
        <v>42</v>
      </c>
      <c r="M6" s="189">
        <v>42</v>
      </c>
      <c r="N6" s="50">
        <f t="shared" ref="N6:N16" si="2">+IF(M6=0,0,M6/L6)</f>
        <v>1</v>
      </c>
      <c r="O6" s="31">
        <f t="shared" ref="O6:O17" si="3">+IF(N6&gt;=100%,1500000,0)</f>
        <v>1500000</v>
      </c>
      <c r="P6" s="31">
        <f t="shared" ref="P6:P17" si="4">+SUM(O6,K6,G6)</f>
        <v>6000000</v>
      </c>
      <c r="Q6" s="31">
        <f t="shared" ref="Q6:Q17" si="5">+P6</f>
        <v>6000000</v>
      </c>
      <c r="R6" s="87">
        <v>43595</v>
      </c>
      <c r="S6" s="111"/>
      <c r="T6" s="94" t="s">
        <v>99</v>
      </c>
      <c r="U6" s="97">
        <v>43595</v>
      </c>
      <c r="V6" s="95"/>
    </row>
    <row r="7" spans="1:22" s="82" customFormat="1" ht="36" customHeight="1">
      <c r="A7" s="193"/>
      <c r="B7" s="49" t="s">
        <v>78</v>
      </c>
      <c r="C7" s="59" t="s">
        <v>67</v>
      </c>
      <c r="D7" s="31">
        <v>55</v>
      </c>
      <c r="E7" s="90">
        <f t="shared" ref="E7:E13" si="6">+D7</f>
        <v>55</v>
      </c>
      <c r="F7" s="50">
        <f t="shared" si="0"/>
        <v>1</v>
      </c>
      <c r="G7" s="31">
        <f t="shared" si="1"/>
        <v>1500000</v>
      </c>
      <c r="H7" s="31">
        <v>132076.4532561269</v>
      </c>
      <c r="I7" s="51">
        <v>144062</v>
      </c>
      <c r="J7" s="50">
        <f t="shared" ref="J7:J18" si="7">+IF(I7=0,0,I7/H7)</f>
        <v>1.0907470366472543</v>
      </c>
      <c r="K7" s="31">
        <f>IF(AND(J7&gt;=90%,J7&lt;95%),1300000,IF(AND(J7&gt;=95%,J7&lt;100%),1800000,IF(J7&gt;=100%,3000000,0)))</f>
        <v>3000000</v>
      </c>
      <c r="L7" s="31">
        <v>55</v>
      </c>
      <c r="M7" s="189">
        <v>55</v>
      </c>
      <c r="N7" s="50">
        <f t="shared" si="2"/>
        <v>1</v>
      </c>
      <c r="O7" s="31">
        <f t="shared" si="3"/>
        <v>1500000</v>
      </c>
      <c r="P7" s="31">
        <f t="shared" si="4"/>
        <v>6000000</v>
      </c>
      <c r="Q7" s="31">
        <f t="shared" si="5"/>
        <v>6000000</v>
      </c>
      <c r="R7" s="87">
        <v>43575</v>
      </c>
      <c r="S7" s="111"/>
      <c r="T7" s="94" t="s">
        <v>78</v>
      </c>
      <c r="U7" s="97">
        <v>43575</v>
      </c>
      <c r="V7" s="95"/>
    </row>
    <row r="8" spans="1:22" s="82" customFormat="1" ht="36" customHeight="1">
      <c r="A8" s="193"/>
      <c r="B8" s="49" t="s">
        <v>100</v>
      </c>
      <c r="C8" s="59" t="s">
        <v>93</v>
      </c>
      <c r="D8" s="31">
        <v>57</v>
      </c>
      <c r="E8" s="90">
        <f t="shared" si="6"/>
        <v>57</v>
      </c>
      <c r="F8" s="50">
        <f t="shared" si="0"/>
        <v>1</v>
      </c>
      <c r="G8" s="31">
        <f t="shared" si="1"/>
        <v>1500000</v>
      </c>
      <c r="H8" s="31">
        <v>147155.86583601707</v>
      </c>
      <c r="I8" s="51">
        <v>165207</v>
      </c>
      <c r="J8" s="50">
        <f t="shared" si="7"/>
        <v>1.1226667660268344</v>
      </c>
      <c r="K8" s="31">
        <f t="shared" ref="K8:K17" si="8">IF(AND(J8&gt;=90%,J8&lt;95%),1300000,IF(AND(J8&gt;=95%,J8&lt;100%),1800000,IF(J8&gt;=100%,3000000,0)))</f>
        <v>3000000</v>
      </c>
      <c r="L8" s="31">
        <v>57</v>
      </c>
      <c r="M8" s="189">
        <v>57</v>
      </c>
      <c r="N8" s="50">
        <f t="shared" si="2"/>
        <v>1</v>
      </c>
      <c r="O8" s="31">
        <f t="shared" si="3"/>
        <v>1500000</v>
      </c>
      <c r="P8" s="31">
        <f t="shared" si="4"/>
        <v>6000000</v>
      </c>
      <c r="Q8" s="31">
        <f t="shared" si="5"/>
        <v>6000000</v>
      </c>
      <c r="R8" s="87">
        <v>43588</v>
      </c>
      <c r="S8" s="111"/>
      <c r="T8" s="94" t="s">
        <v>100</v>
      </c>
      <c r="U8" s="97">
        <v>43588</v>
      </c>
      <c r="V8" s="95"/>
    </row>
    <row r="9" spans="1:22" s="82" customFormat="1" ht="36" customHeight="1">
      <c r="A9" s="193"/>
      <c r="B9" s="49" t="s">
        <v>47</v>
      </c>
      <c r="C9" s="59" t="s">
        <v>39</v>
      </c>
      <c r="D9" s="31">
        <v>61</v>
      </c>
      <c r="E9" s="90">
        <f t="shared" si="6"/>
        <v>61</v>
      </c>
      <c r="F9" s="50">
        <f t="shared" si="0"/>
        <v>1</v>
      </c>
      <c r="G9" s="31">
        <f t="shared" si="1"/>
        <v>1500000</v>
      </c>
      <c r="H9" s="31">
        <v>156862.14269737905</v>
      </c>
      <c r="I9" s="51">
        <v>187876</v>
      </c>
      <c r="J9" s="50">
        <f t="shared" si="7"/>
        <v>1.1977140995864972</v>
      </c>
      <c r="K9" s="31">
        <f t="shared" si="8"/>
        <v>3000000</v>
      </c>
      <c r="L9" s="31">
        <v>61</v>
      </c>
      <c r="M9" s="189">
        <v>61</v>
      </c>
      <c r="N9" s="50">
        <f t="shared" si="2"/>
        <v>1</v>
      </c>
      <c r="O9" s="31">
        <f t="shared" si="3"/>
        <v>1500000</v>
      </c>
      <c r="P9" s="31">
        <f t="shared" si="4"/>
        <v>6000000</v>
      </c>
      <c r="Q9" s="31">
        <f t="shared" si="5"/>
        <v>6000000</v>
      </c>
      <c r="R9" s="87">
        <v>43192</v>
      </c>
      <c r="S9" s="111"/>
      <c r="T9" s="94" t="s">
        <v>47</v>
      </c>
      <c r="U9" s="97">
        <v>43192</v>
      </c>
      <c r="V9" s="95"/>
    </row>
    <row r="10" spans="1:22" s="82" customFormat="1" ht="36" customHeight="1">
      <c r="A10" s="193"/>
      <c r="B10" s="49" t="s">
        <v>48</v>
      </c>
      <c r="C10" s="59" t="s">
        <v>28</v>
      </c>
      <c r="D10" s="31">
        <v>22</v>
      </c>
      <c r="E10" s="90">
        <f t="shared" si="6"/>
        <v>22</v>
      </c>
      <c r="F10" s="50">
        <f t="shared" si="0"/>
        <v>1</v>
      </c>
      <c r="G10" s="31">
        <f t="shared" si="1"/>
        <v>1500000</v>
      </c>
      <c r="H10" s="31">
        <v>143500.36640850717</v>
      </c>
      <c r="I10" s="51">
        <v>148247</v>
      </c>
      <c r="J10" s="50">
        <f t="shared" si="7"/>
        <v>1.0330775015443545</v>
      </c>
      <c r="K10" s="31">
        <f t="shared" si="8"/>
        <v>3000000</v>
      </c>
      <c r="L10" s="31">
        <v>22</v>
      </c>
      <c r="M10" s="189">
        <v>22</v>
      </c>
      <c r="N10" s="50">
        <f t="shared" si="2"/>
        <v>1</v>
      </c>
      <c r="O10" s="31">
        <f t="shared" si="3"/>
        <v>1500000</v>
      </c>
      <c r="P10" s="31">
        <f t="shared" si="4"/>
        <v>6000000</v>
      </c>
      <c r="Q10" s="31">
        <f t="shared" si="5"/>
        <v>6000000</v>
      </c>
      <c r="R10" s="87">
        <v>42222</v>
      </c>
      <c r="S10" s="111"/>
      <c r="T10" s="94" t="s">
        <v>48</v>
      </c>
      <c r="U10" s="97">
        <v>42222</v>
      </c>
      <c r="V10" s="95"/>
    </row>
    <row r="11" spans="1:22" s="82" customFormat="1" ht="36" customHeight="1">
      <c r="A11" s="193"/>
      <c r="B11" s="49" t="s">
        <v>60</v>
      </c>
      <c r="C11" s="59" t="s">
        <v>19</v>
      </c>
      <c r="D11" s="31">
        <v>64</v>
      </c>
      <c r="E11" s="90">
        <f t="shared" si="6"/>
        <v>64</v>
      </c>
      <c r="F11" s="50">
        <f t="shared" si="0"/>
        <v>1</v>
      </c>
      <c r="G11" s="31">
        <f t="shared" si="1"/>
        <v>1500000</v>
      </c>
      <c r="H11" s="31">
        <v>152851.55062645601</v>
      </c>
      <c r="I11" s="51">
        <v>167543</v>
      </c>
      <c r="J11" s="50">
        <f t="shared" si="7"/>
        <v>1.0961158019878219</v>
      </c>
      <c r="K11" s="31">
        <f t="shared" si="8"/>
        <v>3000000</v>
      </c>
      <c r="L11" s="31">
        <v>64</v>
      </c>
      <c r="M11" s="189">
        <v>64</v>
      </c>
      <c r="N11" s="50">
        <f t="shared" si="2"/>
        <v>1</v>
      </c>
      <c r="O11" s="31">
        <f t="shared" si="3"/>
        <v>1500000</v>
      </c>
      <c r="P11" s="31">
        <f t="shared" si="4"/>
        <v>6000000</v>
      </c>
      <c r="Q11" s="31">
        <f t="shared" si="5"/>
        <v>6000000</v>
      </c>
      <c r="R11" s="87">
        <v>43405</v>
      </c>
      <c r="S11" s="111"/>
      <c r="T11" s="94" t="s">
        <v>60</v>
      </c>
      <c r="U11" s="97" t="s">
        <v>104</v>
      </c>
      <c r="V11" s="95"/>
    </row>
    <row r="12" spans="1:22" s="82" customFormat="1" ht="36" customHeight="1">
      <c r="A12" s="193"/>
      <c r="B12" s="49" t="s">
        <v>49</v>
      </c>
      <c r="C12" s="59" t="s">
        <v>33</v>
      </c>
      <c r="D12" s="31">
        <v>14</v>
      </c>
      <c r="E12" s="90">
        <f t="shared" si="6"/>
        <v>14</v>
      </c>
      <c r="F12" s="50">
        <f t="shared" si="0"/>
        <v>1</v>
      </c>
      <c r="G12" s="31">
        <f t="shared" si="1"/>
        <v>1500000</v>
      </c>
      <c r="H12" s="31">
        <v>158560.21629232599</v>
      </c>
      <c r="I12" s="51">
        <v>158560.21629232599</v>
      </c>
      <c r="J12" s="50">
        <f t="shared" si="7"/>
        <v>1</v>
      </c>
      <c r="K12" s="31">
        <f t="shared" si="8"/>
        <v>3000000</v>
      </c>
      <c r="L12" s="31">
        <v>14</v>
      </c>
      <c r="M12" s="189">
        <v>14</v>
      </c>
      <c r="N12" s="50">
        <f t="shared" si="2"/>
        <v>1</v>
      </c>
      <c r="O12" s="31">
        <f t="shared" si="3"/>
        <v>1500000</v>
      </c>
      <c r="P12" s="31">
        <f t="shared" si="4"/>
        <v>6000000</v>
      </c>
      <c r="Q12" s="31">
        <f t="shared" si="5"/>
        <v>6000000</v>
      </c>
      <c r="R12" s="87">
        <v>42675</v>
      </c>
      <c r="S12" s="111"/>
      <c r="T12" s="94" t="s">
        <v>49</v>
      </c>
      <c r="U12" s="97">
        <v>42675</v>
      </c>
      <c r="V12" s="95"/>
    </row>
    <row r="13" spans="1:22" s="82" customFormat="1" ht="36" customHeight="1">
      <c r="A13" s="193"/>
      <c r="B13" s="49" t="s">
        <v>5256</v>
      </c>
      <c r="C13" s="59" t="s">
        <v>4923</v>
      </c>
      <c r="D13" s="31">
        <v>25</v>
      </c>
      <c r="E13" s="90">
        <f t="shared" si="6"/>
        <v>25</v>
      </c>
      <c r="F13" s="50">
        <f t="shared" si="0"/>
        <v>1</v>
      </c>
      <c r="G13" s="31">
        <f t="shared" si="1"/>
        <v>1500000</v>
      </c>
      <c r="H13" s="31">
        <v>118245.97242062393</v>
      </c>
      <c r="I13" s="51">
        <v>170131</v>
      </c>
      <c r="J13" s="50">
        <f t="shared" si="7"/>
        <v>1.438788962678669</v>
      </c>
      <c r="K13" s="31">
        <f t="shared" si="8"/>
        <v>3000000</v>
      </c>
      <c r="L13" s="31">
        <v>25</v>
      </c>
      <c r="M13" s="189">
        <v>25</v>
      </c>
      <c r="N13" s="50">
        <f t="shared" si="2"/>
        <v>1</v>
      </c>
      <c r="O13" s="31">
        <f t="shared" si="3"/>
        <v>1500000</v>
      </c>
      <c r="P13" s="31">
        <f t="shared" si="4"/>
        <v>6000000</v>
      </c>
      <c r="Q13" s="31">
        <f t="shared" si="5"/>
        <v>6000000</v>
      </c>
      <c r="R13" s="87">
        <v>43617</v>
      </c>
      <c r="S13" s="116"/>
      <c r="T13" s="94"/>
      <c r="U13" s="97"/>
      <c r="V13" s="95"/>
    </row>
    <row r="14" spans="1:22" s="82" customFormat="1" ht="36" customHeight="1">
      <c r="A14" s="193"/>
      <c r="B14" s="49"/>
      <c r="C14" s="59" t="s">
        <v>75</v>
      </c>
      <c r="D14" s="31">
        <v>7</v>
      </c>
      <c r="E14" s="31">
        <v>7</v>
      </c>
      <c r="F14" s="50">
        <f t="shared" si="0"/>
        <v>1</v>
      </c>
      <c r="G14" s="31">
        <v>0</v>
      </c>
      <c r="H14" s="31">
        <v>62572.284106767518</v>
      </c>
      <c r="I14" s="51">
        <v>39510</v>
      </c>
      <c r="J14" s="50">
        <f>+IFERROR(IF(I14=0,0,I14/H14),0)</f>
        <v>0.63142972266417219</v>
      </c>
      <c r="K14" s="31">
        <f t="shared" si="8"/>
        <v>0</v>
      </c>
      <c r="L14" s="31">
        <v>7</v>
      </c>
      <c r="M14" s="189">
        <v>7</v>
      </c>
      <c r="N14" s="50">
        <f t="shared" si="2"/>
        <v>1</v>
      </c>
      <c r="O14" s="31">
        <v>0</v>
      </c>
      <c r="P14" s="31">
        <f t="shared" si="4"/>
        <v>0</v>
      </c>
      <c r="Q14" s="31">
        <f t="shared" si="5"/>
        <v>0</v>
      </c>
      <c r="R14" s="87"/>
      <c r="S14" s="116"/>
      <c r="T14" s="94"/>
      <c r="U14" s="97"/>
      <c r="V14" s="95"/>
    </row>
    <row r="15" spans="1:22" s="82" customFormat="1" ht="36" customHeight="1">
      <c r="A15" s="193"/>
      <c r="B15" s="49"/>
      <c r="C15" s="59" t="s">
        <v>76</v>
      </c>
      <c r="D15" s="31"/>
      <c r="E15" s="31"/>
      <c r="F15" s="50">
        <f t="shared" si="0"/>
        <v>0</v>
      </c>
      <c r="G15" s="31">
        <f t="shared" si="1"/>
        <v>0</v>
      </c>
      <c r="H15" s="31">
        <v>62572.284106767518</v>
      </c>
      <c r="I15" s="51">
        <v>39509</v>
      </c>
      <c r="J15" s="50">
        <f>+IFERROR(IF(I15=0,0,I15/H15),0)</f>
        <v>0.63141374114752657</v>
      </c>
      <c r="K15" s="31">
        <f t="shared" si="8"/>
        <v>0</v>
      </c>
      <c r="L15" s="31"/>
      <c r="M15" s="189"/>
      <c r="N15" s="50">
        <f t="shared" si="2"/>
        <v>0</v>
      </c>
      <c r="O15" s="31">
        <f t="shared" si="3"/>
        <v>0</v>
      </c>
      <c r="P15" s="31">
        <f t="shared" si="4"/>
        <v>0</v>
      </c>
      <c r="Q15" s="31">
        <f t="shared" si="5"/>
        <v>0</v>
      </c>
      <c r="R15" s="87"/>
      <c r="S15" s="116"/>
      <c r="T15" s="94"/>
      <c r="U15" s="97"/>
      <c r="V15" s="95"/>
    </row>
    <row r="16" spans="1:22" s="82" customFormat="1" ht="36" customHeight="1">
      <c r="A16" s="193"/>
      <c r="B16" s="49" t="s">
        <v>101</v>
      </c>
      <c r="C16" s="59" t="s">
        <v>94</v>
      </c>
      <c r="D16" s="31">
        <v>14</v>
      </c>
      <c r="E16" s="189">
        <v>14</v>
      </c>
      <c r="F16" s="50">
        <f t="shared" si="0"/>
        <v>1</v>
      </c>
      <c r="G16" s="31">
        <f t="shared" si="1"/>
        <v>1500000</v>
      </c>
      <c r="H16" s="188">
        <v>267221.17766510713</v>
      </c>
      <c r="I16" s="31">
        <v>271911.56817350001</v>
      </c>
      <c r="J16" s="50">
        <f t="shared" si="7"/>
        <v>1.0175524655245367</v>
      </c>
      <c r="K16" s="31">
        <f t="shared" si="8"/>
        <v>3000000</v>
      </c>
      <c r="L16" s="31">
        <v>14</v>
      </c>
      <c r="M16" s="189">
        <v>14</v>
      </c>
      <c r="N16" s="50">
        <f t="shared" si="2"/>
        <v>1</v>
      </c>
      <c r="O16" s="31">
        <f t="shared" si="3"/>
        <v>1500000</v>
      </c>
      <c r="P16" s="31">
        <f t="shared" si="4"/>
        <v>6000000</v>
      </c>
      <c r="Q16" s="31">
        <f t="shared" si="5"/>
        <v>6000000</v>
      </c>
      <c r="R16" s="87">
        <v>43587</v>
      </c>
      <c r="S16" s="111"/>
      <c r="T16" s="94" t="s">
        <v>101</v>
      </c>
      <c r="U16" s="97">
        <v>43587</v>
      </c>
      <c r="V16" s="95"/>
    </row>
    <row r="17" spans="1:24" s="82" customFormat="1" ht="36" customHeight="1">
      <c r="A17" s="194"/>
      <c r="B17" s="49" t="s">
        <v>102</v>
      </c>
      <c r="C17" s="59" t="s">
        <v>95</v>
      </c>
      <c r="D17" s="31">
        <v>13</v>
      </c>
      <c r="E17" s="189">
        <v>13</v>
      </c>
      <c r="F17" s="50">
        <f t="shared" si="0"/>
        <v>1</v>
      </c>
      <c r="G17" s="31">
        <f t="shared" si="1"/>
        <v>1500000</v>
      </c>
      <c r="H17" s="188">
        <v>203214.82233489293</v>
      </c>
      <c r="I17" s="31">
        <v>204378.0422235</v>
      </c>
      <c r="J17" s="50">
        <f t="shared" si="7"/>
        <v>1.0057240897846029</v>
      </c>
      <c r="K17" s="31">
        <f t="shared" si="8"/>
        <v>3000000</v>
      </c>
      <c r="L17" s="31">
        <v>13</v>
      </c>
      <c r="M17" s="189">
        <v>13</v>
      </c>
      <c r="N17" s="50">
        <f t="shared" ref="N17" si="9">+IF(M17=0,0,M17/L17)</f>
        <v>1</v>
      </c>
      <c r="O17" s="31">
        <f t="shared" si="3"/>
        <v>1500000</v>
      </c>
      <c r="P17" s="31">
        <f t="shared" si="4"/>
        <v>6000000</v>
      </c>
      <c r="Q17" s="31">
        <f t="shared" si="5"/>
        <v>6000000</v>
      </c>
      <c r="R17" s="87">
        <v>43606</v>
      </c>
      <c r="S17" s="111"/>
      <c r="T17" s="94" t="s">
        <v>102</v>
      </c>
      <c r="U17" s="97">
        <v>43606</v>
      </c>
      <c r="V17" s="95"/>
    </row>
    <row r="18" spans="1:24" s="83" customFormat="1" ht="36" customHeight="1">
      <c r="A18" s="60"/>
      <c r="B18" s="60"/>
      <c r="C18" s="61" t="s">
        <v>16</v>
      </c>
      <c r="D18" s="62">
        <f>SUM(D6:D17)</f>
        <v>374</v>
      </c>
      <c r="E18" s="62">
        <f>SUM(E6:E17)</f>
        <v>374</v>
      </c>
      <c r="F18" s="63">
        <f>+IF(E18=0,0,E18/D18)</f>
        <v>1</v>
      </c>
      <c r="G18" s="62">
        <f>SUM(G6:G17)</f>
        <v>15000000</v>
      </c>
      <c r="H18" s="64">
        <f>SUM(H6:H17)</f>
        <v>1749328.3352323119</v>
      </c>
      <c r="I18" s="62">
        <f>SUM(I6:I17)</f>
        <v>1877699.826689326</v>
      </c>
      <c r="J18" s="63">
        <f t="shared" si="7"/>
        <v>1.073383303106427</v>
      </c>
      <c r="K18" s="62">
        <f>SUM(K6:K17)</f>
        <v>30000000</v>
      </c>
      <c r="L18" s="62">
        <f>SUM(L6:L17)</f>
        <v>374</v>
      </c>
      <c r="M18" s="62">
        <f>SUM(M6:M17)</f>
        <v>374</v>
      </c>
      <c r="N18" s="63">
        <f>+IF(M18=0,0,M18/L18)</f>
        <v>1</v>
      </c>
      <c r="O18" s="62">
        <f>SUM(O6:O17)</f>
        <v>15000000</v>
      </c>
      <c r="P18" s="62">
        <f>SUM(P6:P17)</f>
        <v>60000000</v>
      </c>
      <c r="Q18" s="64">
        <f>SUM(Q6:Q17)</f>
        <v>60000000</v>
      </c>
      <c r="R18" s="62"/>
      <c r="S18" s="111"/>
      <c r="T18" s="94"/>
      <c r="U18" s="97"/>
      <c r="V18" s="98"/>
      <c r="W18" s="82"/>
      <c r="X18" s="82"/>
    </row>
    <row r="19" spans="1:24">
      <c r="A19" s="69"/>
      <c r="B19" s="69"/>
      <c r="C19" s="69"/>
      <c r="D19" s="70"/>
      <c r="E19" s="70"/>
      <c r="F19" s="71"/>
      <c r="G19" s="70"/>
      <c r="H19" s="70"/>
      <c r="I19" s="70"/>
      <c r="J19" s="72"/>
      <c r="K19" s="70"/>
      <c r="L19" s="70"/>
      <c r="M19" s="71"/>
      <c r="N19" s="70"/>
      <c r="O19" s="69"/>
      <c r="P19" s="28"/>
      <c r="Q19" s="69"/>
      <c r="R19" s="69"/>
      <c r="S19" s="111"/>
      <c r="U19" s="97"/>
      <c r="W19" s="82"/>
      <c r="X19" s="82"/>
    </row>
    <row r="20" spans="1:24" s="81" customFormat="1" ht="25.5" customHeight="1">
      <c r="A20" s="191" t="s">
        <v>1</v>
      </c>
      <c r="B20" s="191" t="s">
        <v>35</v>
      </c>
      <c r="C20" s="195" t="s">
        <v>15</v>
      </c>
      <c r="D20" s="191" t="s">
        <v>88</v>
      </c>
      <c r="E20" s="191"/>
      <c r="F20" s="191"/>
      <c r="G20" s="191"/>
      <c r="H20" s="191" t="s">
        <v>5296</v>
      </c>
      <c r="I20" s="191"/>
      <c r="J20" s="191"/>
      <c r="K20" s="191"/>
      <c r="L20" s="191" t="s">
        <v>89</v>
      </c>
      <c r="M20" s="191"/>
      <c r="N20" s="191"/>
      <c r="O20" s="191"/>
      <c r="P20" s="191" t="s">
        <v>2</v>
      </c>
      <c r="Q20" s="191" t="s">
        <v>20</v>
      </c>
      <c r="R20" s="191" t="s">
        <v>86</v>
      </c>
      <c r="S20" s="111"/>
      <c r="T20" s="94"/>
      <c r="U20" s="97"/>
      <c r="V20" s="96"/>
      <c r="W20" s="82"/>
      <c r="X20" s="82"/>
    </row>
    <row r="21" spans="1:24" s="81" customFormat="1" ht="39" customHeight="1">
      <c r="A21" s="191"/>
      <c r="B21" s="191"/>
      <c r="C21" s="195"/>
      <c r="D21" s="9" t="s">
        <v>3</v>
      </c>
      <c r="E21" s="52" t="s">
        <v>4</v>
      </c>
      <c r="F21" s="10" t="s">
        <v>5</v>
      </c>
      <c r="G21" s="52" t="s">
        <v>6</v>
      </c>
      <c r="H21" s="121" t="s">
        <v>3</v>
      </c>
      <c r="I21" s="52" t="s">
        <v>4</v>
      </c>
      <c r="J21" s="10" t="s">
        <v>5</v>
      </c>
      <c r="K21" s="121" t="s">
        <v>6</v>
      </c>
      <c r="L21" s="9" t="s">
        <v>3</v>
      </c>
      <c r="M21" s="52" t="s">
        <v>4</v>
      </c>
      <c r="N21" s="10" t="s">
        <v>5</v>
      </c>
      <c r="O21" s="52" t="s">
        <v>6</v>
      </c>
      <c r="P21" s="191"/>
      <c r="Q21" s="191"/>
      <c r="R21" s="191"/>
      <c r="S21" s="111"/>
      <c r="T21" s="94"/>
      <c r="U21" s="97"/>
      <c r="V21" s="96"/>
      <c r="W21" s="82"/>
      <c r="X21" s="82"/>
    </row>
    <row r="22" spans="1:24" s="82" customFormat="1" ht="42.75" customHeight="1">
      <c r="A22" s="197" t="s">
        <v>66</v>
      </c>
      <c r="B22" s="49" t="s">
        <v>64</v>
      </c>
      <c r="C22" s="59" t="s">
        <v>65</v>
      </c>
      <c r="D22" s="31">
        <v>291</v>
      </c>
      <c r="E22" s="189">
        <f>+D22</f>
        <v>291</v>
      </c>
      <c r="F22" s="50">
        <f t="shared" ref="F22:F29" si="10">+IF(E22=0,0,E22/D22)</f>
        <v>1</v>
      </c>
      <c r="G22" s="31">
        <f t="shared" ref="G22:G29" si="11">+IF(F22&gt;=100%,1500000,0)</f>
        <v>1500000</v>
      </c>
      <c r="H22" s="31">
        <v>229445.83285447536</v>
      </c>
      <c r="I22" s="31">
        <v>316234.54800000007</v>
      </c>
      <c r="J22" s="53">
        <f>+IF(I22=0,0,I22/H22)</f>
        <v>1.3782536124792901</v>
      </c>
      <c r="K22" s="31">
        <f>IF(AND(J22&gt;=90%,J22&lt;95%),1300000,IF(AND(J22&gt;=95%,J22&lt;100%),1800000,IF(J22&gt;=100%,3000000,0)))</f>
        <v>3000000</v>
      </c>
      <c r="L22" s="31">
        <v>291</v>
      </c>
      <c r="M22" s="189">
        <f>+L22</f>
        <v>291</v>
      </c>
      <c r="N22" s="54">
        <f t="shared" ref="N22:N30" si="12">+IF(M22=0,0,M22/L22)</f>
        <v>1</v>
      </c>
      <c r="O22" s="31">
        <f t="shared" ref="O22:O29" si="13">+IF(N22&gt;=100%,1500000,0)</f>
        <v>1500000</v>
      </c>
      <c r="P22" s="31">
        <f>+SUM(O22,K22,G22)</f>
        <v>6000000</v>
      </c>
      <c r="Q22" s="31">
        <f>+P22</f>
        <v>6000000</v>
      </c>
      <c r="R22" s="87">
        <v>43529</v>
      </c>
      <c r="S22" s="111"/>
      <c r="T22" s="94" t="s">
        <v>64</v>
      </c>
      <c r="U22" s="97">
        <v>43529</v>
      </c>
      <c r="V22" s="95"/>
    </row>
    <row r="23" spans="1:24" s="82" customFormat="1" ht="42.75" customHeight="1">
      <c r="A23" s="198"/>
      <c r="B23" s="49" t="s">
        <v>103</v>
      </c>
      <c r="C23" s="59" t="s">
        <v>96</v>
      </c>
      <c r="D23" s="31">
        <v>238</v>
      </c>
      <c r="E23" s="189">
        <f t="shared" ref="E23:E29" si="14">+D23</f>
        <v>238</v>
      </c>
      <c r="F23" s="50">
        <f t="shared" si="10"/>
        <v>1</v>
      </c>
      <c r="G23" s="31">
        <f t="shared" si="11"/>
        <v>1500000</v>
      </c>
      <c r="H23" s="31">
        <v>308965.30784180789</v>
      </c>
      <c r="I23" s="31">
        <v>429263.60000000003</v>
      </c>
      <c r="J23" s="53">
        <f t="shared" ref="J23:J29" si="15">+IF(I23=0,0,I23/H23)</f>
        <v>1.3893585755582163</v>
      </c>
      <c r="K23" s="31">
        <f t="shared" ref="K23:K29" si="16">IF(AND(J23&gt;=90%,J23&lt;95%),1300000,IF(AND(J23&gt;=95%,J23&lt;100%),1800000,IF(J23&gt;=100%,3000000,0)))</f>
        <v>3000000</v>
      </c>
      <c r="L23" s="31">
        <v>238</v>
      </c>
      <c r="M23" s="189">
        <f t="shared" ref="M23:M29" si="17">+L23</f>
        <v>238</v>
      </c>
      <c r="N23" s="50">
        <f t="shared" si="12"/>
        <v>1</v>
      </c>
      <c r="O23" s="31">
        <f t="shared" si="13"/>
        <v>1500000</v>
      </c>
      <c r="P23" s="31">
        <f t="shared" ref="P23:P29" si="18">+SUM(O23,K23,G23)</f>
        <v>6000000</v>
      </c>
      <c r="Q23" s="31">
        <f t="shared" ref="Q23:Q29" si="19">+P23</f>
        <v>6000000</v>
      </c>
      <c r="R23" s="87">
        <v>43578</v>
      </c>
      <c r="S23" s="111"/>
      <c r="T23" s="94" t="s">
        <v>103</v>
      </c>
      <c r="U23" s="97">
        <v>43578</v>
      </c>
      <c r="V23" s="95"/>
    </row>
    <row r="24" spans="1:24" s="82" customFormat="1" ht="42.75" customHeight="1">
      <c r="A24" s="198"/>
      <c r="B24" s="49" t="s">
        <v>45</v>
      </c>
      <c r="C24" s="59" t="s">
        <v>26</v>
      </c>
      <c r="D24" s="31">
        <v>210</v>
      </c>
      <c r="E24" s="189">
        <f t="shared" si="14"/>
        <v>210</v>
      </c>
      <c r="F24" s="50">
        <f t="shared" si="10"/>
        <v>1</v>
      </c>
      <c r="G24" s="31">
        <f t="shared" si="11"/>
        <v>1500000</v>
      </c>
      <c r="H24" s="31">
        <v>205120.38203921498</v>
      </c>
      <c r="I24" s="31">
        <v>296211.45600000001</v>
      </c>
      <c r="J24" s="53">
        <f t="shared" si="15"/>
        <v>1.4440859219117981</v>
      </c>
      <c r="K24" s="31">
        <f t="shared" si="16"/>
        <v>3000000</v>
      </c>
      <c r="L24" s="31">
        <v>210</v>
      </c>
      <c r="M24" s="189">
        <f t="shared" si="17"/>
        <v>210</v>
      </c>
      <c r="N24" s="50">
        <f t="shared" si="12"/>
        <v>1</v>
      </c>
      <c r="O24" s="31">
        <f t="shared" si="13"/>
        <v>1500000</v>
      </c>
      <c r="P24" s="31">
        <f t="shared" si="18"/>
        <v>6000000</v>
      </c>
      <c r="Q24" s="31">
        <f t="shared" si="19"/>
        <v>6000000</v>
      </c>
      <c r="R24" s="87">
        <v>42208</v>
      </c>
      <c r="S24" s="111"/>
      <c r="T24" s="94" t="s">
        <v>45</v>
      </c>
      <c r="U24" s="97">
        <v>42208</v>
      </c>
      <c r="V24" s="95"/>
    </row>
    <row r="25" spans="1:24" s="82" customFormat="1" ht="39.75" customHeight="1">
      <c r="A25" s="198"/>
      <c r="B25" s="49" t="s">
        <v>79</v>
      </c>
      <c r="C25" s="59" t="s">
        <v>69</v>
      </c>
      <c r="D25" s="31">
        <v>248</v>
      </c>
      <c r="E25" s="189">
        <f t="shared" si="14"/>
        <v>248</v>
      </c>
      <c r="F25" s="50">
        <f t="shared" si="10"/>
        <v>1</v>
      </c>
      <c r="G25" s="31">
        <f t="shared" si="11"/>
        <v>1500000</v>
      </c>
      <c r="H25" s="31">
        <v>224259.48989113045</v>
      </c>
      <c r="I25" s="31">
        <v>287517.30000000005</v>
      </c>
      <c r="J25" s="53">
        <f t="shared" si="15"/>
        <v>1.2820741728235399</v>
      </c>
      <c r="K25" s="31">
        <f t="shared" si="16"/>
        <v>3000000</v>
      </c>
      <c r="L25" s="31">
        <v>248</v>
      </c>
      <c r="M25" s="189">
        <f t="shared" si="17"/>
        <v>248</v>
      </c>
      <c r="N25" s="50">
        <f t="shared" si="12"/>
        <v>1</v>
      </c>
      <c r="O25" s="31">
        <f t="shared" si="13"/>
        <v>1500000</v>
      </c>
      <c r="P25" s="31">
        <f t="shared" si="18"/>
        <v>6000000</v>
      </c>
      <c r="Q25" s="31">
        <f t="shared" si="19"/>
        <v>6000000</v>
      </c>
      <c r="R25" s="87">
        <v>43556</v>
      </c>
      <c r="S25" s="111"/>
      <c r="T25" s="94" t="s">
        <v>79</v>
      </c>
      <c r="U25" s="97">
        <v>43556</v>
      </c>
      <c r="V25" s="95"/>
    </row>
    <row r="26" spans="1:24" s="82" customFormat="1" ht="36" customHeight="1">
      <c r="A26" s="198"/>
      <c r="B26" s="49" t="s">
        <v>91</v>
      </c>
      <c r="C26" s="59" t="s">
        <v>68</v>
      </c>
      <c r="D26" s="31">
        <v>158</v>
      </c>
      <c r="E26" s="189">
        <f t="shared" si="14"/>
        <v>158</v>
      </c>
      <c r="F26" s="50">
        <f t="shared" si="10"/>
        <v>1</v>
      </c>
      <c r="G26" s="31">
        <f t="shared" si="11"/>
        <v>1500000</v>
      </c>
      <c r="H26" s="31">
        <v>282223.90548738779</v>
      </c>
      <c r="I26" s="31">
        <v>368552.06400000007</v>
      </c>
      <c r="J26" s="53">
        <f t="shared" si="15"/>
        <v>1.3058853514323228</v>
      </c>
      <c r="K26" s="31">
        <f t="shared" si="16"/>
        <v>3000000</v>
      </c>
      <c r="L26" s="31">
        <v>158</v>
      </c>
      <c r="M26" s="189">
        <f t="shared" si="17"/>
        <v>158</v>
      </c>
      <c r="N26" s="50">
        <f>+IF(M26=0,0,M26/L26)</f>
        <v>1</v>
      </c>
      <c r="O26" s="31">
        <f t="shared" si="13"/>
        <v>1500000</v>
      </c>
      <c r="P26" s="31">
        <f t="shared" si="18"/>
        <v>6000000</v>
      </c>
      <c r="Q26" s="31">
        <f t="shared" si="19"/>
        <v>6000000</v>
      </c>
      <c r="R26" s="87">
        <v>43575</v>
      </c>
      <c r="S26" s="111"/>
      <c r="T26" s="94" t="s">
        <v>91</v>
      </c>
      <c r="U26" s="97">
        <v>43575</v>
      </c>
      <c r="V26" s="95"/>
    </row>
    <row r="27" spans="1:24" s="82" customFormat="1" ht="36" customHeight="1">
      <c r="A27" s="198"/>
      <c r="B27" s="49" t="s">
        <v>46</v>
      </c>
      <c r="C27" s="59" t="s">
        <v>41</v>
      </c>
      <c r="D27" s="31">
        <v>180</v>
      </c>
      <c r="E27" s="189">
        <f t="shared" si="14"/>
        <v>180</v>
      </c>
      <c r="F27" s="50">
        <f t="shared" si="10"/>
        <v>1</v>
      </c>
      <c r="G27" s="31">
        <f t="shared" si="11"/>
        <v>1500000</v>
      </c>
      <c r="H27" s="31">
        <v>209986.35292501544</v>
      </c>
      <c r="I27" s="31">
        <v>328747.89999999985</v>
      </c>
      <c r="J27" s="53">
        <f t="shared" si="15"/>
        <v>1.565567930585438</v>
      </c>
      <c r="K27" s="31">
        <f t="shared" si="16"/>
        <v>3000000</v>
      </c>
      <c r="L27" s="31">
        <v>180</v>
      </c>
      <c r="M27" s="189">
        <f t="shared" si="17"/>
        <v>180</v>
      </c>
      <c r="N27" s="50">
        <f t="shared" ref="N27:N28" si="20">+IF(M27=0,0,M27/L27)</f>
        <v>1</v>
      </c>
      <c r="O27" s="31">
        <f t="shared" si="13"/>
        <v>1500000</v>
      </c>
      <c r="P27" s="31">
        <f t="shared" si="18"/>
        <v>6000000</v>
      </c>
      <c r="Q27" s="31">
        <f t="shared" si="19"/>
        <v>6000000</v>
      </c>
      <c r="R27" s="87">
        <v>43283</v>
      </c>
      <c r="S27" s="111"/>
      <c r="T27" s="94" t="s">
        <v>46</v>
      </c>
      <c r="U27" s="97">
        <v>43283</v>
      </c>
      <c r="V27" s="95"/>
    </row>
    <row r="28" spans="1:24" s="82" customFormat="1" ht="36" customHeight="1">
      <c r="A28" s="198"/>
      <c r="B28" s="49" t="s">
        <v>80</v>
      </c>
      <c r="C28" s="59" t="s">
        <v>70</v>
      </c>
      <c r="D28" s="31">
        <v>163</v>
      </c>
      <c r="E28" s="189">
        <f t="shared" si="14"/>
        <v>163</v>
      </c>
      <c r="F28" s="50">
        <f t="shared" si="10"/>
        <v>1</v>
      </c>
      <c r="G28" s="31">
        <f t="shared" si="11"/>
        <v>1500000</v>
      </c>
      <c r="H28" s="31">
        <v>211169.36983588012</v>
      </c>
      <c r="I28" s="31">
        <v>259124.4</v>
      </c>
      <c r="J28" s="53">
        <f t="shared" si="15"/>
        <v>1.2270927369882778</v>
      </c>
      <c r="K28" s="31">
        <f t="shared" si="16"/>
        <v>3000000</v>
      </c>
      <c r="L28" s="31">
        <v>163</v>
      </c>
      <c r="M28" s="189">
        <f t="shared" si="17"/>
        <v>163</v>
      </c>
      <c r="N28" s="50">
        <f t="shared" si="20"/>
        <v>1</v>
      </c>
      <c r="O28" s="31">
        <f t="shared" si="13"/>
        <v>1500000</v>
      </c>
      <c r="P28" s="31">
        <f t="shared" si="18"/>
        <v>6000000</v>
      </c>
      <c r="Q28" s="31">
        <f t="shared" si="19"/>
        <v>6000000</v>
      </c>
      <c r="R28" s="87">
        <v>43575</v>
      </c>
      <c r="S28" s="111"/>
      <c r="T28" s="94" t="s">
        <v>80</v>
      </c>
      <c r="U28" s="97">
        <v>43575</v>
      </c>
      <c r="V28" s="95"/>
    </row>
    <row r="29" spans="1:24" s="82" customFormat="1" ht="36" customHeight="1">
      <c r="A29" s="198"/>
      <c r="B29" s="49" t="s">
        <v>81</v>
      </c>
      <c r="C29" s="59" t="s">
        <v>71</v>
      </c>
      <c r="D29" s="31">
        <v>181</v>
      </c>
      <c r="E29" s="189">
        <f t="shared" si="14"/>
        <v>181</v>
      </c>
      <c r="F29" s="50">
        <f t="shared" si="10"/>
        <v>1</v>
      </c>
      <c r="G29" s="31">
        <f t="shared" si="11"/>
        <v>1500000</v>
      </c>
      <c r="H29" s="31">
        <v>306886.92062508763</v>
      </c>
      <c r="I29" s="31">
        <v>394742.96000000008</v>
      </c>
      <c r="J29" s="53">
        <f t="shared" si="15"/>
        <v>1.2862814720026563</v>
      </c>
      <c r="K29" s="31">
        <f t="shared" si="16"/>
        <v>3000000</v>
      </c>
      <c r="L29" s="31">
        <v>181</v>
      </c>
      <c r="M29" s="189">
        <f t="shared" si="17"/>
        <v>181</v>
      </c>
      <c r="N29" s="50">
        <f t="shared" si="12"/>
        <v>1</v>
      </c>
      <c r="O29" s="31">
        <f t="shared" si="13"/>
        <v>1500000</v>
      </c>
      <c r="P29" s="31">
        <f t="shared" si="18"/>
        <v>6000000</v>
      </c>
      <c r="Q29" s="31">
        <f t="shared" si="19"/>
        <v>6000000</v>
      </c>
      <c r="R29" s="87">
        <v>43568</v>
      </c>
      <c r="S29" s="111"/>
      <c r="T29" s="94" t="s">
        <v>81</v>
      </c>
      <c r="U29" s="97">
        <v>43568</v>
      </c>
      <c r="V29" s="95"/>
    </row>
    <row r="30" spans="1:24" s="83" customFormat="1" ht="36" customHeight="1">
      <c r="A30" s="60"/>
      <c r="B30" s="60"/>
      <c r="C30" s="61" t="s">
        <v>12</v>
      </c>
      <c r="D30" s="62">
        <f>SUM(D22:D29)</f>
        <v>1669</v>
      </c>
      <c r="E30" s="62">
        <f>SUM(E22:E29)</f>
        <v>1669</v>
      </c>
      <c r="F30" s="63">
        <f>+IF(E30=0,0,E30/D30)</f>
        <v>1</v>
      </c>
      <c r="G30" s="62">
        <f>SUM(G22:G29)</f>
        <v>12000000</v>
      </c>
      <c r="H30" s="64">
        <f>+SUM(H22:H29)</f>
        <v>1978057.5614999994</v>
      </c>
      <c r="I30" s="62">
        <f>SUM(I22:I29)</f>
        <v>2680394.2280000001</v>
      </c>
      <c r="J30" s="63">
        <f>+IF(I30=0,0,I30/H30)</f>
        <v>1.3550638162255528</v>
      </c>
      <c r="K30" s="62">
        <f>+SUM(K22:K29)</f>
        <v>24000000</v>
      </c>
      <c r="L30" s="62">
        <f>+SUM(L22:L29)</f>
        <v>1669</v>
      </c>
      <c r="M30" s="62">
        <f>+SUM(M22:M29)</f>
        <v>1669</v>
      </c>
      <c r="N30" s="63">
        <f t="shared" si="12"/>
        <v>1</v>
      </c>
      <c r="O30" s="62">
        <f>+SUM(O22:O29)</f>
        <v>12000000</v>
      </c>
      <c r="P30" s="62">
        <f>+SUM(P22:P29)</f>
        <v>48000000</v>
      </c>
      <c r="Q30" s="64">
        <f>+SUM(Q22:Q29)</f>
        <v>48000000</v>
      </c>
      <c r="R30" s="62"/>
      <c r="S30" s="111"/>
      <c r="T30" s="94"/>
      <c r="U30" s="97"/>
      <c r="V30" s="98"/>
      <c r="W30" s="82"/>
      <c r="X30" s="82"/>
    </row>
    <row r="31" spans="1:24" s="29" customFormat="1" ht="18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4"/>
      <c r="N31" s="73"/>
      <c r="O31" s="75"/>
      <c r="Q31" s="73"/>
      <c r="R31" s="73"/>
      <c r="S31" s="111"/>
      <c r="T31" s="94"/>
      <c r="U31" s="97"/>
      <c r="V31" s="100"/>
      <c r="W31" s="82"/>
      <c r="X31" s="82"/>
    </row>
    <row r="32" spans="1:24" s="81" customFormat="1" ht="33" customHeight="1">
      <c r="A32" s="191" t="s">
        <v>1</v>
      </c>
      <c r="B32" s="191" t="s">
        <v>35</v>
      </c>
      <c r="C32" s="195" t="s">
        <v>15</v>
      </c>
      <c r="D32" s="191" t="s">
        <v>88</v>
      </c>
      <c r="E32" s="191"/>
      <c r="F32" s="191"/>
      <c r="G32" s="191"/>
      <c r="H32" s="191" t="s">
        <v>5296</v>
      </c>
      <c r="I32" s="191"/>
      <c r="J32" s="191"/>
      <c r="K32" s="191"/>
      <c r="L32" s="191" t="s">
        <v>89</v>
      </c>
      <c r="M32" s="191"/>
      <c r="N32" s="191"/>
      <c r="O32" s="191"/>
      <c r="P32" s="191" t="s">
        <v>2</v>
      </c>
      <c r="Q32" s="191" t="s">
        <v>20</v>
      </c>
      <c r="R32" s="191" t="s">
        <v>86</v>
      </c>
      <c r="S32" s="111"/>
      <c r="T32" s="94"/>
      <c r="U32" s="97"/>
      <c r="V32" s="96"/>
      <c r="W32" s="82"/>
      <c r="X32" s="82"/>
    </row>
    <row r="33" spans="1:24" s="81" customFormat="1" ht="39" customHeight="1">
      <c r="A33" s="191"/>
      <c r="B33" s="191"/>
      <c r="C33" s="195"/>
      <c r="D33" s="9" t="s">
        <v>3</v>
      </c>
      <c r="E33" s="52" t="s">
        <v>4</v>
      </c>
      <c r="F33" s="10" t="s">
        <v>5</v>
      </c>
      <c r="G33" s="52" t="s">
        <v>6</v>
      </c>
      <c r="H33" s="121" t="s">
        <v>3</v>
      </c>
      <c r="I33" s="88" t="s">
        <v>4</v>
      </c>
      <c r="J33" s="10" t="s">
        <v>5</v>
      </c>
      <c r="K33" s="121" t="s">
        <v>6</v>
      </c>
      <c r="L33" s="9" t="s">
        <v>3</v>
      </c>
      <c r="M33" s="52" t="s">
        <v>4</v>
      </c>
      <c r="N33" s="10" t="s">
        <v>5</v>
      </c>
      <c r="O33" s="52" t="s">
        <v>6</v>
      </c>
      <c r="P33" s="191"/>
      <c r="Q33" s="191"/>
      <c r="R33" s="191"/>
      <c r="S33" s="111"/>
      <c r="T33" s="94"/>
      <c r="U33" s="97"/>
      <c r="V33" s="96"/>
      <c r="W33" s="82"/>
      <c r="X33" s="82"/>
    </row>
    <row r="34" spans="1:24" s="82" customFormat="1" ht="42.75" customHeight="1">
      <c r="A34" s="196" t="s">
        <v>23</v>
      </c>
      <c r="B34" s="44" t="s">
        <v>55</v>
      </c>
      <c r="C34" s="59" t="s">
        <v>21</v>
      </c>
      <c r="D34" s="65">
        <v>254</v>
      </c>
      <c r="E34" s="189">
        <f t="shared" ref="E34:E40" si="21">+D34</f>
        <v>254</v>
      </c>
      <c r="F34" s="11">
        <f t="shared" ref="F34:F40" si="22">+IF(E34=0,0,E34/D34)</f>
        <v>1</v>
      </c>
      <c r="G34" s="31">
        <f>+IF(F34&gt;=100%,1500000,0)</f>
        <v>1500000</v>
      </c>
      <c r="H34" s="65">
        <v>313562.44509825163</v>
      </c>
      <c r="I34" s="31">
        <v>315813.44</v>
      </c>
      <c r="J34" s="11">
        <f>+IF(I34=0,0,I34/H34)</f>
        <v>1.0071787771046468</v>
      </c>
      <c r="K34" s="31">
        <f>IF(AND(J34&gt;=90%,J34&lt;95%),1300000,IF(AND(J34&gt;=95%,J34&lt;100%),1800000,IF(J34&gt;=100%,3000000,0)))</f>
        <v>3000000</v>
      </c>
      <c r="L34" s="65">
        <v>254</v>
      </c>
      <c r="M34" s="189">
        <f t="shared" ref="M34:M40" si="23">+L34</f>
        <v>254</v>
      </c>
      <c r="N34" s="32">
        <f t="shared" ref="N34:N41" si="24">+IF(M34=0,0,M34/L34)</f>
        <v>1</v>
      </c>
      <c r="O34" s="31">
        <f t="shared" ref="O34:O40" si="25">+IF(N34&gt;=100%,1500000,0)</f>
        <v>1500000</v>
      </c>
      <c r="P34" s="31">
        <f>+SUM(O34,K34,G34)</f>
        <v>6000000</v>
      </c>
      <c r="Q34" s="31">
        <f>+P34</f>
        <v>6000000</v>
      </c>
      <c r="R34" s="87">
        <v>41708</v>
      </c>
      <c r="S34" s="111"/>
      <c r="T34" s="94" t="s">
        <v>55</v>
      </c>
      <c r="U34" s="97">
        <v>41708</v>
      </c>
      <c r="V34" s="95"/>
    </row>
    <row r="35" spans="1:24" s="82" customFormat="1" ht="42.75" customHeight="1">
      <c r="A35" s="196"/>
      <c r="B35" s="44" t="s">
        <v>52</v>
      </c>
      <c r="C35" s="59" t="s">
        <v>36</v>
      </c>
      <c r="D35" s="65">
        <v>170</v>
      </c>
      <c r="E35" s="189">
        <f t="shared" si="21"/>
        <v>170</v>
      </c>
      <c r="F35" s="11">
        <f t="shared" si="22"/>
        <v>1</v>
      </c>
      <c r="G35" s="31">
        <f t="shared" ref="G35:G40" si="26">+IF(F35&gt;=100%,1500000,0)</f>
        <v>1500000</v>
      </c>
      <c r="H35" s="65">
        <v>322037.69717180228</v>
      </c>
      <c r="I35" s="31">
        <v>329601.40000000002</v>
      </c>
      <c r="J35" s="11">
        <f t="shared" ref="J35:J41" si="27">+IF(I35=0,0,I35/H35)</f>
        <v>1.0234870106655949</v>
      </c>
      <c r="K35" s="31">
        <f t="shared" ref="K35:K40" si="28">IF(AND(J35&gt;=90%,J35&lt;95%),1300000,IF(AND(J35&gt;=95%,J35&lt;100%),1800000,IF(J35&gt;=100%,3000000,0)))</f>
        <v>3000000</v>
      </c>
      <c r="L35" s="65">
        <v>170</v>
      </c>
      <c r="M35" s="189">
        <f t="shared" si="23"/>
        <v>170</v>
      </c>
      <c r="N35" s="32">
        <f>+IF(M35=0,0,M35/L35)</f>
        <v>1</v>
      </c>
      <c r="O35" s="31">
        <f t="shared" si="25"/>
        <v>1500000</v>
      </c>
      <c r="P35" s="31">
        <f t="shared" ref="P35:P40" si="29">+SUM(O35,K35,G35)</f>
        <v>6000000</v>
      </c>
      <c r="Q35" s="31">
        <f t="shared" ref="Q35:Q40" si="30">+P35</f>
        <v>6000000</v>
      </c>
      <c r="R35" s="87">
        <v>43061</v>
      </c>
      <c r="S35" s="111"/>
      <c r="T35" s="94" t="s">
        <v>52</v>
      </c>
      <c r="U35" s="97">
        <v>43061</v>
      </c>
      <c r="V35" s="95"/>
    </row>
    <row r="36" spans="1:24" s="82" customFormat="1" ht="42.75" customHeight="1">
      <c r="A36" s="196"/>
      <c r="B36" s="44" t="s">
        <v>53</v>
      </c>
      <c r="C36" s="59" t="s">
        <v>38</v>
      </c>
      <c r="D36" s="65">
        <v>195</v>
      </c>
      <c r="E36" s="189">
        <f t="shared" si="21"/>
        <v>195</v>
      </c>
      <c r="F36" s="11">
        <f t="shared" si="22"/>
        <v>1</v>
      </c>
      <c r="G36" s="31">
        <f t="shared" si="26"/>
        <v>1500000</v>
      </c>
      <c r="H36" s="65">
        <v>331794.73926108511</v>
      </c>
      <c r="I36" s="31">
        <v>339662.19999999995</v>
      </c>
      <c r="J36" s="11">
        <f t="shared" si="27"/>
        <v>1.023711830863973</v>
      </c>
      <c r="K36" s="31">
        <f t="shared" si="28"/>
        <v>3000000</v>
      </c>
      <c r="L36" s="65">
        <v>195</v>
      </c>
      <c r="M36" s="189">
        <f t="shared" si="23"/>
        <v>195</v>
      </c>
      <c r="N36" s="32">
        <f t="shared" si="24"/>
        <v>1</v>
      </c>
      <c r="O36" s="31">
        <f t="shared" si="25"/>
        <v>1500000</v>
      </c>
      <c r="P36" s="31">
        <f t="shared" si="29"/>
        <v>6000000</v>
      </c>
      <c r="Q36" s="31">
        <f t="shared" si="30"/>
        <v>6000000</v>
      </c>
      <c r="R36" s="87">
        <v>42647</v>
      </c>
      <c r="S36" s="111"/>
      <c r="T36" s="94" t="s">
        <v>53</v>
      </c>
      <c r="U36" s="97">
        <v>42647</v>
      </c>
      <c r="V36" s="95"/>
    </row>
    <row r="37" spans="1:24" s="82" customFormat="1" ht="42.75" customHeight="1">
      <c r="A37" s="196"/>
      <c r="B37" s="44" t="s">
        <v>54</v>
      </c>
      <c r="C37" s="59" t="s">
        <v>37</v>
      </c>
      <c r="D37" s="65">
        <v>320</v>
      </c>
      <c r="E37" s="189">
        <f t="shared" si="21"/>
        <v>320</v>
      </c>
      <c r="F37" s="11">
        <f t="shared" si="22"/>
        <v>1</v>
      </c>
      <c r="G37" s="31">
        <f t="shared" si="26"/>
        <v>1500000</v>
      </c>
      <c r="H37" s="65">
        <v>440732.31873205514</v>
      </c>
      <c r="I37" s="31">
        <v>266551.2</v>
      </c>
      <c r="J37" s="11">
        <f t="shared" si="27"/>
        <v>0.60479159043031472</v>
      </c>
      <c r="K37" s="31">
        <f t="shared" si="28"/>
        <v>0</v>
      </c>
      <c r="L37" s="65">
        <v>320</v>
      </c>
      <c r="M37" s="189">
        <f t="shared" si="23"/>
        <v>320</v>
      </c>
      <c r="N37" s="11">
        <f t="shared" si="24"/>
        <v>1</v>
      </c>
      <c r="O37" s="31">
        <f t="shared" si="25"/>
        <v>1500000</v>
      </c>
      <c r="P37" s="31">
        <f t="shared" si="29"/>
        <v>3000000</v>
      </c>
      <c r="Q37" s="31">
        <f t="shared" si="30"/>
        <v>3000000</v>
      </c>
      <c r="R37" s="87">
        <v>43160</v>
      </c>
      <c r="S37" s="111"/>
      <c r="T37" s="94" t="s">
        <v>54</v>
      </c>
      <c r="U37" s="97">
        <v>43160</v>
      </c>
      <c r="V37" s="95"/>
    </row>
    <row r="38" spans="1:24" s="82" customFormat="1" ht="42.75" customHeight="1">
      <c r="A38" s="196"/>
      <c r="B38" s="44"/>
      <c r="C38" s="59" t="s">
        <v>59</v>
      </c>
      <c r="D38" s="65">
        <v>130</v>
      </c>
      <c r="E38" s="189">
        <v>130</v>
      </c>
      <c r="F38" s="11">
        <f>+IF(E38=0,0,E38/D38)</f>
        <v>1</v>
      </c>
      <c r="G38" s="31">
        <v>0</v>
      </c>
      <c r="H38" s="65">
        <v>294948.23213680513</v>
      </c>
      <c r="I38" s="31"/>
      <c r="J38" s="11">
        <f t="shared" si="27"/>
        <v>0</v>
      </c>
      <c r="K38" s="31">
        <f t="shared" si="28"/>
        <v>0</v>
      </c>
      <c r="L38" s="65">
        <v>130</v>
      </c>
      <c r="M38" s="189">
        <v>130</v>
      </c>
      <c r="N38" s="11">
        <f>+IF(M38=0,0,M38/L38)</f>
        <v>1</v>
      </c>
      <c r="O38" s="31">
        <v>0</v>
      </c>
      <c r="P38" s="31">
        <f t="shared" si="29"/>
        <v>0</v>
      </c>
      <c r="Q38" s="31">
        <f t="shared" si="30"/>
        <v>0</v>
      </c>
      <c r="R38" s="87"/>
      <c r="S38" s="111"/>
      <c r="T38" s="94"/>
      <c r="U38" s="97"/>
      <c r="V38" s="95"/>
    </row>
    <row r="39" spans="1:24" s="82" customFormat="1" ht="42.75" customHeight="1">
      <c r="A39" s="196" t="s">
        <v>31</v>
      </c>
      <c r="B39" s="44" t="s">
        <v>51</v>
      </c>
      <c r="C39" s="59" t="s">
        <v>34</v>
      </c>
      <c r="D39" s="65">
        <v>45</v>
      </c>
      <c r="E39" s="189">
        <f t="shared" si="21"/>
        <v>45</v>
      </c>
      <c r="F39" s="11">
        <f t="shared" si="22"/>
        <v>1</v>
      </c>
      <c r="G39" s="31">
        <f t="shared" si="26"/>
        <v>1500000</v>
      </c>
      <c r="H39" s="65">
        <v>202998.83145933683</v>
      </c>
      <c r="I39" s="31">
        <v>183621.47512050002</v>
      </c>
      <c r="J39" s="11">
        <f t="shared" si="27"/>
        <v>0.90454449318976338</v>
      </c>
      <c r="K39" s="31">
        <f t="shared" si="28"/>
        <v>1300000</v>
      </c>
      <c r="L39" s="65">
        <v>45</v>
      </c>
      <c r="M39" s="189">
        <f t="shared" si="23"/>
        <v>45</v>
      </c>
      <c r="N39" s="11">
        <f t="shared" si="24"/>
        <v>1</v>
      </c>
      <c r="O39" s="31">
        <f t="shared" si="25"/>
        <v>1500000</v>
      </c>
      <c r="P39" s="31">
        <f t="shared" si="29"/>
        <v>4300000</v>
      </c>
      <c r="Q39" s="31">
        <f t="shared" si="30"/>
        <v>4300000</v>
      </c>
      <c r="R39" s="87">
        <v>41974</v>
      </c>
      <c r="S39" s="111"/>
      <c r="T39" s="94" t="s">
        <v>51</v>
      </c>
      <c r="U39" s="97">
        <v>41974</v>
      </c>
      <c r="V39" s="95"/>
    </row>
    <row r="40" spans="1:24" s="82" customFormat="1" ht="42.75" customHeight="1">
      <c r="A40" s="196"/>
      <c r="B40" s="44" t="s">
        <v>56</v>
      </c>
      <c r="C40" s="59" t="s">
        <v>29</v>
      </c>
      <c r="D40" s="65">
        <v>39</v>
      </c>
      <c r="E40" s="189">
        <f t="shared" si="21"/>
        <v>39</v>
      </c>
      <c r="F40" s="11">
        <f t="shared" si="22"/>
        <v>1</v>
      </c>
      <c r="G40" s="31">
        <f t="shared" si="26"/>
        <v>1500000</v>
      </c>
      <c r="H40" s="65">
        <v>226766.34429917362</v>
      </c>
      <c r="I40" s="31">
        <v>312985.56880549999</v>
      </c>
      <c r="J40" s="11">
        <f t="shared" si="27"/>
        <v>1.3802117319163423</v>
      </c>
      <c r="K40" s="31">
        <f t="shared" si="28"/>
        <v>3000000</v>
      </c>
      <c r="L40" s="65">
        <v>39</v>
      </c>
      <c r="M40" s="189">
        <f t="shared" si="23"/>
        <v>39</v>
      </c>
      <c r="N40" s="11">
        <f t="shared" si="24"/>
        <v>1</v>
      </c>
      <c r="O40" s="31">
        <f t="shared" si="25"/>
        <v>1500000</v>
      </c>
      <c r="P40" s="31">
        <f t="shared" si="29"/>
        <v>6000000</v>
      </c>
      <c r="Q40" s="31">
        <f t="shared" si="30"/>
        <v>6000000</v>
      </c>
      <c r="R40" s="87">
        <v>42475</v>
      </c>
      <c r="S40" s="111"/>
      <c r="T40" s="94" t="s">
        <v>56</v>
      </c>
      <c r="U40" s="97">
        <v>42475</v>
      </c>
      <c r="V40" s="110"/>
    </row>
    <row r="41" spans="1:24" s="83" customFormat="1" ht="36" customHeight="1">
      <c r="A41" s="60"/>
      <c r="B41" s="60"/>
      <c r="C41" s="61" t="s">
        <v>32</v>
      </c>
      <c r="D41" s="62">
        <f>SUM(D34:D40)</f>
        <v>1153</v>
      </c>
      <c r="E41" s="62">
        <f>SUM(E34:E40)</f>
        <v>1153</v>
      </c>
      <c r="F41" s="63">
        <f>+IF(E41=0,0,E41/D41)</f>
        <v>1</v>
      </c>
      <c r="G41" s="62">
        <f>SUM(G34:G40)</f>
        <v>9000000</v>
      </c>
      <c r="H41" s="64">
        <f>SUM(H34:H40)</f>
        <v>2132840.6081585097</v>
      </c>
      <c r="I41" s="62">
        <f>SUM(I34:I40)</f>
        <v>1748235.2839259999</v>
      </c>
      <c r="J41" s="63">
        <f t="shared" si="27"/>
        <v>0.81967460542465131</v>
      </c>
      <c r="K41" s="62">
        <f>+SUM(K34:K40)</f>
        <v>13300000</v>
      </c>
      <c r="L41" s="62">
        <f>+SUM(L34:L40)</f>
        <v>1153</v>
      </c>
      <c r="M41" s="62">
        <f>+SUM(M34:M40)</f>
        <v>1153</v>
      </c>
      <c r="N41" s="107">
        <f t="shared" si="24"/>
        <v>1</v>
      </c>
      <c r="O41" s="62">
        <f>+SUM(O34:O40)</f>
        <v>9000000</v>
      </c>
      <c r="P41" s="62">
        <f>+SUM(P34:P40)</f>
        <v>31300000</v>
      </c>
      <c r="Q41" s="64">
        <f>+SUM(Q34:Q40)</f>
        <v>31300000</v>
      </c>
      <c r="R41" s="62"/>
      <c r="S41" s="111"/>
      <c r="T41" s="94"/>
      <c r="U41" s="97"/>
      <c r="V41" s="98"/>
    </row>
    <row r="42" spans="1:24" ht="70.5" customHeight="1">
      <c r="A42" s="28"/>
      <c r="B42" s="28"/>
      <c r="C42" s="28"/>
      <c r="D42" s="76"/>
      <c r="E42" s="76"/>
      <c r="F42" s="77"/>
      <c r="G42" s="76"/>
      <c r="H42" s="76"/>
      <c r="I42" s="76"/>
      <c r="J42" s="77"/>
      <c r="K42" s="76"/>
      <c r="L42" s="76"/>
      <c r="M42" s="77"/>
      <c r="N42" s="76"/>
      <c r="O42" s="28"/>
      <c r="P42" s="28"/>
      <c r="Q42" s="28"/>
      <c r="R42" s="28"/>
      <c r="S42" s="111"/>
      <c r="U42" s="97"/>
    </row>
    <row r="43" spans="1:24" s="81" customFormat="1" ht="41.25" customHeight="1">
      <c r="A43" s="191" t="s">
        <v>1</v>
      </c>
      <c r="B43" s="191" t="s">
        <v>35</v>
      </c>
      <c r="C43" s="195" t="s">
        <v>14</v>
      </c>
      <c r="D43" s="191" t="s">
        <v>87</v>
      </c>
      <c r="E43" s="191"/>
      <c r="F43" s="191"/>
      <c r="G43" s="191"/>
      <c r="H43" s="191" t="s">
        <v>5296</v>
      </c>
      <c r="I43" s="191"/>
      <c r="J43" s="191"/>
      <c r="K43" s="191"/>
      <c r="L43" s="199" t="s">
        <v>5297</v>
      </c>
      <c r="M43" s="200"/>
      <c r="N43" s="200"/>
      <c r="O43" s="201"/>
      <c r="P43" s="106" t="s">
        <v>98</v>
      </c>
      <c r="Q43" s="191" t="s">
        <v>2</v>
      </c>
      <c r="R43" s="191" t="s">
        <v>20</v>
      </c>
      <c r="S43" s="111"/>
      <c r="T43" s="94"/>
      <c r="U43" s="97"/>
      <c r="V43" s="96"/>
    </row>
    <row r="44" spans="1:24" s="81" customFormat="1" ht="43.5" customHeight="1">
      <c r="A44" s="191"/>
      <c r="B44" s="191"/>
      <c r="C44" s="195"/>
      <c r="D44" s="9" t="s">
        <v>3</v>
      </c>
      <c r="E44" s="52" t="s">
        <v>4</v>
      </c>
      <c r="F44" s="10" t="s">
        <v>5</v>
      </c>
      <c r="G44" s="52" t="s">
        <v>6</v>
      </c>
      <c r="H44" s="121" t="s">
        <v>3</v>
      </c>
      <c r="I44" s="88" t="s">
        <v>4</v>
      </c>
      <c r="J44" s="10" t="s">
        <v>5</v>
      </c>
      <c r="K44" s="121" t="s">
        <v>6</v>
      </c>
      <c r="L44" s="52" t="s">
        <v>3</v>
      </c>
      <c r="M44" s="89" t="s">
        <v>4</v>
      </c>
      <c r="N44" s="10" t="s">
        <v>5</v>
      </c>
      <c r="O44" s="89" t="s">
        <v>6</v>
      </c>
      <c r="P44" s="89" t="s">
        <v>97</v>
      </c>
      <c r="Q44" s="191"/>
      <c r="R44" s="191"/>
      <c r="S44" s="111"/>
      <c r="T44" s="94"/>
      <c r="U44" s="97"/>
      <c r="V44" s="96"/>
    </row>
    <row r="45" spans="1:24" s="83" customFormat="1" ht="36" customHeight="1">
      <c r="A45" s="66" t="s">
        <v>13</v>
      </c>
      <c r="B45" s="49" t="s">
        <v>82</v>
      </c>
      <c r="C45" s="67" t="s">
        <v>72</v>
      </c>
      <c r="D45" s="26">
        <f>SUM(D16,D17)</f>
        <v>27</v>
      </c>
      <c r="E45" s="26">
        <f>SUM(E16,E17)</f>
        <v>27</v>
      </c>
      <c r="F45" s="27">
        <f>+IF(E45=0,0,E45/D45)</f>
        <v>1</v>
      </c>
      <c r="G45" s="26">
        <f>+IF(F45&gt;=100%,1500000,IF(F45&gt;=95%,1200000,0))</f>
        <v>1500000</v>
      </c>
      <c r="H45" s="38">
        <f>+SUM(H16:H17)</f>
        <v>470436.00000000006</v>
      </c>
      <c r="I45" s="38">
        <f>SUM(I16:I17)</f>
        <v>476289.61039699998</v>
      </c>
      <c r="J45" s="33">
        <f>+IF(I45=0,0,I45/H45)</f>
        <v>1.0124429473871046</v>
      </c>
      <c r="K45" s="26">
        <f>(+IF(AND(J45&gt;=90%,J45&lt;95%),1100000,IF(AND(J45&gt;=95%,J45&lt;100%),1500000,IF(J45&gt;=100%,2500000,0))))</f>
        <v>2500000</v>
      </c>
      <c r="L45" s="26">
        <f>+H45</f>
        <v>470436.00000000006</v>
      </c>
      <c r="M45" s="26">
        <f>+I45</f>
        <v>476289.61039699998</v>
      </c>
      <c r="N45" s="27">
        <f t="shared" ref="N45:N51" si="31">+IF(M45=0,0,M45/L45)</f>
        <v>1.0124429473871046</v>
      </c>
      <c r="O45" s="26">
        <f>(+IF(AND(N45&gt;=90%,N45&lt;95%),1200000,IF(AND(N45&gt;=95%,N45&lt;100%),1800000,IF(N45&gt;=100%,3200000,0))))</f>
        <v>3200000</v>
      </c>
      <c r="P45" s="26"/>
      <c r="Q45" s="26">
        <f>SUM(G45,K45,O45,P45)</f>
        <v>7200000</v>
      </c>
      <c r="R45" s="26"/>
      <c r="S45" s="111"/>
      <c r="T45" s="94"/>
      <c r="U45" s="97"/>
      <c r="V45" s="98"/>
    </row>
    <row r="46" spans="1:24" s="83" customFormat="1" ht="36" customHeight="1">
      <c r="A46" s="66" t="s">
        <v>13</v>
      </c>
      <c r="B46" s="49" t="s">
        <v>1350</v>
      </c>
      <c r="C46" s="67" t="s">
        <v>19</v>
      </c>
      <c r="D46" s="26">
        <f>+SUM(D6:D15)</f>
        <v>347</v>
      </c>
      <c r="E46" s="26">
        <f>+SUM(E6:E15)</f>
        <v>347</v>
      </c>
      <c r="F46" s="27">
        <f t="shared" ref="F46:F51" si="32">+IF(E46=0,0,E46/D46)</f>
        <v>1</v>
      </c>
      <c r="G46" s="26">
        <f t="shared" ref="G46:G48" si="33">+IF(F46&gt;=100%,1500000,IF(F46&gt;=95%,1200000,0))</f>
        <v>1500000</v>
      </c>
      <c r="H46" s="38">
        <f>+SUM(H6:H15)</f>
        <v>1278892.3352323116</v>
      </c>
      <c r="I46" s="38">
        <f>+M46</f>
        <v>1401410.2162923259</v>
      </c>
      <c r="J46" s="33">
        <f t="shared" ref="J46:J50" si="34">+IF(I46=0,0,I46/H46)</f>
        <v>1.0957999963599427</v>
      </c>
      <c r="K46" s="26">
        <f t="shared" ref="K46:K48" si="35">(+IF(AND(J46&gt;=90%,J46&lt;95%),1100000,IF(AND(J46&gt;=95%,J46&lt;100%),1500000,IF(J46&gt;=100%,2500000,0))))</f>
        <v>2500000</v>
      </c>
      <c r="L46" s="26">
        <f>+H46</f>
        <v>1278892.3352323116</v>
      </c>
      <c r="M46" s="26">
        <f>SUM(I6:I15)</f>
        <v>1401410.2162923259</v>
      </c>
      <c r="N46" s="27">
        <f t="shared" si="31"/>
        <v>1.0957999963599427</v>
      </c>
      <c r="O46" s="26">
        <f t="shared" ref="O46:O48" si="36">(+IF(AND(N46&gt;=90%,N46&lt;95%),1200000,IF(AND(N46&gt;=95%,N46&lt;100%),1800000,IF(N46&gt;=100%,3200000,0))))</f>
        <v>3200000</v>
      </c>
      <c r="P46" s="26"/>
      <c r="Q46" s="26">
        <f t="shared" ref="Q46:Q50" si="37">SUM(G46,K46,O46,P46)</f>
        <v>7200000</v>
      </c>
      <c r="R46" s="26"/>
      <c r="S46" s="111"/>
      <c r="T46" s="94"/>
      <c r="U46" s="97"/>
      <c r="V46" s="98"/>
    </row>
    <row r="47" spans="1:24" s="83" customFormat="1" ht="36" customHeight="1">
      <c r="A47" s="66" t="s">
        <v>13</v>
      </c>
      <c r="B47" s="49" t="s">
        <v>44</v>
      </c>
      <c r="C47" s="67" t="s">
        <v>27</v>
      </c>
      <c r="D47" s="26">
        <f>SUM(D30)</f>
        <v>1669</v>
      </c>
      <c r="E47" s="26">
        <f>SUM(E30)</f>
        <v>1669</v>
      </c>
      <c r="F47" s="27">
        <f t="shared" si="32"/>
        <v>1</v>
      </c>
      <c r="G47" s="26">
        <f t="shared" si="33"/>
        <v>1500000</v>
      </c>
      <c r="H47" s="38">
        <f>+H30</f>
        <v>1978057.5614999994</v>
      </c>
      <c r="I47" s="38">
        <f>+I30</f>
        <v>2680394.2280000001</v>
      </c>
      <c r="J47" s="33">
        <f t="shared" si="34"/>
        <v>1.3550638162255528</v>
      </c>
      <c r="K47" s="26">
        <f t="shared" si="35"/>
        <v>2500000</v>
      </c>
      <c r="L47" s="26">
        <v>1920624.0834249998</v>
      </c>
      <c r="M47" s="26">
        <v>2031803.2129999995</v>
      </c>
      <c r="N47" s="27">
        <f t="shared" si="31"/>
        <v>1.0578869808696436</v>
      </c>
      <c r="O47" s="26">
        <f t="shared" si="36"/>
        <v>3200000</v>
      </c>
      <c r="P47" s="26"/>
      <c r="Q47" s="26">
        <f t="shared" si="37"/>
        <v>7200000</v>
      </c>
      <c r="R47" s="26"/>
      <c r="S47" s="111"/>
      <c r="T47" s="94"/>
      <c r="U47" s="97"/>
      <c r="V47" s="98"/>
    </row>
    <row r="48" spans="1:24" s="83" customFormat="1" ht="36" customHeight="1">
      <c r="A48" s="66" t="s">
        <v>13</v>
      </c>
      <c r="B48" s="49" t="s">
        <v>1357</v>
      </c>
      <c r="C48" s="67" t="s">
        <v>30</v>
      </c>
      <c r="D48" s="26">
        <f>+D41</f>
        <v>1153</v>
      </c>
      <c r="E48" s="26">
        <f>+E41</f>
        <v>1153</v>
      </c>
      <c r="F48" s="27">
        <f t="shared" si="32"/>
        <v>1</v>
      </c>
      <c r="G48" s="26">
        <f t="shared" si="33"/>
        <v>1500000</v>
      </c>
      <c r="H48" s="38">
        <f>H41</f>
        <v>2132840.6081585097</v>
      </c>
      <c r="I48" s="38">
        <f>+I41</f>
        <v>1748235.2839259999</v>
      </c>
      <c r="J48" s="33">
        <f t="shared" si="34"/>
        <v>0.81967460542465131</v>
      </c>
      <c r="K48" s="26">
        <f t="shared" si="35"/>
        <v>0</v>
      </c>
      <c r="L48" s="26">
        <f>1686428.91078+SUM(H39,H40)</f>
        <v>2116194.0865385104</v>
      </c>
      <c r="M48" s="26">
        <f>1730473.813+SUM(I39,I40)</f>
        <v>2227080.8569260002</v>
      </c>
      <c r="N48" s="27">
        <f t="shared" si="31"/>
        <v>1.0523991495358864</v>
      </c>
      <c r="O48" s="26">
        <f t="shared" si="36"/>
        <v>3200000</v>
      </c>
      <c r="P48" s="26"/>
      <c r="Q48" s="26">
        <f t="shared" si="37"/>
        <v>4700000</v>
      </c>
      <c r="R48" s="26"/>
      <c r="S48" s="111"/>
      <c r="T48" s="94"/>
      <c r="U48" s="97"/>
      <c r="V48" s="98"/>
    </row>
    <row r="49" spans="1:22" s="83" customFormat="1" ht="36" customHeight="1">
      <c r="A49" s="66" t="s">
        <v>22</v>
      </c>
      <c r="B49" s="55" t="s">
        <v>83</v>
      </c>
      <c r="C49" s="68" t="s">
        <v>73</v>
      </c>
      <c r="D49" s="26"/>
      <c r="E49" s="26"/>
      <c r="F49" s="27"/>
      <c r="G49" s="26"/>
      <c r="H49" s="26">
        <f>H48</f>
        <v>2132840.6081585097</v>
      </c>
      <c r="I49" s="26">
        <f>+I48</f>
        <v>1748235.2839259999</v>
      </c>
      <c r="J49" s="33">
        <f t="shared" si="34"/>
        <v>0.81967460542465131</v>
      </c>
      <c r="K49" s="26">
        <f>(+IF(AND(J49&gt;=90%,J49&lt;95%),1200000,IF(AND(J49&gt;=95%,J49&lt;100%),1500000,IF(J49&gt;=100%,1700000,0))))</f>
        <v>0</v>
      </c>
      <c r="L49" s="26">
        <f>+L48</f>
        <v>2116194.0865385104</v>
      </c>
      <c r="M49" s="26">
        <f>+M48</f>
        <v>2227080.8569260002</v>
      </c>
      <c r="N49" s="27">
        <f t="shared" si="31"/>
        <v>1.0523991495358864</v>
      </c>
      <c r="O49" s="26">
        <f>(+IF(AND(N49&gt;=90%,N49&lt;95%),2700000,IF(AND(N49&gt;=95%,N49&lt;100%),4500000,IF(N49&gt;=100%,6000000,0))))</f>
        <v>6000000</v>
      </c>
      <c r="P49" s="26">
        <f>IF(J49&gt;=100%,2500000,0)</f>
        <v>0</v>
      </c>
      <c r="Q49" s="26">
        <f t="shared" si="37"/>
        <v>6000000</v>
      </c>
      <c r="R49" s="26"/>
      <c r="S49" s="111"/>
      <c r="T49" s="94"/>
      <c r="U49" s="97"/>
      <c r="V49" s="98"/>
    </row>
    <row r="50" spans="1:22" s="83" customFormat="1" ht="36" customHeight="1">
      <c r="A50" s="66" t="s">
        <v>22</v>
      </c>
      <c r="B50" s="55"/>
      <c r="C50" s="68" t="s">
        <v>59</v>
      </c>
      <c r="D50" s="26"/>
      <c r="E50" s="26"/>
      <c r="F50" s="27"/>
      <c r="G50" s="26"/>
      <c r="H50" s="26">
        <f>SUM(H45:H47)</f>
        <v>3727385.8967323108</v>
      </c>
      <c r="I50" s="26">
        <f>SUM(I45,I46,I47)</f>
        <v>4558094.0546893254</v>
      </c>
      <c r="J50" s="33">
        <f t="shared" si="34"/>
        <v>1.2228661536454468</v>
      </c>
      <c r="K50" s="26">
        <f>(+IF(AND(J50&gt;=90%,J50&lt;95%),1200000,IF(AND(J50&gt;=95%,J50&lt;100%),1500000,IF(J50&gt;=100%,1700000,0))))</f>
        <v>1700000</v>
      </c>
      <c r="L50" s="26">
        <f>SUM(L45,L46,L47)</f>
        <v>3669952.4186573112</v>
      </c>
      <c r="M50" s="26">
        <f>SUM(M45,M46,M47)</f>
        <v>3909503.0396893253</v>
      </c>
      <c r="N50" s="27">
        <f t="shared" si="31"/>
        <v>1.0652734950497413</v>
      </c>
      <c r="O50" s="26">
        <f>(+IF(AND(N50&gt;=90%,N50&lt;95%),2700000,IF(AND(N50&gt;=95%,N50&lt;100%),4500000,IF(N50&gt;=100%,6000000,0))))</f>
        <v>6000000</v>
      </c>
      <c r="P50" s="26">
        <f>IF(J50&gt;=100%,2500000,0)</f>
        <v>2500000</v>
      </c>
      <c r="Q50" s="26">
        <f t="shared" si="37"/>
        <v>10200000</v>
      </c>
      <c r="R50" s="26"/>
      <c r="S50" s="111"/>
      <c r="T50" s="94"/>
      <c r="U50" s="97"/>
      <c r="V50" s="98"/>
    </row>
    <row r="51" spans="1:22" s="84" customFormat="1" ht="36" customHeight="1">
      <c r="A51" s="56"/>
      <c r="B51" s="56"/>
      <c r="C51" s="57" t="s">
        <v>84</v>
      </c>
      <c r="D51" s="39">
        <f>SUM(D45:D48)</f>
        <v>3196</v>
      </c>
      <c r="E51" s="39">
        <f>SUM(E45:E48)</f>
        <v>3196</v>
      </c>
      <c r="F51" s="58">
        <f t="shared" si="32"/>
        <v>1</v>
      </c>
      <c r="G51" s="39">
        <f>SUM(G45:G50)</f>
        <v>6000000</v>
      </c>
      <c r="H51" s="39">
        <f>SUM(H49:H50)</f>
        <v>5860226.50489082</v>
      </c>
      <c r="I51" s="39">
        <f>SUM(I49:I50)</f>
        <v>6306329.3386153253</v>
      </c>
      <c r="J51" s="58">
        <f>+IF(I51=0,0,I51/H51)</f>
        <v>1.0761238210421042</v>
      </c>
      <c r="K51" s="39">
        <f t="shared" ref="K51" si="38">SUM(K45:K50)</f>
        <v>9200000</v>
      </c>
      <c r="L51" s="39">
        <f>SUM(L49:L50)</f>
        <v>5786146.5051958216</v>
      </c>
      <c r="M51" s="39">
        <f>SUM(M45:M48)</f>
        <v>6136583.8966153255</v>
      </c>
      <c r="N51" s="58">
        <f t="shared" si="31"/>
        <v>1.0605649012006211</v>
      </c>
      <c r="O51" s="39">
        <f>SUM(O45:O50)</f>
        <v>24800000</v>
      </c>
      <c r="P51" s="39">
        <f t="shared" ref="P51:R51" si="39">SUM(P45:P50)</f>
        <v>2500000</v>
      </c>
      <c r="Q51" s="39">
        <f t="shared" si="39"/>
        <v>42500000</v>
      </c>
      <c r="R51" s="39">
        <f t="shared" si="39"/>
        <v>0</v>
      </c>
      <c r="S51" s="111"/>
      <c r="T51" s="94"/>
      <c r="U51" s="97"/>
      <c r="V51" s="98"/>
    </row>
    <row r="52" spans="1:22" s="29" customFormat="1" ht="18">
      <c r="A52" s="15"/>
      <c r="B52" s="15"/>
      <c r="C52" s="15"/>
      <c r="D52" s="15"/>
      <c r="E52" s="34"/>
      <c r="F52" s="15"/>
      <c r="G52" s="40"/>
      <c r="H52"/>
      <c r="I52"/>
      <c r="J52" s="15"/>
      <c r="K52" s="40"/>
      <c r="L52" s="40"/>
      <c r="M52" s="40"/>
      <c r="N52"/>
      <c r="O52" s="40"/>
      <c r="Q52" s="15"/>
      <c r="R52" s="15"/>
      <c r="S52" s="117"/>
      <c r="T52" s="94"/>
      <c r="U52" s="97"/>
      <c r="V52" s="100"/>
    </row>
    <row r="53" spans="1:22" s="29" customFormat="1" ht="18" hidden="1">
      <c r="A53" s="15"/>
      <c r="B53" s="15"/>
      <c r="C53" s="15"/>
      <c r="D53" s="15"/>
      <c r="E53" s="15"/>
      <c r="F53" s="15"/>
      <c r="G53" s="40"/>
      <c r="H53" s="15"/>
      <c r="I53" s="15"/>
      <c r="J53" s="15"/>
      <c r="K53" s="40"/>
      <c r="L53"/>
      <c r="M53"/>
      <c r="N53"/>
      <c r="O53" s="40"/>
      <c r="P53" s="15"/>
      <c r="Q53" s="15"/>
      <c r="R53" s="15"/>
      <c r="S53" s="117"/>
      <c r="T53" s="101"/>
      <c r="U53" s="100"/>
      <c r="V53" s="100"/>
    </row>
    <row r="54" spans="1:22" s="85" customFormat="1" ht="18" hidden="1">
      <c r="A54" s="19"/>
      <c r="B54" s="19"/>
      <c r="C54" s="25" t="s">
        <v>7</v>
      </c>
      <c r="D54" s="19"/>
      <c r="E54" s="19"/>
      <c r="F54" s="25" t="s">
        <v>8</v>
      </c>
      <c r="G54" s="25"/>
      <c r="H54" s="19"/>
      <c r="I54" s="47" t="s">
        <v>8</v>
      </c>
      <c r="J54" s="20"/>
      <c r="K54" s="25"/>
      <c r="L54" s="36"/>
      <c r="M54" s="25" t="s">
        <v>8</v>
      </c>
      <c r="N54" s="19"/>
      <c r="O54" s="25"/>
      <c r="P54" s="19"/>
      <c r="Q54" s="25" t="s">
        <v>9</v>
      </c>
      <c r="R54" s="19"/>
      <c r="S54" s="118"/>
      <c r="T54" s="102"/>
      <c r="U54" s="103"/>
      <c r="V54" s="103"/>
    </row>
    <row r="55" spans="1:22" s="29" customFormat="1" ht="18" hidden="1">
      <c r="A55" s="15"/>
      <c r="B55" s="15"/>
      <c r="C55" s="14"/>
      <c r="D55" s="15"/>
      <c r="E55" s="15"/>
      <c r="F55" s="14"/>
      <c r="G55" s="14"/>
      <c r="H55" s="15"/>
      <c r="I55" s="48"/>
      <c r="J55" s="16"/>
      <c r="K55" s="14"/>
      <c r="L55" s="15"/>
      <c r="M55" s="17"/>
      <c r="N55" s="15"/>
      <c r="O55" s="17"/>
      <c r="P55" s="15"/>
      <c r="Q55" s="17"/>
      <c r="R55" s="15"/>
      <c r="S55" s="117"/>
      <c r="T55" s="101"/>
      <c r="U55" s="100"/>
      <c r="V55" s="100"/>
    </row>
    <row r="56" spans="1:22" s="29" customFormat="1" ht="18" hidden="1">
      <c r="A56" s="15"/>
      <c r="B56" s="15"/>
      <c r="C56" s="14"/>
      <c r="D56" s="15"/>
      <c r="E56" s="15"/>
      <c r="F56" s="14"/>
      <c r="G56" s="14"/>
      <c r="H56" s="15"/>
      <c r="I56" s="48"/>
      <c r="J56" s="16"/>
      <c r="K56" s="14"/>
      <c r="L56" s="15"/>
      <c r="M56" s="17"/>
      <c r="N56" s="15"/>
      <c r="O56" s="17"/>
      <c r="P56" s="15"/>
      <c r="Q56" s="17"/>
      <c r="R56" s="15"/>
      <c r="S56" s="117"/>
      <c r="T56" s="101"/>
      <c r="U56" s="100"/>
      <c r="V56" s="100"/>
    </row>
    <row r="57" spans="1:22" s="29" customFormat="1" ht="18" hidden="1">
      <c r="A57" s="15"/>
      <c r="B57" s="15"/>
      <c r="C57" s="14"/>
      <c r="D57" s="15"/>
      <c r="E57" s="15"/>
      <c r="F57" s="14"/>
      <c r="G57" s="14"/>
      <c r="H57" s="15"/>
      <c r="I57" s="48"/>
      <c r="J57" s="16"/>
      <c r="K57" s="14"/>
      <c r="L57" s="15"/>
      <c r="M57" s="17"/>
      <c r="N57" s="15"/>
      <c r="O57" s="17"/>
      <c r="P57" s="15"/>
      <c r="Q57" s="17"/>
      <c r="R57" s="15"/>
      <c r="S57" s="117"/>
      <c r="T57" s="101"/>
      <c r="U57" s="100"/>
      <c r="V57" s="100"/>
    </row>
    <row r="58" spans="1:22" s="29" customFormat="1" ht="18" hidden="1">
      <c r="A58" s="15"/>
      <c r="B58" s="15"/>
      <c r="C58" s="14"/>
      <c r="D58" s="15"/>
      <c r="E58" s="15"/>
      <c r="F58" s="14"/>
      <c r="G58" s="14"/>
      <c r="H58" s="15"/>
      <c r="I58" s="48"/>
      <c r="J58" s="16"/>
      <c r="K58" s="14"/>
      <c r="L58" s="15"/>
      <c r="M58" s="17"/>
      <c r="N58" s="15"/>
      <c r="O58" s="17"/>
      <c r="P58" s="15"/>
      <c r="Q58" s="17"/>
      <c r="R58" s="15"/>
      <c r="S58" s="117"/>
      <c r="T58" s="101"/>
      <c r="U58" s="100"/>
      <c r="V58" s="100"/>
    </row>
    <row r="59" spans="1:22" s="29" customFormat="1" ht="18" hidden="1">
      <c r="A59" s="15"/>
      <c r="B59" s="15"/>
      <c r="C59" s="14"/>
      <c r="D59" s="15"/>
      <c r="E59" s="15"/>
      <c r="F59" s="14"/>
      <c r="G59" s="14"/>
      <c r="H59" s="15"/>
      <c r="I59" s="48"/>
      <c r="J59" s="16"/>
      <c r="K59" s="14"/>
      <c r="L59" s="15"/>
      <c r="M59" s="17"/>
      <c r="N59" s="15"/>
      <c r="O59" s="17"/>
      <c r="P59" s="15"/>
      <c r="Q59" s="17"/>
      <c r="R59" s="15"/>
      <c r="S59" s="117"/>
      <c r="T59" s="101"/>
      <c r="U59" s="100"/>
      <c r="V59" s="100"/>
    </row>
    <row r="60" spans="1:22" s="29" customFormat="1" ht="18" hidden="1">
      <c r="A60" s="15"/>
      <c r="B60" s="15"/>
      <c r="C60" s="14"/>
      <c r="D60" s="15"/>
      <c r="E60" s="15"/>
      <c r="F60" s="14"/>
      <c r="G60" s="14"/>
      <c r="H60" s="15"/>
      <c r="I60" s="48"/>
      <c r="J60" s="16"/>
      <c r="K60" s="14"/>
      <c r="L60" s="15"/>
      <c r="M60" s="17"/>
      <c r="N60" s="15"/>
      <c r="O60" s="17"/>
      <c r="P60" s="15"/>
      <c r="Q60" s="17"/>
      <c r="R60" s="15"/>
      <c r="S60" s="117"/>
      <c r="T60" s="101"/>
      <c r="U60" s="100"/>
      <c r="V60" s="100"/>
    </row>
    <row r="61" spans="1:22" ht="18" hidden="1">
      <c r="C61" s="14"/>
      <c r="D61" s="15"/>
      <c r="E61" s="15"/>
      <c r="F61" s="14"/>
      <c r="G61" s="14"/>
      <c r="H61" s="18"/>
      <c r="I61" s="48"/>
      <c r="J61" s="16"/>
      <c r="K61" s="14"/>
      <c r="L61" s="18"/>
      <c r="M61" s="17"/>
      <c r="O61" s="17"/>
      <c r="Q61" s="17"/>
    </row>
    <row r="62" spans="1:22" s="86" customFormat="1" ht="18" hidden="1">
      <c r="A62" s="22"/>
      <c r="B62" s="22"/>
      <c r="C62" s="25" t="s">
        <v>85</v>
      </c>
      <c r="D62" s="19"/>
      <c r="E62" s="19"/>
      <c r="F62" s="25" t="s">
        <v>90</v>
      </c>
      <c r="G62" s="25"/>
      <c r="H62" s="22"/>
      <c r="I62" s="47" t="s">
        <v>61</v>
      </c>
      <c r="J62" s="20"/>
      <c r="K62" s="25"/>
      <c r="L62" s="22"/>
      <c r="M62" s="25" t="s">
        <v>10</v>
      </c>
      <c r="N62" s="21"/>
      <c r="O62" s="25"/>
      <c r="P62" s="22"/>
      <c r="Q62" s="25" t="s">
        <v>11</v>
      </c>
      <c r="R62" s="22"/>
      <c r="S62" s="120"/>
      <c r="T62" s="102"/>
      <c r="U62" s="104"/>
      <c r="V62" s="104"/>
    </row>
    <row r="63" spans="1:22" hidden="1"/>
    <row r="64" spans="1:22">
      <c r="M64" s="109" t="s">
        <v>5294</v>
      </c>
    </row>
    <row r="65" spans="1:15">
      <c r="M65" s="108"/>
      <c r="O65" s="186">
        <f>+L65+M65+N65</f>
        <v>0</v>
      </c>
    </row>
    <row r="66" spans="1:15">
      <c r="M66" s="108"/>
      <c r="O66" s="186">
        <f>+L66+M66</f>
        <v>0</v>
      </c>
    </row>
    <row r="72" spans="1:15" hidden="1">
      <c r="A72" s="18" t="s">
        <v>17</v>
      </c>
      <c r="C72" s="18" t="s">
        <v>43</v>
      </c>
    </row>
    <row r="73" spans="1:15" hidden="1">
      <c r="A73" s="18" t="s">
        <v>30</v>
      </c>
      <c r="C73" s="18" t="s">
        <v>42</v>
      </c>
    </row>
  </sheetData>
  <autoFilter ref="A5:R19"/>
  <mergeCells count="39">
    <mergeCell ref="D4:G4"/>
    <mergeCell ref="H4:K4"/>
    <mergeCell ref="Q43:Q44"/>
    <mergeCell ref="R43:R44"/>
    <mergeCell ref="L43:O43"/>
    <mergeCell ref="P4:P5"/>
    <mergeCell ref="R4:R5"/>
    <mergeCell ref="L4:O4"/>
    <mergeCell ref="Q4:Q5"/>
    <mergeCell ref="L32:O32"/>
    <mergeCell ref="R32:R33"/>
    <mergeCell ref="R20:R21"/>
    <mergeCell ref="P32:P33"/>
    <mergeCell ref="Q32:Q33"/>
    <mergeCell ref="Q20:Q21"/>
    <mergeCell ref="L20:O20"/>
    <mergeCell ref="A22:A29"/>
    <mergeCell ref="A32:A33"/>
    <mergeCell ref="B32:B33"/>
    <mergeCell ref="C32:C33"/>
    <mergeCell ref="A4:A5"/>
    <mergeCell ref="B4:B5"/>
    <mergeCell ref="C4:C5"/>
    <mergeCell ref="A34:A38"/>
    <mergeCell ref="A39:A40"/>
    <mergeCell ref="A43:A44"/>
    <mergeCell ref="B43:B44"/>
    <mergeCell ref="C43:C44"/>
    <mergeCell ref="P20:P21"/>
    <mergeCell ref="A6:A17"/>
    <mergeCell ref="A20:A21"/>
    <mergeCell ref="C20:C21"/>
    <mergeCell ref="B20:B21"/>
    <mergeCell ref="D32:G32"/>
    <mergeCell ref="H20:K20"/>
    <mergeCell ref="D20:G20"/>
    <mergeCell ref="H32:K32"/>
    <mergeCell ref="D43:G43"/>
    <mergeCell ref="H43:K43"/>
  </mergeCells>
  <printOptions horizontalCentered="1"/>
  <pageMargins left="0" right="0" top="0.25" bottom="0" header="0.17" footer="0"/>
  <pageSetup paperSize="9" scale="37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  <pageSetUpPr fitToPage="1"/>
  </sheetPr>
  <dimension ref="A1:X76"/>
  <sheetViews>
    <sheetView showGridLines="0" tabSelected="1" view="pageBreakPreview" topLeftCell="A23" zoomScale="55" zoomScaleNormal="60" zoomScaleSheetLayoutView="55" workbookViewId="0">
      <selection activeCell="D31" sqref="D31"/>
    </sheetView>
  </sheetViews>
  <sheetFormatPr defaultColWidth="9.140625" defaultRowHeight="15"/>
  <cols>
    <col min="1" max="1" width="13.140625" style="18" customWidth="1"/>
    <col min="2" max="2" width="21.42578125" style="18" customWidth="1"/>
    <col min="3" max="3" width="38.28515625" style="18" customWidth="1"/>
    <col min="4" max="4" width="19.5703125" style="12" customWidth="1"/>
    <col min="5" max="5" width="17.5703125" style="12" customWidth="1"/>
    <col min="6" max="6" width="16.7109375" style="13" customWidth="1"/>
    <col min="7" max="7" width="25.28515625" style="12" customWidth="1"/>
    <col min="8" max="8" width="18.7109375" style="12" customWidth="1"/>
    <col min="9" max="9" width="21" style="12" customWidth="1"/>
    <col min="10" max="10" width="16.85546875" style="13" customWidth="1"/>
    <col min="11" max="11" width="25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0.42578125" style="18" customWidth="1"/>
    <col min="16" max="17" width="21.42578125" style="18" customWidth="1"/>
    <col min="18" max="18" width="21.28515625" style="18" customWidth="1"/>
    <col min="19" max="19" width="36.5703125" style="119" customWidth="1"/>
    <col min="20" max="20" width="28.85546875" style="94" customWidth="1"/>
    <col min="21" max="21" width="37.7109375" style="99" customWidth="1"/>
    <col min="22" max="22" width="9.140625" style="99"/>
    <col min="23" max="16384" width="9.140625" style="28"/>
  </cols>
  <sheetData>
    <row r="1" spans="1:22" s="78" customFormat="1" ht="42" customHeight="1">
      <c r="A1" s="24" t="s">
        <v>25</v>
      </c>
      <c r="B1" s="24"/>
      <c r="C1" s="24"/>
      <c r="D1" s="24"/>
      <c r="E1" s="24"/>
      <c r="F1" s="24"/>
      <c r="G1" s="24"/>
      <c r="H1" s="45"/>
      <c r="I1" s="24"/>
      <c r="J1" s="24"/>
      <c r="K1" s="24"/>
      <c r="L1" s="24"/>
      <c r="M1" s="24"/>
      <c r="N1" s="24"/>
      <c r="O1" s="24"/>
      <c r="P1" s="1"/>
      <c r="Q1" s="1"/>
      <c r="R1" s="1"/>
      <c r="S1" s="112"/>
      <c r="T1" s="91"/>
      <c r="U1" s="92"/>
      <c r="V1" s="92"/>
    </row>
    <row r="2" spans="1:22" s="79" customFormat="1" ht="37.5" customHeight="1">
      <c r="A2" s="23" t="s">
        <v>0</v>
      </c>
      <c r="B2" s="23"/>
      <c r="C2" s="3"/>
      <c r="D2" s="4"/>
      <c r="E2" s="4"/>
      <c r="F2" s="30"/>
      <c r="G2" s="4"/>
      <c r="H2" s="46"/>
      <c r="I2" s="43"/>
      <c r="J2" s="5"/>
      <c r="K2" s="42"/>
      <c r="L2" s="4"/>
      <c r="M2" s="5"/>
      <c r="N2" s="4"/>
      <c r="O2" s="2"/>
      <c r="P2" s="2"/>
      <c r="Q2" s="2"/>
      <c r="R2" s="2"/>
      <c r="S2" s="113"/>
      <c r="T2" s="91"/>
      <c r="U2" s="93"/>
      <c r="V2" s="93"/>
    </row>
    <row r="3" spans="1:22" s="80" customFormat="1" ht="33" customHeight="1">
      <c r="A3" s="35" t="s">
        <v>5298</v>
      </c>
      <c r="B3" s="35"/>
      <c r="C3" s="23"/>
      <c r="D3" s="6"/>
      <c r="E3" s="6"/>
      <c r="F3" s="7"/>
      <c r="G3" s="6"/>
      <c r="H3" s="37"/>
      <c r="I3" s="41"/>
      <c r="J3" s="41"/>
      <c r="K3" s="37"/>
      <c r="L3" s="6"/>
      <c r="M3" s="7"/>
      <c r="N3" s="6"/>
      <c r="O3" s="8"/>
      <c r="P3" s="8"/>
      <c r="Q3" s="8"/>
      <c r="R3" s="8"/>
      <c r="S3" s="114"/>
      <c r="T3" s="94"/>
      <c r="U3" s="95"/>
      <c r="V3" s="95"/>
    </row>
    <row r="4" spans="1:22" s="81" customFormat="1" ht="30.75" customHeight="1">
      <c r="A4" s="191" t="s">
        <v>1</v>
      </c>
      <c r="B4" s="191" t="s">
        <v>35</v>
      </c>
      <c r="C4" s="195" t="s">
        <v>15</v>
      </c>
      <c r="D4" s="191" t="s">
        <v>88</v>
      </c>
      <c r="E4" s="191"/>
      <c r="F4" s="191"/>
      <c r="G4" s="191"/>
      <c r="H4" s="191" t="s">
        <v>5295</v>
      </c>
      <c r="I4" s="191"/>
      <c r="J4" s="191"/>
      <c r="K4" s="191"/>
      <c r="L4" s="191" t="s">
        <v>89</v>
      </c>
      <c r="M4" s="191"/>
      <c r="N4" s="191"/>
      <c r="O4" s="191"/>
      <c r="P4" s="191" t="s">
        <v>2</v>
      </c>
      <c r="Q4" s="191" t="s">
        <v>20</v>
      </c>
      <c r="R4" s="191" t="s">
        <v>86</v>
      </c>
      <c r="S4" s="115"/>
      <c r="T4" s="91"/>
      <c r="U4" s="96"/>
      <c r="V4" s="96"/>
    </row>
    <row r="5" spans="1:22" s="81" customFormat="1" ht="49.5" customHeight="1">
      <c r="A5" s="191"/>
      <c r="B5" s="191"/>
      <c r="C5" s="195"/>
      <c r="D5" s="9" t="s">
        <v>3</v>
      </c>
      <c r="E5" s="190" t="s">
        <v>4</v>
      </c>
      <c r="F5" s="10" t="s">
        <v>5</v>
      </c>
      <c r="G5" s="190" t="s">
        <v>6</v>
      </c>
      <c r="H5" s="190" t="s">
        <v>3</v>
      </c>
      <c r="I5" s="190" t="s">
        <v>4</v>
      </c>
      <c r="J5" s="10" t="s">
        <v>5</v>
      </c>
      <c r="K5" s="190" t="s">
        <v>6</v>
      </c>
      <c r="L5" s="9" t="s">
        <v>3</v>
      </c>
      <c r="M5" s="190" t="s">
        <v>4</v>
      </c>
      <c r="N5" s="10" t="s">
        <v>5</v>
      </c>
      <c r="O5" s="190" t="s">
        <v>6</v>
      </c>
      <c r="P5" s="191"/>
      <c r="Q5" s="191"/>
      <c r="R5" s="191"/>
      <c r="S5" s="115"/>
      <c r="T5" s="91"/>
      <c r="U5" s="96"/>
      <c r="V5" s="96"/>
    </row>
    <row r="6" spans="1:22" s="82" customFormat="1" ht="60" customHeight="1">
      <c r="A6" s="192" t="s">
        <v>24</v>
      </c>
      <c r="B6" s="49" t="s">
        <v>99</v>
      </c>
      <c r="C6" s="59" t="s">
        <v>92</v>
      </c>
      <c r="D6" s="31">
        <v>42</v>
      </c>
      <c r="E6" s="90">
        <f>+D6</f>
        <v>42</v>
      </c>
      <c r="F6" s="50">
        <f t="shared" ref="F6:F17" si="0">+IF(E6=0,0,E6/D6)</f>
        <v>1</v>
      </c>
      <c r="G6" s="31">
        <f t="shared" ref="G6:G17" si="1">+IF(F6&gt;=100%,1500000,0)</f>
        <v>1500000</v>
      </c>
      <c r="H6" s="31">
        <v>144495.19948134059</v>
      </c>
      <c r="I6" s="51">
        <v>180765</v>
      </c>
      <c r="J6" s="50">
        <f>+IF(I6=0,0,I6/H6)</f>
        <v>1.2510104186772177</v>
      </c>
      <c r="K6" s="31">
        <f>IF(AND(J6&gt;=90%,J6&lt;95%),1300000,IF(AND(J6&gt;=95%,J6&lt;100%),1800000,IF(J6&gt;=100%,3000000,0)))</f>
        <v>3000000</v>
      </c>
      <c r="L6" s="31">
        <v>42</v>
      </c>
      <c r="M6" s="189">
        <v>42</v>
      </c>
      <c r="N6" s="50">
        <f t="shared" ref="N6:N17" si="2">+IF(M6=0,0,M6/L6)</f>
        <v>1</v>
      </c>
      <c r="O6" s="31">
        <f t="shared" ref="O6:O17" si="3">+IF(N6&gt;=100%,1500000,0)</f>
        <v>1500000</v>
      </c>
      <c r="P6" s="31">
        <f t="shared" ref="P6:P17" si="4">+SUM(O6,K6,G6)</f>
        <v>6000000</v>
      </c>
      <c r="Q6" s="31">
        <f t="shared" ref="Q6:Q17" si="5">+P6</f>
        <v>6000000</v>
      </c>
      <c r="R6" s="87">
        <v>43595</v>
      </c>
      <c r="S6" s="111"/>
      <c r="T6" s="94" t="s">
        <v>99</v>
      </c>
      <c r="U6" s="97">
        <v>43595</v>
      </c>
      <c r="V6" s="95"/>
    </row>
    <row r="7" spans="1:22" s="82" customFormat="1" ht="60" customHeight="1">
      <c r="A7" s="193"/>
      <c r="B7" s="49" t="s">
        <v>78</v>
      </c>
      <c r="C7" s="59" t="s">
        <v>67</v>
      </c>
      <c r="D7" s="31">
        <v>55</v>
      </c>
      <c r="E7" s="90">
        <f t="shared" ref="E7:E13" si="6">+D7</f>
        <v>55</v>
      </c>
      <c r="F7" s="50">
        <f t="shared" si="0"/>
        <v>1</v>
      </c>
      <c r="G7" s="31">
        <f t="shared" si="1"/>
        <v>1500000</v>
      </c>
      <c r="H7" s="31">
        <v>132076.4532561269</v>
      </c>
      <c r="I7" s="51">
        <v>144062</v>
      </c>
      <c r="J7" s="50">
        <f t="shared" ref="J7:J18" si="7">+IF(I7=0,0,I7/H7)</f>
        <v>1.0907470366472543</v>
      </c>
      <c r="K7" s="31">
        <f>IF(AND(J7&gt;=90%,J7&lt;95%),1300000,IF(AND(J7&gt;=95%,J7&lt;100%),1800000,IF(J7&gt;=100%,3000000,0)))</f>
        <v>3000000</v>
      </c>
      <c r="L7" s="31">
        <v>55</v>
      </c>
      <c r="M7" s="189">
        <v>55</v>
      </c>
      <c r="N7" s="50">
        <f t="shared" si="2"/>
        <v>1</v>
      </c>
      <c r="O7" s="31">
        <f t="shared" si="3"/>
        <v>1500000</v>
      </c>
      <c r="P7" s="31">
        <f t="shared" si="4"/>
        <v>6000000</v>
      </c>
      <c r="Q7" s="31">
        <f t="shared" si="5"/>
        <v>6000000</v>
      </c>
      <c r="R7" s="87">
        <v>43575</v>
      </c>
      <c r="S7" s="111"/>
      <c r="T7" s="94" t="s">
        <v>78</v>
      </c>
      <c r="U7" s="97">
        <v>43575</v>
      </c>
      <c r="V7" s="95"/>
    </row>
    <row r="8" spans="1:22" s="82" customFormat="1" ht="60" customHeight="1">
      <c r="A8" s="193"/>
      <c r="B8" s="49" t="s">
        <v>100</v>
      </c>
      <c r="C8" s="59" t="s">
        <v>93</v>
      </c>
      <c r="D8" s="31">
        <v>57</v>
      </c>
      <c r="E8" s="90">
        <f t="shared" si="6"/>
        <v>57</v>
      </c>
      <c r="F8" s="50">
        <f t="shared" si="0"/>
        <v>1</v>
      </c>
      <c r="G8" s="31">
        <f t="shared" si="1"/>
        <v>1500000</v>
      </c>
      <c r="H8" s="31">
        <v>147155.86583601707</v>
      </c>
      <c r="I8" s="51">
        <v>165207</v>
      </c>
      <c r="J8" s="50">
        <f t="shared" si="7"/>
        <v>1.1226667660268344</v>
      </c>
      <c r="K8" s="31">
        <f t="shared" ref="K8:K17" si="8">IF(AND(J8&gt;=90%,J8&lt;95%),1300000,IF(AND(J8&gt;=95%,J8&lt;100%),1800000,IF(J8&gt;=100%,3000000,0)))</f>
        <v>3000000</v>
      </c>
      <c r="L8" s="31">
        <v>57</v>
      </c>
      <c r="M8" s="189">
        <v>57</v>
      </c>
      <c r="N8" s="50">
        <f t="shared" si="2"/>
        <v>1</v>
      </c>
      <c r="O8" s="31">
        <f t="shared" si="3"/>
        <v>1500000</v>
      </c>
      <c r="P8" s="31">
        <f t="shared" si="4"/>
        <v>6000000</v>
      </c>
      <c r="Q8" s="31">
        <f t="shared" si="5"/>
        <v>6000000</v>
      </c>
      <c r="R8" s="87">
        <v>43588</v>
      </c>
      <c r="S8" s="111"/>
      <c r="T8" s="94" t="s">
        <v>100</v>
      </c>
      <c r="U8" s="97">
        <v>43588</v>
      </c>
      <c r="V8" s="95"/>
    </row>
    <row r="9" spans="1:22" s="82" customFormat="1" ht="60" customHeight="1">
      <c r="A9" s="193"/>
      <c r="B9" s="49" t="s">
        <v>47</v>
      </c>
      <c r="C9" s="59" t="s">
        <v>39</v>
      </c>
      <c r="D9" s="31">
        <v>61</v>
      </c>
      <c r="E9" s="90">
        <f t="shared" si="6"/>
        <v>61</v>
      </c>
      <c r="F9" s="50">
        <f t="shared" si="0"/>
        <v>1</v>
      </c>
      <c r="G9" s="31">
        <f t="shared" si="1"/>
        <v>1500000</v>
      </c>
      <c r="H9" s="31">
        <v>156862.14269737905</v>
      </c>
      <c r="I9" s="51">
        <v>187876</v>
      </c>
      <c r="J9" s="50">
        <f t="shared" si="7"/>
        <v>1.1977140995864972</v>
      </c>
      <c r="K9" s="31">
        <f t="shared" si="8"/>
        <v>3000000</v>
      </c>
      <c r="L9" s="31">
        <v>61</v>
      </c>
      <c r="M9" s="189">
        <v>61</v>
      </c>
      <c r="N9" s="50">
        <f t="shared" si="2"/>
        <v>1</v>
      </c>
      <c r="O9" s="31">
        <f t="shared" si="3"/>
        <v>1500000</v>
      </c>
      <c r="P9" s="31">
        <f t="shared" si="4"/>
        <v>6000000</v>
      </c>
      <c r="Q9" s="31">
        <f t="shared" si="5"/>
        <v>6000000</v>
      </c>
      <c r="R9" s="87">
        <v>43192</v>
      </c>
      <c r="S9" s="111"/>
      <c r="T9" s="94" t="s">
        <v>47</v>
      </c>
      <c r="U9" s="97">
        <v>43192</v>
      </c>
      <c r="V9" s="95"/>
    </row>
    <row r="10" spans="1:22" s="82" customFormat="1" ht="60" customHeight="1">
      <c r="A10" s="193"/>
      <c r="B10" s="49" t="s">
        <v>48</v>
      </c>
      <c r="C10" s="59" t="s">
        <v>28</v>
      </c>
      <c r="D10" s="31">
        <v>22</v>
      </c>
      <c r="E10" s="90">
        <f t="shared" si="6"/>
        <v>22</v>
      </c>
      <c r="F10" s="50">
        <f t="shared" si="0"/>
        <v>1</v>
      </c>
      <c r="G10" s="31">
        <f t="shared" si="1"/>
        <v>1500000</v>
      </c>
      <c r="H10" s="31">
        <v>143500.36640850717</v>
      </c>
      <c r="I10" s="51">
        <v>148247</v>
      </c>
      <c r="J10" s="50">
        <f t="shared" si="7"/>
        <v>1.0330775015443545</v>
      </c>
      <c r="K10" s="31">
        <f t="shared" si="8"/>
        <v>3000000</v>
      </c>
      <c r="L10" s="31">
        <v>22</v>
      </c>
      <c r="M10" s="189">
        <v>22</v>
      </c>
      <c r="N10" s="50">
        <f t="shared" si="2"/>
        <v>1</v>
      </c>
      <c r="O10" s="31">
        <f t="shared" si="3"/>
        <v>1500000</v>
      </c>
      <c r="P10" s="31">
        <f t="shared" si="4"/>
        <v>6000000</v>
      </c>
      <c r="Q10" s="31">
        <f t="shared" si="5"/>
        <v>6000000</v>
      </c>
      <c r="R10" s="87">
        <v>42222</v>
      </c>
      <c r="S10" s="111"/>
      <c r="T10" s="94" t="s">
        <v>48</v>
      </c>
      <c r="U10" s="97">
        <v>42222</v>
      </c>
      <c r="V10" s="95"/>
    </row>
    <row r="11" spans="1:22" s="82" customFormat="1" ht="60" customHeight="1">
      <c r="A11" s="193"/>
      <c r="B11" s="49" t="s">
        <v>60</v>
      </c>
      <c r="C11" s="59" t="s">
        <v>19</v>
      </c>
      <c r="D11" s="31">
        <v>64</v>
      </c>
      <c r="E11" s="90">
        <f t="shared" si="6"/>
        <v>64</v>
      </c>
      <c r="F11" s="50">
        <f t="shared" si="0"/>
        <v>1</v>
      </c>
      <c r="G11" s="31">
        <f t="shared" si="1"/>
        <v>1500000</v>
      </c>
      <c r="H11" s="31">
        <v>152851.55062645601</v>
      </c>
      <c r="I11" s="51">
        <v>167543</v>
      </c>
      <c r="J11" s="50">
        <f t="shared" si="7"/>
        <v>1.0961158019878219</v>
      </c>
      <c r="K11" s="31">
        <f t="shared" si="8"/>
        <v>3000000</v>
      </c>
      <c r="L11" s="31">
        <v>64</v>
      </c>
      <c r="M11" s="189">
        <v>64</v>
      </c>
      <c r="N11" s="50">
        <f t="shared" si="2"/>
        <v>1</v>
      </c>
      <c r="O11" s="31">
        <f t="shared" si="3"/>
        <v>1500000</v>
      </c>
      <c r="P11" s="31">
        <f t="shared" si="4"/>
        <v>6000000</v>
      </c>
      <c r="Q11" s="31">
        <f t="shared" si="5"/>
        <v>6000000</v>
      </c>
      <c r="R11" s="87">
        <v>43405</v>
      </c>
      <c r="S11" s="111"/>
      <c r="T11" s="94" t="s">
        <v>60</v>
      </c>
      <c r="U11" s="97" t="s">
        <v>104</v>
      </c>
      <c r="V11" s="95"/>
    </row>
    <row r="12" spans="1:22" s="82" customFormat="1" ht="60" customHeight="1">
      <c r="A12" s="193"/>
      <c r="B12" s="49" t="s">
        <v>49</v>
      </c>
      <c r="C12" s="59" t="s">
        <v>33</v>
      </c>
      <c r="D12" s="31">
        <v>14</v>
      </c>
      <c r="E12" s="90">
        <f t="shared" si="6"/>
        <v>14</v>
      </c>
      <c r="F12" s="50">
        <f t="shared" si="0"/>
        <v>1</v>
      </c>
      <c r="G12" s="31">
        <f t="shared" si="1"/>
        <v>1500000</v>
      </c>
      <c r="H12" s="31">
        <v>158560.21629232599</v>
      </c>
      <c r="I12" s="51">
        <v>158560.21629232599</v>
      </c>
      <c r="J12" s="50">
        <f t="shared" si="7"/>
        <v>1</v>
      </c>
      <c r="K12" s="31">
        <f t="shared" si="8"/>
        <v>3000000</v>
      </c>
      <c r="L12" s="31">
        <v>14</v>
      </c>
      <c r="M12" s="189">
        <v>14</v>
      </c>
      <c r="N12" s="50">
        <f t="shared" si="2"/>
        <v>1</v>
      </c>
      <c r="O12" s="31">
        <f t="shared" si="3"/>
        <v>1500000</v>
      </c>
      <c r="P12" s="31">
        <f t="shared" si="4"/>
        <v>6000000</v>
      </c>
      <c r="Q12" s="31">
        <f t="shared" si="5"/>
        <v>6000000</v>
      </c>
      <c r="R12" s="87">
        <v>42675</v>
      </c>
      <c r="S12" s="111"/>
      <c r="T12" s="94" t="s">
        <v>49</v>
      </c>
      <c r="U12" s="97">
        <v>42675</v>
      </c>
      <c r="V12" s="95"/>
    </row>
    <row r="13" spans="1:22" s="82" customFormat="1" ht="60" customHeight="1">
      <c r="A13" s="193"/>
      <c r="B13" s="49" t="s">
        <v>5256</v>
      </c>
      <c r="C13" s="59" t="s">
        <v>4923</v>
      </c>
      <c r="D13" s="31">
        <v>25</v>
      </c>
      <c r="E13" s="90">
        <f t="shared" si="6"/>
        <v>25</v>
      </c>
      <c r="F13" s="50">
        <f t="shared" si="0"/>
        <v>1</v>
      </c>
      <c r="G13" s="31">
        <f t="shared" si="1"/>
        <v>1500000</v>
      </c>
      <c r="H13" s="31">
        <v>118245.97242062393</v>
      </c>
      <c r="I13" s="51">
        <v>170131</v>
      </c>
      <c r="J13" s="50">
        <f t="shared" si="7"/>
        <v>1.438788962678669</v>
      </c>
      <c r="K13" s="31">
        <f t="shared" si="8"/>
        <v>3000000</v>
      </c>
      <c r="L13" s="31">
        <v>25</v>
      </c>
      <c r="M13" s="189">
        <v>25</v>
      </c>
      <c r="N13" s="50">
        <f t="shared" si="2"/>
        <v>1</v>
      </c>
      <c r="O13" s="31">
        <f t="shared" si="3"/>
        <v>1500000</v>
      </c>
      <c r="P13" s="31">
        <f t="shared" si="4"/>
        <v>6000000</v>
      </c>
      <c r="Q13" s="31">
        <f t="shared" si="5"/>
        <v>6000000</v>
      </c>
      <c r="R13" s="87">
        <v>43617</v>
      </c>
      <c r="S13" s="116"/>
      <c r="T13" s="94"/>
      <c r="U13" s="97"/>
      <c r="V13" s="95"/>
    </row>
    <row r="14" spans="1:22" s="82" customFormat="1" ht="60" customHeight="1">
      <c r="A14" s="193"/>
      <c r="B14" s="49"/>
      <c r="C14" s="59" t="s">
        <v>75</v>
      </c>
      <c r="D14" s="31">
        <v>7</v>
      </c>
      <c r="E14" s="31">
        <v>7</v>
      </c>
      <c r="F14" s="50">
        <f t="shared" si="0"/>
        <v>1</v>
      </c>
      <c r="G14" s="31">
        <v>0</v>
      </c>
      <c r="H14" s="31">
        <v>62572.284106767518</v>
      </c>
      <c r="I14" s="51">
        <v>39510</v>
      </c>
      <c r="J14" s="50">
        <f>+IFERROR(IF(I14=0,0,I14/H14),0)</f>
        <v>0.63142972266417219</v>
      </c>
      <c r="K14" s="31">
        <f t="shared" si="8"/>
        <v>0</v>
      </c>
      <c r="L14" s="31">
        <v>7</v>
      </c>
      <c r="M14" s="189">
        <v>7</v>
      </c>
      <c r="N14" s="50">
        <f t="shared" si="2"/>
        <v>1</v>
      </c>
      <c r="O14" s="31">
        <v>0</v>
      </c>
      <c r="P14" s="31">
        <f t="shared" si="4"/>
        <v>0</v>
      </c>
      <c r="Q14" s="31">
        <f t="shared" si="5"/>
        <v>0</v>
      </c>
      <c r="R14" s="87"/>
      <c r="S14" s="116"/>
      <c r="T14" s="94"/>
      <c r="U14" s="97"/>
      <c r="V14" s="95"/>
    </row>
    <row r="15" spans="1:22" s="82" customFormat="1" ht="60" customHeight="1">
      <c r="A15" s="193"/>
      <c r="B15" s="49"/>
      <c r="C15" s="59" t="s">
        <v>76</v>
      </c>
      <c r="D15" s="31"/>
      <c r="E15" s="31"/>
      <c r="F15" s="50">
        <f t="shared" si="0"/>
        <v>0</v>
      </c>
      <c r="G15" s="31">
        <f t="shared" si="1"/>
        <v>0</v>
      </c>
      <c r="H15" s="31">
        <v>62572.284106767518</v>
      </c>
      <c r="I15" s="51">
        <v>39509</v>
      </c>
      <c r="J15" s="50">
        <f>+IFERROR(IF(I15=0,0,I15/H15),0)</f>
        <v>0.63141374114752657</v>
      </c>
      <c r="K15" s="31">
        <f t="shared" si="8"/>
        <v>0</v>
      </c>
      <c r="L15" s="31"/>
      <c r="M15" s="189"/>
      <c r="N15" s="50">
        <f t="shared" si="2"/>
        <v>0</v>
      </c>
      <c r="O15" s="31">
        <f t="shared" si="3"/>
        <v>0</v>
      </c>
      <c r="P15" s="31">
        <f t="shared" si="4"/>
        <v>0</v>
      </c>
      <c r="Q15" s="31">
        <f t="shared" si="5"/>
        <v>0</v>
      </c>
      <c r="R15" s="87"/>
      <c r="S15" s="116"/>
      <c r="T15" s="94"/>
      <c r="U15" s="97"/>
      <c r="V15" s="95"/>
    </row>
    <row r="16" spans="1:22" s="82" customFormat="1" ht="60" customHeight="1">
      <c r="A16" s="193"/>
      <c r="B16" s="49" t="s">
        <v>101</v>
      </c>
      <c r="C16" s="59" t="s">
        <v>94</v>
      </c>
      <c r="D16" s="31">
        <v>14</v>
      </c>
      <c r="E16" s="189">
        <v>14</v>
      </c>
      <c r="F16" s="50">
        <f t="shared" si="0"/>
        <v>1</v>
      </c>
      <c r="G16" s="31">
        <f t="shared" si="1"/>
        <v>1500000</v>
      </c>
      <c r="H16" s="188">
        <v>267221.17766510713</v>
      </c>
      <c r="I16" s="31">
        <v>271911.56817350001</v>
      </c>
      <c r="J16" s="50">
        <f t="shared" si="7"/>
        <v>1.0175524655245367</v>
      </c>
      <c r="K16" s="31">
        <f t="shared" si="8"/>
        <v>3000000</v>
      </c>
      <c r="L16" s="31">
        <v>14</v>
      </c>
      <c r="M16" s="189">
        <v>14</v>
      </c>
      <c r="N16" s="50">
        <f t="shared" si="2"/>
        <v>1</v>
      </c>
      <c r="O16" s="31">
        <f t="shared" si="3"/>
        <v>1500000</v>
      </c>
      <c r="P16" s="31">
        <f t="shared" si="4"/>
        <v>6000000</v>
      </c>
      <c r="Q16" s="31">
        <f t="shared" si="5"/>
        <v>6000000</v>
      </c>
      <c r="R16" s="87">
        <v>43587</v>
      </c>
      <c r="S16" s="111"/>
      <c r="T16" s="94" t="s">
        <v>101</v>
      </c>
      <c r="U16" s="97">
        <v>43587</v>
      </c>
      <c r="V16" s="95"/>
    </row>
    <row r="17" spans="1:24" s="82" customFormat="1" ht="60" customHeight="1">
      <c r="A17" s="194"/>
      <c r="B17" s="49" t="s">
        <v>102</v>
      </c>
      <c r="C17" s="59" t="s">
        <v>95</v>
      </c>
      <c r="D17" s="31">
        <v>13</v>
      </c>
      <c r="E17" s="189">
        <v>13</v>
      </c>
      <c r="F17" s="50">
        <f t="shared" si="0"/>
        <v>1</v>
      </c>
      <c r="G17" s="31">
        <f t="shared" si="1"/>
        <v>1500000</v>
      </c>
      <c r="H17" s="188">
        <v>203214.82233489293</v>
      </c>
      <c r="I17" s="31">
        <v>204378.0422235</v>
      </c>
      <c r="J17" s="50">
        <f t="shared" si="7"/>
        <v>1.0057240897846029</v>
      </c>
      <c r="K17" s="31">
        <f t="shared" si="8"/>
        <v>3000000</v>
      </c>
      <c r="L17" s="31">
        <v>13</v>
      </c>
      <c r="M17" s="189">
        <v>13</v>
      </c>
      <c r="N17" s="50">
        <f t="shared" si="2"/>
        <v>1</v>
      </c>
      <c r="O17" s="31">
        <f t="shared" si="3"/>
        <v>1500000</v>
      </c>
      <c r="P17" s="31">
        <f t="shared" si="4"/>
        <v>6000000</v>
      </c>
      <c r="Q17" s="31">
        <f t="shared" si="5"/>
        <v>6000000</v>
      </c>
      <c r="R17" s="87">
        <v>43606</v>
      </c>
      <c r="S17" s="111"/>
      <c r="T17" s="94" t="s">
        <v>102</v>
      </c>
      <c r="U17" s="97">
        <v>43606</v>
      </c>
      <c r="V17" s="95"/>
    </row>
    <row r="18" spans="1:24" s="83" customFormat="1" ht="60" customHeight="1">
      <c r="A18" s="60"/>
      <c r="B18" s="60"/>
      <c r="C18" s="61" t="s">
        <v>16</v>
      </c>
      <c r="D18" s="62">
        <f>SUM(D6:D17)</f>
        <v>374</v>
      </c>
      <c r="E18" s="62">
        <f>SUM(E6:E17)</f>
        <v>374</v>
      </c>
      <c r="F18" s="63">
        <f>+IF(E18=0,0,E18/D18)</f>
        <v>1</v>
      </c>
      <c r="G18" s="62">
        <f>SUM(G6:G17)</f>
        <v>15000000</v>
      </c>
      <c r="H18" s="64">
        <f>SUM(H6:H17)</f>
        <v>1749328.3352323119</v>
      </c>
      <c r="I18" s="62">
        <f>SUM(I6:I17)</f>
        <v>1877699.826689326</v>
      </c>
      <c r="J18" s="63">
        <f t="shared" si="7"/>
        <v>1.073383303106427</v>
      </c>
      <c r="K18" s="62">
        <f>SUM(K6:K17)</f>
        <v>30000000</v>
      </c>
      <c r="L18" s="62">
        <f>SUM(L6:L17)</f>
        <v>374</v>
      </c>
      <c r="M18" s="62">
        <f>SUM(M6:M17)</f>
        <v>374</v>
      </c>
      <c r="N18" s="63">
        <f>+IF(M18=0,0,M18/L18)</f>
        <v>1</v>
      </c>
      <c r="O18" s="62">
        <f>SUM(O6:O17)</f>
        <v>15000000</v>
      </c>
      <c r="P18" s="62">
        <f>SUM(P6:P17)</f>
        <v>60000000</v>
      </c>
      <c r="Q18" s="64">
        <f>SUM(Q6:Q17)</f>
        <v>60000000</v>
      </c>
      <c r="R18" s="62"/>
      <c r="S18" s="111"/>
      <c r="T18" s="94"/>
      <c r="U18" s="97"/>
      <c r="V18" s="98"/>
      <c r="W18" s="82"/>
      <c r="X18" s="82"/>
    </row>
    <row r="19" spans="1:24" ht="48.75" customHeight="1">
      <c r="A19" s="69"/>
      <c r="B19" s="69"/>
      <c r="C19" s="69"/>
      <c r="D19" s="70"/>
      <c r="E19" s="70"/>
      <c r="F19" s="71"/>
      <c r="G19" s="70"/>
      <c r="H19" s="70"/>
      <c r="I19" s="70"/>
      <c r="J19" s="72"/>
      <c r="K19" s="70"/>
      <c r="L19" s="70"/>
      <c r="M19" s="71"/>
      <c r="N19" s="70"/>
      <c r="O19" s="69"/>
      <c r="P19" s="28"/>
      <c r="Q19" s="69"/>
      <c r="R19" s="69"/>
      <c r="S19" s="111"/>
      <c r="U19" s="97"/>
      <c r="W19" s="82"/>
      <c r="X19" s="82"/>
    </row>
    <row r="20" spans="1:24" s="81" customFormat="1" ht="58.5" customHeight="1">
      <c r="A20" s="191" t="s">
        <v>1</v>
      </c>
      <c r="B20" s="191" t="s">
        <v>35</v>
      </c>
      <c r="C20" s="195" t="s">
        <v>15</v>
      </c>
      <c r="D20" s="191" t="s">
        <v>88</v>
      </c>
      <c r="E20" s="191"/>
      <c r="F20" s="191"/>
      <c r="G20" s="191"/>
      <c r="H20" s="191" t="s">
        <v>5296</v>
      </c>
      <c r="I20" s="191"/>
      <c r="J20" s="191"/>
      <c r="K20" s="191"/>
      <c r="L20" s="191" t="s">
        <v>89</v>
      </c>
      <c r="M20" s="191"/>
      <c r="N20" s="191"/>
      <c r="O20" s="191"/>
      <c r="P20" s="191" t="s">
        <v>2</v>
      </c>
      <c r="Q20" s="191" t="s">
        <v>20</v>
      </c>
      <c r="R20" s="191" t="s">
        <v>86</v>
      </c>
      <c r="S20" s="111"/>
      <c r="T20" s="94"/>
      <c r="U20" s="97"/>
      <c r="V20" s="96"/>
      <c r="W20" s="82"/>
      <c r="X20" s="82"/>
    </row>
    <row r="21" spans="1:24" s="81" customFormat="1" ht="46.5" customHeight="1">
      <c r="A21" s="191"/>
      <c r="B21" s="191"/>
      <c r="C21" s="195"/>
      <c r="D21" s="9" t="s">
        <v>3</v>
      </c>
      <c r="E21" s="190" t="s">
        <v>4</v>
      </c>
      <c r="F21" s="10" t="s">
        <v>5</v>
      </c>
      <c r="G21" s="190" t="s">
        <v>6</v>
      </c>
      <c r="H21" s="190" t="s">
        <v>3</v>
      </c>
      <c r="I21" s="190" t="s">
        <v>4</v>
      </c>
      <c r="J21" s="10" t="s">
        <v>5</v>
      </c>
      <c r="K21" s="190" t="s">
        <v>6</v>
      </c>
      <c r="L21" s="9" t="s">
        <v>3</v>
      </c>
      <c r="M21" s="190" t="s">
        <v>4</v>
      </c>
      <c r="N21" s="10" t="s">
        <v>5</v>
      </c>
      <c r="O21" s="190" t="s">
        <v>6</v>
      </c>
      <c r="P21" s="191"/>
      <c r="Q21" s="191"/>
      <c r="R21" s="191"/>
      <c r="S21" s="111"/>
      <c r="T21" s="94"/>
      <c r="U21" s="97"/>
      <c r="V21" s="96"/>
      <c r="W21" s="82"/>
      <c r="X21" s="82"/>
    </row>
    <row r="22" spans="1:24" s="82" customFormat="1" ht="46.5" customHeight="1">
      <c r="A22" s="197" t="s">
        <v>66</v>
      </c>
      <c r="B22" s="49" t="s">
        <v>64</v>
      </c>
      <c r="C22" s="59" t="s">
        <v>65</v>
      </c>
      <c r="D22" s="31">
        <v>291</v>
      </c>
      <c r="E22" s="189">
        <f>+D22</f>
        <v>291</v>
      </c>
      <c r="F22" s="50">
        <f t="shared" ref="F22:F29" si="9">+IF(E22=0,0,E22/D22)</f>
        <v>1</v>
      </c>
      <c r="G22" s="31">
        <f t="shared" ref="G22:G29" si="10">+IF(F22&gt;=100%,1500000,0)</f>
        <v>1500000</v>
      </c>
      <c r="H22" s="31">
        <v>229445.83285447536</v>
      </c>
      <c r="I22" s="31">
        <v>316234.54800000007</v>
      </c>
      <c r="J22" s="53">
        <f>+IF(I22=0,0,I22/H22)</f>
        <v>1.3782536124792901</v>
      </c>
      <c r="K22" s="31">
        <f>IF(AND(J22&gt;=90%,J22&lt;95%),1300000,IF(AND(J22&gt;=95%,J22&lt;100%),1800000,IF(J22&gt;=100%,3000000,0)))</f>
        <v>3000000</v>
      </c>
      <c r="L22" s="31">
        <v>291</v>
      </c>
      <c r="M22" s="189">
        <f>+L22</f>
        <v>291</v>
      </c>
      <c r="N22" s="54">
        <f t="shared" ref="N22:N30" si="11">+IF(M22=0,0,M22/L22)</f>
        <v>1</v>
      </c>
      <c r="O22" s="31">
        <f t="shared" ref="O22:O29" si="12">+IF(N22&gt;=100%,1500000,0)</f>
        <v>1500000</v>
      </c>
      <c r="P22" s="31">
        <f>+SUM(O22,K22,G22)</f>
        <v>6000000</v>
      </c>
      <c r="Q22" s="31">
        <f>+P22</f>
        <v>6000000</v>
      </c>
      <c r="R22" s="87">
        <v>43529</v>
      </c>
      <c r="S22" s="111"/>
      <c r="T22" s="94" t="s">
        <v>64</v>
      </c>
      <c r="U22" s="97">
        <v>43529</v>
      </c>
      <c r="V22" s="95"/>
    </row>
    <row r="23" spans="1:24" s="82" customFormat="1" ht="46.5" customHeight="1">
      <c r="A23" s="198"/>
      <c r="B23" s="49" t="s">
        <v>103</v>
      </c>
      <c r="C23" s="59" t="s">
        <v>96</v>
      </c>
      <c r="D23" s="31">
        <v>238</v>
      </c>
      <c r="E23" s="189">
        <f t="shared" ref="E23:E29" si="13">+D23</f>
        <v>238</v>
      </c>
      <c r="F23" s="50">
        <f t="shared" si="9"/>
        <v>1</v>
      </c>
      <c r="G23" s="31">
        <f t="shared" si="10"/>
        <v>1500000</v>
      </c>
      <c r="H23" s="31">
        <v>308965.30784180789</v>
      </c>
      <c r="I23" s="31">
        <v>429263.60000000003</v>
      </c>
      <c r="J23" s="53">
        <f t="shared" ref="J23:J29" si="14">+IF(I23=0,0,I23/H23)</f>
        <v>1.3893585755582163</v>
      </c>
      <c r="K23" s="31">
        <f t="shared" ref="K23:K29" si="15">IF(AND(J23&gt;=90%,J23&lt;95%),1300000,IF(AND(J23&gt;=95%,J23&lt;100%),1800000,IF(J23&gt;=100%,3000000,0)))</f>
        <v>3000000</v>
      </c>
      <c r="L23" s="31">
        <v>238</v>
      </c>
      <c r="M23" s="189">
        <f t="shared" ref="M23:M29" si="16">+L23</f>
        <v>238</v>
      </c>
      <c r="N23" s="50">
        <f t="shared" si="11"/>
        <v>1</v>
      </c>
      <c r="O23" s="31">
        <f t="shared" si="12"/>
        <v>1500000</v>
      </c>
      <c r="P23" s="31">
        <f t="shared" ref="P23:P29" si="17">+SUM(O23,K23,G23)</f>
        <v>6000000</v>
      </c>
      <c r="Q23" s="31">
        <f t="shared" ref="Q23:Q29" si="18">+P23</f>
        <v>6000000</v>
      </c>
      <c r="R23" s="87">
        <v>43578</v>
      </c>
      <c r="S23" s="111"/>
      <c r="T23" s="94" t="s">
        <v>103</v>
      </c>
      <c r="U23" s="97">
        <v>43578</v>
      </c>
      <c r="V23" s="95"/>
    </row>
    <row r="24" spans="1:24" s="82" customFormat="1" ht="46.5" customHeight="1">
      <c r="A24" s="198"/>
      <c r="B24" s="49" t="s">
        <v>45</v>
      </c>
      <c r="C24" s="59" t="s">
        <v>26</v>
      </c>
      <c r="D24" s="31">
        <v>210</v>
      </c>
      <c r="E24" s="189">
        <f t="shared" si="13"/>
        <v>210</v>
      </c>
      <c r="F24" s="50">
        <f t="shared" si="9"/>
        <v>1</v>
      </c>
      <c r="G24" s="31">
        <f t="shared" si="10"/>
        <v>1500000</v>
      </c>
      <c r="H24" s="31">
        <v>205120.38203921498</v>
      </c>
      <c r="I24" s="31">
        <v>296211.45600000001</v>
      </c>
      <c r="J24" s="53">
        <f t="shared" si="14"/>
        <v>1.4440859219117981</v>
      </c>
      <c r="K24" s="31">
        <f t="shared" si="15"/>
        <v>3000000</v>
      </c>
      <c r="L24" s="31">
        <v>210</v>
      </c>
      <c r="M24" s="189">
        <f t="shared" si="16"/>
        <v>210</v>
      </c>
      <c r="N24" s="50">
        <f t="shared" si="11"/>
        <v>1</v>
      </c>
      <c r="O24" s="31">
        <f t="shared" si="12"/>
        <v>1500000</v>
      </c>
      <c r="P24" s="31">
        <f t="shared" si="17"/>
        <v>6000000</v>
      </c>
      <c r="Q24" s="31">
        <f t="shared" si="18"/>
        <v>6000000</v>
      </c>
      <c r="R24" s="87">
        <v>42208</v>
      </c>
      <c r="S24" s="111"/>
      <c r="T24" s="94" t="s">
        <v>45</v>
      </c>
      <c r="U24" s="97">
        <v>42208</v>
      </c>
      <c r="V24" s="95"/>
    </row>
    <row r="25" spans="1:24" s="82" customFormat="1" ht="46.5" customHeight="1">
      <c r="A25" s="198"/>
      <c r="B25" s="49" t="s">
        <v>79</v>
      </c>
      <c r="C25" s="59" t="s">
        <v>69</v>
      </c>
      <c r="D25" s="31">
        <v>248</v>
      </c>
      <c r="E25" s="189">
        <f t="shared" si="13"/>
        <v>248</v>
      </c>
      <c r="F25" s="50">
        <f t="shared" si="9"/>
        <v>1</v>
      </c>
      <c r="G25" s="31">
        <f t="shared" si="10"/>
        <v>1500000</v>
      </c>
      <c r="H25" s="31">
        <v>224259.48989113045</v>
      </c>
      <c r="I25" s="31">
        <v>287517.30000000005</v>
      </c>
      <c r="J25" s="53">
        <f t="shared" si="14"/>
        <v>1.2820741728235399</v>
      </c>
      <c r="K25" s="31">
        <f t="shared" si="15"/>
        <v>3000000</v>
      </c>
      <c r="L25" s="31">
        <v>248</v>
      </c>
      <c r="M25" s="189">
        <f t="shared" si="16"/>
        <v>248</v>
      </c>
      <c r="N25" s="50">
        <f t="shared" si="11"/>
        <v>1</v>
      </c>
      <c r="O25" s="31">
        <f t="shared" si="12"/>
        <v>1500000</v>
      </c>
      <c r="P25" s="31">
        <f t="shared" si="17"/>
        <v>6000000</v>
      </c>
      <c r="Q25" s="31">
        <f t="shared" si="18"/>
        <v>6000000</v>
      </c>
      <c r="R25" s="87">
        <v>43556</v>
      </c>
      <c r="S25" s="111"/>
      <c r="T25" s="94" t="s">
        <v>79</v>
      </c>
      <c r="U25" s="97">
        <v>43556</v>
      </c>
      <c r="V25" s="95"/>
    </row>
    <row r="26" spans="1:24" s="82" customFormat="1" ht="46.5" customHeight="1">
      <c r="A26" s="198"/>
      <c r="B26" s="49" t="s">
        <v>91</v>
      </c>
      <c r="C26" s="59" t="s">
        <v>68</v>
      </c>
      <c r="D26" s="31">
        <v>158</v>
      </c>
      <c r="E26" s="189">
        <f t="shared" si="13"/>
        <v>158</v>
      </c>
      <c r="F26" s="50">
        <f t="shared" si="9"/>
        <v>1</v>
      </c>
      <c r="G26" s="31">
        <f t="shared" si="10"/>
        <v>1500000</v>
      </c>
      <c r="H26" s="31">
        <v>282223.90548738779</v>
      </c>
      <c r="I26" s="31">
        <v>368552.06400000007</v>
      </c>
      <c r="J26" s="53">
        <f t="shared" si="14"/>
        <v>1.3058853514323228</v>
      </c>
      <c r="K26" s="31">
        <f t="shared" si="15"/>
        <v>3000000</v>
      </c>
      <c r="L26" s="31">
        <v>158</v>
      </c>
      <c r="M26" s="189">
        <f t="shared" si="16"/>
        <v>158</v>
      </c>
      <c r="N26" s="50">
        <f>+IF(M26=0,0,M26/L26)</f>
        <v>1</v>
      </c>
      <c r="O26" s="31">
        <f t="shared" si="12"/>
        <v>1500000</v>
      </c>
      <c r="P26" s="31">
        <f t="shared" si="17"/>
        <v>6000000</v>
      </c>
      <c r="Q26" s="31">
        <f t="shared" si="18"/>
        <v>6000000</v>
      </c>
      <c r="R26" s="87">
        <v>43575</v>
      </c>
      <c r="S26" s="111"/>
      <c r="T26" s="94" t="s">
        <v>91</v>
      </c>
      <c r="U26" s="97">
        <v>43575</v>
      </c>
      <c r="V26" s="95"/>
    </row>
    <row r="27" spans="1:24" s="82" customFormat="1" ht="46.5" customHeight="1">
      <c r="A27" s="198"/>
      <c r="B27" s="49" t="s">
        <v>46</v>
      </c>
      <c r="C27" s="59" t="s">
        <v>41</v>
      </c>
      <c r="D27" s="31">
        <v>180</v>
      </c>
      <c r="E27" s="189">
        <f t="shared" si="13"/>
        <v>180</v>
      </c>
      <c r="F27" s="50">
        <f t="shared" si="9"/>
        <v>1</v>
      </c>
      <c r="G27" s="31">
        <f t="shared" si="10"/>
        <v>1500000</v>
      </c>
      <c r="H27" s="31">
        <v>209986.35292501544</v>
      </c>
      <c r="I27" s="31">
        <v>328747.89999999985</v>
      </c>
      <c r="J27" s="53">
        <f t="shared" si="14"/>
        <v>1.565567930585438</v>
      </c>
      <c r="K27" s="31">
        <f t="shared" si="15"/>
        <v>3000000</v>
      </c>
      <c r="L27" s="31">
        <v>180</v>
      </c>
      <c r="M27" s="189">
        <f t="shared" si="16"/>
        <v>180</v>
      </c>
      <c r="N27" s="50">
        <f t="shared" ref="N27:N28" si="19">+IF(M27=0,0,M27/L27)</f>
        <v>1</v>
      </c>
      <c r="O27" s="31">
        <f t="shared" si="12"/>
        <v>1500000</v>
      </c>
      <c r="P27" s="31">
        <f t="shared" si="17"/>
        <v>6000000</v>
      </c>
      <c r="Q27" s="31">
        <f t="shared" si="18"/>
        <v>6000000</v>
      </c>
      <c r="R27" s="87">
        <v>43283</v>
      </c>
      <c r="S27" s="111"/>
      <c r="T27" s="94" t="s">
        <v>46</v>
      </c>
      <c r="U27" s="97">
        <v>43283</v>
      </c>
      <c r="V27" s="95"/>
    </row>
    <row r="28" spans="1:24" s="82" customFormat="1" ht="46.5" customHeight="1">
      <c r="A28" s="198"/>
      <c r="B28" s="49" t="s">
        <v>80</v>
      </c>
      <c r="C28" s="59" t="s">
        <v>70</v>
      </c>
      <c r="D28" s="31">
        <v>163</v>
      </c>
      <c r="E28" s="189">
        <f t="shared" si="13"/>
        <v>163</v>
      </c>
      <c r="F28" s="50">
        <f t="shared" si="9"/>
        <v>1</v>
      </c>
      <c r="G28" s="31">
        <f t="shared" si="10"/>
        <v>1500000</v>
      </c>
      <c r="H28" s="31">
        <v>211169.36983588012</v>
      </c>
      <c r="I28" s="31">
        <v>259124.4</v>
      </c>
      <c r="J28" s="53">
        <f t="shared" si="14"/>
        <v>1.2270927369882778</v>
      </c>
      <c r="K28" s="31">
        <f t="shared" si="15"/>
        <v>3000000</v>
      </c>
      <c r="L28" s="31">
        <v>163</v>
      </c>
      <c r="M28" s="189">
        <f t="shared" si="16"/>
        <v>163</v>
      </c>
      <c r="N28" s="50">
        <f t="shared" si="19"/>
        <v>1</v>
      </c>
      <c r="O28" s="31">
        <f t="shared" si="12"/>
        <v>1500000</v>
      </c>
      <c r="P28" s="31">
        <f t="shared" si="17"/>
        <v>6000000</v>
      </c>
      <c r="Q28" s="31">
        <f t="shared" si="18"/>
        <v>6000000</v>
      </c>
      <c r="R28" s="87">
        <v>43575</v>
      </c>
      <c r="S28" s="111"/>
      <c r="T28" s="94" t="s">
        <v>80</v>
      </c>
      <c r="U28" s="97">
        <v>43575</v>
      </c>
      <c r="V28" s="95"/>
    </row>
    <row r="29" spans="1:24" s="82" customFormat="1" ht="46.5" customHeight="1">
      <c r="A29" s="198"/>
      <c r="B29" s="49" t="s">
        <v>81</v>
      </c>
      <c r="C29" s="59" t="s">
        <v>71</v>
      </c>
      <c r="D29" s="31">
        <v>181</v>
      </c>
      <c r="E29" s="189">
        <f t="shared" si="13"/>
        <v>181</v>
      </c>
      <c r="F29" s="50">
        <f t="shared" si="9"/>
        <v>1</v>
      </c>
      <c r="G29" s="31">
        <f t="shared" si="10"/>
        <v>1500000</v>
      </c>
      <c r="H29" s="31">
        <v>306886.92062508763</v>
      </c>
      <c r="I29" s="31">
        <v>394742.96000000008</v>
      </c>
      <c r="J29" s="53">
        <f t="shared" si="14"/>
        <v>1.2862814720026563</v>
      </c>
      <c r="K29" s="31">
        <f t="shared" si="15"/>
        <v>3000000</v>
      </c>
      <c r="L29" s="31">
        <v>181</v>
      </c>
      <c r="M29" s="189">
        <f t="shared" si="16"/>
        <v>181</v>
      </c>
      <c r="N29" s="50">
        <f t="shared" si="11"/>
        <v>1</v>
      </c>
      <c r="O29" s="31">
        <f t="shared" si="12"/>
        <v>1500000</v>
      </c>
      <c r="P29" s="31">
        <f t="shared" si="17"/>
        <v>6000000</v>
      </c>
      <c r="Q29" s="31">
        <f t="shared" si="18"/>
        <v>6000000</v>
      </c>
      <c r="R29" s="87">
        <v>43568</v>
      </c>
      <c r="S29" s="111"/>
      <c r="T29" s="94" t="s">
        <v>81</v>
      </c>
      <c r="U29" s="97">
        <v>43568</v>
      </c>
      <c r="V29" s="95"/>
    </row>
    <row r="30" spans="1:24" s="83" customFormat="1" ht="46.5" customHeight="1">
      <c r="A30" s="60"/>
      <c r="B30" s="60"/>
      <c r="C30" s="61" t="s">
        <v>12</v>
      </c>
      <c r="D30" s="62">
        <f>SUM(D22:D29)</f>
        <v>1669</v>
      </c>
      <c r="E30" s="62">
        <f>SUM(E22:E29)</f>
        <v>1669</v>
      </c>
      <c r="F30" s="63">
        <f>+IF(E30=0,0,E30/D30)</f>
        <v>1</v>
      </c>
      <c r="G30" s="62">
        <f>SUM(G22:G29)</f>
        <v>12000000</v>
      </c>
      <c r="H30" s="64">
        <f>+SUM(H22:H29)</f>
        <v>1978057.5614999994</v>
      </c>
      <c r="I30" s="62">
        <f>SUM(I22:I29)</f>
        <v>2680394.2280000001</v>
      </c>
      <c r="J30" s="63">
        <f>+IF(I30=0,0,I30/H30)</f>
        <v>1.3550638162255528</v>
      </c>
      <c r="K30" s="62">
        <f>+SUM(K22:K29)</f>
        <v>24000000</v>
      </c>
      <c r="L30" s="62">
        <f>+SUM(L22:L29)</f>
        <v>1669</v>
      </c>
      <c r="M30" s="62">
        <f>+SUM(M22:M29)</f>
        <v>1669</v>
      </c>
      <c r="N30" s="63">
        <f t="shared" si="11"/>
        <v>1</v>
      </c>
      <c r="O30" s="62">
        <f>+SUM(O22:O29)</f>
        <v>12000000</v>
      </c>
      <c r="P30" s="62">
        <f>+SUM(P22:P29)</f>
        <v>48000000</v>
      </c>
      <c r="Q30" s="64">
        <f>+SUM(Q22:Q29)</f>
        <v>48000000</v>
      </c>
      <c r="R30" s="62"/>
      <c r="S30" s="111"/>
      <c r="T30" s="94"/>
      <c r="U30" s="97"/>
      <c r="V30" s="98"/>
      <c r="W30" s="82"/>
      <c r="X30" s="82"/>
    </row>
    <row r="31" spans="1:24" s="29" customFormat="1" ht="48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4"/>
      <c r="N31" s="73"/>
      <c r="O31" s="75"/>
      <c r="Q31" s="73"/>
      <c r="R31" s="73"/>
      <c r="S31" s="111"/>
      <c r="T31" s="94"/>
      <c r="U31" s="97"/>
      <c r="V31" s="100"/>
      <c r="W31" s="82"/>
      <c r="X31" s="82"/>
    </row>
    <row r="32" spans="1:24" s="81" customFormat="1" ht="48.75" customHeight="1">
      <c r="A32" s="191" t="s">
        <v>1</v>
      </c>
      <c r="B32" s="191" t="s">
        <v>35</v>
      </c>
      <c r="C32" s="195" t="s">
        <v>15</v>
      </c>
      <c r="D32" s="191" t="s">
        <v>88</v>
      </c>
      <c r="E32" s="191"/>
      <c r="F32" s="191"/>
      <c r="G32" s="191"/>
      <c r="H32" s="191" t="s">
        <v>5296</v>
      </c>
      <c r="I32" s="191"/>
      <c r="J32" s="191"/>
      <c r="K32" s="191"/>
      <c r="L32" s="191" t="s">
        <v>89</v>
      </c>
      <c r="M32" s="191"/>
      <c r="N32" s="191"/>
      <c r="O32" s="191"/>
      <c r="P32" s="191" t="s">
        <v>2</v>
      </c>
      <c r="Q32" s="191" t="s">
        <v>20</v>
      </c>
      <c r="R32" s="191" t="s">
        <v>86</v>
      </c>
      <c r="S32" s="111"/>
      <c r="T32" s="94"/>
      <c r="U32" s="97"/>
      <c r="V32" s="96"/>
      <c r="W32" s="82"/>
      <c r="X32" s="82"/>
    </row>
    <row r="33" spans="1:24" s="81" customFormat="1" ht="48.75" customHeight="1">
      <c r="A33" s="191"/>
      <c r="B33" s="191"/>
      <c r="C33" s="195"/>
      <c r="D33" s="9" t="s">
        <v>3</v>
      </c>
      <c r="E33" s="190" t="s">
        <v>4</v>
      </c>
      <c r="F33" s="10" t="s">
        <v>5</v>
      </c>
      <c r="G33" s="190" t="s">
        <v>6</v>
      </c>
      <c r="H33" s="190" t="s">
        <v>3</v>
      </c>
      <c r="I33" s="190" t="s">
        <v>4</v>
      </c>
      <c r="J33" s="10" t="s">
        <v>5</v>
      </c>
      <c r="K33" s="190" t="s">
        <v>6</v>
      </c>
      <c r="L33" s="9" t="s">
        <v>3</v>
      </c>
      <c r="M33" s="190" t="s">
        <v>4</v>
      </c>
      <c r="N33" s="10" t="s">
        <v>5</v>
      </c>
      <c r="O33" s="190" t="s">
        <v>6</v>
      </c>
      <c r="P33" s="191"/>
      <c r="Q33" s="191"/>
      <c r="R33" s="191"/>
      <c r="S33" s="111"/>
      <c r="T33" s="94"/>
      <c r="U33" s="97"/>
      <c r="V33" s="96"/>
      <c r="W33" s="82"/>
      <c r="X33" s="82"/>
    </row>
    <row r="34" spans="1:24" s="82" customFormat="1" ht="48.75" customHeight="1">
      <c r="A34" s="196" t="s">
        <v>23</v>
      </c>
      <c r="B34" s="44" t="s">
        <v>55</v>
      </c>
      <c r="C34" s="59" t="s">
        <v>21</v>
      </c>
      <c r="D34" s="65">
        <v>254</v>
      </c>
      <c r="E34" s="189">
        <f t="shared" ref="E34:E40" si="20">+D34</f>
        <v>254</v>
      </c>
      <c r="F34" s="11">
        <f t="shared" ref="F34:F40" si="21">+IF(E34=0,0,E34/D34)</f>
        <v>1</v>
      </c>
      <c r="G34" s="31">
        <f>+IF(F34&gt;=100%,1500000,0)</f>
        <v>1500000</v>
      </c>
      <c r="H34" s="65">
        <v>313562.44509825163</v>
      </c>
      <c r="I34" s="31">
        <v>315813.44</v>
      </c>
      <c r="J34" s="11">
        <f>+IF(I34=0,0,I34/H34)</f>
        <v>1.0071787771046468</v>
      </c>
      <c r="K34" s="31">
        <f>IF(AND(J34&gt;=90%,J34&lt;95%),1300000,IF(AND(J34&gt;=95%,J34&lt;100%),1800000,IF(J34&gt;=100%,3000000,0)))</f>
        <v>3000000</v>
      </c>
      <c r="L34" s="65">
        <v>254</v>
      </c>
      <c r="M34" s="189">
        <f t="shared" ref="M34:M40" si="22">+L34</f>
        <v>254</v>
      </c>
      <c r="N34" s="32">
        <f t="shared" ref="N34:N41" si="23">+IF(M34=0,0,M34/L34)</f>
        <v>1</v>
      </c>
      <c r="O34" s="31">
        <f t="shared" ref="O34:O40" si="24">+IF(N34&gt;=100%,1500000,0)</f>
        <v>1500000</v>
      </c>
      <c r="P34" s="31">
        <f>+SUM(O34,K34,G34)</f>
        <v>6000000</v>
      </c>
      <c r="Q34" s="31">
        <f>+P34</f>
        <v>6000000</v>
      </c>
      <c r="R34" s="87">
        <v>41708</v>
      </c>
      <c r="S34" s="111"/>
      <c r="T34" s="94" t="s">
        <v>55</v>
      </c>
      <c r="U34" s="97">
        <v>41708</v>
      </c>
      <c r="V34" s="95"/>
    </row>
    <row r="35" spans="1:24" s="82" customFormat="1" ht="48.75" customHeight="1">
      <c r="A35" s="196"/>
      <c r="B35" s="44" t="s">
        <v>52</v>
      </c>
      <c r="C35" s="59" t="s">
        <v>36</v>
      </c>
      <c r="D35" s="65">
        <v>170</v>
      </c>
      <c r="E35" s="189">
        <f t="shared" si="20"/>
        <v>170</v>
      </c>
      <c r="F35" s="11">
        <f t="shared" si="21"/>
        <v>1</v>
      </c>
      <c r="G35" s="31">
        <f t="shared" ref="G35:G40" si="25">+IF(F35&gt;=100%,1500000,0)</f>
        <v>1500000</v>
      </c>
      <c r="H35" s="65">
        <v>322037.69717180228</v>
      </c>
      <c r="I35" s="31">
        <v>329601.40000000002</v>
      </c>
      <c r="J35" s="11">
        <f t="shared" ref="J35:J41" si="26">+IF(I35=0,0,I35/H35)</f>
        <v>1.0234870106655949</v>
      </c>
      <c r="K35" s="31">
        <f t="shared" ref="K35:K40" si="27">IF(AND(J35&gt;=90%,J35&lt;95%),1300000,IF(AND(J35&gt;=95%,J35&lt;100%),1800000,IF(J35&gt;=100%,3000000,0)))</f>
        <v>3000000</v>
      </c>
      <c r="L35" s="65">
        <v>170</v>
      </c>
      <c r="M35" s="189">
        <f t="shared" si="22"/>
        <v>170</v>
      </c>
      <c r="N35" s="32">
        <f>+IF(M35=0,0,M35/L35)</f>
        <v>1</v>
      </c>
      <c r="O35" s="31">
        <f t="shared" si="24"/>
        <v>1500000</v>
      </c>
      <c r="P35" s="31">
        <f t="shared" ref="P35:P40" si="28">+SUM(O35,K35,G35)</f>
        <v>6000000</v>
      </c>
      <c r="Q35" s="31">
        <f t="shared" ref="Q35:Q40" si="29">+P35</f>
        <v>6000000</v>
      </c>
      <c r="R35" s="87">
        <v>43061</v>
      </c>
      <c r="S35" s="111"/>
      <c r="T35" s="94" t="s">
        <v>52</v>
      </c>
      <c r="U35" s="97">
        <v>43061</v>
      </c>
      <c r="V35" s="95"/>
    </row>
    <row r="36" spans="1:24" s="82" customFormat="1" ht="48.75" customHeight="1">
      <c r="A36" s="196"/>
      <c r="B36" s="44" t="s">
        <v>53</v>
      </c>
      <c r="C36" s="59" t="s">
        <v>38</v>
      </c>
      <c r="D36" s="65">
        <v>195</v>
      </c>
      <c r="E36" s="189">
        <f t="shared" si="20"/>
        <v>195</v>
      </c>
      <c r="F36" s="11">
        <f t="shared" si="21"/>
        <v>1</v>
      </c>
      <c r="G36" s="31">
        <f t="shared" si="25"/>
        <v>1500000</v>
      </c>
      <c r="H36" s="65">
        <v>331794.73926108511</v>
      </c>
      <c r="I36" s="31">
        <v>339662.19999999995</v>
      </c>
      <c r="J36" s="11">
        <f t="shared" si="26"/>
        <v>1.023711830863973</v>
      </c>
      <c r="K36" s="31">
        <f t="shared" si="27"/>
        <v>3000000</v>
      </c>
      <c r="L36" s="65">
        <v>195</v>
      </c>
      <c r="M36" s="189">
        <f t="shared" si="22"/>
        <v>195</v>
      </c>
      <c r="N36" s="32">
        <f t="shared" si="23"/>
        <v>1</v>
      </c>
      <c r="O36" s="31">
        <f t="shared" si="24"/>
        <v>1500000</v>
      </c>
      <c r="P36" s="31">
        <f t="shared" si="28"/>
        <v>6000000</v>
      </c>
      <c r="Q36" s="31">
        <f t="shared" si="29"/>
        <v>6000000</v>
      </c>
      <c r="R36" s="87">
        <v>42647</v>
      </c>
      <c r="S36" s="111"/>
      <c r="T36" s="94" t="s">
        <v>53</v>
      </c>
      <c r="U36" s="97">
        <v>42647</v>
      </c>
      <c r="V36" s="95"/>
    </row>
    <row r="37" spans="1:24" s="82" customFormat="1" ht="48.75" customHeight="1">
      <c r="A37" s="196"/>
      <c r="B37" s="44" t="s">
        <v>54</v>
      </c>
      <c r="C37" s="59" t="s">
        <v>37</v>
      </c>
      <c r="D37" s="65">
        <v>320</v>
      </c>
      <c r="E37" s="189">
        <f t="shared" si="20"/>
        <v>320</v>
      </c>
      <c r="F37" s="11">
        <f t="shared" si="21"/>
        <v>1</v>
      </c>
      <c r="G37" s="31">
        <f t="shared" si="25"/>
        <v>1500000</v>
      </c>
      <c r="H37" s="65">
        <v>440732.31873205514</v>
      </c>
      <c r="I37" s="31">
        <v>266551.2</v>
      </c>
      <c r="J37" s="11">
        <f t="shared" si="26"/>
        <v>0.60479159043031472</v>
      </c>
      <c r="K37" s="31">
        <f t="shared" si="27"/>
        <v>0</v>
      </c>
      <c r="L37" s="65">
        <v>320</v>
      </c>
      <c r="M37" s="189">
        <f t="shared" si="22"/>
        <v>320</v>
      </c>
      <c r="N37" s="11">
        <f t="shared" si="23"/>
        <v>1</v>
      </c>
      <c r="O37" s="31">
        <f t="shared" si="24"/>
        <v>1500000</v>
      </c>
      <c r="P37" s="31">
        <f t="shared" si="28"/>
        <v>3000000</v>
      </c>
      <c r="Q37" s="31">
        <f t="shared" si="29"/>
        <v>3000000</v>
      </c>
      <c r="R37" s="87">
        <v>43160</v>
      </c>
      <c r="S37" s="111"/>
      <c r="T37" s="94" t="s">
        <v>54</v>
      </c>
      <c r="U37" s="97">
        <v>43160</v>
      </c>
      <c r="V37" s="95"/>
    </row>
    <row r="38" spans="1:24" s="82" customFormat="1" ht="48.75" customHeight="1">
      <c r="A38" s="196"/>
      <c r="B38" s="44"/>
      <c r="C38" s="59" t="s">
        <v>59</v>
      </c>
      <c r="D38" s="65">
        <v>130</v>
      </c>
      <c r="E38" s="189">
        <v>130</v>
      </c>
      <c r="F38" s="11">
        <f>+IF(E38=0,0,E38/D38)</f>
        <v>1</v>
      </c>
      <c r="G38" s="31">
        <v>0</v>
      </c>
      <c r="H38" s="65">
        <v>294948.23213680513</v>
      </c>
      <c r="I38" s="31"/>
      <c r="J38" s="11">
        <f t="shared" si="26"/>
        <v>0</v>
      </c>
      <c r="K38" s="31">
        <f t="shared" si="27"/>
        <v>0</v>
      </c>
      <c r="L38" s="65">
        <v>130</v>
      </c>
      <c r="M38" s="189">
        <v>130</v>
      </c>
      <c r="N38" s="11">
        <f>+IF(M38=0,0,M38/L38)</f>
        <v>1</v>
      </c>
      <c r="O38" s="31">
        <v>0</v>
      </c>
      <c r="P38" s="31">
        <f t="shared" si="28"/>
        <v>0</v>
      </c>
      <c r="Q38" s="31">
        <f t="shared" si="29"/>
        <v>0</v>
      </c>
      <c r="R38" s="87"/>
      <c r="S38" s="111"/>
      <c r="T38" s="94"/>
      <c r="U38" s="97"/>
      <c r="V38" s="95"/>
    </row>
    <row r="39" spans="1:24" s="82" customFormat="1" ht="48.75" customHeight="1">
      <c r="A39" s="196" t="s">
        <v>31</v>
      </c>
      <c r="B39" s="44" t="s">
        <v>51</v>
      </c>
      <c r="C39" s="59" t="s">
        <v>34</v>
      </c>
      <c r="D39" s="65">
        <v>45</v>
      </c>
      <c r="E39" s="189">
        <f t="shared" si="20"/>
        <v>45</v>
      </c>
      <c r="F39" s="11">
        <f t="shared" si="21"/>
        <v>1</v>
      </c>
      <c r="G39" s="31">
        <f t="shared" si="25"/>
        <v>1500000</v>
      </c>
      <c r="H39" s="65">
        <v>202998.83145933683</v>
      </c>
      <c r="I39" s="31">
        <v>183621.47512050002</v>
      </c>
      <c r="J39" s="11">
        <f t="shared" si="26"/>
        <v>0.90454449318976338</v>
      </c>
      <c r="K39" s="31">
        <f t="shared" si="27"/>
        <v>1300000</v>
      </c>
      <c r="L39" s="65">
        <v>45</v>
      </c>
      <c r="M39" s="189">
        <f t="shared" si="22"/>
        <v>45</v>
      </c>
      <c r="N39" s="11">
        <f t="shared" si="23"/>
        <v>1</v>
      </c>
      <c r="O39" s="31">
        <f t="shared" si="24"/>
        <v>1500000</v>
      </c>
      <c r="P39" s="31">
        <f t="shared" si="28"/>
        <v>4300000</v>
      </c>
      <c r="Q39" s="31">
        <f t="shared" si="29"/>
        <v>4300000</v>
      </c>
      <c r="R39" s="87">
        <v>41974</v>
      </c>
      <c r="S39" s="111"/>
      <c r="T39" s="94" t="s">
        <v>51</v>
      </c>
      <c r="U39" s="97">
        <v>41974</v>
      </c>
      <c r="V39" s="95"/>
    </row>
    <row r="40" spans="1:24" s="82" customFormat="1" ht="48.75" customHeight="1">
      <c r="A40" s="196"/>
      <c r="B40" s="44" t="s">
        <v>56</v>
      </c>
      <c r="C40" s="59" t="s">
        <v>29</v>
      </c>
      <c r="D40" s="65">
        <v>39</v>
      </c>
      <c r="E40" s="189">
        <f t="shared" si="20"/>
        <v>39</v>
      </c>
      <c r="F40" s="11">
        <f t="shared" si="21"/>
        <v>1</v>
      </c>
      <c r="G40" s="31">
        <f t="shared" si="25"/>
        <v>1500000</v>
      </c>
      <c r="H40" s="65">
        <v>226766.34429917362</v>
      </c>
      <c r="I40" s="31">
        <v>312985.56880549999</v>
      </c>
      <c r="J40" s="11">
        <f t="shared" si="26"/>
        <v>1.3802117319163423</v>
      </c>
      <c r="K40" s="31">
        <f t="shared" si="27"/>
        <v>3000000</v>
      </c>
      <c r="L40" s="65">
        <v>39</v>
      </c>
      <c r="M40" s="189">
        <f t="shared" si="22"/>
        <v>39</v>
      </c>
      <c r="N40" s="11">
        <f t="shared" si="23"/>
        <v>1</v>
      </c>
      <c r="O40" s="31">
        <f t="shared" si="24"/>
        <v>1500000</v>
      </c>
      <c r="P40" s="31">
        <f t="shared" si="28"/>
        <v>6000000</v>
      </c>
      <c r="Q40" s="31">
        <f t="shared" si="29"/>
        <v>6000000</v>
      </c>
      <c r="R40" s="87">
        <v>42475</v>
      </c>
      <c r="S40" s="111"/>
      <c r="T40" s="94" t="s">
        <v>56</v>
      </c>
      <c r="U40" s="97">
        <v>42475</v>
      </c>
      <c r="V40" s="110"/>
    </row>
    <row r="41" spans="1:24" s="83" customFormat="1" ht="48.75" customHeight="1">
      <c r="A41" s="60"/>
      <c r="B41" s="60"/>
      <c r="C41" s="61" t="s">
        <v>32</v>
      </c>
      <c r="D41" s="62">
        <f>SUM(D34:D40)</f>
        <v>1153</v>
      </c>
      <c r="E41" s="62">
        <f>SUM(E34:E40)</f>
        <v>1153</v>
      </c>
      <c r="F41" s="63">
        <f>+IF(E41=0,0,E41/D41)</f>
        <v>1</v>
      </c>
      <c r="G41" s="62">
        <f>SUM(G34:G40)</f>
        <v>9000000</v>
      </c>
      <c r="H41" s="64">
        <f>SUM(H34:H40)</f>
        <v>2132840.6081585097</v>
      </c>
      <c r="I41" s="62">
        <f>SUM(I34:I40)</f>
        <v>1748235.2839259999</v>
      </c>
      <c r="J41" s="63">
        <f t="shared" si="26"/>
        <v>0.81967460542465131</v>
      </c>
      <c r="K41" s="62">
        <f>+SUM(K34:K40)</f>
        <v>13300000</v>
      </c>
      <c r="L41" s="62">
        <f>+SUM(L34:L40)</f>
        <v>1153</v>
      </c>
      <c r="M41" s="62">
        <f>+SUM(M34:M40)</f>
        <v>1153</v>
      </c>
      <c r="N41" s="107">
        <f t="shared" si="23"/>
        <v>1</v>
      </c>
      <c r="O41" s="62">
        <f>+SUM(O34:O40)</f>
        <v>9000000</v>
      </c>
      <c r="P41" s="62">
        <f>+SUM(P34:P40)</f>
        <v>31300000</v>
      </c>
      <c r="Q41" s="64">
        <f>+SUM(Q34:Q40)</f>
        <v>31300000</v>
      </c>
      <c r="R41" s="62"/>
      <c r="S41" s="111"/>
      <c r="T41" s="94"/>
      <c r="U41" s="97"/>
      <c r="V41" s="98"/>
    </row>
    <row r="42" spans="1:24" ht="48.75" customHeight="1">
      <c r="A42" s="28"/>
      <c r="B42" s="28"/>
      <c r="C42" s="28"/>
      <c r="D42" s="76"/>
      <c r="E42" s="76"/>
      <c r="F42" s="77"/>
      <c r="G42" s="76"/>
      <c r="H42" s="76"/>
      <c r="I42" s="76"/>
      <c r="J42" s="77"/>
      <c r="K42" s="76"/>
      <c r="L42" s="76"/>
      <c r="M42" s="77"/>
      <c r="N42" s="76"/>
      <c r="O42" s="28"/>
      <c r="P42" s="28"/>
      <c r="Q42" s="28"/>
      <c r="R42" s="28"/>
      <c r="S42" s="111"/>
      <c r="U42" s="97"/>
    </row>
    <row r="43" spans="1:24" s="81" customFormat="1" ht="48.75" customHeight="1">
      <c r="A43" s="191" t="s">
        <v>1</v>
      </c>
      <c r="B43" s="191" t="s">
        <v>35</v>
      </c>
      <c r="C43" s="195" t="s">
        <v>14</v>
      </c>
      <c r="D43" s="191" t="s">
        <v>87</v>
      </c>
      <c r="E43" s="191"/>
      <c r="F43" s="191"/>
      <c r="G43" s="191"/>
      <c r="H43" s="191" t="s">
        <v>5296</v>
      </c>
      <c r="I43" s="191"/>
      <c r="J43" s="191"/>
      <c r="K43" s="191"/>
      <c r="L43" s="199" t="s">
        <v>5297</v>
      </c>
      <c r="M43" s="200"/>
      <c r="N43" s="200"/>
      <c r="O43" s="201"/>
      <c r="P43" s="106" t="s">
        <v>98</v>
      </c>
      <c r="Q43" s="191" t="s">
        <v>2</v>
      </c>
      <c r="R43" s="191" t="s">
        <v>20</v>
      </c>
      <c r="S43" s="111"/>
      <c r="T43" s="94"/>
      <c r="U43" s="97"/>
      <c r="V43" s="96"/>
    </row>
    <row r="44" spans="1:24" s="81" customFormat="1" ht="48.75" customHeight="1">
      <c r="A44" s="191"/>
      <c r="B44" s="191"/>
      <c r="C44" s="195"/>
      <c r="D44" s="9" t="s">
        <v>3</v>
      </c>
      <c r="E44" s="190" t="s">
        <v>4</v>
      </c>
      <c r="F44" s="10" t="s">
        <v>5</v>
      </c>
      <c r="G44" s="190" t="s">
        <v>6</v>
      </c>
      <c r="H44" s="190" t="s">
        <v>3</v>
      </c>
      <c r="I44" s="190" t="s">
        <v>4</v>
      </c>
      <c r="J44" s="10" t="s">
        <v>5</v>
      </c>
      <c r="K44" s="190" t="s">
        <v>6</v>
      </c>
      <c r="L44" s="190" t="s">
        <v>3</v>
      </c>
      <c r="M44" s="190" t="s">
        <v>4</v>
      </c>
      <c r="N44" s="10" t="s">
        <v>5</v>
      </c>
      <c r="O44" s="190" t="s">
        <v>6</v>
      </c>
      <c r="P44" s="190" t="s">
        <v>97</v>
      </c>
      <c r="Q44" s="191"/>
      <c r="R44" s="191"/>
      <c r="S44" s="111"/>
      <c r="T44" s="94"/>
      <c r="U44" s="97"/>
      <c r="V44" s="96"/>
    </row>
    <row r="45" spans="1:24" s="83" customFormat="1" ht="48.75" customHeight="1">
      <c r="A45" s="66" t="s">
        <v>13</v>
      </c>
      <c r="B45" s="49" t="s">
        <v>82</v>
      </c>
      <c r="C45" s="67" t="s">
        <v>72</v>
      </c>
      <c r="D45" s="26">
        <f>SUM(D16,D17)</f>
        <v>27</v>
      </c>
      <c r="E45" s="26">
        <f>SUM(E16,E17)</f>
        <v>27</v>
      </c>
      <c r="F45" s="27">
        <f>+IF(E45=0,0,E45/D45)</f>
        <v>1</v>
      </c>
      <c r="G45" s="26">
        <f>+IF(F45&gt;=100%,1500000,IF(F45&gt;=95%,1200000,0))</f>
        <v>1500000</v>
      </c>
      <c r="H45" s="38">
        <f>+SUM(H16:H17)</f>
        <v>470436.00000000006</v>
      </c>
      <c r="I45" s="38">
        <f>SUM(I16:I17)</f>
        <v>476289.61039699998</v>
      </c>
      <c r="J45" s="33">
        <f>+IF(I45=0,0,I45/H45)</f>
        <v>1.0124429473871046</v>
      </c>
      <c r="K45" s="26">
        <f>(+IF(AND(J45&gt;=90%,J45&lt;95%),1100000,IF(AND(J45&gt;=95%,J45&lt;100%),1500000,IF(J45&gt;=100%,2500000,0))))</f>
        <v>2500000</v>
      </c>
      <c r="L45" s="26">
        <f>+H45</f>
        <v>470436.00000000006</v>
      </c>
      <c r="M45" s="26">
        <f>+I45</f>
        <v>476289.61039699998</v>
      </c>
      <c r="N45" s="27">
        <f t="shared" ref="N45:N51" si="30">+IF(M45=0,0,M45/L45)</f>
        <v>1.0124429473871046</v>
      </c>
      <c r="O45" s="26">
        <f>(+IF(AND(N45&gt;=90%,N45&lt;95%),1200000,IF(AND(N45&gt;=95%,N45&lt;100%),1800000,IF(N45&gt;=100%,3200000,0))))</f>
        <v>3200000</v>
      </c>
      <c r="P45" s="26"/>
      <c r="Q45" s="26">
        <f>SUM(G45,K45,O45,P45)</f>
        <v>7200000</v>
      </c>
      <c r="R45" s="26">
        <f>+Q45</f>
        <v>7200000</v>
      </c>
      <c r="S45" s="111"/>
      <c r="T45" s="94"/>
      <c r="U45" s="97"/>
      <c r="V45" s="98"/>
    </row>
    <row r="46" spans="1:24" s="83" customFormat="1" ht="48.75" customHeight="1">
      <c r="A46" s="66" t="s">
        <v>13</v>
      </c>
      <c r="B46" s="49" t="s">
        <v>1350</v>
      </c>
      <c r="C46" s="67" t="s">
        <v>19</v>
      </c>
      <c r="D46" s="26">
        <f>+SUM(D6:D15)</f>
        <v>347</v>
      </c>
      <c r="E46" s="26">
        <f>+SUM(E6:E15)</f>
        <v>347</v>
      </c>
      <c r="F46" s="27">
        <f t="shared" ref="F46:F51" si="31">+IF(E46=0,0,E46/D46)</f>
        <v>1</v>
      </c>
      <c r="G46" s="26">
        <f t="shared" ref="G46:G48" si="32">+IF(F46&gt;=100%,1500000,IF(F46&gt;=95%,1200000,0))</f>
        <v>1500000</v>
      </c>
      <c r="H46" s="38">
        <f>+SUM(H6:H15)</f>
        <v>1278892.3352323116</v>
      </c>
      <c r="I46" s="38">
        <f>+M46</f>
        <v>1401410.2162923259</v>
      </c>
      <c r="J46" s="33">
        <f t="shared" ref="J46:J50" si="33">+IF(I46=0,0,I46/H46)</f>
        <v>1.0957999963599427</v>
      </c>
      <c r="K46" s="26">
        <f t="shared" ref="K46:K48" si="34">(+IF(AND(J46&gt;=90%,J46&lt;95%),1100000,IF(AND(J46&gt;=95%,J46&lt;100%),1500000,IF(J46&gt;=100%,2500000,0))))</f>
        <v>2500000</v>
      </c>
      <c r="L46" s="26">
        <f>+H46</f>
        <v>1278892.3352323116</v>
      </c>
      <c r="M46" s="26">
        <f>SUM(I6:I15)</f>
        <v>1401410.2162923259</v>
      </c>
      <c r="N46" s="27">
        <f t="shared" si="30"/>
        <v>1.0957999963599427</v>
      </c>
      <c r="O46" s="26">
        <f t="shared" ref="O46:O48" si="35">(+IF(AND(N46&gt;=90%,N46&lt;95%),1200000,IF(AND(N46&gt;=95%,N46&lt;100%),1800000,IF(N46&gt;=100%,3200000,0))))</f>
        <v>3200000</v>
      </c>
      <c r="P46" s="26"/>
      <c r="Q46" s="26">
        <f t="shared" ref="Q46:Q50" si="36">SUM(G46,K46,O46,P46)</f>
        <v>7200000</v>
      </c>
      <c r="R46" s="26">
        <f t="shared" ref="R46:R49" si="37">+Q46</f>
        <v>7200000</v>
      </c>
      <c r="S46" s="111"/>
      <c r="T46" s="94"/>
      <c r="U46" s="97"/>
      <c r="V46" s="98"/>
    </row>
    <row r="47" spans="1:24" s="83" customFormat="1" ht="48.75" customHeight="1">
      <c r="A47" s="66" t="s">
        <v>13</v>
      </c>
      <c r="B47" s="49" t="s">
        <v>44</v>
      </c>
      <c r="C47" s="67" t="s">
        <v>27</v>
      </c>
      <c r="D47" s="26">
        <f>SUM(D30)</f>
        <v>1669</v>
      </c>
      <c r="E47" s="26">
        <f>SUM(E30)</f>
        <v>1669</v>
      </c>
      <c r="F47" s="27">
        <f t="shared" si="31"/>
        <v>1</v>
      </c>
      <c r="G47" s="26">
        <f t="shared" si="32"/>
        <v>1500000</v>
      </c>
      <c r="H47" s="38">
        <f>+H30</f>
        <v>1978057.5614999994</v>
      </c>
      <c r="I47" s="38">
        <f>+I30</f>
        <v>2680394.2280000001</v>
      </c>
      <c r="J47" s="33">
        <f t="shared" si="33"/>
        <v>1.3550638162255528</v>
      </c>
      <c r="K47" s="26">
        <f t="shared" si="34"/>
        <v>2500000</v>
      </c>
      <c r="L47" s="26">
        <v>1920624.0834249998</v>
      </c>
      <c r="M47" s="26">
        <v>2031803.2129999995</v>
      </c>
      <c r="N47" s="27">
        <f t="shared" si="30"/>
        <v>1.0578869808696436</v>
      </c>
      <c r="O47" s="26">
        <f t="shared" si="35"/>
        <v>3200000</v>
      </c>
      <c r="P47" s="26"/>
      <c r="Q47" s="26">
        <f t="shared" si="36"/>
        <v>7200000</v>
      </c>
      <c r="R47" s="26">
        <f t="shared" si="37"/>
        <v>7200000</v>
      </c>
      <c r="S47" s="111"/>
      <c r="T47" s="94"/>
      <c r="U47" s="97"/>
      <c r="V47" s="98"/>
    </row>
    <row r="48" spans="1:24" s="83" customFormat="1" ht="48.75" customHeight="1">
      <c r="A48" s="66" t="s">
        <v>13</v>
      </c>
      <c r="B48" s="49" t="s">
        <v>1357</v>
      </c>
      <c r="C48" s="67" t="s">
        <v>30</v>
      </c>
      <c r="D48" s="26">
        <f>+D41</f>
        <v>1153</v>
      </c>
      <c r="E48" s="26">
        <f>+E41</f>
        <v>1153</v>
      </c>
      <c r="F48" s="27">
        <f t="shared" si="31"/>
        <v>1</v>
      </c>
      <c r="G48" s="26">
        <f t="shared" si="32"/>
        <v>1500000</v>
      </c>
      <c r="H48" s="38">
        <f>H41</f>
        <v>2132840.6081585097</v>
      </c>
      <c r="I48" s="38">
        <f>+I41</f>
        <v>1748235.2839259999</v>
      </c>
      <c r="J48" s="33">
        <f t="shared" si="33"/>
        <v>0.81967460542465131</v>
      </c>
      <c r="K48" s="26">
        <f t="shared" si="34"/>
        <v>0</v>
      </c>
      <c r="L48" s="26">
        <f>1686428.91078+SUM(H39,H40)</f>
        <v>2116194.0865385104</v>
      </c>
      <c r="M48" s="26">
        <f>1730473.813+SUM(I39,I40)</f>
        <v>2227080.8569260002</v>
      </c>
      <c r="N48" s="27">
        <f t="shared" si="30"/>
        <v>1.0523991495358864</v>
      </c>
      <c r="O48" s="26">
        <f t="shared" si="35"/>
        <v>3200000</v>
      </c>
      <c r="P48" s="26"/>
      <c r="Q48" s="26">
        <f t="shared" si="36"/>
        <v>4700000</v>
      </c>
      <c r="R48" s="26">
        <f t="shared" si="37"/>
        <v>4700000</v>
      </c>
      <c r="S48" s="111"/>
      <c r="T48" s="94"/>
      <c r="U48" s="97"/>
      <c r="V48" s="98"/>
    </row>
    <row r="49" spans="1:22" s="83" customFormat="1" ht="48.75" customHeight="1">
      <c r="A49" s="66" t="s">
        <v>22</v>
      </c>
      <c r="B49" s="55" t="s">
        <v>83</v>
      </c>
      <c r="C49" s="68" t="s">
        <v>73</v>
      </c>
      <c r="D49" s="26"/>
      <c r="E49" s="26"/>
      <c r="F49" s="27"/>
      <c r="G49" s="26"/>
      <c r="H49" s="26">
        <f>H48</f>
        <v>2132840.6081585097</v>
      </c>
      <c r="I49" s="26">
        <f>+I48</f>
        <v>1748235.2839259999</v>
      </c>
      <c r="J49" s="33">
        <f t="shared" si="33"/>
        <v>0.81967460542465131</v>
      </c>
      <c r="K49" s="26">
        <f>(+IF(AND(J49&gt;=90%,J49&lt;95%),1200000,IF(AND(J49&gt;=95%,J49&lt;100%),1500000,IF(J49&gt;=100%,1700000,0))))</f>
        <v>0</v>
      </c>
      <c r="L49" s="26">
        <f>+L48</f>
        <v>2116194.0865385104</v>
      </c>
      <c r="M49" s="26">
        <f>+M48</f>
        <v>2227080.8569260002</v>
      </c>
      <c r="N49" s="27">
        <f t="shared" si="30"/>
        <v>1.0523991495358864</v>
      </c>
      <c r="O49" s="26">
        <f>(+IF(AND(N49&gt;=90%,N49&lt;95%),2700000,IF(AND(N49&gt;=95%,N49&lt;100%),4500000,IF(N49&gt;=100%,6000000,0))))</f>
        <v>6000000</v>
      </c>
      <c r="P49" s="26">
        <f>IF(J49&gt;=100%,2500000,0)</f>
        <v>0</v>
      </c>
      <c r="Q49" s="26">
        <f t="shared" si="36"/>
        <v>6000000</v>
      </c>
      <c r="R49" s="26">
        <f t="shared" si="37"/>
        <v>6000000</v>
      </c>
      <c r="S49" s="111"/>
      <c r="T49" s="94"/>
      <c r="U49" s="97"/>
      <c r="V49" s="98"/>
    </row>
    <row r="50" spans="1:22" s="83" customFormat="1" ht="48.75" customHeight="1">
      <c r="A50" s="66" t="s">
        <v>22</v>
      </c>
      <c r="B50" s="55"/>
      <c r="C50" s="68" t="s">
        <v>59</v>
      </c>
      <c r="D50" s="26"/>
      <c r="E50" s="26"/>
      <c r="F50" s="27"/>
      <c r="G50" s="26"/>
      <c r="H50" s="26">
        <f>SUM(H45:H47)</f>
        <v>3727385.8967323108</v>
      </c>
      <c r="I50" s="26">
        <f>SUM(I45,I46,I47)</f>
        <v>4558094.0546893254</v>
      </c>
      <c r="J50" s="33">
        <f t="shared" si="33"/>
        <v>1.2228661536454468</v>
      </c>
      <c r="K50" s="26">
        <v>0</v>
      </c>
      <c r="L50" s="26">
        <f>SUM(L45,L46,L47)</f>
        <v>3669952.4186573112</v>
      </c>
      <c r="M50" s="26">
        <f>SUM(M45,M46,M47)</f>
        <v>3909503.0396893253</v>
      </c>
      <c r="N50" s="27">
        <f t="shared" si="30"/>
        <v>1.0652734950497413</v>
      </c>
      <c r="O50" s="26">
        <v>0</v>
      </c>
      <c r="P50" s="26">
        <v>0</v>
      </c>
      <c r="Q50" s="26">
        <f t="shared" si="36"/>
        <v>0</v>
      </c>
      <c r="R50" s="26"/>
      <c r="S50" s="111"/>
      <c r="T50" s="94"/>
      <c r="U50" s="97"/>
      <c r="V50" s="98"/>
    </row>
    <row r="51" spans="1:22" s="84" customFormat="1" ht="48.75" customHeight="1">
      <c r="A51" s="56"/>
      <c r="B51" s="56"/>
      <c r="C51" s="57" t="s">
        <v>84</v>
      </c>
      <c r="D51" s="39">
        <f>SUM(D45:D48)</f>
        <v>3196</v>
      </c>
      <c r="E51" s="39">
        <f>SUM(E45:E48)</f>
        <v>3196</v>
      </c>
      <c r="F51" s="58">
        <f t="shared" si="31"/>
        <v>1</v>
      </c>
      <c r="G51" s="39">
        <f>SUM(G45:G50)</f>
        <v>6000000</v>
      </c>
      <c r="H51" s="39">
        <f>SUM(H49:H50)</f>
        <v>5860226.50489082</v>
      </c>
      <c r="I51" s="39">
        <f>SUM(I49:I50)</f>
        <v>6306329.3386153253</v>
      </c>
      <c r="J51" s="58">
        <f>+IF(I51=0,0,I51/H51)</f>
        <v>1.0761238210421042</v>
      </c>
      <c r="K51" s="39">
        <f t="shared" ref="K51" si="38">SUM(K45:K50)</f>
        <v>7500000</v>
      </c>
      <c r="L51" s="39">
        <f>SUM(L49:L50)</f>
        <v>5786146.5051958216</v>
      </c>
      <c r="M51" s="39">
        <f>SUM(M45:M48)</f>
        <v>6136583.8966153255</v>
      </c>
      <c r="N51" s="58">
        <f t="shared" si="30"/>
        <v>1.0605649012006211</v>
      </c>
      <c r="O51" s="39">
        <f>SUM(O45:O50)</f>
        <v>18800000</v>
      </c>
      <c r="P51" s="39">
        <f t="shared" ref="P51:R51" si="39">SUM(P45:P50)</f>
        <v>0</v>
      </c>
      <c r="Q51" s="39">
        <f t="shared" si="39"/>
        <v>32300000</v>
      </c>
      <c r="R51" s="39">
        <f t="shared" si="39"/>
        <v>32300000</v>
      </c>
      <c r="S51" s="111"/>
      <c r="T51" s="94"/>
      <c r="U51" s="97"/>
      <c r="V51" s="98"/>
    </row>
    <row r="52" spans="1:22" s="29" customFormat="1" ht="18">
      <c r="A52" s="15"/>
      <c r="B52" s="15"/>
      <c r="C52" s="15"/>
      <c r="D52" s="15"/>
      <c r="E52" s="34"/>
      <c r="F52" s="15"/>
      <c r="G52" s="40"/>
      <c r="H52"/>
      <c r="I52"/>
      <c r="J52" s="15"/>
      <c r="K52" s="40"/>
      <c r="L52" s="40"/>
      <c r="M52" s="40"/>
      <c r="N52"/>
      <c r="O52" s="40"/>
      <c r="Q52" s="15"/>
      <c r="R52" s="15"/>
      <c r="S52" s="117"/>
      <c r="T52" s="94"/>
      <c r="U52" s="97"/>
      <c r="V52" s="100"/>
    </row>
    <row r="53" spans="1:22" s="29" customFormat="1" ht="18">
      <c r="A53" s="15"/>
      <c r="B53" s="15"/>
      <c r="C53" s="15"/>
      <c r="D53" s="15"/>
      <c r="E53" s="15"/>
      <c r="F53" s="15"/>
      <c r="G53" s="40"/>
      <c r="H53" s="15"/>
      <c r="I53" s="15"/>
      <c r="J53" s="15"/>
      <c r="K53" s="40"/>
      <c r="L53"/>
      <c r="M53"/>
      <c r="N53"/>
      <c r="O53" s="40"/>
      <c r="P53" s="15"/>
      <c r="Q53" s="15"/>
      <c r="R53" s="15"/>
      <c r="S53" s="117"/>
      <c r="T53" s="101"/>
      <c r="U53" s="100"/>
      <c r="V53" s="100"/>
    </row>
    <row r="54" spans="1:22" s="85" customFormat="1" ht="18">
      <c r="A54" s="19"/>
      <c r="B54" s="25" t="s">
        <v>7</v>
      </c>
      <c r="D54" s="19"/>
      <c r="E54" s="25" t="s">
        <v>8</v>
      </c>
      <c r="G54" s="25"/>
      <c r="H54" s="19"/>
      <c r="I54" s="25" t="s">
        <v>8</v>
      </c>
      <c r="J54" s="20"/>
      <c r="K54" s="25"/>
      <c r="L54" s="36"/>
      <c r="M54" s="25" t="s">
        <v>8</v>
      </c>
      <c r="N54" s="19"/>
      <c r="O54" s="25"/>
      <c r="P54" s="19"/>
      <c r="Q54" s="25" t="s">
        <v>9</v>
      </c>
      <c r="R54" s="19"/>
      <c r="S54" s="118"/>
      <c r="T54" s="102"/>
      <c r="U54" s="103"/>
      <c r="V54" s="103"/>
    </row>
    <row r="55" spans="1:22" s="29" customFormat="1" ht="18">
      <c r="A55" s="15"/>
      <c r="B55" s="14"/>
      <c r="D55" s="15"/>
      <c r="E55" s="14"/>
      <c r="G55" s="14"/>
      <c r="H55" s="15"/>
      <c r="I55" s="48"/>
      <c r="J55" s="16"/>
      <c r="K55" s="14"/>
      <c r="L55" s="15"/>
      <c r="M55" s="17"/>
      <c r="N55" s="15"/>
      <c r="O55" s="17"/>
      <c r="P55" s="15"/>
      <c r="Q55" s="17"/>
      <c r="R55" s="15"/>
      <c r="S55" s="117"/>
      <c r="T55" s="101"/>
      <c r="U55" s="100"/>
      <c r="V55" s="100"/>
    </row>
    <row r="56" spans="1:22" s="29" customFormat="1" ht="18">
      <c r="A56" s="15"/>
      <c r="B56" s="14"/>
      <c r="D56" s="15"/>
      <c r="E56" s="14"/>
      <c r="G56" s="14"/>
      <c r="H56" s="15"/>
      <c r="I56" s="48"/>
      <c r="J56" s="16"/>
      <c r="K56" s="14"/>
      <c r="L56" s="15"/>
      <c r="M56" s="17"/>
      <c r="N56" s="15"/>
      <c r="O56" s="17"/>
      <c r="P56" s="15"/>
      <c r="Q56" s="17"/>
      <c r="R56" s="15"/>
      <c r="S56" s="117"/>
      <c r="T56" s="101"/>
      <c r="U56" s="100"/>
      <c r="V56" s="100"/>
    </row>
    <row r="57" spans="1:22" s="29" customFormat="1" ht="18">
      <c r="A57" s="15"/>
      <c r="B57" s="14"/>
      <c r="D57" s="15"/>
      <c r="E57" s="14"/>
      <c r="G57" s="14"/>
      <c r="H57" s="15"/>
      <c r="I57" s="48"/>
      <c r="J57" s="16"/>
      <c r="K57" s="14"/>
      <c r="L57" s="15"/>
      <c r="M57" s="17"/>
      <c r="N57" s="15"/>
      <c r="O57" s="17"/>
      <c r="P57" s="15"/>
      <c r="Q57" s="17"/>
      <c r="R57" s="15"/>
      <c r="S57" s="117"/>
      <c r="T57" s="101"/>
      <c r="U57" s="100"/>
      <c r="V57" s="100"/>
    </row>
    <row r="58" spans="1:22" s="29" customFormat="1" ht="18">
      <c r="A58" s="15"/>
      <c r="B58" s="14"/>
      <c r="D58" s="15"/>
      <c r="E58" s="14"/>
      <c r="G58" s="14"/>
      <c r="H58" s="15"/>
      <c r="I58" s="48"/>
      <c r="J58" s="16"/>
      <c r="K58" s="14"/>
      <c r="L58" s="15"/>
      <c r="M58" s="17"/>
      <c r="N58" s="15"/>
      <c r="O58" s="17"/>
      <c r="P58" s="15"/>
      <c r="Q58" s="17"/>
      <c r="R58" s="15"/>
      <c r="S58" s="117"/>
      <c r="T58" s="101"/>
      <c r="U58" s="100"/>
      <c r="V58" s="100"/>
    </row>
    <row r="59" spans="1:22" s="29" customFormat="1" ht="18">
      <c r="A59" s="15"/>
      <c r="B59" s="14"/>
      <c r="D59" s="15"/>
      <c r="E59" s="14"/>
      <c r="G59" s="14"/>
      <c r="H59" s="15"/>
      <c r="I59" s="48"/>
      <c r="J59" s="16"/>
      <c r="K59" s="14"/>
      <c r="L59" s="15"/>
      <c r="M59" s="17"/>
      <c r="N59" s="15"/>
      <c r="O59" s="17"/>
      <c r="P59" s="15"/>
      <c r="Q59" s="17"/>
      <c r="R59" s="15"/>
      <c r="S59" s="117"/>
      <c r="T59" s="101"/>
      <c r="U59" s="100"/>
      <c r="V59" s="100"/>
    </row>
    <row r="60" spans="1:22" s="29" customFormat="1" ht="18">
      <c r="A60" s="15"/>
      <c r="B60" s="14"/>
      <c r="D60" s="15"/>
      <c r="E60" s="14"/>
      <c r="G60" s="14"/>
      <c r="H60" s="15"/>
      <c r="I60" s="48"/>
      <c r="J60" s="16"/>
      <c r="K60" s="14"/>
      <c r="L60" s="15"/>
      <c r="M60" s="17"/>
      <c r="N60" s="15"/>
      <c r="O60" s="17"/>
      <c r="P60" s="15"/>
      <c r="Q60" s="17"/>
      <c r="R60" s="15"/>
      <c r="S60" s="117"/>
      <c r="T60" s="101"/>
      <c r="U60" s="100"/>
      <c r="V60" s="100"/>
    </row>
    <row r="61" spans="1:22" s="29" customFormat="1" ht="18">
      <c r="A61" s="15"/>
      <c r="B61" s="14"/>
      <c r="D61" s="15"/>
      <c r="E61" s="14"/>
      <c r="G61" s="14"/>
      <c r="H61" s="15"/>
      <c r="I61" s="48"/>
      <c r="J61" s="16"/>
      <c r="K61" s="14"/>
      <c r="L61" s="15"/>
      <c r="M61" s="17"/>
      <c r="N61" s="15"/>
      <c r="O61" s="17"/>
      <c r="P61" s="15"/>
      <c r="Q61" s="17"/>
      <c r="R61" s="15"/>
      <c r="S61" s="117"/>
      <c r="T61" s="101"/>
      <c r="U61" s="100"/>
      <c r="V61" s="100"/>
    </row>
    <row r="62" spans="1:22" s="29" customFormat="1" ht="18">
      <c r="A62" s="15"/>
      <c r="B62" s="14"/>
      <c r="D62" s="15"/>
      <c r="E62" s="14"/>
      <c r="G62" s="14"/>
      <c r="H62" s="15"/>
      <c r="I62" s="48"/>
      <c r="J62" s="16"/>
      <c r="K62" s="14"/>
      <c r="L62" s="15"/>
      <c r="M62" s="17"/>
      <c r="N62" s="15"/>
      <c r="O62" s="17"/>
      <c r="P62" s="15"/>
      <c r="Q62" s="17"/>
      <c r="R62" s="15"/>
      <c r="S62" s="117"/>
      <c r="T62" s="101"/>
      <c r="U62" s="100"/>
      <c r="V62" s="100"/>
    </row>
    <row r="63" spans="1:22" s="29" customFormat="1" ht="18">
      <c r="A63" s="15"/>
      <c r="B63" s="14"/>
      <c r="D63" s="15"/>
      <c r="E63" s="14"/>
      <c r="G63" s="14"/>
      <c r="H63" s="15"/>
      <c r="I63" s="48"/>
      <c r="J63" s="16"/>
      <c r="K63" s="14"/>
      <c r="L63" s="15"/>
      <c r="M63" s="17"/>
      <c r="N63" s="15"/>
      <c r="O63" s="17"/>
      <c r="P63" s="15"/>
      <c r="Q63" s="17"/>
      <c r="R63" s="15"/>
      <c r="S63" s="117"/>
      <c r="T63" s="101"/>
      <c r="U63" s="100"/>
      <c r="V63" s="100"/>
    </row>
    <row r="64" spans="1:22" ht="18">
      <c r="B64" s="14"/>
      <c r="D64" s="15"/>
      <c r="E64" s="14"/>
      <c r="G64" s="14"/>
      <c r="H64" s="18"/>
      <c r="I64" s="48"/>
      <c r="J64" s="16"/>
      <c r="K64" s="14"/>
      <c r="L64" s="18"/>
      <c r="M64" s="17"/>
      <c r="O64" s="17"/>
      <c r="Q64" s="17"/>
    </row>
    <row r="65" spans="1:24" s="86" customFormat="1" ht="18">
      <c r="A65" s="22"/>
      <c r="B65" s="25" t="s">
        <v>85</v>
      </c>
      <c r="D65" s="19"/>
      <c r="E65" s="25" t="s">
        <v>90</v>
      </c>
      <c r="G65" s="25"/>
      <c r="H65" s="22"/>
      <c r="I65" s="25" t="s">
        <v>9241</v>
      </c>
      <c r="J65" s="20"/>
      <c r="K65" s="25"/>
      <c r="L65" s="22"/>
      <c r="M65" s="25" t="s">
        <v>10</v>
      </c>
      <c r="N65" s="21"/>
      <c r="O65" s="25"/>
      <c r="P65" s="22"/>
      <c r="Q65" s="25" t="s">
        <v>11</v>
      </c>
      <c r="R65" s="22"/>
      <c r="S65" s="120"/>
      <c r="T65" s="102"/>
      <c r="U65" s="104"/>
      <c r="V65" s="104"/>
    </row>
    <row r="67" spans="1:24">
      <c r="M67" s="109" t="s">
        <v>5294</v>
      </c>
    </row>
    <row r="68" spans="1:24" s="18" customFormat="1">
      <c r="D68" s="12"/>
      <c r="E68" s="12"/>
      <c r="F68" s="13"/>
      <c r="G68" s="12"/>
      <c r="H68" s="12"/>
      <c r="I68" s="12"/>
      <c r="J68" s="13"/>
      <c r="K68" s="12"/>
      <c r="L68" s="12"/>
      <c r="M68" s="108"/>
      <c r="N68" s="12"/>
      <c r="O68" s="186">
        <f>+L68+M68+N68</f>
        <v>0</v>
      </c>
      <c r="S68" s="119"/>
      <c r="T68" s="94"/>
      <c r="U68" s="99"/>
      <c r="V68" s="99"/>
      <c r="W68" s="28"/>
      <c r="X68" s="28"/>
    </row>
    <row r="69" spans="1:24" s="18" customFormat="1">
      <c r="D69" s="12"/>
      <c r="E69" s="12"/>
      <c r="F69" s="13"/>
      <c r="G69" s="12"/>
      <c r="H69" s="12"/>
      <c r="I69" s="12"/>
      <c r="J69" s="13"/>
      <c r="K69" s="12"/>
      <c r="L69" s="12"/>
      <c r="M69" s="108"/>
      <c r="N69" s="12"/>
      <c r="O69" s="186">
        <f>+L69+M69</f>
        <v>0</v>
      </c>
      <c r="S69" s="119"/>
      <c r="T69" s="94"/>
      <c r="U69" s="99"/>
      <c r="V69" s="99"/>
      <c r="W69" s="28"/>
      <c r="X69" s="28"/>
    </row>
    <row r="75" spans="1:24" s="18" customFormat="1" hidden="1">
      <c r="A75" s="18" t="s">
        <v>17</v>
      </c>
      <c r="C75" s="18" t="s">
        <v>43</v>
      </c>
      <c r="D75" s="12"/>
      <c r="E75" s="12"/>
      <c r="F75" s="13"/>
      <c r="G75" s="12"/>
      <c r="H75" s="12"/>
      <c r="I75" s="12"/>
      <c r="J75" s="13"/>
      <c r="K75" s="12"/>
      <c r="L75" s="12"/>
      <c r="M75" s="13"/>
      <c r="N75" s="12"/>
      <c r="S75" s="119"/>
      <c r="T75" s="94"/>
      <c r="U75" s="99"/>
      <c r="V75" s="99"/>
      <c r="W75" s="28"/>
      <c r="X75" s="28"/>
    </row>
    <row r="76" spans="1:24" s="18" customFormat="1" hidden="1">
      <c r="A76" s="18" t="s">
        <v>30</v>
      </c>
      <c r="C76" s="18" t="s">
        <v>42</v>
      </c>
      <c r="D76" s="12"/>
      <c r="E76" s="12"/>
      <c r="F76" s="13"/>
      <c r="G76" s="12"/>
      <c r="H76" s="12"/>
      <c r="I76" s="12"/>
      <c r="J76" s="13"/>
      <c r="K76" s="12"/>
      <c r="L76" s="12"/>
      <c r="M76" s="13"/>
      <c r="N76" s="12"/>
      <c r="S76" s="119"/>
      <c r="T76" s="94"/>
      <c r="U76" s="99"/>
      <c r="V76" s="99"/>
      <c r="W76" s="28"/>
      <c r="X76" s="28"/>
    </row>
  </sheetData>
  <autoFilter ref="A5:R19"/>
  <mergeCells count="39">
    <mergeCell ref="L43:O43"/>
    <mergeCell ref="Q43:Q44"/>
    <mergeCell ref="R43:R44"/>
    <mergeCell ref="P32:P33"/>
    <mergeCell ref="Q32:Q33"/>
    <mergeCell ref="R32:R33"/>
    <mergeCell ref="A34:A38"/>
    <mergeCell ref="A39:A40"/>
    <mergeCell ref="A43:A44"/>
    <mergeCell ref="B43:B44"/>
    <mergeCell ref="C43:C44"/>
    <mergeCell ref="D43:G43"/>
    <mergeCell ref="H43:K43"/>
    <mergeCell ref="P20:P21"/>
    <mergeCell ref="Q20:Q21"/>
    <mergeCell ref="R20:R21"/>
    <mergeCell ref="A22:A29"/>
    <mergeCell ref="A32:A33"/>
    <mergeCell ref="B32:B33"/>
    <mergeCell ref="C32:C33"/>
    <mergeCell ref="D32:G32"/>
    <mergeCell ref="H32:K32"/>
    <mergeCell ref="L32:O32"/>
    <mergeCell ref="P4:P5"/>
    <mergeCell ref="Q4:Q5"/>
    <mergeCell ref="R4:R5"/>
    <mergeCell ref="A6:A17"/>
    <mergeCell ref="A20:A21"/>
    <mergeCell ref="B20:B21"/>
    <mergeCell ref="C20:C21"/>
    <mergeCell ref="D20:G20"/>
    <mergeCell ref="H20:K20"/>
    <mergeCell ref="L20:O20"/>
    <mergeCell ref="A4:A5"/>
    <mergeCell ref="B4:B5"/>
    <mergeCell ref="C4:C5"/>
    <mergeCell ref="D4:G4"/>
    <mergeCell ref="H4:K4"/>
    <mergeCell ref="L4:O4"/>
  </mergeCells>
  <printOptions horizontalCentered="1"/>
  <pageMargins left="0" right="0" top="0.25" bottom="0" header="0.17" footer="0"/>
  <pageSetup paperSize="9" scale="37" fitToHeight="0" orientation="landscape" r:id="rId1"/>
  <headerFooter alignWithMargins="0"/>
  <rowBreaks count="1" manualBreakCount="1">
    <brk id="30" max="17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29"/>
  <sheetViews>
    <sheetView workbookViewId="0">
      <selection activeCell="A3" sqref="A3"/>
    </sheetView>
  </sheetViews>
  <sheetFormatPr defaultRowHeight="15"/>
  <cols>
    <col min="1" max="1" width="11" bestFit="1" customWidth="1"/>
    <col min="2" max="2" width="11.140625" bestFit="1" customWidth="1"/>
    <col min="3" max="3" width="11.28515625" bestFit="1" customWidth="1"/>
    <col min="4" max="4" width="19.5703125" bestFit="1" customWidth="1"/>
    <col min="8" max="8" width="17.7109375" bestFit="1" customWidth="1"/>
    <col min="9" max="9" width="19.7109375" bestFit="1" customWidth="1"/>
    <col min="10" max="18" width="0" hidden="1" customWidth="1"/>
    <col min="19" max="19" width="20.42578125" bestFit="1" customWidth="1"/>
    <col min="21" max="24" width="0" hidden="1" customWidth="1"/>
    <col min="25" max="25" width="20.140625" bestFit="1" customWidth="1"/>
    <col min="27" max="27" width="11.7109375" customWidth="1"/>
    <col min="29" max="29" width="12" customWidth="1"/>
  </cols>
  <sheetData>
    <row r="1" spans="1:45" s="126" customFormat="1" ht="27.75" customHeight="1">
      <c r="A1" s="122" t="s">
        <v>5299</v>
      </c>
      <c r="B1" s="123" t="s">
        <v>5300</v>
      </c>
      <c r="C1" s="122" t="s">
        <v>5301</v>
      </c>
      <c r="D1" s="122" t="s">
        <v>5302</v>
      </c>
      <c r="E1" s="122" t="s">
        <v>5303</v>
      </c>
      <c r="F1" s="122" t="s">
        <v>5304</v>
      </c>
      <c r="G1" s="122" t="s">
        <v>5305</v>
      </c>
      <c r="H1" s="122" t="s">
        <v>5306</v>
      </c>
      <c r="I1" s="122" t="s">
        <v>5307</v>
      </c>
      <c r="J1" s="122" t="s">
        <v>5308</v>
      </c>
      <c r="K1" s="122" t="s">
        <v>5309</v>
      </c>
      <c r="L1" s="122" t="s">
        <v>5302</v>
      </c>
      <c r="M1" s="122" t="s">
        <v>5310</v>
      </c>
      <c r="N1" s="122" t="s">
        <v>5302</v>
      </c>
      <c r="O1" s="122" t="s">
        <v>5311</v>
      </c>
      <c r="P1" s="122" t="s">
        <v>5312</v>
      </c>
      <c r="Q1" s="122" t="s">
        <v>5313</v>
      </c>
      <c r="R1" s="122" t="s">
        <v>5314</v>
      </c>
      <c r="S1" s="122" t="s">
        <v>5302</v>
      </c>
      <c r="T1" s="124" t="s">
        <v>5315</v>
      </c>
      <c r="U1" s="124" t="s">
        <v>5316</v>
      </c>
      <c r="V1" s="124" t="s">
        <v>5317</v>
      </c>
      <c r="W1" s="124" t="s">
        <v>5317</v>
      </c>
      <c r="X1" s="124" t="s">
        <v>5318</v>
      </c>
      <c r="Y1" s="124" t="s">
        <v>5319</v>
      </c>
      <c r="Z1" s="124" t="s">
        <v>5320</v>
      </c>
      <c r="AA1" s="124" t="s">
        <v>5321</v>
      </c>
      <c r="AB1" s="124" t="s">
        <v>5322</v>
      </c>
      <c r="AC1" s="124" t="s">
        <v>5323</v>
      </c>
      <c r="AD1" s="124" t="s">
        <v>5324</v>
      </c>
      <c r="AE1" s="122" t="s">
        <v>5325</v>
      </c>
      <c r="AF1" s="122" t="s">
        <v>5326</v>
      </c>
      <c r="AG1" s="122" t="s">
        <v>5327</v>
      </c>
      <c r="AH1" s="122" t="s">
        <v>5328</v>
      </c>
      <c r="AI1" s="122" t="s">
        <v>5329</v>
      </c>
      <c r="AJ1" s="122" t="s">
        <v>5330</v>
      </c>
      <c r="AK1" s="122" t="s">
        <v>5331</v>
      </c>
      <c r="AL1" s="122" t="s">
        <v>5332</v>
      </c>
      <c r="AM1" s="125" t="s">
        <v>5333</v>
      </c>
      <c r="AN1" s="125" t="s">
        <v>5334</v>
      </c>
      <c r="AO1" s="125" t="s">
        <v>5335</v>
      </c>
      <c r="AP1" s="125" t="s">
        <v>5336</v>
      </c>
      <c r="AQ1" s="125" t="s">
        <v>5337</v>
      </c>
      <c r="AR1" s="126" t="s">
        <v>15</v>
      </c>
    </row>
    <row r="2" spans="1:45" s="127" customFormat="1">
      <c r="A2" s="127" t="s">
        <v>5338</v>
      </c>
      <c r="B2" s="128">
        <v>43621</v>
      </c>
      <c r="C2" s="127" t="s">
        <v>5339</v>
      </c>
      <c r="D2" s="127" t="s">
        <v>5340</v>
      </c>
      <c r="E2" s="127" t="s">
        <v>5341</v>
      </c>
      <c r="F2" s="127" t="s">
        <v>5342</v>
      </c>
      <c r="G2" s="127" t="s">
        <v>5343</v>
      </c>
      <c r="H2" s="127" t="s">
        <v>5344</v>
      </c>
      <c r="I2" s="127" t="s">
        <v>5345</v>
      </c>
      <c r="J2" s="127" t="s">
        <v>5346</v>
      </c>
      <c r="K2" s="127" t="s">
        <v>5347</v>
      </c>
      <c r="L2" s="127" t="s">
        <v>5348</v>
      </c>
      <c r="M2" s="127" t="s">
        <v>5349</v>
      </c>
      <c r="N2" s="127" t="s">
        <v>5346</v>
      </c>
      <c r="O2" s="127" t="s">
        <v>5350</v>
      </c>
      <c r="P2" s="127" t="s">
        <v>5351</v>
      </c>
      <c r="Q2" s="127" t="s">
        <v>5352</v>
      </c>
      <c r="R2" s="127" t="s">
        <v>5353</v>
      </c>
      <c r="S2" s="127" t="s">
        <v>5354</v>
      </c>
      <c r="T2" s="129">
        <v>200</v>
      </c>
      <c r="U2" s="129">
        <v>200</v>
      </c>
      <c r="V2" s="127" t="s">
        <v>5355</v>
      </c>
      <c r="W2" s="127" t="s">
        <v>5355</v>
      </c>
      <c r="X2" s="130">
        <v>114545</v>
      </c>
      <c r="Y2" s="130">
        <v>114545</v>
      </c>
      <c r="Z2" s="131" t="s">
        <v>5356</v>
      </c>
      <c r="AA2" s="131">
        <v>22909050</v>
      </c>
      <c r="AB2" s="131">
        <v>-7636350</v>
      </c>
      <c r="AC2" s="131">
        <v>2290905</v>
      </c>
      <c r="AD2" s="130">
        <v>25199.955000000002</v>
      </c>
      <c r="AE2" s="127" t="s">
        <v>5357</v>
      </c>
      <c r="AF2" s="127" t="s">
        <v>5356</v>
      </c>
      <c r="AG2" s="127" t="s">
        <v>5356</v>
      </c>
      <c r="AH2" s="127" t="s">
        <v>5358</v>
      </c>
      <c r="AI2" s="127" t="s">
        <v>5356</v>
      </c>
      <c r="AJ2" s="127" t="s">
        <v>5359</v>
      </c>
      <c r="AK2" s="127" t="s">
        <v>5360</v>
      </c>
      <c r="AL2" s="131" t="s">
        <v>5361</v>
      </c>
      <c r="AM2" s="127" t="s">
        <v>5356</v>
      </c>
      <c r="AN2" s="127" t="s">
        <v>5362</v>
      </c>
      <c r="AO2" s="127" t="s">
        <v>5356</v>
      </c>
      <c r="AP2" s="127" t="s">
        <v>5356</v>
      </c>
      <c r="AQ2" s="132">
        <v>200</v>
      </c>
      <c r="AR2">
        <v>0</v>
      </c>
      <c r="AS2">
        <v>1000</v>
      </c>
    </row>
    <row r="3" spans="1:45" s="127" customFormat="1">
      <c r="A3" s="127" t="s">
        <v>5338</v>
      </c>
      <c r="B3" s="128">
        <v>43621</v>
      </c>
      <c r="C3" s="127" t="s">
        <v>5339</v>
      </c>
      <c r="D3" s="127" t="s">
        <v>5340</v>
      </c>
      <c r="E3" s="127" t="s">
        <v>5341</v>
      </c>
      <c r="F3" s="127" t="s">
        <v>5342</v>
      </c>
      <c r="G3" s="127" t="s">
        <v>5343</v>
      </c>
      <c r="H3" s="127" t="s">
        <v>5344</v>
      </c>
      <c r="I3" s="127" t="s">
        <v>5345</v>
      </c>
      <c r="J3" s="127" t="s">
        <v>5346</v>
      </c>
      <c r="K3" s="127" t="s">
        <v>5347</v>
      </c>
      <c r="L3" s="127" t="s">
        <v>5348</v>
      </c>
      <c r="M3" s="127" t="s">
        <v>5349</v>
      </c>
      <c r="N3" s="127" t="s">
        <v>5346</v>
      </c>
      <c r="O3" s="127" t="s">
        <v>5350</v>
      </c>
      <c r="P3" s="127" t="s">
        <v>5351</v>
      </c>
      <c r="Q3" s="127" t="s">
        <v>5352</v>
      </c>
      <c r="R3" s="127" t="s">
        <v>5363</v>
      </c>
      <c r="S3" s="127" t="s">
        <v>5364</v>
      </c>
      <c r="T3" s="129">
        <v>20</v>
      </c>
      <c r="U3" s="129">
        <v>20</v>
      </c>
      <c r="V3" s="127" t="s">
        <v>5355</v>
      </c>
      <c r="W3" s="127" t="s">
        <v>5355</v>
      </c>
      <c r="X3" s="130">
        <v>340000</v>
      </c>
      <c r="Y3" s="130">
        <v>340000</v>
      </c>
      <c r="Z3" s="131" t="s">
        <v>5356</v>
      </c>
      <c r="AA3" s="131">
        <v>6800000</v>
      </c>
      <c r="AB3" s="131">
        <v>0</v>
      </c>
      <c r="AC3" s="131">
        <v>680000</v>
      </c>
      <c r="AD3" s="130">
        <v>7480</v>
      </c>
      <c r="AE3" s="127" t="s">
        <v>5357</v>
      </c>
      <c r="AF3" s="127" t="s">
        <v>5356</v>
      </c>
      <c r="AG3" s="127" t="s">
        <v>5356</v>
      </c>
      <c r="AH3" s="127" t="s">
        <v>5358</v>
      </c>
      <c r="AI3" s="127" t="s">
        <v>5356</v>
      </c>
      <c r="AJ3" s="127" t="s">
        <v>5359</v>
      </c>
      <c r="AK3" s="127" t="s">
        <v>5360</v>
      </c>
      <c r="AL3" s="131" t="s">
        <v>5361</v>
      </c>
      <c r="AM3" s="127" t="s">
        <v>5356</v>
      </c>
      <c r="AN3" s="127" t="s">
        <v>5362</v>
      </c>
      <c r="AO3" s="127" t="s">
        <v>5356</v>
      </c>
      <c r="AP3" s="127" t="s">
        <v>5356</v>
      </c>
      <c r="AQ3" s="132">
        <v>20</v>
      </c>
      <c r="AR3">
        <v>0</v>
      </c>
      <c r="AS3"/>
    </row>
    <row r="4" spans="1:45" s="127" customFormat="1">
      <c r="A4" s="127" t="s">
        <v>5338</v>
      </c>
      <c r="B4" s="128">
        <v>43621</v>
      </c>
      <c r="C4" s="127" t="s">
        <v>5339</v>
      </c>
      <c r="D4" s="127" t="s">
        <v>5340</v>
      </c>
      <c r="E4" s="127" t="s">
        <v>5341</v>
      </c>
      <c r="F4" s="127" t="s">
        <v>5342</v>
      </c>
      <c r="G4" s="127" t="s">
        <v>5343</v>
      </c>
      <c r="H4" s="127" t="s">
        <v>5344</v>
      </c>
      <c r="I4" s="127" t="s">
        <v>5345</v>
      </c>
      <c r="J4" s="127" t="s">
        <v>5346</v>
      </c>
      <c r="K4" s="127" t="s">
        <v>5347</v>
      </c>
      <c r="L4" s="127" t="s">
        <v>5348</v>
      </c>
      <c r="M4" s="127" t="s">
        <v>5349</v>
      </c>
      <c r="N4" s="127" t="s">
        <v>5346</v>
      </c>
      <c r="O4" s="127" t="s">
        <v>5350</v>
      </c>
      <c r="P4" s="127" t="s">
        <v>5351</v>
      </c>
      <c r="Q4" s="127" t="s">
        <v>5352</v>
      </c>
      <c r="R4" s="127" t="s">
        <v>5365</v>
      </c>
      <c r="S4" s="127" t="s">
        <v>5366</v>
      </c>
      <c r="T4" s="129">
        <v>30</v>
      </c>
      <c r="U4" s="129">
        <v>30</v>
      </c>
      <c r="V4" s="127" t="s">
        <v>5355</v>
      </c>
      <c r="W4" s="127" t="s">
        <v>5355</v>
      </c>
      <c r="X4" s="130">
        <v>204000</v>
      </c>
      <c r="Y4" s="130">
        <v>204000</v>
      </c>
      <c r="Z4" s="131" t="s">
        <v>5356</v>
      </c>
      <c r="AA4" s="131">
        <v>6120000</v>
      </c>
      <c r="AB4" s="131">
        <v>0</v>
      </c>
      <c r="AC4" s="131">
        <v>612000</v>
      </c>
      <c r="AD4" s="130">
        <v>6732</v>
      </c>
      <c r="AE4" s="127" t="s">
        <v>5357</v>
      </c>
      <c r="AF4" s="127" t="s">
        <v>5356</v>
      </c>
      <c r="AG4" s="127" t="s">
        <v>5356</v>
      </c>
      <c r="AH4" s="127" t="s">
        <v>5358</v>
      </c>
      <c r="AI4" s="127" t="s">
        <v>5356</v>
      </c>
      <c r="AJ4" s="127" t="s">
        <v>5359</v>
      </c>
      <c r="AK4" s="127" t="s">
        <v>5360</v>
      </c>
      <c r="AL4" s="131" t="s">
        <v>5361</v>
      </c>
      <c r="AM4" s="127" t="s">
        <v>5356</v>
      </c>
      <c r="AN4" s="127" t="s">
        <v>5362</v>
      </c>
      <c r="AO4" s="127" t="s">
        <v>5356</v>
      </c>
      <c r="AP4" s="127" t="s">
        <v>5356</v>
      </c>
      <c r="AQ4" s="132">
        <v>30</v>
      </c>
      <c r="AR4">
        <v>0</v>
      </c>
      <c r="AS4"/>
    </row>
    <row r="5" spans="1:45" s="127" customFormat="1">
      <c r="A5" s="127" t="s">
        <v>5338</v>
      </c>
      <c r="B5" s="128">
        <v>43621</v>
      </c>
      <c r="C5" s="127" t="s">
        <v>5339</v>
      </c>
      <c r="D5" s="127" t="s">
        <v>5340</v>
      </c>
      <c r="E5" s="127" t="s">
        <v>5341</v>
      </c>
      <c r="F5" s="127" t="s">
        <v>5342</v>
      </c>
      <c r="G5" s="127" t="s">
        <v>5343</v>
      </c>
      <c r="H5" s="127" t="s">
        <v>5344</v>
      </c>
      <c r="I5" s="127" t="s">
        <v>5345</v>
      </c>
      <c r="J5" s="127" t="s">
        <v>5346</v>
      </c>
      <c r="K5" s="127" t="s">
        <v>5347</v>
      </c>
      <c r="L5" s="127" t="s">
        <v>5348</v>
      </c>
      <c r="M5" s="127" t="s">
        <v>5349</v>
      </c>
      <c r="N5" s="127" t="s">
        <v>5346</v>
      </c>
      <c r="O5" s="127" t="s">
        <v>5350</v>
      </c>
      <c r="P5" s="127" t="s">
        <v>5351</v>
      </c>
      <c r="Q5" s="127" t="s">
        <v>5352</v>
      </c>
      <c r="R5" s="127" t="s">
        <v>5367</v>
      </c>
      <c r="S5" s="127" t="s">
        <v>5368</v>
      </c>
      <c r="T5" s="129">
        <v>40</v>
      </c>
      <c r="U5" s="129">
        <v>40</v>
      </c>
      <c r="V5" s="127" t="s">
        <v>5355</v>
      </c>
      <c r="W5" s="127" t="s">
        <v>5355</v>
      </c>
      <c r="X5" s="130">
        <v>255000</v>
      </c>
      <c r="Y5" s="130">
        <v>255000</v>
      </c>
      <c r="Z5" s="131" t="s">
        <v>5356</v>
      </c>
      <c r="AA5" s="131">
        <v>10200000</v>
      </c>
      <c r="AB5" s="131">
        <v>-1800000</v>
      </c>
      <c r="AC5" s="131">
        <v>1020000</v>
      </c>
      <c r="AD5" s="130">
        <v>11220</v>
      </c>
      <c r="AE5" s="127" t="s">
        <v>5357</v>
      </c>
      <c r="AF5" s="127" t="s">
        <v>5356</v>
      </c>
      <c r="AG5" s="127" t="s">
        <v>5356</v>
      </c>
      <c r="AH5" s="127" t="s">
        <v>5358</v>
      </c>
      <c r="AI5" s="127" t="s">
        <v>5356</v>
      </c>
      <c r="AJ5" s="127" t="s">
        <v>5359</v>
      </c>
      <c r="AK5" s="127" t="s">
        <v>5360</v>
      </c>
      <c r="AL5" s="131" t="s">
        <v>5361</v>
      </c>
      <c r="AM5" s="127" t="s">
        <v>5356</v>
      </c>
      <c r="AN5" s="127" t="s">
        <v>5362</v>
      </c>
      <c r="AO5" s="127" t="s">
        <v>5356</v>
      </c>
      <c r="AP5" s="127" t="s">
        <v>5356</v>
      </c>
      <c r="AQ5" s="132">
        <v>40</v>
      </c>
      <c r="AR5">
        <v>0</v>
      </c>
      <c r="AS5"/>
    </row>
    <row r="6" spans="1:45" s="127" customFormat="1">
      <c r="A6" s="127" t="s">
        <v>5338</v>
      </c>
      <c r="B6" s="128">
        <v>43621</v>
      </c>
      <c r="C6" s="127" t="s">
        <v>5339</v>
      </c>
      <c r="D6" s="127" t="s">
        <v>5340</v>
      </c>
      <c r="E6" s="127" t="s">
        <v>5341</v>
      </c>
      <c r="F6" s="127" t="s">
        <v>5342</v>
      </c>
      <c r="G6" s="127" t="s">
        <v>5343</v>
      </c>
      <c r="H6" s="127" t="s">
        <v>5344</v>
      </c>
      <c r="I6" s="127" t="s">
        <v>5345</v>
      </c>
      <c r="J6" s="127" t="s">
        <v>5346</v>
      </c>
      <c r="K6" s="127" t="s">
        <v>5347</v>
      </c>
      <c r="L6" s="127" t="s">
        <v>5348</v>
      </c>
      <c r="M6" s="127" t="s">
        <v>5349</v>
      </c>
      <c r="N6" s="127" t="s">
        <v>5346</v>
      </c>
      <c r="O6" s="127" t="s">
        <v>5350</v>
      </c>
      <c r="P6" s="127" t="s">
        <v>5351</v>
      </c>
      <c r="Q6" s="127" t="s">
        <v>5352</v>
      </c>
      <c r="R6" s="127" t="s">
        <v>5369</v>
      </c>
      <c r="S6" s="127" t="s">
        <v>5370</v>
      </c>
      <c r="T6" s="129">
        <v>40</v>
      </c>
      <c r="U6" s="129">
        <v>40</v>
      </c>
      <c r="V6" s="127" t="s">
        <v>5355</v>
      </c>
      <c r="W6" s="127" t="s">
        <v>5355</v>
      </c>
      <c r="X6" s="130">
        <v>255000</v>
      </c>
      <c r="Y6" s="130">
        <v>255000</v>
      </c>
      <c r="Z6" s="131" t="s">
        <v>5356</v>
      </c>
      <c r="AA6" s="131">
        <v>10200000</v>
      </c>
      <c r="AB6" s="131">
        <v>-1800000</v>
      </c>
      <c r="AC6" s="131">
        <v>1020000</v>
      </c>
      <c r="AD6" s="130">
        <v>11220</v>
      </c>
      <c r="AE6" s="127" t="s">
        <v>5357</v>
      </c>
      <c r="AF6" s="127" t="s">
        <v>5356</v>
      </c>
      <c r="AG6" s="127" t="s">
        <v>5356</v>
      </c>
      <c r="AH6" s="127" t="s">
        <v>5358</v>
      </c>
      <c r="AI6" s="127" t="s">
        <v>5356</v>
      </c>
      <c r="AJ6" s="127" t="s">
        <v>5359</v>
      </c>
      <c r="AK6" s="127" t="s">
        <v>5360</v>
      </c>
      <c r="AL6" s="131" t="s">
        <v>5361</v>
      </c>
      <c r="AM6" s="127" t="s">
        <v>5356</v>
      </c>
      <c r="AN6" s="127" t="s">
        <v>5362</v>
      </c>
      <c r="AO6" s="127" t="s">
        <v>5356</v>
      </c>
      <c r="AP6" s="127" t="s">
        <v>5356</v>
      </c>
      <c r="AQ6" s="132">
        <v>40</v>
      </c>
      <c r="AR6">
        <v>0</v>
      </c>
      <c r="AS6"/>
    </row>
    <row r="7" spans="1:45" s="127" customFormat="1">
      <c r="A7" s="127" t="s">
        <v>5338</v>
      </c>
      <c r="B7" s="128">
        <v>43621</v>
      </c>
      <c r="C7" s="127" t="s">
        <v>5339</v>
      </c>
      <c r="D7" s="127" t="s">
        <v>5340</v>
      </c>
      <c r="E7" s="127" t="s">
        <v>5341</v>
      </c>
      <c r="F7" s="127" t="s">
        <v>5342</v>
      </c>
      <c r="G7" s="127" t="s">
        <v>5343</v>
      </c>
      <c r="H7" s="127" t="s">
        <v>5344</v>
      </c>
      <c r="I7" s="127" t="s">
        <v>5345</v>
      </c>
      <c r="J7" s="127" t="s">
        <v>5346</v>
      </c>
      <c r="K7" s="127" t="s">
        <v>5347</v>
      </c>
      <c r="L7" s="127" t="s">
        <v>5348</v>
      </c>
      <c r="M7" s="127" t="s">
        <v>5349</v>
      </c>
      <c r="N7" s="127" t="s">
        <v>5346</v>
      </c>
      <c r="O7" s="127" t="s">
        <v>5350</v>
      </c>
      <c r="P7" s="127" t="s">
        <v>5351</v>
      </c>
      <c r="Q7" s="127" t="s">
        <v>5352</v>
      </c>
      <c r="R7" s="127" t="s">
        <v>5371</v>
      </c>
      <c r="S7" s="127" t="s">
        <v>5372</v>
      </c>
      <c r="T7" s="129">
        <v>20</v>
      </c>
      <c r="U7" s="129">
        <v>20</v>
      </c>
      <c r="V7" s="127" t="s">
        <v>5355</v>
      </c>
      <c r="W7" s="127" t="s">
        <v>5355</v>
      </c>
      <c r="X7" s="130">
        <v>300000</v>
      </c>
      <c r="Y7" s="130">
        <v>300000</v>
      </c>
      <c r="Z7" s="131" t="s">
        <v>5356</v>
      </c>
      <c r="AA7" s="131">
        <v>6000000</v>
      </c>
      <c r="AB7" s="131">
        <v>0</v>
      </c>
      <c r="AC7" s="131">
        <v>600000</v>
      </c>
      <c r="AD7" s="130">
        <v>6600</v>
      </c>
      <c r="AE7" s="127" t="s">
        <v>5357</v>
      </c>
      <c r="AF7" s="127" t="s">
        <v>5356</v>
      </c>
      <c r="AG7" s="127" t="s">
        <v>5356</v>
      </c>
      <c r="AH7" s="127" t="s">
        <v>5358</v>
      </c>
      <c r="AI7" s="127" t="s">
        <v>5356</v>
      </c>
      <c r="AJ7" s="127" t="s">
        <v>5359</v>
      </c>
      <c r="AK7" s="127" t="s">
        <v>5360</v>
      </c>
      <c r="AL7" s="131" t="s">
        <v>5361</v>
      </c>
      <c r="AM7" s="127" t="s">
        <v>5356</v>
      </c>
      <c r="AN7" s="127" t="s">
        <v>5362</v>
      </c>
      <c r="AO7" s="127" t="s">
        <v>5356</v>
      </c>
      <c r="AP7" s="127" t="s">
        <v>5356</v>
      </c>
      <c r="AQ7" s="132">
        <v>20</v>
      </c>
      <c r="AR7">
        <v>0</v>
      </c>
      <c r="AS7"/>
    </row>
    <row r="8" spans="1:45" s="127" customFormat="1">
      <c r="A8" s="127" t="s">
        <v>5373</v>
      </c>
      <c r="B8" s="128">
        <v>43621</v>
      </c>
      <c r="C8" s="127" t="s">
        <v>5339</v>
      </c>
      <c r="D8" s="127" t="s">
        <v>5340</v>
      </c>
      <c r="E8" s="127" t="s">
        <v>5374</v>
      </c>
      <c r="F8" s="127" t="s">
        <v>5342</v>
      </c>
      <c r="G8" s="127" t="s">
        <v>5343</v>
      </c>
      <c r="H8" s="127" t="s">
        <v>5344</v>
      </c>
      <c r="I8" s="127" t="s">
        <v>5345</v>
      </c>
      <c r="J8" s="127" t="s">
        <v>5346</v>
      </c>
      <c r="K8" s="127" t="s">
        <v>5347</v>
      </c>
      <c r="L8" s="127" t="s">
        <v>5348</v>
      </c>
      <c r="M8" s="127" t="s">
        <v>5349</v>
      </c>
      <c r="N8" s="127" t="s">
        <v>5346</v>
      </c>
      <c r="O8" s="127" t="s">
        <v>5350</v>
      </c>
      <c r="P8" s="127" t="s">
        <v>5351</v>
      </c>
      <c r="Q8" s="127" t="s">
        <v>5352</v>
      </c>
      <c r="R8" s="127" t="s">
        <v>5353</v>
      </c>
      <c r="S8" s="127" t="s">
        <v>5354</v>
      </c>
      <c r="T8" s="129">
        <v>700</v>
      </c>
      <c r="U8" s="129">
        <v>700</v>
      </c>
      <c r="V8" s="127" t="s">
        <v>5355</v>
      </c>
      <c r="W8" s="127" t="s">
        <v>5355</v>
      </c>
      <c r="X8" s="130">
        <v>114545</v>
      </c>
      <c r="Y8" s="130">
        <v>114545</v>
      </c>
      <c r="Z8" s="131" t="s">
        <v>5356</v>
      </c>
      <c r="AA8" s="131">
        <v>80181675</v>
      </c>
      <c r="AB8" s="131">
        <v>-26727225</v>
      </c>
      <c r="AC8" s="131">
        <v>8018168</v>
      </c>
      <c r="AD8" s="130">
        <v>88199.842999999993</v>
      </c>
      <c r="AE8" s="127" t="s">
        <v>5357</v>
      </c>
      <c r="AF8" s="127" t="s">
        <v>5356</v>
      </c>
      <c r="AG8" s="127" t="s">
        <v>5356</v>
      </c>
      <c r="AH8" s="127" t="s">
        <v>5375</v>
      </c>
      <c r="AI8" s="127" t="s">
        <v>5356</v>
      </c>
      <c r="AJ8" s="127" t="s">
        <v>5359</v>
      </c>
      <c r="AK8" s="127" t="s">
        <v>5360</v>
      </c>
      <c r="AL8" s="131" t="s">
        <v>5361</v>
      </c>
      <c r="AM8" s="127" t="s">
        <v>5356</v>
      </c>
      <c r="AN8" s="127" t="s">
        <v>5343</v>
      </c>
      <c r="AO8" s="127" t="s">
        <v>5356</v>
      </c>
      <c r="AP8" s="127" t="s">
        <v>5356</v>
      </c>
      <c r="AQ8" s="132">
        <v>700</v>
      </c>
      <c r="AR8">
        <v>0</v>
      </c>
      <c r="AS8"/>
    </row>
    <row r="9" spans="1:45" s="127" customFormat="1">
      <c r="A9" s="127" t="s">
        <v>5376</v>
      </c>
      <c r="B9" s="128">
        <v>43621</v>
      </c>
      <c r="C9" s="127" t="s">
        <v>5339</v>
      </c>
      <c r="D9" s="127" t="s">
        <v>5340</v>
      </c>
      <c r="E9" s="127" t="s">
        <v>5377</v>
      </c>
      <c r="F9" s="127" t="s">
        <v>5342</v>
      </c>
      <c r="G9" s="127" t="s">
        <v>5378</v>
      </c>
      <c r="H9" s="127" t="s">
        <v>5379</v>
      </c>
      <c r="I9" s="127" t="s">
        <v>5380</v>
      </c>
      <c r="J9" s="127" t="s">
        <v>5346</v>
      </c>
      <c r="K9" s="127" t="s">
        <v>5347</v>
      </c>
      <c r="L9" s="127" t="s">
        <v>5348</v>
      </c>
      <c r="M9" s="127" t="s">
        <v>5349</v>
      </c>
      <c r="N9" s="127" t="s">
        <v>5346</v>
      </c>
      <c r="O9" s="127" t="s">
        <v>5350</v>
      </c>
      <c r="P9" s="127" t="s">
        <v>5381</v>
      </c>
      <c r="Q9" s="127" t="s">
        <v>5382</v>
      </c>
      <c r="R9" s="127" t="s">
        <v>5363</v>
      </c>
      <c r="S9" s="127" t="s">
        <v>5364</v>
      </c>
      <c r="T9" s="129">
        <v>3</v>
      </c>
      <c r="U9" s="129">
        <v>3</v>
      </c>
      <c r="V9" s="127" t="s">
        <v>5355</v>
      </c>
      <c r="W9" s="127" t="s">
        <v>5355</v>
      </c>
      <c r="X9" s="130">
        <v>340000</v>
      </c>
      <c r="Y9" s="130">
        <v>340000</v>
      </c>
      <c r="Z9" s="131" t="s">
        <v>5356</v>
      </c>
      <c r="AA9" s="131">
        <v>1020000</v>
      </c>
      <c r="AB9" s="131">
        <v>0</v>
      </c>
      <c r="AC9" s="131">
        <v>102000</v>
      </c>
      <c r="AD9" s="130">
        <v>1122</v>
      </c>
      <c r="AE9" s="127" t="s">
        <v>5357</v>
      </c>
      <c r="AF9" s="127" t="s">
        <v>5356</v>
      </c>
      <c r="AG9" s="127" t="s">
        <v>5356</v>
      </c>
      <c r="AH9" s="127" t="s">
        <v>5383</v>
      </c>
      <c r="AI9" s="127" t="s">
        <v>5356</v>
      </c>
      <c r="AJ9" s="127" t="s">
        <v>5359</v>
      </c>
      <c r="AK9" s="127" t="s">
        <v>5360</v>
      </c>
      <c r="AL9" s="131" t="s">
        <v>5361</v>
      </c>
      <c r="AM9" s="127" t="s">
        <v>5384</v>
      </c>
      <c r="AN9" s="127" t="s">
        <v>5385</v>
      </c>
      <c r="AO9" s="127" t="s">
        <v>5356</v>
      </c>
      <c r="AP9" s="127" t="s">
        <v>5356</v>
      </c>
      <c r="AQ9" s="132">
        <v>3</v>
      </c>
      <c r="AR9" t="s">
        <v>34</v>
      </c>
      <c r="AS9"/>
    </row>
    <row r="10" spans="1:45" s="127" customFormat="1">
      <c r="A10" s="127" t="s">
        <v>5376</v>
      </c>
      <c r="B10" s="128">
        <v>43621</v>
      </c>
      <c r="C10" s="127" t="s">
        <v>5339</v>
      </c>
      <c r="D10" s="127" t="s">
        <v>5340</v>
      </c>
      <c r="E10" s="127" t="s">
        <v>5377</v>
      </c>
      <c r="F10" s="127" t="s">
        <v>5342</v>
      </c>
      <c r="G10" s="127" t="s">
        <v>5378</v>
      </c>
      <c r="H10" s="127" t="s">
        <v>5379</v>
      </c>
      <c r="I10" s="127" t="s">
        <v>5380</v>
      </c>
      <c r="J10" s="127" t="s">
        <v>5346</v>
      </c>
      <c r="K10" s="127" t="s">
        <v>5347</v>
      </c>
      <c r="L10" s="127" t="s">
        <v>5348</v>
      </c>
      <c r="M10" s="127" t="s">
        <v>5349</v>
      </c>
      <c r="N10" s="127" t="s">
        <v>5346</v>
      </c>
      <c r="O10" s="127" t="s">
        <v>5350</v>
      </c>
      <c r="P10" s="127" t="s">
        <v>5381</v>
      </c>
      <c r="Q10" s="127" t="s">
        <v>5382</v>
      </c>
      <c r="R10" s="127" t="s">
        <v>5367</v>
      </c>
      <c r="S10" s="127" t="s">
        <v>5368</v>
      </c>
      <c r="T10" s="129">
        <v>3</v>
      </c>
      <c r="U10" s="129">
        <v>3</v>
      </c>
      <c r="V10" s="127" t="s">
        <v>5355</v>
      </c>
      <c r="W10" s="127" t="s">
        <v>5355</v>
      </c>
      <c r="X10" s="130">
        <v>300000</v>
      </c>
      <c r="Y10" s="130">
        <v>300000</v>
      </c>
      <c r="Z10" s="131" t="s">
        <v>5356</v>
      </c>
      <c r="AA10" s="131">
        <v>900000</v>
      </c>
      <c r="AB10" s="131">
        <v>0</v>
      </c>
      <c r="AC10" s="131">
        <v>90000</v>
      </c>
      <c r="AD10" s="130">
        <v>990</v>
      </c>
      <c r="AE10" s="127" t="s">
        <v>5357</v>
      </c>
      <c r="AF10" s="127" t="s">
        <v>5356</v>
      </c>
      <c r="AG10" s="127" t="s">
        <v>5356</v>
      </c>
      <c r="AH10" s="127" t="s">
        <v>5383</v>
      </c>
      <c r="AI10" s="127" t="s">
        <v>5356</v>
      </c>
      <c r="AJ10" s="127" t="s">
        <v>5359</v>
      </c>
      <c r="AK10" s="127" t="s">
        <v>5360</v>
      </c>
      <c r="AL10" s="131" t="s">
        <v>5361</v>
      </c>
      <c r="AM10" s="127" t="s">
        <v>5384</v>
      </c>
      <c r="AN10" s="127" t="s">
        <v>5385</v>
      </c>
      <c r="AO10" s="127" t="s">
        <v>5356</v>
      </c>
      <c r="AP10" s="127" t="s">
        <v>5356</v>
      </c>
      <c r="AQ10" s="132">
        <v>3</v>
      </c>
      <c r="AR10" t="s">
        <v>34</v>
      </c>
      <c r="AS10"/>
    </row>
    <row r="11" spans="1:45" s="127" customFormat="1">
      <c r="A11" s="127" t="s">
        <v>5376</v>
      </c>
      <c r="B11" s="128">
        <v>43621</v>
      </c>
      <c r="C11" s="127" t="s">
        <v>5339</v>
      </c>
      <c r="D11" s="127" t="s">
        <v>5340</v>
      </c>
      <c r="E11" s="127" t="s">
        <v>5377</v>
      </c>
      <c r="F11" s="127" t="s">
        <v>5342</v>
      </c>
      <c r="G11" s="127" t="s">
        <v>5378</v>
      </c>
      <c r="H11" s="127" t="s">
        <v>5379</v>
      </c>
      <c r="I11" s="127" t="s">
        <v>5380</v>
      </c>
      <c r="J11" s="127" t="s">
        <v>5346</v>
      </c>
      <c r="K11" s="127" t="s">
        <v>5347</v>
      </c>
      <c r="L11" s="127" t="s">
        <v>5348</v>
      </c>
      <c r="M11" s="127" t="s">
        <v>5349</v>
      </c>
      <c r="N11" s="127" t="s">
        <v>5346</v>
      </c>
      <c r="O11" s="127" t="s">
        <v>5350</v>
      </c>
      <c r="P11" s="127" t="s">
        <v>5381</v>
      </c>
      <c r="Q11" s="127" t="s">
        <v>5382</v>
      </c>
      <c r="R11" s="127" t="s">
        <v>5386</v>
      </c>
      <c r="S11" s="127" t="s">
        <v>5387</v>
      </c>
      <c r="T11" s="129">
        <v>6</v>
      </c>
      <c r="U11" s="129">
        <v>6</v>
      </c>
      <c r="V11" s="127" t="s">
        <v>5355</v>
      </c>
      <c r="W11" s="127" t="s">
        <v>5355</v>
      </c>
      <c r="X11" s="130">
        <v>213273</v>
      </c>
      <c r="Y11" s="130">
        <v>213273</v>
      </c>
      <c r="Z11" s="131" t="s">
        <v>5356</v>
      </c>
      <c r="AA11" s="131">
        <v>1279638</v>
      </c>
      <c r="AB11" s="131">
        <v>0</v>
      </c>
      <c r="AC11" s="131">
        <v>127964</v>
      </c>
      <c r="AD11" s="130">
        <v>1407.6020000000001</v>
      </c>
      <c r="AE11" s="127" t="s">
        <v>5357</v>
      </c>
      <c r="AF11" s="127" t="s">
        <v>5356</v>
      </c>
      <c r="AG11" s="127" t="s">
        <v>5356</v>
      </c>
      <c r="AH11" s="127" t="s">
        <v>5383</v>
      </c>
      <c r="AI11" s="127" t="s">
        <v>5356</v>
      </c>
      <c r="AJ11" s="127" t="s">
        <v>5359</v>
      </c>
      <c r="AK11" s="127" t="s">
        <v>5360</v>
      </c>
      <c r="AL11" s="131" t="s">
        <v>5361</v>
      </c>
      <c r="AM11" s="127" t="s">
        <v>5384</v>
      </c>
      <c r="AN11" s="127" t="s">
        <v>5385</v>
      </c>
      <c r="AO11" s="127" t="s">
        <v>5356</v>
      </c>
      <c r="AP11" s="127" t="s">
        <v>5356</v>
      </c>
      <c r="AQ11" s="132">
        <v>6</v>
      </c>
      <c r="AR11" t="s">
        <v>34</v>
      </c>
      <c r="AS11"/>
    </row>
    <row r="12" spans="1:45" s="127" customFormat="1">
      <c r="A12" s="127" t="s">
        <v>5388</v>
      </c>
      <c r="B12" s="128">
        <v>43621</v>
      </c>
      <c r="C12" s="127" t="s">
        <v>5339</v>
      </c>
      <c r="D12" s="127" t="s">
        <v>5340</v>
      </c>
      <c r="E12" s="127" t="s">
        <v>5389</v>
      </c>
      <c r="F12" s="127" t="s">
        <v>5342</v>
      </c>
      <c r="G12" s="127" t="s">
        <v>5378</v>
      </c>
      <c r="H12" s="127" t="s">
        <v>5379</v>
      </c>
      <c r="I12" s="127" t="s">
        <v>5380</v>
      </c>
      <c r="J12" s="127" t="s">
        <v>5346</v>
      </c>
      <c r="K12" s="127" t="s">
        <v>5347</v>
      </c>
      <c r="L12" s="127" t="s">
        <v>5348</v>
      </c>
      <c r="M12" s="127" t="s">
        <v>5349</v>
      </c>
      <c r="N12" s="127" t="s">
        <v>5346</v>
      </c>
      <c r="O12" s="127" t="s">
        <v>5350</v>
      </c>
      <c r="P12" s="127" t="s">
        <v>5381</v>
      </c>
      <c r="Q12" s="127" t="s">
        <v>5382</v>
      </c>
      <c r="R12" s="127" t="s">
        <v>5363</v>
      </c>
      <c r="S12" s="127" t="s">
        <v>5364</v>
      </c>
      <c r="T12" s="129">
        <v>2</v>
      </c>
      <c r="U12" s="129">
        <v>2</v>
      </c>
      <c r="V12" s="127" t="s">
        <v>5355</v>
      </c>
      <c r="W12" s="127" t="s">
        <v>5355</v>
      </c>
      <c r="X12" s="130">
        <v>340000</v>
      </c>
      <c r="Y12" s="130">
        <v>340000</v>
      </c>
      <c r="Z12" s="131" t="s">
        <v>5356</v>
      </c>
      <c r="AA12" s="131">
        <v>680000</v>
      </c>
      <c r="AB12" s="131">
        <v>0</v>
      </c>
      <c r="AC12" s="131">
        <v>68000</v>
      </c>
      <c r="AD12" s="130">
        <v>748</v>
      </c>
      <c r="AE12" s="127" t="s">
        <v>5357</v>
      </c>
      <c r="AF12" s="127" t="s">
        <v>5356</v>
      </c>
      <c r="AG12" s="127" t="s">
        <v>5356</v>
      </c>
      <c r="AH12" s="127" t="s">
        <v>5390</v>
      </c>
      <c r="AI12" s="127" t="s">
        <v>5356</v>
      </c>
      <c r="AJ12" s="127" t="s">
        <v>5359</v>
      </c>
      <c r="AK12" s="127" t="s">
        <v>5360</v>
      </c>
      <c r="AL12" s="131" t="s">
        <v>5361</v>
      </c>
      <c r="AM12" s="127" t="s">
        <v>5384</v>
      </c>
      <c r="AN12" s="127" t="s">
        <v>5385</v>
      </c>
      <c r="AO12" s="127" t="s">
        <v>5356</v>
      </c>
      <c r="AP12" s="127" t="s">
        <v>5356</v>
      </c>
      <c r="AQ12" s="132">
        <v>2</v>
      </c>
      <c r="AR12" t="s">
        <v>34</v>
      </c>
      <c r="AS12"/>
    </row>
    <row r="13" spans="1:45" s="127" customFormat="1">
      <c r="A13" s="127" t="s">
        <v>5388</v>
      </c>
      <c r="B13" s="128">
        <v>43621</v>
      </c>
      <c r="C13" s="127" t="s">
        <v>5339</v>
      </c>
      <c r="D13" s="127" t="s">
        <v>5340</v>
      </c>
      <c r="E13" s="127" t="s">
        <v>5389</v>
      </c>
      <c r="F13" s="127" t="s">
        <v>5342</v>
      </c>
      <c r="G13" s="127" t="s">
        <v>5378</v>
      </c>
      <c r="H13" s="127" t="s">
        <v>5379</v>
      </c>
      <c r="I13" s="127" t="s">
        <v>5380</v>
      </c>
      <c r="J13" s="127" t="s">
        <v>5346</v>
      </c>
      <c r="K13" s="127" t="s">
        <v>5347</v>
      </c>
      <c r="L13" s="127" t="s">
        <v>5348</v>
      </c>
      <c r="M13" s="127" t="s">
        <v>5349</v>
      </c>
      <c r="N13" s="127" t="s">
        <v>5346</v>
      </c>
      <c r="O13" s="127" t="s">
        <v>5350</v>
      </c>
      <c r="P13" s="127" t="s">
        <v>5381</v>
      </c>
      <c r="Q13" s="127" t="s">
        <v>5382</v>
      </c>
      <c r="R13" s="127" t="s">
        <v>5369</v>
      </c>
      <c r="S13" s="127" t="s">
        <v>5370</v>
      </c>
      <c r="T13" s="129">
        <v>2</v>
      </c>
      <c r="U13" s="129">
        <v>2</v>
      </c>
      <c r="V13" s="127" t="s">
        <v>5355</v>
      </c>
      <c r="W13" s="127" t="s">
        <v>5355</v>
      </c>
      <c r="X13" s="130">
        <v>300000</v>
      </c>
      <c r="Y13" s="130">
        <v>300000</v>
      </c>
      <c r="Z13" s="131" t="s">
        <v>5356</v>
      </c>
      <c r="AA13" s="131">
        <v>600000</v>
      </c>
      <c r="AB13" s="131">
        <v>0</v>
      </c>
      <c r="AC13" s="131">
        <v>60000</v>
      </c>
      <c r="AD13" s="130">
        <v>660</v>
      </c>
      <c r="AE13" s="127" t="s">
        <v>5357</v>
      </c>
      <c r="AF13" s="127" t="s">
        <v>5356</v>
      </c>
      <c r="AG13" s="127" t="s">
        <v>5356</v>
      </c>
      <c r="AH13" s="127" t="s">
        <v>5390</v>
      </c>
      <c r="AI13" s="127" t="s">
        <v>5356</v>
      </c>
      <c r="AJ13" s="127" t="s">
        <v>5359</v>
      </c>
      <c r="AK13" s="127" t="s">
        <v>5360</v>
      </c>
      <c r="AL13" s="131" t="s">
        <v>5361</v>
      </c>
      <c r="AM13" s="127" t="s">
        <v>5384</v>
      </c>
      <c r="AN13" s="127" t="s">
        <v>5385</v>
      </c>
      <c r="AO13" s="127" t="s">
        <v>5356</v>
      </c>
      <c r="AP13" s="127" t="s">
        <v>5356</v>
      </c>
      <c r="AQ13" s="132">
        <v>2</v>
      </c>
      <c r="AR13" t="s">
        <v>34</v>
      </c>
      <c r="AS13"/>
    </row>
    <row r="14" spans="1:45" s="127" customFormat="1">
      <c r="A14" s="127" t="s">
        <v>5388</v>
      </c>
      <c r="B14" s="128">
        <v>43621</v>
      </c>
      <c r="C14" s="127" t="s">
        <v>5339</v>
      </c>
      <c r="D14" s="127" t="s">
        <v>5340</v>
      </c>
      <c r="E14" s="127" t="s">
        <v>5389</v>
      </c>
      <c r="F14" s="127" t="s">
        <v>5342</v>
      </c>
      <c r="G14" s="127" t="s">
        <v>5378</v>
      </c>
      <c r="H14" s="127" t="s">
        <v>5379</v>
      </c>
      <c r="I14" s="127" t="s">
        <v>5380</v>
      </c>
      <c r="J14" s="127" t="s">
        <v>5346</v>
      </c>
      <c r="K14" s="127" t="s">
        <v>5347</v>
      </c>
      <c r="L14" s="127" t="s">
        <v>5348</v>
      </c>
      <c r="M14" s="127" t="s">
        <v>5349</v>
      </c>
      <c r="N14" s="127" t="s">
        <v>5346</v>
      </c>
      <c r="O14" s="127" t="s">
        <v>5350</v>
      </c>
      <c r="P14" s="127" t="s">
        <v>5381</v>
      </c>
      <c r="Q14" s="127" t="s">
        <v>5382</v>
      </c>
      <c r="R14" s="127" t="s">
        <v>5367</v>
      </c>
      <c r="S14" s="127" t="s">
        <v>5368</v>
      </c>
      <c r="T14" s="129">
        <v>2</v>
      </c>
      <c r="U14" s="129">
        <v>2</v>
      </c>
      <c r="V14" s="127" t="s">
        <v>5355</v>
      </c>
      <c r="W14" s="127" t="s">
        <v>5355</v>
      </c>
      <c r="X14" s="130">
        <v>300000</v>
      </c>
      <c r="Y14" s="130">
        <v>300000</v>
      </c>
      <c r="Z14" s="131" t="s">
        <v>5356</v>
      </c>
      <c r="AA14" s="131">
        <v>600000</v>
      </c>
      <c r="AB14" s="131">
        <v>0</v>
      </c>
      <c r="AC14" s="131">
        <v>60000</v>
      </c>
      <c r="AD14" s="130">
        <v>660</v>
      </c>
      <c r="AE14" s="127" t="s">
        <v>5357</v>
      </c>
      <c r="AF14" s="127" t="s">
        <v>5356</v>
      </c>
      <c r="AG14" s="127" t="s">
        <v>5356</v>
      </c>
      <c r="AH14" s="127" t="s">
        <v>5390</v>
      </c>
      <c r="AI14" s="127" t="s">
        <v>5356</v>
      </c>
      <c r="AJ14" s="127" t="s">
        <v>5359</v>
      </c>
      <c r="AK14" s="127" t="s">
        <v>5360</v>
      </c>
      <c r="AL14" s="131" t="s">
        <v>5361</v>
      </c>
      <c r="AM14" s="127" t="s">
        <v>5384</v>
      </c>
      <c r="AN14" s="127" t="s">
        <v>5385</v>
      </c>
      <c r="AO14" s="127" t="s">
        <v>5356</v>
      </c>
      <c r="AP14" s="127" t="s">
        <v>5356</v>
      </c>
      <c r="AQ14" s="132">
        <v>2</v>
      </c>
      <c r="AR14" t="s">
        <v>34</v>
      </c>
      <c r="AS14"/>
    </row>
    <row r="15" spans="1:45" s="127" customFormat="1">
      <c r="A15" s="127" t="s">
        <v>5391</v>
      </c>
      <c r="B15" s="128">
        <v>43621</v>
      </c>
      <c r="C15" s="127" t="s">
        <v>5339</v>
      </c>
      <c r="D15" s="127" t="s">
        <v>5340</v>
      </c>
      <c r="E15" s="127" t="s">
        <v>5392</v>
      </c>
      <c r="F15" s="127" t="s">
        <v>5342</v>
      </c>
      <c r="G15" s="127" t="s">
        <v>5393</v>
      </c>
      <c r="H15" s="127" t="s">
        <v>5394</v>
      </c>
      <c r="I15" s="127" t="s">
        <v>5395</v>
      </c>
      <c r="J15" s="127" t="s">
        <v>5346</v>
      </c>
      <c r="K15" s="127" t="s">
        <v>5347</v>
      </c>
      <c r="L15" s="127" t="s">
        <v>5348</v>
      </c>
      <c r="M15" s="127" t="s">
        <v>5349</v>
      </c>
      <c r="N15" s="127" t="s">
        <v>5346</v>
      </c>
      <c r="O15" s="127" t="s">
        <v>5350</v>
      </c>
      <c r="P15" s="127" t="s">
        <v>5351</v>
      </c>
      <c r="Q15" s="127" t="s">
        <v>5352</v>
      </c>
      <c r="R15" s="127" t="s">
        <v>5353</v>
      </c>
      <c r="S15" s="127" t="s">
        <v>5354</v>
      </c>
      <c r="T15" s="129">
        <v>10</v>
      </c>
      <c r="U15" s="129">
        <v>10</v>
      </c>
      <c r="V15" s="127" t="s">
        <v>5355</v>
      </c>
      <c r="W15" s="127" t="s">
        <v>5355</v>
      </c>
      <c r="X15" s="130">
        <v>115037</v>
      </c>
      <c r="Y15" s="130">
        <v>115037</v>
      </c>
      <c r="Z15" s="131" t="s">
        <v>5356</v>
      </c>
      <c r="AA15" s="131">
        <v>1150367</v>
      </c>
      <c r="AB15" s="131">
        <v>-404183</v>
      </c>
      <c r="AC15" s="131">
        <v>115037</v>
      </c>
      <c r="AD15" s="130">
        <v>1265.404</v>
      </c>
      <c r="AE15" s="127" t="s">
        <v>5357</v>
      </c>
      <c r="AF15" s="127" t="s">
        <v>5356</v>
      </c>
      <c r="AG15" s="127" t="s">
        <v>5356</v>
      </c>
      <c r="AH15" s="127" t="s">
        <v>5396</v>
      </c>
      <c r="AI15" s="127" t="s">
        <v>5356</v>
      </c>
      <c r="AJ15" s="127" t="s">
        <v>5359</v>
      </c>
      <c r="AK15" s="127" t="s">
        <v>5360</v>
      </c>
      <c r="AL15" s="131" t="s">
        <v>5361</v>
      </c>
      <c r="AM15" s="127" t="s">
        <v>13</v>
      </c>
      <c r="AN15" s="127" t="s">
        <v>5393</v>
      </c>
      <c r="AO15" s="127" t="s">
        <v>5356</v>
      </c>
      <c r="AP15" s="127" t="s">
        <v>5356</v>
      </c>
      <c r="AQ15" s="132">
        <v>10</v>
      </c>
      <c r="AR15" t="s">
        <v>94</v>
      </c>
      <c r="AS15"/>
    </row>
    <row r="16" spans="1:45" s="127" customFormat="1">
      <c r="A16" s="127" t="s">
        <v>5391</v>
      </c>
      <c r="B16" s="128">
        <v>43621</v>
      </c>
      <c r="C16" s="127" t="s">
        <v>5339</v>
      </c>
      <c r="D16" s="127" t="s">
        <v>5340</v>
      </c>
      <c r="E16" s="127" t="s">
        <v>5392</v>
      </c>
      <c r="F16" s="127" t="s">
        <v>5342</v>
      </c>
      <c r="G16" s="127" t="s">
        <v>5393</v>
      </c>
      <c r="H16" s="127" t="s">
        <v>5394</v>
      </c>
      <c r="I16" s="127" t="s">
        <v>5395</v>
      </c>
      <c r="J16" s="127" t="s">
        <v>5346</v>
      </c>
      <c r="K16" s="127" t="s">
        <v>5347</v>
      </c>
      <c r="L16" s="127" t="s">
        <v>5348</v>
      </c>
      <c r="M16" s="127" t="s">
        <v>5349</v>
      </c>
      <c r="N16" s="127" t="s">
        <v>5346</v>
      </c>
      <c r="O16" s="127" t="s">
        <v>5350</v>
      </c>
      <c r="P16" s="127" t="s">
        <v>5351</v>
      </c>
      <c r="Q16" s="127" t="s">
        <v>5352</v>
      </c>
      <c r="R16" s="127" t="s">
        <v>5397</v>
      </c>
      <c r="S16" s="127" t="s">
        <v>5398</v>
      </c>
      <c r="T16" s="129">
        <v>5</v>
      </c>
      <c r="U16" s="129">
        <v>5</v>
      </c>
      <c r="V16" s="127" t="s">
        <v>5355</v>
      </c>
      <c r="W16" s="127" t="s">
        <v>5355</v>
      </c>
      <c r="X16" s="130">
        <v>300000</v>
      </c>
      <c r="Y16" s="130">
        <v>300000</v>
      </c>
      <c r="Z16" s="131" t="s">
        <v>5356</v>
      </c>
      <c r="AA16" s="131">
        <v>1500000</v>
      </c>
      <c r="AB16" s="131">
        <v>0</v>
      </c>
      <c r="AC16" s="131">
        <v>150000</v>
      </c>
      <c r="AD16" s="130">
        <v>1650</v>
      </c>
      <c r="AE16" s="127" t="s">
        <v>5357</v>
      </c>
      <c r="AF16" s="127" t="s">
        <v>5356</v>
      </c>
      <c r="AG16" s="127" t="s">
        <v>5356</v>
      </c>
      <c r="AH16" s="127" t="s">
        <v>5396</v>
      </c>
      <c r="AI16" s="127" t="s">
        <v>5356</v>
      </c>
      <c r="AJ16" s="127" t="s">
        <v>5359</v>
      </c>
      <c r="AK16" s="127" t="s">
        <v>5360</v>
      </c>
      <c r="AL16" s="131" t="s">
        <v>5361</v>
      </c>
      <c r="AM16" s="127" t="s">
        <v>13</v>
      </c>
      <c r="AN16" s="127" t="s">
        <v>5393</v>
      </c>
      <c r="AO16" s="127" t="s">
        <v>5356</v>
      </c>
      <c r="AP16" s="127" t="s">
        <v>5356</v>
      </c>
      <c r="AQ16" s="132">
        <v>5</v>
      </c>
      <c r="AR16" t="s">
        <v>94</v>
      </c>
      <c r="AS16"/>
    </row>
    <row r="17" spans="1:45" s="127" customFormat="1">
      <c r="A17" s="127" t="s">
        <v>5391</v>
      </c>
      <c r="B17" s="128">
        <v>43621</v>
      </c>
      <c r="C17" s="127" t="s">
        <v>5339</v>
      </c>
      <c r="D17" s="127" t="s">
        <v>5340</v>
      </c>
      <c r="E17" s="127" t="s">
        <v>5392</v>
      </c>
      <c r="F17" s="127" t="s">
        <v>5342</v>
      </c>
      <c r="G17" s="127" t="s">
        <v>5393</v>
      </c>
      <c r="H17" s="127" t="s">
        <v>5394</v>
      </c>
      <c r="I17" s="127" t="s">
        <v>5395</v>
      </c>
      <c r="J17" s="127" t="s">
        <v>5346</v>
      </c>
      <c r="K17" s="127" t="s">
        <v>5347</v>
      </c>
      <c r="L17" s="127" t="s">
        <v>5348</v>
      </c>
      <c r="M17" s="127" t="s">
        <v>5349</v>
      </c>
      <c r="N17" s="127" t="s">
        <v>5346</v>
      </c>
      <c r="O17" s="127" t="s">
        <v>5350</v>
      </c>
      <c r="P17" s="127" t="s">
        <v>5351</v>
      </c>
      <c r="Q17" s="127" t="s">
        <v>5352</v>
      </c>
      <c r="R17" s="127" t="s">
        <v>5363</v>
      </c>
      <c r="S17" s="127" t="s">
        <v>5364</v>
      </c>
      <c r="T17" s="129">
        <v>10</v>
      </c>
      <c r="U17" s="129">
        <v>10</v>
      </c>
      <c r="V17" s="127" t="s">
        <v>5355</v>
      </c>
      <c r="W17" s="127" t="s">
        <v>5355</v>
      </c>
      <c r="X17" s="130">
        <v>340000</v>
      </c>
      <c r="Y17" s="130">
        <v>340000</v>
      </c>
      <c r="Z17" s="131" t="s">
        <v>5356</v>
      </c>
      <c r="AA17" s="131">
        <v>3400000</v>
      </c>
      <c r="AB17" s="131">
        <v>0</v>
      </c>
      <c r="AC17" s="131">
        <v>340000</v>
      </c>
      <c r="AD17" s="130">
        <v>3740</v>
      </c>
      <c r="AE17" s="127" t="s">
        <v>5357</v>
      </c>
      <c r="AF17" s="127" t="s">
        <v>5356</v>
      </c>
      <c r="AG17" s="127" t="s">
        <v>5356</v>
      </c>
      <c r="AH17" s="127" t="s">
        <v>5396</v>
      </c>
      <c r="AI17" s="127" t="s">
        <v>5356</v>
      </c>
      <c r="AJ17" s="127" t="s">
        <v>5359</v>
      </c>
      <c r="AK17" s="127" t="s">
        <v>5360</v>
      </c>
      <c r="AL17" s="131" t="s">
        <v>5361</v>
      </c>
      <c r="AM17" s="127" t="s">
        <v>13</v>
      </c>
      <c r="AN17" s="127" t="s">
        <v>5393</v>
      </c>
      <c r="AO17" s="127" t="s">
        <v>5356</v>
      </c>
      <c r="AP17" s="127" t="s">
        <v>5356</v>
      </c>
      <c r="AQ17" s="132">
        <v>10</v>
      </c>
      <c r="AR17" t="s">
        <v>94</v>
      </c>
      <c r="AS17"/>
    </row>
    <row r="18" spans="1:45" s="127" customFormat="1">
      <c r="A18" s="127" t="s">
        <v>5391</v>
      </c>
      <c r="B18" s="128">
        <v>43621</v>
      </c>
      <c r="C18" s="127" t="s">
        <v>5339</v>
      </c>
      <c r="D18" s="127" t="s">
        <v>5340</v>
      </c>
      <c r="E18" s="127" t="s">
        <v>5392</v>
      </c>
      <c r="F18" s="127" t="s">
        <v>5342</v>
      </c>
      <c r="G18" s="127" t="s">
        <v>5393</v>
      </c>
      <c r="H18" s="127" t="s">
        <v>5394</v>
      </c>
      <c r="I18" s="127" t="s">
        <v>5395</v>
      </c>
      <c r="J18" s="127" t="s">
        <v>5346</v>
      </c>
      <c r="K18" s="127" t="s">
        <v>5347</v>
      </c>
      <c r="L18" s="127" t="s">
        <v>5348</v>
      </c>
      <c r="M18" s="127" t="s">
        <v>5349</v>
      </c>
      <c r="N18" s="127" t="s">
        <v>5346</v>
      </c>
      <c r="O18" s="127" t="s">
        <v>5350</v>
      </c>
      <c r="P18" s="127" t="s">
        <v>5351</v>
      </c>
      <c r="Q18" s="127" t="s">
        <v>5352</v>
      </c>
      <c r="R18" s="127" t="s">
        <v>5367</v>
      </c>
      <c r="S18" s="127" t="s">
        <v>5368</v>
      </c>
      <c r="T18" s="129">
        <v>3</v>
      </c>
      <c r="U18" s="129">
        <v>3</v>
      </c>
      <c r="V18" s="127" t="s">
        <v>5355</v>
      </c>
      <c r="W18" s="127" t="s">
        <v>5355</v>
      </c>
      <c r="X18" s="130">
        <v>300000</v>
      </c>
      <c r="Y18" s="130">
        <v>300000</v>
      </c>
      <c r="Z18" s="131" t="s">
        <v>5356</v>
      </c>
      <c r="AA18" s="131">
        <v>900000</v>
      </c>
      <c r="AB18" s="131">
        <v>0</v>
      </c>
      <c r="AC18" s="131">
        <v>90000</v>
      </c>
      <c r="AD18" s="130">
        <v>990</v>
      </c>
      <c r="AE18" s="127" t="s">
        <v>5357</v>
      </c>
      <c r="AF18" s="127" t="s">
        <v>5356</v>
      </c>
      <c r="AG18" s="127" t="s">
        <v>5356</v>
      </c>
      <c r="AH18" s="127" t="s">
        <v>5396</v>
      </c>
      <c r="AI18" s="127" t="s">
        <v>5356</v>
      </c>
      <c r="AJ18" s="127" t="s">
        <v>5359</v>
      </c>
      <c r="AK18" s="127" t="s">
        <v>5360</v>
      </c>
      <c r="AL18" s="131" t="s">
        <v>5361</v>
      </c>
      <c r="AM18" s="127" t="s">
        <v>13</v>
      </c>
      <c r="AN18" s="127" t="s">
        <v>5393</v>
      </c>
      <c r="AO18" s="127" t="s">
        <v>5356</v>
      </c>
      <c r="AP18" s="127" t="s">
        <v>5356</v>
      </c>
      <c r="AQ18" s="132">
        <v>3</v>
      </c>
      <c r="AR18" t="s">
        <v>94</v>
      </c>
      <c r="AS18"/>
    </row>
    <row r="19" spans="1:45" s="127" customFormat="1">
      <c r="A19" s="127" t="s">
        <v>5391</v>
      </c>
      <c r="B19" s="128">
        <v>43621</v>
      </c>
      <c r="C19" s="127" t="s">
        <v>5339</v>
      </c>
      <c r="D19" s="127" t="s">
        <v>5340</v>
      </c>
      <c r="E19" s="127" t="s">
        <v>5392</v>
      </c>
      <c r="F19" s="127" t="s">
        <v>5342</v>
      </c>
      <c r="G19" s="127" t="s">
        <v>5393</v>
      </c>
      <c r="H19" s="127" t="s">
        <v>5394</v>
      </c>
      <c r="I19" s="127" t="s">
        <v>5395</v>
      </c>
      <c r="J19" s="127" t="s">
        <v>5346</v>
      </c>
      <c r="K19" s="127" t="s">
        <v>5347</v>
      </c>
      <c r="L19" s="127" t="s">
        <v>5348</v>
      </c>
      <c r="M19" s="127" t="s">
        <v>5349</v>
      </c>
      <c r="N19" s="127" t="s">
        <v>5346</v>
      </c>
      <c r="O19" s="127" t="s">
        <v>5350</v>
      </c>
      <c r="P19" s="127" t="s">
        <v>5351</v>
      </c>
      <c r="Q19" s="127" t="s">
        <v>5352</v>
      </c>
      <c r="R19" s="127" t="s">
        <v>5386</v>
      </c>
      <c r="S19" s="127" t="s">
        <v>5387</v>
      </c>
      <c r="T19" s="129">
        <v>7</v>
      </c>
      <c r="U19" s="129">
        <v>7</v>
      </c>
      <c r="V19" s="127" t="s">
        <v>5355</v>
      </c>
      <c r="W19" s="127" t="s">
        <v>5355</v>
      </c>
      <c r="X19" s="130">
        <v>213273</v>
      </c>
      <c r="Y19" s="130">
        <v>213273</v>
      </c>
      <c r="Z19" s="131" t="s">
        <v>5356</v>
      </c>
      <c r="AA19" s="131">
        <v>1492911</v>
      </c>
      <c r="AB19" s="131">
        <v>0</v>
      </c>
      <c r="AC19" s="131">
        <v>149291</v>
      </c>
      <c r="AD19" s="130">
        <v>1642.202</v>
      </c>
      <c r="AE19" s="127" t="s">
        <v>5357</v>
      </c>
      <c r="AF19" s="127" t="s">
        <v>5356</v>
      </c>
      <c r="AG19" s="127" t="s">
        <v>5356</v>
      </c>
      <c r="AH19" s="127" t="s">
        <v>5396</v>
      </c>
      <c r="AI19" s="127" t="s">
        <v>5356</v>
      </c>
      <c r="AJ19" s="127" t="s">
        <v>5359</v>
      </c>
      <c r="AK19" s="127" t="s">
        <v>5360</v>
      </c>
      <c r="AL19" s="131" t="s">
        <v>5361</v>
      </c>
      <c r="AM19" s="127" t="s">
        <v>13</v>
      </c>
      <c r="AN19" s="127" t="s">
        <v>5393</v>
      </c>
      <c r="AO19" s="127" t="s">
        <v>5356</v>
      </c>
      <c r="AP19" s="127" t="s">
        <v>5356</v>
      </c>
      <c r="AQ19" s="132">
        <v>7</v>
      </c>
      <c r="AR19" t="s">
        <v>94</v>
      </c>
      <c r="AS19"/>
    </row>
    <row r="20" spans="1:45" s="127" customFormat="1">
      <c r="A20" s="127" t="s">
        <v>5399</v>
      </c>
      <c r="B20" s="128">
        <v>43621</v>
      </c>
      <c r="C20" s="127" t="s">
        <v>5339</v>
      </c>
      <c r="D20" s="127" t="s">
        <v>5340</v>
      </c>
      <c r="E20" s="127" t="s">
        <v>5400</v>
      </c>
      <c r="F20" s="127" t="s">
        <v>5342</v>
      </c>
      <c r="G20" s="127" t="s">
        <v>5401</v>
      </c>
      <c r="H20" s="127" t="s">
        <v>5402</v>
      </c>
      <c r="I20" s="127" t="s">
        <v>5403</v>
      </c>
      <c r="J20" s="127" t="s">
        <v>5346</v>
      </c>
      <c r="K20" s="127" t="s">
        <v>5347</v>
      </c>
      <c r="L20" s="127" t="s">
        <v>5348</v>
      </c>
      <c r="M20" s="127" t="s">
        <v>5349</v>
      </c>
      <c r="N20" s="127" t="s">
        <v>5346</v>
      </c>
      <c r="O20" s="127" t="s">
        <v>5350</v>
      </c>
      <c r="P20" s="127" t="s">
        <v>5351</v>
      </c>
      <c r="Q20" s="127" t="s">
        <v>5352</v>
      </c>
      <c r="R20" s="127" t="s">
        <v>5353</v>
      </c>
      <c r="S20" s="127" t="s">
        <v>5354</v>
      </c>
      <c r="T20" s="129">
        <v>30</v>
      </c>
      <c r="U20" s="129">
        <v>30</v>
      </c>
      <c r="V20" s="127" t="s">
        <v>5355</v>
      </c>
      <c r="W20" s="127" t="s">
        <v>5355</v>
      </c>
      <c r="X20" s="130">
        <v>115037</v>
      </c>
      <c r="Y20" s="130">
        <v>115037</v>
      </c>
      <c r="Z20" s="131" t="s">
        <v>5356</v>
      </c>
      <c r="AA20" s="131">
        <v>3451101</v>
      </c>
      <c r="AB20" s="131">
        <v>-1212549</v>
      </c>
      <c r="AC20" s="131">
        <v>345110</v>
      </c>
      <c r="AD20" s="130">
        <v>3796.2109999999998</v>
      </c>
      <c r="AE20" s="127" t="s">
        <v>5357</v>
      </c>
      <c r="AF20" s="127" t="s">
        <v>5356</v>
      </c>
      <c r="AG20" s="127" t="s">
        <v>5356</v>
      </c>
      <c r="AH20" s="127" t="s">
        <v>5404</v>
      </c>
      <c r="AI20" s="127" t="s">
        <v>5356</v>
      </c>
      <c r="AJ20" s="127" t="s">
        <v>5359</v>
      </c>
      <c r="AK20" s="127" t="s">
        <v>5360</v>
      </c>
      <c r="AL20" s="131" t="s">
        <v>5361</v>
      </c>
      <c r="AM20" s="127" t="s">
        <v>13</v>
      </c>
      <c r="AN20" s="127" t="s">
        <v>5401</v>
      </c>
      <c r="AO20" s="127" t="s">
        <v>5356</v>
      </c>
      <c r="AP20" s="127" t="s">
        <v>5356</v>
      </c>
      <c r="AQ20" s="132">
        <v>30</v>
      </c>
      <c r="AR20" t="s">
        <v>94</v>
      </c>
      <c r="AS20"/>
    </row>
    <row r="21" spans="1:45" s="127" customFormat="1">
      <c r="A21" s="127" t="s">
        <v>5399</v>
      </c>
      <c r="B21" s="128">
        <v>43621</v>
      </c>
      <c r="C21" s="127" t="s">
        <v>5339</v>
      </c>
      <c r="D21" s="127" t="s">
        <v>5340</v>
      </c>
      <c r="E21" s="127" t="s">
        <v>5400</v>
      </c>
      <c r="F21" s="127" t="s">
        <v>5342</v>
      </c>
      <c r="G21" s="127" t="s">
        <v>5401</v>
      </c>
      <c r="H21" s="127" t="s">
        <v>5402</v>
      </c>
      <c r="I21" s="127" t="s">
        <v>5403</v>
      </c>
      <c r="J21" s="127" t="s">
        <v>5346</v>
      </c>
      <c r="K21" s="127" t="s">
        <v>5347</v>
      </c>
      <c r="L21" s="127" t="s">
        <v>5348</v>
      </c>
      <c r="M21" s="127" t="s">
        <v>5349</v>
      </c>
      <c r="N21" s="127" t="s">
        <v>5346</v>
      </c>
      <c r="O21" s="127" t="s">
        <v>5350</v>
      </c>
      <c r="P21" s="127" t="s">
        <v>5351</v>
      </c>
      <c r="Q21" s="127" t="s">
        <v>5352</v>
      </c>
      <c r="R21" s="127" t="s">
        <v>5365</v>
      </c>
      <c r="S21" s="127" t="s">
        <v>5366</v>
      </c>
      <c r="T21" s="129">
        <v>10</v>
      </c>
      <c r="U21" s="129">
        <v>10</v>
      </c>
      <c r="V21" s="127" t="s">
        <v>5355</v>
      </c>
      <c r="W21" s="127" t="s">
        <v>5355</v>
      </c>
      <c r="X21" s="130">
        <v>213273</v>
      </c>
      <c r="Y21" s="130">
        <v>213273</v>
      </c>
      <c r="Z21" s="131" t="s">
        <v>5356</v>
      </c>
      <c r="AA21" s="131">
        <v>2132730</v>
      </c>
      <c r="AB21" s="131">
        <v>0</v>
      </c>
      <c r="AC21" s="131">
        <v>213273</v>
      </c>
      <c r="AD21" s="130">
        <v>2346.0030000000002</v>
      </c>
      <c r="AE21" s="127" t="s">
        <v>5357</v>
      </c>
      <c r="AF21" s="127" t="s">
        <v>5356</v>
      </c>
      <c r="AG21" s="127" t="s">
        <v>5356</v>
      </c>
      <c r="AH21" s="127" t="s">
        <v>5404</v>
      </c>
      <c r="AI21" s="127" t="s">
        <v>5356</v>
      </c>
      <c r="AJ21" s="127" t="s">
        <v>5359</v>
      </c>
      <c r="AK21" s="127" t="s">
        <v>5360</v>
      </c>
      <c r="AL21" s="131" t="s">
        <v>5361</v>
      </c>
      <c r="AM21" s="127" t="s">
        <v>13</v>
      </c>
      <c r="AN21" s="127" t="s">
        <v>5401</v>
      </c>
      <c r="AO21" s="127" t="s">
        <v>5356</v>
      </c>
      <c r="AP21" s="127" t="s">
        <v>5356</v>
      </c>
      <c r="AQ21" s="132">
        <v>10</v>
      </c>
      <c r="AR21" t="s">
        <v>94</v>
      </c>
      <c r="AS21"/>
    </row>
    <row r="22" spans="1:45" s="127" customFormat="1">
      <c r="A22" s="127" t="s">
        <v>5399</v>
      </c>
      <c r="B22" s="128">
        <v>43621</v>
      </c>
      <c r="C22" s="127" t="s">
        <v>5339</v>
      </c>
      <c r="D22" s="127" t="s">
        <v>5340</v>
      </c>
      <c r="E22" s="127" t="s">
        <v>5400</v>
      </c>
      <c r="F22" s="127" t="s">
        <v>5342</v>
      </c>
      <c r="G22" s="127" t="s">
        <v>5401</v>
      </c>
      <c r="H22" s="127" t="s">
        <v>5402</v>
      </c>
      <c r="I22" s="127" t="s">
        <v>5403</v>
      </c>
      <c r="J22" s="127" t="s">
        <v>5346</v>
      </c>
      <c r="K22" s="127" t="s">
        <v>5347</v>
      </c>
      <c r="L22" s="127" t="s">
        <v>5348</v>
      </c>
      <c r="M22" s="127" t="s">
        <v>5349</v>
      </c>
      <c r="N22" s="127" t="s">
        <v>5346</v>
      </c>
      <c r="O22" s="127" t="s">
        <v>5350</v>
      </c>
      <c r="P22" s="127" t="s">
        <v>5351</v>
      </c>
      <c r="Q22" s="127" t="s">
        <v>5352</v>
      </c>
      <c r="R22" s="127" t="s">
        <v>5386</v>
      </c>
      <c r="S22" s="127" t="s">
        <v>5387</v>
      </c>
      <c r="T22" s="129">
        <v>10</v>
      </c>
      <c r="U22" s="129">
        <v>10</v>
      </c>
      <c r="V22" s="127" t="s">
        <v>5355</v>
      </c>
      <c r="W22" s="127" t="s">
        <v>5355</v>
      </c>
      <c r="X22" s="130">
        <v>213273</v>
      </c>
      <c r="Y22" s="130">
        <v>213273</v>
      </c>
      <c r="Z22" s="131" t="s">
        <v>5356</v>
      </c>
      <c r="AA22" s="131">
        <v>2132730</v>
      </c>
      <c r="AB22" s="131">
        <v>0</v>
      </c>
      <c r="AC22" s="131">
        <v>213273</v>
      </c>
      <c r="AD22" s="130">
        <v>2346.0030000000002</v>
      </c>
      <c r="AE22" s="127" t="s">
        <v>5357</v>
      </c>
      <c r="AF22" s="127" t="s">
        <v>5356</v>
      </c>
      <c r="AG22" s="127" t="s">
        <v>5356</v>
      </c>
      <c r="AH22" s="127" t="s">
        <v>5404</v>
      </c>
      <c r="AI22" s="127" t="s">
        <v>5356</v>
      </c>
      <c r="AJ22" s="127" t="s">
        <v>5359</v>
      </c>
      <c r="AK22" s="127" t="s">
        <v>5360</v>
      </c>
      <c r="AL22" s="131" t="s">
        <v>5361</v>
      </c>
      <c r="AM22" s="127" t="s">
        <v>13</v>
      </c>
      <c r="AN22" s="127" t="s">
        <v>5401</v>
      </c>
      <c r="AO22" s="127" t="s">
        <v>5356</v>
      </c>
      <c r="AP22" s="127" t="s">
        <v>5356</v>
      </c>
      <c r="AQ22" s="132">
        <v>10</v>
      </c>
      <c r="AR22" t="s">
        <v>94</v>
      </c>
      <c r="AS22"/>
    </row>
    <row r="23" spans="1:45" s="127" customFormat="1">
      <c r="A23" s="127" t="s">
        <v>5405</v>
      </c>
      <c r="B23" s="128">
        <v>43621</v>
      </c>
      <c r="C23" s="127" t="s">
        <v>5339</v>
      </c>
      <c r="D23" s="127" t="s">
        <v>5340</v>
      </c>
      <c r="E23" s="127" t="s">
        <v>5406</v>
      </c>
      <c r="F23" s="127" t="s">
        <v>5342</v>
      </c>
      <c r="G23" s="127" t="s">
        <v>5401</v>
      </c>
      <c r="H23" s="127" t="s">
        <v>5402</v>
      </c>
      <c r="I23" s="127" t="s">
        <v>5403</v>
      </c>
      <c r="J23" s="127" t="s">
        <v>5346</v>
      </c>
      <c r="K23" s="127" t="s">
        <v>5347</v>
      </c>
      <c r="L23" s="127" t="s">
        <v>5348</v>
      </c>
      <c r="M23" s="127" t="s">
        <v>5349</v>
      </c>
      <c r="N23" s="127" t="s">
        <v>5346</v>
      </c>
      <c r="O23" s="127" t="s">
        <v>5350</v>
      </c>
      <c r="P23" s="127" t="s">
        <v>5351</v>
      </c>
      <c r="Q23" s="127" t="s">
        <v>5352</v>
      </c>
      <c r="R23" s="127" t="s">
        <v>5353</v>
      </c>
      <c r="S23" s="127" t="s">
        <v>5354</v>
      </c>
      <c r="T23" s="129">
        <v>50</v>
      </c>
      <c r="U23" s="129">
        <v>50</v>
      </c>
      <c r="V23" s="127" t="s">
        <v>5355</v>
      </c>
      <c r="W23" s="127" t="s">
        <v>5355</v>
      </c>
      <c r="X23" s="130">
        <v>115037</v>
      </c>
      <c r="Y23" s="130">
        <v>115037</v>
      </c>
      <c r="Z23" s="131" t="s">
        <v>5356</v>
      </c>
      <c r="AA23" s="131">
        <v>5751835</v>
      </c>
      <c r="AB23" s="131">
        <v>-2020915</v>
      </c>
      <c r="AC23" s="131">
        <v>575184</v>
      </c>
      <c r="AD23" s="130">
        <v>6327.0190000000002</v>
      </c>
      <c r="AE23" s="127" t="s">
        <v>5357</v>
      </c>
      <c r="AF23" s="127" t="s">
        <v>5356</v>
      </c>
      <c r="AG23" s="127" t="s">
        <v>5356</v>
      </c>
      <c r="AH23" s="127" t="s">
        <v>5407</v>
      </c>
      <c r="AI23" s="127" t="s">
        <v>5356</v>
      </c>
      <c r="AJ23" s="127" t="s">
        <v>5359</v>
      </c>
      <c r="AK23" s="127" t="s">
        <v>5360</v>
      </c>
      <c r="AL23" s="131" t="s">
        <v>5361</v>
      </c>
      <c r="AM23" s="127" t="s">
        <v>13</v>
      </c>
      <c r="AN23" s="127" t="s">
        <v>5401</v>
      </c>
      <c r="AO23" s="127" t="s">
        <v>5356</v>
      </c>
      <c r="AP23" s="127" t="s">
        <v>5356</v>
      </c>
      <c r="AQ23" s="132">
        <v>50</v>
      </c>
      <c r="AR23" t="s">
        <v>94</v>
      </c>
      <c r="AS23"/>
    </row>
    <row r="24" spans="1:45" s="127" customFormat="1">
      <c r="A24" s="127" t="s">
        <v>5408</v>
      </c>
      <c r="B24" s="128">
        <v>43621</v>
      </c>
      <c r="C24" s="127" t="s">
        <v>5339</v>
      </c>
      <c r="D24" s="127" t="s">
        <v>5340</v>
      </c>
      <c r="E24" s="127" t="s">
        <v>5409</v>
      </c>
      <c r="F24" s="127" t="s">
        <v>5342</v>
      </c>
      <c r="G24" s="127" t="s">
        <v>5410</v>
      </c>
      <c r="H24" s="127" t="s">
        <v>5411</v>
      </c>
      <c r="I24" s="127" t="s">
        <v>5412</v>
      </c>
      <c r="J24" s="127" t="s">
        <v>5346</v>
      </c>
      <c r="K24" s="127" t="s">
        <v>5347</v>
      </c>
      <c r="L24" s="127" t="s">
        <v>5348</v>
      </c>
      <c r="M24" s="127" t="s">
        <v>5349</v>
      </c>
      <c r="N24" s="127" t="s">
        <v>5346</v>
      </c>
      <c r="O24" s="127" t="s">
        <v>5350</v>
      </c>
      <c r="P24" s="127" t="s">
        <v>5351</v>
      </c>
      <c r="Q24" s="127" t="s">
        <v>5352</v>
      </c>
      <c r="R24" s="127" t="s">
        <v>5353</v>
      </c>
      <c r="S24" s="127" t="s">
        <v>5354</v>
      </c>
      <c r="T24" s="129">
        <v>50</v>
      </c>
      <c r="U24" s="129">
        <v>50</v>
      </c>
      <c r="V24" s="127" t="s">
        <v>5355</v>
      </c>
      <c r="W24" s="127" t="s">
        <v>5355</v>
      </c>
      <c r="X24" s="130">
        <v>115037</v>
      </c>
      <c r="Y24" s="130">
        <v>115037</v>
      </c>
      <c r="Z24" s="131" t="s">
        <v>5356</v>
      </c>
      <c r="AA24" s="131">
        <v>5751835</v>
      </c>
      <c r="AB24" s="131">
        <v>-2020915</v>
      </c>
      <c r="AC24" s="131">
        <v>575183</v>
      </c>
      <c r="AD24" s="130">
        <v>6327.018</v>
      </c>
      <c r="AE24" s="127" t="s">
        <v>5357</v>
      </c>
      <c r="AF24" s="127" t="s">
        <v>5356</v>
      </c>
      <c r="AG24" s="127" t="s">
        <v>5356</v>
      </c>
      <c r="AH24" s="127" t="s">
        <v>5413</v>
      </c>
      <c r="AI24" s="127" t="s">
        <v>5356</v>
      </c>
      <c r="AJ24" s="127" t="s">
        <v>5359</v>
      </c>
      <c r="AK24" s="127" t="s">
        <v>5360</v>
      </c>
      <c r="AL24" s="131" t="s">
        <v>5361</v>
      </c>
      <c r="AM24" s="127" t="s">
        <v>13</v>
      </c>
      <c r="AN24" s="127" t="s">
        <v>5410</v>
      </c>
      <c r="AO24" s="127" t="s">
        <v>5356</v>
      </c>
      <c r="AP24" s="127" t="s">
        <v>5356</v>
      </c>
      <c r="AQ24" s="132">
        <v>50</v>
      </c>
      <c r="AR24" t="s">
        <v>95</v>
      </c>
      <c r="AS24"/>
    </row>
    <row r="25" spans="1:45" s="127" customFormat="1">
      <c r="A25" s="127" t="s">
        <v>5408</v>
      </c>
      <c r="B25" s="128">
        <v>43621</v>
      </c>
      <c r="C25" s="127" t="s">
        <v>5339</v>
      </c>
      <c r="D25" s="127" t="s">
        <v>5340</v>
      </c>
      <c r="E25" s="127" t="s">
        <v>5409</v>
      </c>
      <c r="F25" s="127" t="s">
        <v>5342</v>
      </c>
      <c r="G25" s="127" t="s">
        <v>5410</v>
      </c>
      <c r="H25" s="127" t="s">
        <v>5411</v>
      </c>
      <c r="I25" s="127" t="s">
        <v>5412</v>
      </c>
      <c r="J25" s="127" t="s">
        <v>5346</v>
      </c>
      <c r="K25" s="127" t="s">
        <v>5347</v>
      </c>
      <c r="L25" s="127" t="s">
        <v>5348</v>
      </c>
      <c r="M25" s="127" t="s">
        <v>5349</v>
      </c>
      <c r="N25" s="127" t="s">
        <v>5346</v>
      </c>
      <c r="O25" s="127" t="s">
        <v>5350</v>
      </c>
      <c r="P25" s="127" t="s">
        <v>5351</v>
      </c>
      <c r="Q25" s="127" t="s">
        <v>5352</v>
      </c>
      <c r="R25" s="127" t="s">
        <v>5397</v>
      </c>
      <c r="S25" s="127" t="s">
        <v>5398</v>
      </c>
      <c r="T25" s="129">
        <v>2</v>
      </c>
      <c r="U25" s="129">
        <v>2</v>
      </c>
      <c r="V25" s="127" t="s">
        <v>5355</v>
      </c>
      <c r="W25" s="127" t="s">
        <v>5355</v>
      </c>
      <c r="X25" s="130">
        <v>300000</v>
      </c>
      <c r="Y25" s="130">
        <v>300000</v>
      </c>
      <c r="Z25" s="131" t="s">
        <v>5356</v>
      </c>
      <c r="AA25" s="131">
        <v>600000</v>
      </c>
      <c r="AB25" s="131">
        <v>0</v>
      </c>
      <c r="AC25" s="131">
        <v>60000</v>
      </c>
      <c r="AD25" s="130">
        <v>660</v>
      </c>
      <c r="AE25" s="127" t="s">
        <v>5357</v>
      </c>
      <c r="AF25" s="127" t="s">
        <v>5356</v>
      </c>
      <c r="AG25" s="127" t="s">
        <v>5356</v>
      </c>
      <c r="AH25" s="127" t="s">
        <v>5413</v>
      </c>
      <c r="AI25" s="127" t="s">
        <v>5356</v>
      </c>
      <c r="AJ25" s="127" t="s">
        <v>5359</v>
      </c>
      <c r="AK25" s="127" t="s">
        <v>5360</v>
      </c>
      <c r="AL25" s="131" t="s">
        <v>5361</v>
      </c>
      <c r="AM25" s="127" t="s">
        <v>13</v>
      </c>
      <c r="AN25" s="127" t="s">
        <v>5410</v>
      </c>
      <c r="AO25" s="127" t="s">
        <v>5356</v>
      </c>
      <c r="AP25" s="127" t="s">
        <v>5356</v>
      </c>
      <c r="AQ25" s="132">
        <v>2</v>
      </c>
      <c r="AR25" t="s">
        <v>95</v>
      </c>
      <c r="AS25"/>
    </row>
    <row r="26" spans="1:45" s="127" customFormat="1">
      <c r="A26" s="127" t="s">
        <v>5408</v>
      </c>
      <c r="B26" s="128">
        <v>43621</v>
      </c>
      <c r="C26" s="127" t="s">
        <v>5339</v>
      </c>
      <c r="D26" s="127" t="s">
        <v>5340</v>
      </c>
      <c r="E26" s="127" t="s">
        <v>5409</v>
      </c>
      <c r="F26" s="127" t="s">
        <v>5342</v>
      </c>
      <c r="G26" s="127" t="s">
        <v>5410</v>
      </c>
      <c r="H26" s="127" t="s">
        <v>5411</v>
      </c>
      <c r="I26" s="127" t="s">
        <v>5412</v>
      </c>
      <c r="J26" s="127" t="s">
        <v>5346</v>
      </c>
      <c r="K26" s="127" t="s">
        <v>5347</v>
      </c>
      <c r="L26" s="127" t="s">
        <v>5348</v>
      </c>
      <c r="M26" s="127" t="s">
        <v>5349</v>
      </c>
      <c r="N26" s="127" t="s">
        <v>5346</v>
      </c>
      <c r="O26" s="127" t="s">
        <v>5350</v>
      </c>
      <c r="P26" s="127" t="s">
        <v>5351</v>
      </c>
      <c r="Q26" s="127" t="s">
        <v>5352</v>
      </c>
      <c r="R26" s="127" t="s">
        <v>5363</v>
      </c>
      <c r="S26" s="127" t="s">
        <v>5364</v>
      </c>
      <c r="T26" s="129">
        <v>2</v>
      </c>
      <c r="U26" s="129">
        <v>2</v>
      </c>
      <c r="V26" s="127" t="s">
        <v>5355</v>
      </c>
      <c r="W26" s="127" t="s">
        <v>5355</v>
      </c>
      <c r="X26" s="130">
        <v>340000</v>
      </c>
      <c r="Y26" s="130">
        <v>340000</v>
      </c>
      <c r="Z26" s="131" t="s">
        <v>5356</v>
      </c>
      <c r="AA26" s="131">
        <v>680000</v>
      </c>
      <c r="AB26" s="131">
        <v>0</v>
      </c>
      <c r="AC26" s="131">
        <v>68000</v>
      </c>
      <c r="AD26" s="130">
        <v>748</v>
      </c>
      <c r="AE26" s="127" t="s">
        <v>5357</v>
      </c>
      <c r="AF26" s="127" t="s">
        <v>5356</v>
      </c>
      <c r="AG26" s="127" t="s">
        <v>5356</v>
      </c>
      <c r="AH26" s="127" t="s">
        <v>5413</v>
      </c>
      <c r="AI26" s="127" t="s">
        <v>5356</v>
      </c>
      <c r="AJ26" s="127" t="s">
        <v>5359</v>
      </c>
      <c r="AK26" s="127" t="s">
        <v>5360</v>
      </c>
      <c r="AL26" s="131" t="s">
        <v>5361</v>
      </c>
      <c r="AM26" s="127" t="s">
        <v>13</v>
      </c>
      <c r="AN26" s="127" t="s">
        <v>5410</v>
      </c>
      <c r="AO26" s="127" t="s">
        <v>5356</v>
      </c>
      <c r="AP26" s="127" t="s">
        <v>5356</v>
      </c>
      <c r="AQ26" s="132">
        <v>2</v>
      </c>
      <c r="AR26" t="s">
        <v>95</v>
      </c>
      <c r="AS26"/>
    </row>
    <row r="27" spans="1:45" s="127" customFormat="1">
      <c r="A27" s="127" t="s">
        <v>5408</v>
      </c>
      <c r="B27" s="128">
        <v>43621</v>
      </c>
      <c r="C27" s="127" t="s">
        <v>5339</v>
      </c>
      <c r="D27" s="127" t="s">
        <v>5340</v>
      </c>
      <c r="E27" s="127" t="s">
        <v>5409</v>
      </c>
      <c r="F27" s="127" t="s">
        <v>5342</v>
      </c>
      <c r="G27" s="127" t="s">
        <v>5410</v>
      </c>
      <c r="H27" s="127" t="s">
        <v>5411</v>
      </c>
      <c r="I27" s="127" t="s">
        <v>5412</v>
      </c>
      <c r="J27" s="127" t="s">
        <v>5346</v>
      </c>
      <c r="K27" s="127" t="s">
        <v>5347</v>
      </c>
      <c r="L27" s="127" t="s">
        <v>5348</v>
      </c>
      <c r="M27" s="127" t="s">
        <v>5349</v>
      </c>
      <c r="N27" s="127" t="s">
        <v>5346</v>
      </c>
      <c r="O27" s="127" t="s">
        <v>5350</v>
      </c>
      <c r="P27" s="127" t="s">
        <v>5351</v>
      </c>
      <c r="Q27" s="127" t="s">
        <v>5352</v>
      </c>
      <c r="R27" s="127" t="s">
        <v>5365</v>
      </c>
      <c r="S27" s="127" t="s">
        <v>5366</v>
      </c>
      <c r="T27" s="129">
        <v>2</v>
      </c>
      <c r="U27" s="129">
        <v>2</v>
      </c>
      <c r="V27" s="127" t="s">
        <v>5355</v>
      </c>
      <c r="W27" s="127" t="s">
        <v>5355</v>
      </c>
      <c r="X27" s="130">
        <v>213273</v>
      </c>
      <c r="Y27" s="130">
        <v>213273</v>
      </c>
      <c r="Z27" s="131" t="s">
        <v>5356</v>
      </c>
      <c r="AA27" s="131">
        <v>426546</v>
      </c>
      <c r="AB27" s="131">
        <v>0</v>
      </c>
      <c r="AC27" s="131">
        <v>42655</v>
      </c>
      <c r="AD27" s="130">
        <v>469.20100000000002</v>
      </c>
      <c r="AE27" s="127" t="s">
        <v>5357</v>
      </c>
      <c r="AF27" s="127" t="s">
        <v>5356</v>
      </c>
      <c r="AG27" s="127" t="s">
        <v>5356</v>
      </c>
      <c r="AH27" s="127" t="s">
        <v>5413</v>
      </c>
      <c r="AI27" s="127" t="s">
        <v>5356</v>
      </c>
      <c r="AJ27" s="127" t="s">
        <v>5359</v>
      </c>
      <c r="AK27" s="127" t="s">
        <v>5360</v>
      </c>
      <c r="AL27" s="131" t="s">
        <v>5361</v>
      </c>
      <c r="AM27" s="127" t="s">
        <v>13</v>
      </c>
      <c r="AN27" s="127" t="s">
        <v>5410</v>
      </c>
      <c r="AO27" s="127" t="s">
        <v>5356</v>
      </c>
      <c r="AP27" s="127" t="s">
        <v>5356</v>
      </c>
      <c r="AQ27" s="132">
        <v>2</v>
      </c>
      <c r="AR27" t="s">
        <v>95</v>
      </c>
      <c r="AS27"/>
    </row>
    <row r="28" spans="1:45" s="127" customFormat="1">
      <c r="A28" s="127" t="s">
        <v>5408</v>
      </c>
      <c r="B28" s="128">
        <v>43621</v>
      </c>
      <c r="C28" s="127" t="s">
        <v>5339</v>
      </c>
      <c r="D28" s="127" t="s">
        <v>5340</v>
      </c>
      <c r="E28" s="127" t="s">
        <v>5409</v>
      </c>
      <c r="F28" s="127" t="s">
        <v>5342</v>
      </c>
      <c r="G28" s="127" t="s">
        <v>5410</v>
      </c>
      <c r="H28" s="127" t="s">
        <v>5411</v>
      </c>
      <c r="I28" s="127" t="s">
        <v>5412</v>
      </c>
      <c r="J28" s="127" t="s">
        <v>5346</v>
      </c>
      <c r="K28" s="127" t="s">
        <v>5347</v>
      </c>
      <c r="L28" s="127" t="s">
        <v>5348</v>
      </c>
      <c r="M28" s="127" t="s">
        <v>5349</v>
      </c>
      <c r="N28" s="127" t="s">
        <v>5346</v>
      </c>
      <c r="O28" s="127" t="s">
        <v>5350</v>
      </c>
      <c r="P28" s="127" t="s">
        <v>5351</v>
      </c>
      <c r="Q28" s="127" t="s">
        <v>5352</v>
      </c>
      <c r="R28" s="127" t="s">
        <v>5367</v>
      </c>
      <c r="S28" s="127" t="s">
        <v>5368</v>
      </c>
      <c r="T28" s="129">
        <v>2</v>
      </c>
      <c r="U28" s="129">
        <v>2</v>
      </c>
      <c r="V28" s="127" t="s">
        <v>5355</v>
      </c>
      <c r="W28" s="127" t="s">
        <v>5355</v>
      </c>
      <c r="X28" s="130">
        <v>300000</v>
      </c>
      <c r="Y28" s="130">
        <v>300000</v>
      </c>
      <c r="Z28" s="131" t="s">
        <v>5356</v>
      </c>
      <c r="AA28" s="131">
        <v>600000</v>
      </c>
      <c r="AB28" s="131">
        <v>0</v>
      </c>
      <c r="AC28" s="131">
        <v>60000</v>
      </c>
      <c r="AD28" s="130">
        <v>660</v>
      </c>
      <c r="AE28" s="127" t="s">
        <v>5357</v>
      </c>
      <c r="AF28" s="127" t="s">
        <v>5356</v>
      </c>
      <c r="AG28" s="127" t="s">
        <v>5356</v>
      </c>
      <c r="AH28" s="127" t="s">
        <v>5413</v>
      </c>
      <c r="AI28" s="127" t="s">
        <v>5356</v>
      </c>
      <c r="AJ28" s="127" t="s">
        <v>5359</v>
      </c>
      <c r="AK28" s="127" t="s">
        <v>5360</v>
      </c>
      <c r="AL28" s="131" t="s">
        <v>5361</v>
      </c>
      <c r="AM28" s="127" t="s">
        <v>13</v>
      </c>
      <c r="AN28" s="127" t="s">
        <v>5410</v>
      </c>
      <c r="AO28" s="127" t="s">
        <v>5356</v>
      </c>
      <c r="AP28" s="127" t="s">
        <v>5356</v>
      </c>
      <c r="AQ28" s="132">
        <v>2</v>
      </c>
      <c r="AR28" t="s">
        <v>95</v>
      </c>
      <c r="AS28"/>
    </row>
    <row r="29" spans="1:45" s="127" customFormat="1">
      <c r="A29" s="127" t="s">
        <v>5408</v>
      </c>
      <c r="B29" s="128">
        <v>43621</v>
      </c>
      <c r="C29" s="127" t="s">
        <v>5339</v>
      </c>
      <c r="D29" s="127" t="s">
        <v>5340</v>
      </c>
      <c r="E29" s="127" t="s">
        <v>5409</v>
      </c>
      <c r="F29" s="127" t="s">
        <v>5342</v>
      </c>
      <c r="G29" s="127" t="s">
        <v>5410</v>
      </c>
      <c r="H29" s="127" t="s">
        <v>5411</v>
      </c>
      <c r="I29" s="127" t="s">
        <v>5412</v>
      </c>
      <c r="J29" s="127" t="s">
        <v>5346</v>
      </c>
      <c r="K29" s="127" t="s">
        <v>5347</v>
      </c>
      <c r="L29" s="127" t="s">
        <v>5348</v>
      </c>
      <c r="M29" s="127" t="s">
        <v>5349</v>
      </c>
      <c r="N29" s="127" t="s">
        <v>5346</v>
      </c>
      <c r="O29" s="127" t="s">
        <v>5350</v>
      </c>
      <c r="P29" s="127" t="s">
        <v>5351</v>
      </c>
      <c r="Q29" s="127" t="s">
        <v>5352</v>
      </c>
      <c r="R29" s="127" t="s">
        <v>5386</v>
      </c>
      <c r="S29" s="127" t="s">
        <v>5387</v>
      </c>
      <c r="T29" s="129">
        <v>2</v>
      </c>
      <c r="U29" s="129">
        <v>2</v>
      </c>
      <c r="V29" s="127" t="s">
        <v>5355</v>
      </c>
      <c r="W29" s="127" t="s">
        <v>5355</v>
      </c>
      <c r="X29" s="130">
        <v>213273</v>
      </c>
      <c r="Y29" s="130">
        <v>213273</v>
      </c>
      <c r="Z29" s="131" t="s">
        <v>5356</v>
      </c>
      <c r="AA29" s="131">
        <v>426546</v>
      </c>
      <c r="AB29" s="131">
        <v>0</v>
      </c>
      <c r="AC29" s="131">
        <v>42655</v>
      </c>
      <c r="AD29" s="130">
        <v>469.20100000000002</v>
      </c>
      <c r="AE29" s="127" t="s">
        <v>5357</v>
      </c>
      <c r="AF29" s="127" t="s">
        <v>5356</v>
      </c>
      <c r="AG29" s="127" t="s">
        <v>5356</v>
      </c>
      <c r="AH29" s="127" t="s">
        <v>5413</v>
      </c>
      <c r="AI29" s="127" t="s">
        <v>5356</v>
      </c>
      <c r="AJ29" s="127" t="s">
        <v>5359</v>
      </c>
      <c r="AK29" s="127" t="s">
        <v>5360</v>
      </c>
      <c r="AL29" s="131" t="s">
        <v>5361</v>
      </c>
      <c r="AM29" s="127" t="s">
        <v>13</v>
      </c>
      <c r="AN29" s="127" t="s">
        <v>5410</v>
      </c>
      <c r="AO29" s="127" t="s">
        <v>5356</v>
      </c>
      <c r="AP29" s="127" t="s">
        <v>5356</v>
      </c>
      <c r="AQ29" s="132">
        <v>2</v>
      </c>
      <c r="AR29" t="s">
        <v>95</v>
      </c>
      <c r="AS29"/>
    </row>
    <row r="30" spans="1:45" s="127" customFormat="1">
      <c r="A30" s="127" t="s">
        <v>5414</v>
      </c>
      <c r="B30" s="128">
        <v>43621</v>
      </c>
      <c r="C30" s="127" t="s">
        <v>5339</v>
      </c>
      <c r="D30" s="127" t="s">
        <v>5340</v>
      </c>
      <c r="E30" s="127" t="s">
        <v>5415</v>
      </c>
      <c r="F30" s="127" t="s">
        <v>5342</v>
      </c>
      <c r="G30" s="127" t="s">
        <v>5416</v>
      </c>
      <c r="H30" s="127" t="s">
        <v>5417</v>
      </c>
      <c r="I30" s="127" t="s">
        <v>5418</v>
      </c>
      <c r="J30" s="127" t="s">
        <v>5346</v>
      </c>
      <c r="K30" s="127" t="s">
        <v>5347</v>
      </c>
      <c r="L30" s="127" t="s">
        <v>5348</v>
      </c>
      <c r="M30" s="127" t="s">
        <v>5349</v>
      </c>
      <c r="N30" s="127" t="s">
        <v>5346</v>
      </c>
      <c r="O30" s="127" t="s">
        <v>5350</v>
      </c>
      <c r="P30" s="127" t="s">
        <v>5419</v>
      </c>
      <c r="Q30" s="127" t="s">
        <v>5420</v>
      </c>
      <c r="R30" s="127" t="s">
        <v>5365</v>
      </c>
      <c r="S30" s="127" t="s">
        <v>5366</v>
      </c>
      <c r="T30" s="129">
        <v>100</v>
      </c>
      <c r="U30" s="129">
        <v>100</v>
      </c>
      <c r="V30" s="127" t="s">
        <v>5355</v>
      </c>
      <c r="W30" s="127" t="s">
        <v>5355</v>
      </c>
      <c r="X30" s="130">
        <v>185640</v>
      </c>
      <c r="Y30" s="130">
        <v>185640</v>
      </c>
      <c r="Z30" s="131" t="s">
        <v>5356</v>
      </c>
      <c r="AA30" s="131">
        <v>18564000</v>
      </c>
      <c r="AB30" s="131">
        <v>0</v>
      </c>
      <c r="AC30" s="131">
        <v>1856400</v>
      </c>
      <c r="AD30" s="130">
        <v>20420.400000000001</v>
      </c>
      <c r="AE30" s="127" t="s">
        <v>5357</v>
      </c>
      <c r="AF30" s="127" t="s">
        <v>5356</v>
      </c>
      <c r="AG30" s="127" t="s">
        <v>5356</v>
      </c>
      <c r="AH30" s="127" t="s">
        <v>5421</v>
      </c>
      <c r="AI30" s="127" t="s">
        <v>5356</v>
      </c>
      <c r="AJ30" s="127" t="s">
        <v>5359</v>
      </c>
      <c r="AK30" s="127" t="s">
        <v>5360</v>
      </c>
      <c r="AL30" s="131" t="s">
        <v>5361</v>
      </c>
      <c r="AM30" s="127" t="s">
        <v>5356</v>
      </c>
      <c r="AN30" s="127" t="s">
        <v>5416</v>
      </c>
      <c r="AO30" s="127" t="s">
        <v>5356</v>
      </c>
      <c r="AP30" s="127" t="s">
        <v>5356</v>
      </c>
      <c r="AQ30" s="132">
        <v>100</v>
      </c>
      <c r="AR30">
        <v>0</v>
      </c>
      <c r="AS30"/>
    </row>
    <row r="31" spans="1:45" s="127" customFormat="1">
      <c r="A31" s="127" t="s">
        <v>5414</v>
      </c>
      <c r="B31" s="128">
        <v>43621</v>
      </c>
      <c r="C31" s="127" t="s">
        <v>5339</v>
      </c>
      <c r="D31" s="127" t="s">
        <v>5340</v>
      </c>
      <c r="E31" s="127" t="s">
        <v>5415</v>
      </c>
      <c r="F31" s="127" t="s">
        <v>5342</v>
      </c>
      <c r="G31" s="127" t="s">
        <v>5416</v>
      </c>
      <c r="H31" s="127" t="s">
        <v>5417</v>
      </c>
      <c r="I31" s="127" t="s">
        <v>5418</v>
      </c>
      <c r="J31" s="127" t="s">
        <v>5346</v>
      </c>
      <c r="K31" s="127" t="s">
        <v>5347</v>
      </c>
      <c r="L31" s="127" t="s">
        <v>5348</v>
      </c>
      <c r="M31" s="127" t="s">
        <v>5349</v>
      </c>
      <c r="N31" s="127" t="s">
        <v>5346</v>
      </c>
      <c r="O31" s="127" t="s">
        <v>5350</v>
      </c>
      <c r="P31" s="127" t="s">
        <v>5419</v>
      </c>
      <c r="Q31" s="127" t="s">
        <v>5420</v>
      </c>
      <c r="R31" s="127" t="s">
        <v>5386</v>
      </c>
      <c r="S31" s="127" t="s">
        <v>5387</v>
      </c>
      <c r="T31" s="129">
        <v>150</v>
      </c>
      <c r="U31" s="129">
        <v>150</v>
      </c>
      <c r="V31" s="127" t="s">
        <v>5355</v>
      </c>
      <c r="W31" s="127" t="s">
        <v>5355</v>
      </c>
      <c r="X31" s="130">
        <v>185640</v>
      </c>
      <c r="Y31" s="130">
        <v>185640</v>
      </c>
      <c r="Z31" s="131" t="s">
        <v>5356</v>
      </c>
      <c r="AA31" s="131">
        <v>27846000</v>
      </c>
      <c r="AB31" s="131">
        <v>0</v>
      </c>
      <c r="AC31" s="131">
        <v>2784600</v>
      </c>
      <c r="AD31" s="130">
        <v>30630.6</v>
      </c>
      <c r="AE31" s="127" t="s">
        <v>5357</v>
      </c>
      <c r="AF31" s="127" t="s">
        <v>5356</v>
      </c>
      <c r="AG31" s="127" t="s">
        <v>5356</v>
      </c>
      <c r="AH31" s="127" t="s">
        <v>5421</v>
      </c>
      <c r="AI31" s="127" t="s">
        <v>5356</v>
      </c>
      <c r="AJ31" s="127" t="s">
        <v>5359</v>
      </c>
      <c r="AK31" s="127" t="s">
        <v>5360</v>
      </c>
      <c r="AL31" s="131" t="s">
        <v>5361</v>
      </c>
      <c r="AM31" s="127" t="s">
        <v>5356</v>
      </c>
      <c r="AN31" s="127" t="s">
        <v>5416</v>
      </c>
      <c r="AO31" s="127" t="s">
        <v>5356</v>
      </c>
      <c r="AP31" s="127" t="s">
        <v>5356</v>
      </c>
      <c r="AQ31" s="132">
        <v>150</v>
      </c>
      <c r="AR31">
        <v>0</v>
      </c>
      <c r="AS31"/>
    </row>
    <row r="32" spans="1:45" s="127" customFormat="1">
      <c r="A32" s="127" t="s">
        <v>5414</v>
      </c>
      <c r="B32" s="128">
        <v>43621</v>
      </c>
      <c r="C32" s="127" t="s">
        <v>5339</v>
      </c>
      <c r="D32" s="127" t="s">
        <v>5340</v>
      </c>
      <c r="E32" s="127" t="s">
        <v>5415</v>
      </c>
      <c r="F32" s="127" t="s">
        <v>5342</v>
      </c>
      <c r="G32" s="127" t="s">
        <v>5416</v>
      </c>
      <c r="H32" s="127" t="s">
        <v>5417</v>
      </c>
      <c r="I32" s="127" t="s">
        <v>5418</v>
      </c>
      <c r="J32" s="127" t="s">
        <v>5346</v>
      </c>
      <c r="K32" s="127" t="s">
        <v>5347</v>
      </c>
      <c r="L32" s="127" t="s">
        <v>5348</v>
      </c>
      <c r="M32" s="127" t="s">
        <v>5349</v>
      </c>
      <c r="N32" s="127" t="s">
        <v>5346</v>
      </c>
      <c r="O32" s="127" t="s">
        <v>5350</v>
      </c>
      <c r="P32" s="127" t="s">
        <v>5419</v>
      </c>
      <c r="Q32" s="127" t="s">
        <v>5420</v>
      </c>
      <c r="R32" s="127" t="s">
        <v>5367</v>
      </c>
      <c r="S32" s="127" t="s">
        <v>5368</v>
      </c>
      <c r="T32" s="129">
        <v>500</v>
      </c>
      <c r="U32" s="129">
        <v>500</v>
      </c>
      <c r="V32" s="127" t="s">
        <v>5355</v>
      </c>
      <c r="W32" s="127" t="s">
        <v>5355</v>
      </c>
      <c r="X32" s="130">
        <v>273000</v>
      </c>
      <c r="Y32" s="130">
        <v>273000</v>
      </c>
      <c r="Z32" s="131" t="s">
        <v>5356</v>
      </c>
      <c r="AA32" s="131">
        <v>136500000</v>
      </c>
      <c r="AB32" s="131">
        <v>0</v>
      </c>
      <c r="AC32" s="131">
        <v>13650000</v>
      </c>
      <c r="AD32" s="130">
        <v>150150</v>
      </c>
      <c r="AE32" s="127" t="s">
        <v>5357</v>
      </c>
      <c r="AF32" s="127" t="s">
        <v>5356</v>
      </c>
      <c r="AG32" s="127" t="s">
        <v>5356</v>
      </c>
      <c r="AH32" s="127" t="s">
        <v>5421</v>
      </c>
      <c r="AI32" s="127" t="s">
        <v>5356</v>
      </c>
      <c r="AJ32" s="127" t="s">
        <v>5359</v>
      </c>
      <c r="AK32" s="127" t="s">
        <v>5360</v>
      </c>
      <c r="AL32" s="131" t="s">
        <v>5361</v>
      </c>
      <c r="AM32" s="127" t="s">
        <v>5356</v>
      </c>
      <c r="AN32" s="127" t="s">
        <v>5416</v>
      </c>
      <c r="AO32" s="127" t="s">
        <v>5356</v>
      </c>
      <c r="AP32" s="127" t="s">
        <v>5356</v>
      </c>
      <c r="AQ32" s="132">
        <v>500</v>
      </c>
      <c r="AR32">
        <v>0</v>
      </c>
      <c r="AS32"/>
    </row>
    <row r="33" spans="1:45" s="127" customFormat="1">
      <c r="A33" s="127" t="s">
        <v>5422</v>
      </c>
      <c r="B33" s="128">
        <v>43621</v>
      </c>
      <c r="C33" s="127" t="s">
        <v>5339</v>
      </c>
      <c r="D33" s="127" t="s">
        <v>5340</v>
      </c>
      <c r="E33" s="127" t="s">
        <v>5423</v>
      </c>
      <c r="F33" s="127" t="s">
        <v>5342</v>
      </c>
      <c r="G33" s="127" t="s">
        <v>5416</v>
      </c>
      <c r="H33" s="127" t="s">
        <v>5417</v>
      </c>
      <c r="I33" s="127" t="s">
        <v>5418</v>
      </c>
      <c r="J33" s="127" t="s">
        <v>5346</v>
      </c>
      <c r="K33" s="127" t="s">
        <v>5347</v>
      </c>
      <c r="L33" s="127" t="s">
        <v>5348</v>
      </c>
      <c r="M33" s="127" t="s">
        <v>5349</v>
      </c>
      <c r="N33" s="127" t="s">
        <v>5346</v>
      </c>
      <c r="O33" s="127" t="s">
        <v>5350</v>
      </c>
      <c r="P33" s="127" t="s">
        <v>5419</v>
      </c>
      <c r="Q33" s="127" t="s">
        <v>5420</v>
      </c>
      <c r="R33" s="127" t="s">
        <v>5386</v>
      </c>
      <c r="S33" s="127" t="s">
        <v>5387</v>
      </c>
      <c r="T33" s="129">
        <v>850</v>
      </c>
      <c r="U33" s="129">
        <v>850</v>
      </c>
      <c r="V33" s="127" t="s">
        <v>5355</v>
      </c>
      <c r="W33" s="127" t="s">
        <v>5355</v>
      </c>
      <c r="X33" s="130">
        <v>185640</v>
      </c>
      <c r="Y33" s="130">
        <v>185640</v>
      </c>
      <c r="Z33" s="131" t="s">
        <v>5356</v>
      </c>
      <c r="AA33" s="131">
        <v>157794000</v>
      </c>
      <c r="AB33" s="131">
        <v>0</v>
      </c>
      <c r="AC33" s="131">
        <v>15779400</v>
      </c>
      <c r="AD33" s="130">
        <v>173573.4</v>
      </c>
      <c r="AE33" s="127" t="s">
        <v>5357</v>
      </c>
      <c r="AF33" s="127" t="s">
        <v>5356</v>
      </c>
      <c r="AG33" s="127" t="s">
        <v>5356</v>
      </c>
      <c r="AH33" s="127" t="s">
        <v>5424</v>
      </c>
      <c r="AI33" s="127" t="s">
        <v>5356</v>
      </c>
      <c r="AJ33" s="127" t="s">
        <v>5359</v>
      </c>
      <c r="AK33" s="127" t="s">
        <v>5360</v>
      </c>
      <c r="AL33" s="131" t="s">
        <v>5361</v>
      </c>
      <c r="AM33" s="127" t="s">
        <v>5356</v>
      </c>
      <c r="AN33" s="127" t="s">
        <v>5416</v>
      </c>
      <c r="AO33" s="127" t="s">
        <v>5356</v>
      </c>
      <c r="AP33" s="127" t="s">
        <v>5356</v>
      </c>
      <c r="AQ33" s="132">
        <v>850</v>
      </c>
      <c r="AR33">
        <v>0</v>
      </c>
      <c r="AS33"/>
    </row>
    <row r="34" spans="1:45" s="127" customFormat="1">
      <c r="A34" s="127" t="s">
        <v>5425</v>
      </c>
      <c r="B34" s="128">
        <v>43621</v>
      </c>
      <c r="C34" s="127" t="s">
        <v>5339</v>
      </c>
      <c r="D34" s="127" t="s">
        <v>5340</v>
      </c>
      <c r="E34" s="127" t="s">
        <v>5426</v>
      </c>
      <c r="F34" s="127" t="s">
        <v>5342</v>
      </c>
      <c r="G34" s="127" t="s">
        <v>5427</v>
      </c>
      <c r="H34" s="127" t="s">
        <v>5428</v>
      </c>
      <c r="I34" s="127" t="s">
        <v>5429</v>
      </c>
      <c r="J34" s="127" t="s">
        <v>5346</v>
      </c>
      <c r="K34" s="127" t="s">
        <v>5347</v>
      </c>
      <c r="L34" s="127" t="s">
        <v>5348</v>
      </c>
      <c r="M34" s="127" t="s">
        <v>5349</v>
      </c>
      <c r="N34" s="127" t="s">
        <v>5346</v>
      </c>
      <c r="O34" s="127" t="s">
        <v>5350</v>
      </c>
      <c r="P34" s="127" t="s">
        <v>5351</v>
      </c>
      <c r="Q34" s="127" t="s">
        <v>5352</v>
      </c>
      <c r="R34" s="127" t="s">
        <v>5353</v>
      </c>
      <c r="S34" s="127" t="s">
        <v>5354</v>
      </c>
      <c r="T34" s="129">
        <v>10</v>
      </c>
      <c r="U34" s="129">
        <v>10</v>
      </c>
      <c r="V34" s="127" t="s">
        <v>5355</v>
      </c>
      <c r="W34" s="127" t="s">
        <v>5355</v>
      </c>
      <c r="X34" s="130">
        <v>155455</v>
      </c>
      <c r="Y34" s="130">
        <v>155455</v>
      </c>
      <c r="Z34" s="131" t="s">
        <v>5356</v>
      </c>
      <c r="AA34" s="131">
        <v>1554550</v>
      </c>
      <c r="AB34" s="131">
        <v>0</v>
      </c>
      <c r="AC34" s="131">
        <v>155455</v>
      </c>
      <c r="AD34" s="130">
        <v>1710.0050000000001</v>
      </c>
      <c r="AE34" s="127" t="s">
        <v>5357</v>
      </c>
      <c r="AF34" s="127" t="s">
        <v>5356</v>
      </c>
      <c r="AG34" s="127" t="s">
        <v>5356</v>
      </c>
      <c r="AH34" s="127" t="s">
        <v>5430</v>
      </c>
      <c r="AI34" s="127" t="s">
        <v>5356</v>
      </c>
      <c r="AJ34" s="127" t="s">
        <v>5359</v>
      </c>
      <c r="AK34" s="127" t="s">
        <v>5360</v>
      </c>
      <c r="AL34" s="131" t="s">
        <v>5361</v>
      </c>
      <c r="AM34" s="127" t="s">
        <v>5356</v>
      </c>
      <c r="AN34" s="127" t="s">
        <v>5431</v>
      </c>
      <c r="AO34" s="127" t="s">
        <v>5429</v>
      </c>
      <c r="AP34" s="127" t="s">
        <v>13</v>
      </c>
      <c r="AQ34" s="132">
        <v>10</v>
      </c>
      <c r="AR34" t="s">
        <v>95</v>
      </c>
      <c r="AS34"/>
    </row>
    <row r="35" spans="1:45" s="127" customFormat="1">
      <c r="A35" s="127" t="s">
        <v>5425</v>
      </c>
      <c r="B35" s="128">
        <v>43621</v>
      </c>
      <c r="C35" s="127" t="s">
        <v>5339</v>
      </c>
      <c r="D35" s="127" t="s">
        <v>5340</v>
      </c>
      <c r="E35" s="127" t="s">
        <v>5426</v>
      </c>
      <c r="F35" s="127" t="s">
        <v>5342</v>
      </c>
      <c r="G35" s="127" t="s">
        <v>5427</v>
      </c>
      <c r="H35" s="127" t="s">
        <v>5428</v>
      </c>
      <c r="I35" s="127" t="s">
        <v>5429</v>
      </c>
      <c r="J35" s="127" t="s">
        <v>5346</v>
      </c>
      <c r="K35" s="127" t="s">
        <v>5347</v>
      </c>
      <c r="L35" s="127" t="s">
        <v>5348</v>
      </c>
      <c r="M35" s="127" t="s">
        <v>5349</v>
      </c>
      <c r="N35" s="127" t="s">
        <v>5346</v>
      </c>
      <c r="O35" s="127" t="s">
        <v>5350</v>
      </c>
      <c r="P35" s="127" t="s">
        <v>5351</v>
      </c>
      <c r="Q35" s="127" t="s">
        <v>5352</v>
      </c>
      <c r="R35" s="127" t="s">
        <v>5363</v>
      </c>
      <c r="S35" s="127" t="s">
        <v>5364</v>
      </c>
      <c r="T35" s="129">
        <v>2</v>
      </c>
      <c r="U35" s="129">
        <v>2</v>
      </c>
      <c r="V35" s="127" t="s">
        <v>5355</v>
      </c>
      <c r="W35" s="127" t="s">
        <v>5355</v>
      </c>
      <c r="X35" s="130">
        <v>355455</v>
      </c>
      <c r="Y35" s="130">
        <v>355455</v>
      </c>
      <c r="Z35" s="131" t="s">
        <v>5356</v>
      </c>
      <c r="AA35" s="131">
        <v>710910</v>
      </c>
      <c r="AB35" s="131">
        <v>0</v>
      </c>
      <c r="AC35" s="131">
        <v>71091</v>
      </c>
      <c r="AD35" s="130">
        <v>782.00099999999998</v>
      </c>
      <c r="AE35" s="127" t="s">
        <v>5357</v>
      </c>
      <c r="AF35" s="127" t="s">
        <v>5356</v>
      </c>
      <c r="AG35" s="127" t="s">
        <v>5356</v>
      </c>
      <c r="AH35" s="127" t="s">
        <v>5430</v>
      </c>
      <c r="AI35" s="127" t="s">
        <v>5356</v>
      </c>
      <c r="AJ35" s="127" t="s">
        <v>5359</v>
      </c>
      <c r="AK35" s="127" t="s">
        <v>5360</v>
      </c>
      <c r="AL35" s="131" t="s">
        <v>5361</v>
      </c>
      <c r="AM35" s="127" t="s">
        <v>5356</v>
      </c>
      <c r="AN35" s="127" t="s">
        <v>5431</v>
      </c>
      <c r="AO35" s="127" t="s">
        <v>5429</v>
      </c>
      <c r="AP35" s="127" t="s">
        <v>13</v>
      </c>
      <c r="AQ35" s="132">
        <v>2</v>
      </c>
      <c r="AR35" t="s">
        <v>95</v>
      </c>
      <c r="AS35"/>
    </row>
    <row r="36" spans="1:45" s="127" customFormat="1">
      <c r="A36" s="127" t="s">
        <v>5425</v>
      </c>
      <c r="B36" s="128">
        <v>43621</v>
      </c>
      <c r="C36" s="127" t="s">
        <v>5339</v>
      </c>
      <c r="D36" s="127" t="s">
        <v>5340</v>
      </c>
      <c r="E36" s="127" t="s">
        <v>5426</v>
      </c>
      <c r="F36" s="127" t="s">
        <v>5342</v>
      </c>
      <c r="G36" s="127" t="s">
        <v>5427</v>
      </c>
      <c r="H36" s="127" t="s">
        <v>5428</v>
      </c>
      <c r="I36" s="127" t="s">
        <v>5429</v>
      </c>
      <c r="J36" s="127" t="s">
        <v>5346</v>
      </c>
      <c r="K36" s="127" t="s">
        <v>5347</v>
      </c>
      <c r="L36" s="127" t="s">
        <v>5348</v>
      </c>
      <c r="M36" s="127" t="s">
        <v>5349</v>
      </c>
      <c r="N36" s="127" t="s">
        <v>5346</v>
      </c>
      <c r="O36" s="127" t="s">
        <v>5350</v>
      </c>
      <c r="P36" s="127" t="s">
        <v>5351</v>
      </c>
      <c r="Q36" s="127" t="s">
        <v>5352</v>
      </c>
      <c r="R36" s="127" t="s">
        <v>5386</v>
      </c>
      <c r="S36" s="127" t="s">
        <v>5387</v>
      </c>
      <c r="T36" s="129">
        <v>6</v>
      </c>
      <c r="U36" s="129">
        <v>6</v>
      </c>
      <c r="V36" s="127" t="s">
        <v>5355</v>
      </c>
      <c r="W36" s="127" t="s">
        <v>5355</v>
      </c>
      <c r="X36" s="130">
        <v>213273</v>
      </c>
      <c r="Y36" s="130">
        <v>213273</v>
      </c>
      <c r="Z36" s="131" t="s">
        <v>5356</v>
      </c>
      <c r="AA36" s="131">
        <v>1279638</v>
      </c>
      <c r="AB36" s="131">
        <v>0</v>
      </c>
      <c r="AC36" s="131">
        <v>127964</v>
      </c>
      <c r="AD36" s="130">
        <v>1407.6020000000001</v>
      </c>
      <c r="AE36" s="127" t="s">
        <v>5357</v>
      </c>
      <c r="AF36" s="127" t="s">
        <v>5356</v>
      </c>
      <c r="AG36" s="127" t="s">
        <v>5356</v>
      </c>
      <c r="AH36" s="127" t="s">
        <v>5430</v>
      </c>
      <c r="AI36" s="127" t="s">
        <v>5356</v>
      </c>
      <c r="AJ36" s="127" t="s">
        <v>5359</v>
      </c>
      <c r="AK36" s="127" t="s">
        <v>5360</v>
      </c>
      <c r="AL36" s="131" t="s">
        <v>5361</v>
      </c>
      <c r="AM36" s="127" t="s">
        <v>5356</v>
      </c>
      <c r="AN36" s="127" t="s">
        <v>5431</v>
      </c>
      <c r="AO36" s="127" t="s">
        <v>5429</v>
      </c>
      <c r="AP36" s="127" t="s">
        <v>13</v>
      </c>
      <c r="AQ36" s="132">
        <v>6</v>
      </c>
      <c r="AR36" t="s">
        <v>95</v>
      </c>
      <c r="AS36"/>
    </row>
    <row r="37" spans="1:45" s="127" customFormat="1">
      <c r="A37" s="127" t="s">
        <v>5425</v>
      </c>
      <c r="B37" s="128">
        <v>43621</v>
      </c>
      <c r="C37" s="127" t="s">
        <v>5339</v>
      </c>
      <c r="D37" s="127" t="s">
        <v>5340</v>
      </c>
      <c r="E37" s="127" t="s">
        <v>5426</v>
      </c>
      <c r="F37" s="127" t="s">
        <v>5342</v>
      </c>
      <c r="G37" s="127" t="s">
        <v>5427</v>
      </c>
      <c r="H37" s="127" t="s">
        <v>5428</v>
      </c>
      <c r="I37" s="127" t="s">
        <v>5429</v>
      </c>
      <c r="J37" s="127" t="s">
        <v>5346</v>
      </c>
      <c r="K37" s="127" t="s">
        <v>5347</v>
      </c>
      <c r="L37" s="127" t="s">
        <v>5348</v>
      </c>
      <c r="M37" s="127" t="s">
        <v>5349</v>
      </c>
      <c r="N37" s="127" t="s">
        <v>5346</v>
      </c>
      <c r="O37" s="127" t="s">
        <v>5350</v>
      </c>
      <c r="P37" s="127" t="s">
        <v>5351</v>
      </c>
      <c r="Q37" s="127" t="s">
        <v>5352</v>
      </c>
      <c r="R37" s="127" t="s">
        <v>5367</v>
      </c>
      <c r="S37" s="127" t="s">
        <v>5368</v>
      </c>
      <c r="T37" s="129">
        <v>4</v>
      </c>
      <c r="U37" s="129">
        <v>4</v>
      </c>
      <c r="V37" s="127" t="s">
        <v>5355</v>
      </c>
      <c r="W37" s="127" t="s">
        <v>5355</v>
      </c>
      <c r="X37" s="130">
        <v>266591</v>
      </c>
      <c r="Y37" s="130">
        <v>266591</v>
      </c>
      <c r="Z37" s="131" t="s">
        <v>5356</v>
      </c>
      <c r="AA37" s="131">
        <v>1066362</v>
      </c>
      <c r="AB37" s="131">
        <v>-188182</v>
      </c>
      <c r="AC37" s="131">
        <v>106636</v>
      </c>
      <c r="AD37" s="130">
        <v>1172.998</v>
      </c>
      <c r="AE37" s="127" t="s">
        <v>5357</v>
      </c>
      <c r="AF37" s="127" t="s">
        <v>5356</v>
      </c>
      <c r="AG37" s="127" t="s">
        <v>5356</v>
      </c>
      <c r="AH37" s="127" t="s">
        <v>5430</v>
      </c>
      <c r="AI37" s="127" t="s">
        <v>5356</v>
      </c>
      <c r="AJ37" s="127" t="s">
        <v>5359</v>
      </c>
      <c r="AK37" s="127" t="s">
        <v>5360</v>
      </c>
      <c r="AL37" s="131" t="s">
        <v>5361</v>
      </c>
      <c r="AM37" s="127" t="s">
        <v>5356</v>
      </c>
      <c r="AN37" s="127" t="s">
        <v>5431</v>
      </c>
      <c r="AO37" s="127" t="s">
        <v>5429</v>
      </c>
      <c r="AP37" s="127" t="s">
        <v>13</v>
      </c>
      <c r="AQ37" s="132">
        <v>4</v>
      </c>
      <c r="AR37" t="s">
        <v>95</v>
      </c>
      <c r="AS37"/>
    </row>
    <row r="38" spans="1:45" s="127" customFormat="1">
      <c r="A38" s="127" t="s">
        <v>5425</v>
      </c>
      <c r="B38" s="128">
        <v>43621</v>
      </c>
      <c r="C38" s="127" t="s">
        <v>5339</v>
      </c>
      <c r="D38" s="127" t="s">
        <v>5340</v>
      </c>
      <c r="E38" s="127" t="s">
        <v>5426</v>
      </c>
      <c r="F38" s="127" t="s">
        <v>5342</v>
      </c>
      <c r="G38" s="127" t="s">
        <v>5427</v>
      </c>
      <c r="H38" s="127" t="s">
        <v>5428</v>
      </c>
      <c r="I38" s="127" t="s">
        <v>5429</v>
      </c>
      <c r="J38" s="127" t="s">
        <v>5346</v>
      </c>
      <c r="K38" s="127" t="s">
        <v>5347</v>
      </c>
      <c r="L38" s="127" t="s">
        <v>5348</v>
      </c>
      <c r="M38" s="127" t="s">
        <v>5349</v>
      </c>
      <c r="N38" s="127" t="s">
        <v>5346</v>
      </c>
      <c r="O38" s="127" t="s">
        <v>5350</v>
      </c>
      <c r="P38" s="127" t="s">
        <v>5351</v>
      </c>
      <c r="Q38" s="127" t="s">
        <v>5352</v>
      </c>
      <c r="R38" s="127" t="s">
        <v>5369</v>
      </c>
      <c r="S38" s="127" t="s">
        <v>5370</v>
      </c>
      <c r="T38" s="129">
        <v>2</v>
      </c>
      <c r="U38" s="129">
        <v>2</v>
      </c>
      <c r="V38" s="127" t="s">
        <v>5355</v>
      </c>
      <c r="W38" s="127" t="s">
        <v>5355</v>
      </c>
      <c r="X38" s="130">
        <v>313636</v>
      </c>
      <c r="Y38" s="130">
        <v>313636</v>
      </c>
      <c r="Z38" s="131" t="s">
        <v>5356</v>
      </c>
      <c r="AA38" s="131">
        <v>627272</v>
      </c>
      <c r="AB38" s="131">
        <v>0</v>
      </c>
      <c r="AC38" s="131">
        <v>62727</v>
      </c>
      <c r="AD38" s="130">
        <v>689.99900000000002</v>
      </c>
      <c r="AE38" s="127" t="s">
        <v>5357</v>
      </c>
      <c r="AF38" s="127" t="s">
        <v>5356</v>
      </c>
      <c r="AG38" s="127" t="s">
        <v>5356</v>
      </c>
      <c r="AH38" s="127" t="s">
        <v>5430</v>
      </c>
      <c r="AI38" s="127" t="s">
        <v>5356</v>
      </c>
      <c r="AJ38" s="127" t="s">
        <v>5359</v>
      </c>
      <c r="AK38" s="127" t="s">
        <v>5360</v>
      </c>
      <c r="AL38" s="131" t="s">
        <v>5361</v>
      </c>
      <c r="AM38" s="127" t="s">
        <v>5356</v>
      </c>
      <c r="AN38" s="127" t="s">
        <v>5431</v>
      </c>
      <c r="AO38" s="127" t="s">
        <v>5429</v>
      </c>
      <c r="AP38" s="127" t="s">
        <v>13</v>
      </c>
      <c r="AQ38" s="132">
        <v>2</v>
      </c>
      <c r="AR38" t="s">
        <v>95</v>
      </c>
      <c r="AS38"/>
    </row>
    <row r="39" spans="1:45" s="127" customFormat="1">
      <c r="A39" s="127" t="s">
        <v>5425</v>
      </c>
      <c r="B39" s="128">
        <v>43621</v>
      </c>
      <c r="C39" s="127" t="s">
        <v>5339</v>
      </c>
      <c r="D39" s="127" t="s">
        <v>5340</v>
      </c>
      <c r="E39" s="127" t="s">
        <v>5426</v>
      </c>
      <c r="F39" s="127" t="s">
        <v>5342</v>
      </c>
      <c r="G39" s="127" t="s">
        <v>5427</v>
      </c>
      <c r="H39" s="127" t="s">
        <v>5428</v>
      </c>
      <c r="I39" s="127" t="s">
        <v>5429</v>
      </c>
      <c r="J39" s="127" t="s">
        <v>5346</v>
      </c>
      <c r="K39" s="127" t="s">
        <v>5347</v>
      </c>
      <c r="L39" s="127" t="s">
        <v>5348</v>
      </c>
      <c r="M39" s="127" t="s">
        <v>5349</v>
      </c>
      <c r="N39" s="127" t="s">
        <v>5346</v>
      </c>
      <c r="O39" s="127" t="s">
        <v>5350</v>
      </c>
      <c r="P39" s="127" t="s">
        <v>5351</v>
      </c>
      <c r="Q39" s="127" t="s">
        <v>5352</v>
      </c>
      <c r="R39" s="127" t="s">
        <v>5371</v>
      </c>
      <c r="S39" s="127" t="s">
        <v>5372</v>
      </c>
      <c r="T39" s="129">
        <v>2</v>
      </c>
      <c r="U39" s="129">
        <v>2</v>
      </c>
      <c r="V39" s="127" t="s">
        <v>5355</v>
      </c>
      <c r="W39" s="127" t="s">
        <v>5355</v>
      </c>
      <c r="X39" s="130">
        <v>313636</v>
      </c>
      <c r="Y39" s="130">
        <v>313636</v>
      </c>
      <c r="Z39" s="131" t="s">
        <v>5356</v>
      </c>
      <c r="AA39" s="131">
        <v>627272</v>
      </c>
      <c r="AB39" s="131">
        <v>0</v>
      </c>
      <c r="AC39" s="131">
        <v>62727</v>
      </c>
      <c r="AD39" s="130">
        <v>689.99900000000002</v>
      </c>
      <c r="AE39" s="127" t="s">
        <v>5357</v>
      </c>
      <c r="AF39" s="127" t="s">
        <v>5356</v>
      </c>
      <c r="AG39" s="127" t="s">
        <v>5356</v>
      </c>
      <c r="AH39" s="127" t="s">
        <v>5430</v>
      </c>
      <c r="AI39" s="127" t="s">
        <v>5356</v>
      </c>
      <c r="AJ39" s="127" t="s">
        <v>5359</v>
      </c>
      <c r="AK39" s="127" t="s">
        <v>5360</v>
      </c>
      <c r="AL39" s="131" t="s">
        <v>5361</v>
      </c>
      <c r="AM39" s="127" t="s">
        <v>5356</v>
      </c>
      <c r="AN39" s="127" t="s">
        <v>5431</v>
      </c>
      <c r="AO39" s="127" t="s">
        <v>5429</v>
      </c>
      <c r="AP39" s="127" t="s">
        <v>13</v>
      </c>
      <c r="AQ39" s="132">
        <v>2</v>
      </c>
      <c r="AR39" t="s">
        <v>95</v>
      </c>
      <c r="AS39"/>
    </row>
    <row r="40" spans="1:45" s="127" customFormat="1">
      <c r="A40" s="127" t="s">
        <v>5432</v>
      </c>
      <c r="B40" s="128">
        <v>43621</v>
      </c>
      <c r="C40" s="127" t="s">
        <v>5339</v>
      </c>
      <c r="D40" s="127" t="s">
        <v>5340</v>
      </c>
      <c r="E40" s="127" t="s">
        <v>5433</v>
      </c>
      <c r="F40" s="127" t="s">
        <v>5342</v>
      </c>
      <c r="G40" s="127" t="s">
        <v>5427</v>
      </c>
      <c r="H40" s="127" t="s">
        <v>5428</v>
      </c>
      <c r="I40" s="127" t="s">
        <v>5434</v>
      </c>
      <c r="J40" s="127" t="s">
        <v>5346</v>
      </c>
      <c r="K40" s="127" t="s">
        <v>5347</v>
      </c>
      <c r="L40" s="127" t="s">
        <v>5348</v>
      </c>
      <c r="M40" s="127" t="s">
        <v>5349</v>
      </c>
      <c r="N40" s="127" t="s">
        <v>5346</v>
      </c>
      <c r="O40" s="127" t="s">
        <v>5350</v>
      </c>
      <c r="P40" s="127" t="s">
        <v>5351</v>
      </c>
      <c r="Q40" s="127" t="s">
        <v>5352</v>
      </c>
      <c r="R40" s="127" t="s">
        <v>5353</v>
      </c>
      <c r="S40" s="127" t="s">
        <v>5354</v>
      </c>
      <c r="T40" s="129">
        <v>10</v>
      </c>
      <c r="U40" s="129">
        <v>10</v>
      </c>
      <c r="V40" s="127" t="s">
        <v>5355</v>
      </c>
      <c r="W40" s="127" t="s">
        <v>5355</v>
      </c>
      <c r="X40" s="130">
        <v>155455</v>
      </c>
      <c r="Y40" s="130">
        <v>155455</v>
      </c>
      <c r="Z40" s="131" t="s">
        <v>5356</v>
      </c>
      <c r="AA40" s="131">
        <v>1554550</v>
      </c>
      <c r="AB40" s="131">
        <v>0</v>
      </c>
      <c r="AC40" s="131">
        <v>155455</v>
      </c>
      <c r="AD40" s="130">
        <v>1710.0050000000001</v>
      </c>
      <c r="AE40" s="127" t="s">
        <v>5357</v>
      </c>
      <c r="AF40" s="127" t="s">
        <v>5356</v>
      </c>
      <c r="AG40" s="127" t="s">
        <v>5356</v>
      </c>
      <c r="AH40" s="127" t="s">
        <v>5435</v>
      </c>
      <c r="AI40" s="127" t="s">
        <v>5356</v>
      </c>
      <c r="AJ40" s="127" t="s">
        <v>5359</v>
      </c>
      <c r="AK40" s="127" t="s">
        <v>5360</v>
      </c>
      <c r="AL40" s="131" t="s">
        <v>5361</v>
      </c>
      <c r="AM40" s="127" t="s">
        <v>5356</v>
      </c>
      <c r="AN40" s="127" t="s">
        <v>5436</v>
      </c>
      <c r="AO40" s="127" t="s">
        <v>5434</v>
      </c>
      <c r="AP40" s="127" t="s">
        <v>13</v>
      </c>
      <c r="AQ40" s="132">
        <v>10</v>
      </c>
      <c r="AR40" t="s">
        <v>94</v>
      </c>
      <c r="AS40"/>
    </row>
    <row r="41" spans="1:45" s="127" customFormat="1">
      <c r="A41" s="127" t="s">
        <v>5432</v>
      </c>
      <c r="B41" s="128">
        <v>43621</v>
      </c>
      <c r="C41" s="127" t="s">
        <v>5339</v>
      </c>
      <c r="D41" s="127" t="s">
        <v>5340</v>
      </c>
      <c r="E41" s="127" t="s">
        <v>5433</v>
      </c>
      <c r="F41" s="127" t="s">
        <v>5342</v>
      </c>
      <c r="G41" s="127" t="s">
        <v>5427</v>
      </c>
      <c r="H41" s="127" t="s">
        <v>5428</v>
      </c>
      <c r="I41" s="127" t="s">
        <v>5434</v>
      </c>
      <c r="J41" s="127" t="s">
        <v>5346</v>
      </c>
      <c r="K41" s="127" t="s">
        <v>5347</v>
      </c>
      <c r="L41" s="127" t="s">
        <v>5348</v>
      </c>
      <c r="M41" s="127" t="s">
        <v>5349</v>
      </c>
      <c r="N41" s="127" t="s">
        <v>5346</v>
      </c>
      <c r="O41" s="127" t="s">
        <v>5350</v>
      </c>
      <c r="P41" s="127" t="s">
        <v>5351</v>
      </c>
      <c r="Q41" s="127" t="s">
        <v>5352</v>
      </c>
      <c r="R41" s="127" t="s">
        <v>5363</v>
      </c>
      <c r="S41" s="127" t="s">
        <v>5364</v>
      </c>
      <c r="T41" s="129">
        <v>2</v>
      </c>
      <c r="U41" s="129">
        <v>2</v>
      </c>
      <c r="V41" s="127" t="s">
        <v>5355</v>
      </c>
      <c r="W41" s="127" t="s">
        <v>5355</v>
      </c>
      <c r="X41" s="130">
        <v>355455</v>
      </c>
      <c r="Y41" s="130">
        <v>355455</v>
      </c>
      <c r="Z41" s="131" t="s">
        <v>5356</v>
      </c>
      <c r="AA41" s="131">
        <v>710910</v>
      </c>
      <c r="AB41" s="131">
        <v>0</v>
      </c>
      <c r="AC41" s="131">
        <v>71091</v>
      </c>
      <c r="AD41" s="130">
        <v>782.00099999999998</v>
      </c>
      <c r="AE41" s="127" t="s">
        <v>5357</v>
      </c>
      <c r="AF41" s="127" t="s">
        <v>5356</v>
      </c>
      <c r="AG41" s="127" t="s">
        <v>5356</v>
      </c>
      <c r="AH41" s="127" t="s">
        <v>5435</v>
      </c>
      <c r="AI41" s="127" t="s">
        <v>5356</v>
      </c>
      <c r="AJ41" s="127" t="s">
        <v>5359</v>
      </c>
      <c r="AK41" s="127" t="s">
        <v>5360</v>
      </c>
      <c r="AL41" s="131" t="s">
        <v>5361</v>
      </c>
      <c r="AM41" s="127" t="s">
        <v>5356</v>
      </c>
      <c r="AN41" s="127" t="s">
        <v>5436</v>
      </c>
      <c r="AO41" s="127" t="s">
        <v>5434</v>
      </c>
      <c r="AP41" s="127" t="s">
        <v>13</v>
      </c>
      <c r="AQ41" s="132">
        <v>2</v>
      </c>
      <c r="AR41" t="s">
        <v>94</v>
      </c>
      <c r="AS41"/>
    </row>
    <row r="42" spans="1:45" s="127" customFormat="1">
      <c r="A42" s="127" t="s">
        <v>5432</v>
      </c>
      <c r="B42" s="128">
        <v>43621</v>
      </c>
      <c r="C42" s="127" t="s">
        <v>5339</v>
      </c>
      <c r="D42" s="127" t="s">
        <v>5340</v>
      </c>
      <c r="E42" s="127" t="s">
        <v>5433</v>
      </c>
      <c r="F42" s="127" t="s">
        <v>5342</v>
      </c>
      <c r="G42" s="127" t="s">
        <v>5427</v>
      </c>
      <c r="H42" s="127" t="s">
        <v>5428</v>
      </c>
      <c r="I42" s="127" t="s">
        <v>5434</v>
      </c>
      <c r="J42" s="127" t="s">
        <v>5346</v>
      </c>
      <c r="K42" s="127" t="s">
        <v>5347</v>
      </c>
      <c r="L42" s="127" t="s">
        <v>5348</v>
      </c>
      <c r="M42" s="127" t="s">
        <v>5349</v>
      </c>
      <c r="N42" s="127" t="s">
        <v>5346</v>
      </c>
      <c r="O42" s="127" t="s">
        <v>5350</v>
      </c>
      <c r="P42" s="127" t="s">
        <v>5351</v>
      </c>
      <c r="Q42" s="127" t="s">
        <v>5352</v>
      </c>
      <c r="R42" s="127" t="s">
        <v>5386</v>
      </c>
      <c r="S42" s="127" t="s">
        <v>5387</v>
      </c>
      <c r="T42" s="129">
        <v>10</v>
      </c>
      <c r="U42" s="129">
        <v>10</v>
      </c>
      <c r="V42" s="127" t="s">
        <v>5355</v>
      </c>
      <c r="W42" s="127" t="s">
        <v>5355</v>
      </c>
      <c r="X42" s="130">
        <v>213273</v>
      </c>
      <c r="Y42" s="130">
        <v>213273</v>
      </c>
      <c r="Z42" s="131" t="s">
        <v>5356</v>
      </c>
      <c r="AA42" s="131">
        <v>2132730</v>
      </c>
      <c r="AB42" s="131">
        <v>0</v>
      </c>
      <c r="AC42" s="131">
        <v>213273</v>
      </c>
      <c r="AD42" s="130">
        <v>2346.0030000000002</v>
      </c>
      <c r="AE42" s="127" t="s">
        <v>5357</v>
      </c>
      <c r="AF42" s="127" t="s">
        <v>5356</v>
      </c>
      <c r="AG42" s="127" t="s">
        <v>5356</v>
      </c>
      <c r="AH42" s="127" t="s">
        <v>5435</v>
      </c>
      <c r="AI42" s="127" t="s">
        <v>5356</v>
      </c>
      <c r="AJ42" s="127" t="s">
        <v>5359</v>
      </c>
      <c r="AK42" s="127" t="s">
        <v>5360</v>
      </c>
      <c r="AL42" s="131" t="s">
        <v>5361</v>
      </c>
      <c r="AM42" s="127" t="s">
        <v>5356</v>
      </c>
      <c r="AN42" s="127" t="s">
        <v>5436</v>
      </c>
      <c r="AO42" s="127" t="s">
        <v>5434</v>
      </c>
      <c r="AP42" s="127" t="s">
        <v>13</v>
      </c>
      <c r="AQ42" s="132">
        <v>10</v>
      </c>
      <c r="AR42" t="s">
        <v>94</v>
      </c>
      <c r="AS42"/>
    </row>
    <row r="43" spans="1:45" s="127" customFormat="1">
      <c r="A43" s="127" t="s">
        <v>5432</v>
      </c>
      <c r="B43" s="128">
        <v>43621</v>
      </c>
      <c r="C43" s="127" t="s">
        <v>5339</v>
      </c>
      <c r="D43" s="127" t="s">
        <v>5340</v>
      </c>
      <c r="E43" s="127" t="s">
        <v>5433</v>
      </c>
      <c r="F43" s="127" t="s">
        <v>5342</v>
      </c>
      <c r="G43" s="127" t="s">
        <v>5427</v>
      </c>
      <c r="H43" s="127" t="s">
        <v>5428</v>
      </c>
      <c r="I43" s="127" t="s">
        <v>5434</v>
      </c>
      <c r="J43" s="127" t="s">
        <v>5346</v>
      </c>
      <c r="K43" s="127" t="s">
        <v>5347</v>
      </c>
      <c r="L43" s="127" t="s">
        <v>5348</v>
      </c>
      <c r="M43" s="127" t="s">
        <v>5349</v>
      </c>
      <c r="N43" s="127" t="s">
        <v>5346</v>
      </c>
      <c r="O43" s="127" t="s">
        <v>5350</v>
      </c>
      <c r="P43" s="127" t="s">
        <v>5351</v>
      </c>
      <c r="Q43" s="127" t="s">
        <v>5352</v>
      </c>
      <c r="R43" s="127" t="s">
        <v>5367</v>
      </c>
      <c r="S43" s="127" t="s">
        <v>5368</v>
      </c>
      <c r="T43" s="129">
        <v>2</v>
      </c>
      <c r="U43" s="129">
        <v>2</v>
      </c>
      <c r="V43" s="127" t="s">
        <v>5355</v>
      </c>
      <c r="W43" s="127" t="s">
        <v>5355</v>
      </c>
      <c r="X43" s="130">
        <v>266591</v>
      </c>
      <c r="Y43" s="130">
        <v>266591</v>
      </c>
      <c r="Z43" s="131" t="s">
        <v>5356</v>
      </c>
      <c r="AA43" s="131">
        <v>533181</v>
      </c>
      <c r="AB43" s="131">
        <v>-94091</v>
      </c>
      <c r="AC43" s="131">
        <v>53318</v>
      </c>
      <c r="AD43" s="130">
        <v>586.49900000000002</v>
      </c>
      <c r="AE43" s="127" t="s">
        <v>5357</v>
      </c>
      <c r="AF43" s="127" t="s">
        <v>5356</v>
      </c>
      <c r="AG43" s="127" t="s">
        <v>5356</v>
      </c>
      <c r="AH43" s="127" t="s">
        <v>5435</v>
      </c>
      <c r="AI43" s="127" t="s">
        <v>5356</v>
      </c>
      <c r="AJ43" s="127" t="s">
        <v>5359</v>
      </c>
      <c r="AK43" s="127" t="s">
        <v>5360</v>
      </c>
      <c r="AL43" s="131" t="s">
        <v>5361</v>
      </c>
      <c r="AM43" s="127" t="s">
        <v>5356</v>
      </c>
      <c r="AN43" s="127" t="s">
        <v>5436</v>
      </c>
      <c r="AO43" s="127" t="s">
        <v>5434</v>
      </c>
      <c r="AP43" s="127" t="s">
        <v>13</v>
      </c>
      <c r="AQ43" s="132">
        <v>2</v>
      </c>
      <c r="AR43" t="s">
        <v>94</v>
      </c>
      <c r="AS43"/>
    </row>
    <row r="44" spans="1:45" s="127" customFormat="1">
      <c r="A44" s="127" t="s">
        <v>5432</v>
      </c>
      <c r="B44" s="128">
        <v>43621</v>
      </c>
      <c r="C44" s="127" t="s">
        <v>5339</v>
      </c>
      <c r="D44" s="127" t="s">
        <v>5340</v>
      </c>
      <c r="E44" s="127" t="s">
        <v>5433</v>
      </c>
      <c r="F44" s="127" t="s">
        <v>5342</v>
      </c>
      <c r="G44" s="127" t="s">
        <v>5427</v>
      </c>
      <c r="H44" s="127" t="s">
        <v>5428</v>
      </c>
      <c r="I44" s="127" t="s">
        <v>5434</v>
      </c>
      <c r="J44" s="127" t="s">
        <v>5346</v>
      </c>
      <c r="K44" s="127" t="s">
        <v>5347</v>
      </c>
      <c r="L44" s="127" t="s">
        <v>5348</v>
      </c>
      <c r="M44" s="127" t="s">
        <v>5349</v>
      </c>
      <c r="N44" s="127" t="s">
        <v>5346</v>
      </c>
      <c r="O44" s="127" t="s">
        <v>5350</v>
      </c>
      <c r="P44" s="127" t="s">
        <v>5351</v>
      </c>
      <c r="Q44" s="127" t="s">
        <v>5352</v>
      </c>
      <c r="R44" s="127" t="s">
        <v>5371</v>
      </c>
      <c r="S44" s="127" t="s">
        <v>5372</v>
      </c>
      <c r="T44" s="129">
        <v>1</v>
      </c>
      <c r="U44" s="129">
        <v>1</v>
      </c>
      <c r="V44" s="127" t="s">
        <v>5355</v>
      </c>
      <c r="W44" s="127" t="s">
        <v>5355</v>
      </c>
      <c r="X44" s="130">
        <v>313636</v>
      </c>
      <c r="Y44" s="130">
        <v>313636</v>
      </c>
      <c r="Z44" s="131" t="s">
        <v>5356</v>
      </c>
      <c r="AA44" s="131">
        <v>313636</v>
      </c>
      <c r="AB44" s="131">
        <v>0</v>
      </c>
      <c r="AC44" s="131">
        <v>31364</v>
      </c>
      <c r="AD44" s="130">
        <v>345</v>
      </c>
      <c r="AE44" s="127" t="s">
        <v>5357</v>
      </c>
      <c r="AF44" s="127" t="s">
        <v>5356</v>
      </c>
      <c r="AG44" s="127" t="s">
        <v>5356</v>
      </c>
      <c r="AH44" s="127" t="s">
        <v>5435</v>
      </c>
      <c r="AI44" s="127" t="s">
        <v>5356</v>
      </c>
      <c r="AJ44" s="127" t="s">
        <v>5359</v>
      </c>
      <c r="AK44" s="127" t="s">
        <v>5360</v>
      </c>
      <c r="AL44" s="131" t="s">
        <v>5361</v>
      </c>
      <c r="AM44" s="127" t="s">
        <v>5356</v>
      </c>
      <c r="AN44" s="127" t="s">
        <v>5436</v>
      </c>
      <c r="AO44" s="127" t="s">
        <v>5434</v>
      </c>
      <c r="AP44" s="127" t="s">
        <v>13</v>
      </c>
      <c r="AQ44" s="132">
        <v>1</v>
      </c>
      <c r="AR44" t="s">
        <v>94</v>
      </c>
      <c r="AS44"/>
    </row>
    <row r="45" spans="1:45" s="127" customFormat="1">
      <c r="A45" s="127" t="s">
        <v>5437</v>
      </c>
      <c r="B45" s="128">
        <v>43621</v>
      </c>
      <c r="C45" s="127" t="s">
        <v>5339</v>
      </c>
      <c r="D45" s="127" t="s">
        <v>5340</v>
      </c>
      <c r="E45" s="127" t="s">
        <v>5438</v>
      </c>
      <c r="F45" s="127" t="s">
        <v>5342</v>
      </c>
      <c r="G45" s="127" t="s">
        <v>5427</v>
      </c>
      <c r="H45" s="127" t="s">
        <v>5428</v>
      </c>
      <c r="I45" s="127" t="s">
        <v>5439</v>
      </c>
      <c r="J45" s="127" t="s">
        <v>5346</v>
      </c>
      <c r="K45" s="127" t="s">
        <v>5347</v>
      </c>
      <c r="L45" s="127" t="s">
        <v>5348</v>
      </c>
      <c r="M45" s="127" t="s">
        <v>5349</v>
      </c>
      <c r="N45" s="127" t="s">
        <v>5346</v>
      </c>
      <c r="O45" s="127" t="s">
        <v>5350</v>
      </c>
      <c r="P45" s="127" t="s">
        <v>5351</v>
      </c>
      <c r="Q45" s="127" t="s">
        <v>5352</v>
      </c>
      <c r="R45" s="127" t="s">
        <v>5353</v>
      </c>
      <c r="S45" s="127" t="s">
        <v>5354</v>
      </c>
      <c r="T45" s="129">
        <v>4</v>
      </c>
      <c r="U45" s="129">
        <v>4</v>
      </c>
      <c r="V45" s="127" t="s">
        <v>5355</v>
      </c>
      <c r="W45" s="127" t="s">
        <v>5355</v>
      </c>
      <c r="X45" s="130">
        <v>155455</v>
      </c>
      <c r="Y45" s="130">
        <v>155455</v>
      </c>
      <c r="Z45" s="131" t="s">
        <v>5356</v>
      </c>
      <c r="AA45" s="131">
        <v>621820</v>
      </c>
      <c r="AB45" s="131">
        <v>0</v>
      </c>
      <c r="AC45" s="131">
        <v>62182</v>
      </c>
      <c r="AD45" s="130">
        <v>684.00199999999995</v>
      </c>
      <c r="AE45" s="127" t="s">
        <v>5357</v>
      </c>
      <c r="AF45" s="127" t="s">
        <v>5356</v>
      </c>
      <c r="AG45" s="127" t="s">
        <v>5356</v>
      </c>
      <c r="AH45" s="127" t="s">
        <v>5440</v>
      </c>
      <c r="AI45" s="127" t="s">
        <v>5356</v>
      </c>
      <c r="AJ45" s="127" t="s">
        <v>5359</v>
      </c>
      <c r="AK45" s="127" t="s">
        <v>5360</v>
      </c>
      <c r="AL45" s="131" t="s">
        <v>5361</v>
      </c>
      <c r="AM45" s="127" t="s">
        <v>5356</v>
      </c>
      <c r="AN45" s="127" t="s">
        <v>5441</v>
      </c>
      <c r="AO45" s="127" t="s">
        <v>5439</v>
      </c>
      <c r="AP45" s="127" t="s">
        <v>13</v>
      </c>
      <c r="AQ45" s="132">
        <v>4</v>
      </c>
      <c r="AR45" t="s">
        <v>95</v>
      </c>
      <c r="AS45"/>
    </row>
    <row r="46" spans="1:45" s="127" customFormat="1">
      <c r="A46" s="127" t="s">
        <v>5437</v>
      </c>
      <c r="B46" s="128">
        <v>43621</v>
      </c>
      <c r="C46" s="127" t="s">
        <v>5339</v>
      </c>
      <c r="D46" s="127" t="s">
        <v>5340</v>
      </c>
      <c r="E46" s="127" t="s">
        <v>5438</v>
      </c>
      <c r="F46" s="127" t="s">
        <v>5342</v>
      </c>
      <c r="G46" s="127" t="s">
        <v>5427</v>
      </c>
      <c r="H46" s="127" t="s">
        <v>5428</v>
      </c>
      <c r="I46" s="127" t="s">
        <v>5439</v>
      </c>
      <c r="J46" s="127" t="s">
        <v>5346</v>
      </c>
      <c r="K46" s="127" t="s">
        <v>5347</v>
      </c>
      <c r="L46" s="127" t="s">
        <v>5348</v>
      </c>
      <c r="M46" s="127" t="s">
        <v>5349</v>
      </c>
      <c r="N46" s="127" t="s">
        <v>5346</v>
      </c>
      <c r="O46" s="127" t="s">
        <v>5350</v>
      </c>
      <c r="P46" s="127" t="s">
        <v>5351</v>
      </c>
      <c r="Q46" s="127" t="s">
        <v>5352</v>
      </c>
      <c r="R46" s="127" t="s">
        <v>5363</v>
      </c>
      <c r="S46" s="127" t="s">
        <v>5364</v>
      </c>
      <c r="T46" s="129">
        <v>2</v>
      </c>
      <c r="U46" s="129">
        <v>2</v>
      </c>
      <c r="V46" s="127" t="s">
        <v>5355</v>
      </c>
      <c r="W46" s="127" t="s">
        <v>5355</v>
      </c>
      <c r="X46" s="130">
        <v>355455</v>
      </c>
      <c r="Y46" s="130">
        <v>355455</v>
      </c>
      <c r="Z46" s="131" t="s">
        <v>5356</v>
      </c>
      <c r="AA46" s="131">
        <v>710910</v>
      </c>
      <c r="AB46" s="131">
        <v>0</v>
      </c>
      <c r="AC46" s="131">
        <v>71091</v>
      </c>
      <c r="AD46" s="130">
        <v>782.00099999999998</v>
      </c>
      <c r="AE46" s="127" t="s">
        <v>5357</v>
      </c>
      <c r="AF46" s="127" t="s">
        <v>5356</v>
      </c>
      <c r="AG46" s="127" t="s">
        <v>5356</v>
      </c>
      <c r="AH46" s="127" t="s">
        <v>5440</v>
      </c>
      <c r="AI46" s="127" t="s">
        <v>5356</v>
      </c>
      <c r="AJ46" s="127" t="s">
        <v>5359</v>
      </c>
      <c r="AK46" s="127" t="s">
        <v>5360</v>
      </c>
      <c r="AL46" s="131" t="s">
        <v>5361</v>
      </c>
      <c r="AM46" s="127" t="s">
        <v>5356</v>
      </c>
      <c r="AN46" s="127" t="s">
        <v>5441</v>
      </c>
      <c r="AO46" s="127" t="s">
        <v>5439</v>
      </c>
      <c r="AP46" s="127" t="s">
        <v>13</v>
      </c>
      <c r="AQ46" s="132">
        <v>2</v>
      </c>
      <c r="AR46" t="s">
        <v>95</v>
      </c>
      <c r="AS46"/>
    </row>
    <row r="47" spans="1:45" s="127" customFormat="1">
      <c r="A47" s="127" t="s">
        <v>5437</v>
      </c>
      <c r="B47" s="128">
        <v>43621</v>
      </c>
      <c r="C47" s="127" t="s">
        <v>5339</v>
      </c>
      <c r="D47" s="127" t="s">
        <v>5340</v>
      </c>
      <c r="E47" s="127" t="s">
        <v>5438</v>
      </c>
      <c r="F47" s="127" t="s">
        <v>5342</v>
      </c>
      <c r="G47" s="127" t="s">
        <v>5427</v>
      </c>
      <c r="H47" s="127" t="s">
        <v>5428</v>
      </c>
      <c r="I47" s="127" t="s">
        <v>5439</v>
      </c>
      <c r="J47" s="127" t="s">
        <v>5346</v>
      </c>
      <c r="K47" s="127" t="s">
        <v>5347</v>
      </c>
      <c r="L47" s="127" t="s">
        <v>5348</v>
      </c>
      <c r="M47" s="127" t="s">
        <v>5349</v>
      </c>
      <c r="N47" s="127" t="s">
        <v>5346</v>
      </c>
      <c r="O47" s="127" t="s">
        <v>5350</v>
      </c>
      <c r="P47" s="127" t="s">
        <v>5351</v>
      </c>
      <c r="Q47" s="127" t="s">
        <v>5352</v>
      </c>
      <c r="R47" s="127" t="s">
        <v>5386</v>
      </c>
      <c r="S47" s="127" t="s">
        <v>5387</v>
      </c>
      <c r="T47" s="129">
        <v>23</v>
      </c>
      <c r="U47" s="129">
        <v>23</v>
      </c>
      <c r="V47" s="127" t="s">
        <v>5355</v>
      </c>
      <c r="W47" s="127" t="s">
        <v>5355</v>
      </c>
      <c r="X47" s="130">
        <v>213273</v>
      </c>
      <c r="Y47" s="130">
        <v>213273</v>
      </c>
      <c r="Z47" s="131" t="s">
        <v>5356</v>
      </c>
      <c r="AA47" s="131">
        <v>4905279</v>
      </c>
      <c r="AB47" s="131">
        <v>0</v>
      </c>
      <c r="AC47" s="131">
        <v>490528</v>
      </c>
      <c r="AD47" s="130">
        <v>5395.8069999999998</v>
      </c>
      <c r="AE47" s="127" t="s">
        <v>5357</v>
      </c>
      <c r="AF47" s="127" t="s">
        <v>5356</v>
      </c>
      <c r="AG47" s="127" t="s">
        <v>5356</v>
      </c>
      <c r="AH47" s="127" t="s">
        <v>5440</v>
      </c>
      <c r="AI47" s="127" t="s">
        <v>5356</v>
      </c>
      <c r="AJ47" s="127" t="s">
        <v>5359</v>
      </c>
      <c r="AK47" s="127" t="s">
        <v>5360</v>
      </c>
      <c r="AL47" s="131" t="s">
        <v>5361</v>
      </c>
      <c r="AM47" s="127" t="s">
        <v>5356</v>
      </c>
      <c r="AN47" s="127" t="s">
        <v>5441</v>
      </c>
      <c r="AO47" s="127" t="s">
        <v>5439</v>
      </c>
      <c r="AP47" s="127" t="s">
        <v>13</v>
      </c>
      <c r="AQ47" s="132">
        <v>23</v>
      </c>
      <c r="AR47" t="s">
        <v>95</v>
      </c>
      <c r="AS47"/>
    </row>
    <row r="48" spans="1:45" s="127" customFormat="1">
      <c r="A48" s="127" t="s">
        <v>5437</v>
      </c>
      <c r="B48" s="128">
        <v>43621</v>
      </c>
      <c r="C48" s="127" t="s">
        <v>5339</v>
      </c>
      <c r="D48" s="127" t="s">
        <v>5340</v>
      </c>
      <c r="E48" s="127" t="s">
        <v>5438</v>
      </c>
      <c r="F48" s="127" t="s">
        <v>5342</v>
      </c>
      <c r="G48" s="127" t="s">
        <v>5427</v>
      </c>
      <c r="H48" s="127" t="s">
        <v>5428</v>
      </c>
      <c r="I48" s="127" t="s">
        <v>5439</v>
      </c>
      <c r="J48" s="127" t="s">
        <v>5346</v>
      </c>
      <c r="K48" s="127" t="s">
        <v>5347</v>
      </c>
      <c r="L48" s="127" t="s">
        <v>5348</v>
      </c>
      <c r="M48" s="127" t="s">
        <v>5349</v>
      </c>
      <c r="N48" s="127" t="s">
        <v>5346</v>
      </c>
      <c r="O48" s="127" t="s">
        <v>5350</v>
      </c>
      <c r="P48" s="127" t="s">
        <v>5351</v>
      </c>
      <c r="Q48" s="127" t="s">
        <v>5352</v>
      </c>
      <c r="R48" s="127" t="s">
        <v>5367</v>
      </c>
      <c r="S48" s="127" t="s">
        <v>5368</v>
      </c>
      <c r="T48" s="129">
        <v>1</v>
      </c>
      <c r="U48" s="129">
        <v>1</v>
      </c>
      <c r="V48" s="127" t="s">
        <v>5355</v>
      </c>
      <c r="W48" s="127" t="s">
        <v>5355</v>
      </c>
      <c r="X48" s="130">
        <v>266591</v>
      </c>
      <c r="Y48" s="130">
        <v>266591</v>
      </c>
      <c r="Z48" s="131" t="s">
        <v>5356</v>
      </c>
      <c r="AA48" s="131">
        <v>266591</v>
      </c>
      <c r="AB48" s="131">
        <v>-47045</v>
      </c>
      <c r="AC48" s="131">
        <v>26659</v>
      </c>
      <c r="AD48" s="130">
        <v>293.25</v>
      </c>
      <c r="AE48" s="127" t="s">
        <v>5357</v>
      </c>
      <c r="AF48" s="127" t="s">
        <v>5356</v>
      </c>
      <c r="AG48" s="127" t="s">
        <v>5356</v>
      </c>
      <c r="AH48" s="127" t="s">
        <v>5440</v>
      </c>
      <c r="AI48" s="127" t="s">
        <v>5356</v>
      </c>
      <c r="AJ48" s="127" t="s">
        <v>5359</v>
      </c>
      <c r="AK48" s="127" t="s">
        <v>5360</v>
      </c>
      <c r="AL48" s="131" t="s">
        <v>5361</v>
      </c>
      <c r="AM48" s="127" t="s">
        <v>5356</v>
      </c>
      <c r="AN48" s="127" t="s">
        <v>5441</v>
      </c>
      <c r="AO48" s="127" t="s">
        <v>5439</v>
      </c>
      <c r="AP48" s="127" t="s">
        <v>13</v>
      </c>
      <c r="AQ48" s="132">
        <v>1</v>
      </c>
      <c r="AR48" t="s">
        <v>95</v>
      </c>
      <c r="AS48"/>
    </row>
    <row r="49" spans="1:45" s="127" customFormat="1">
      <c r="A49" s="127" t="s">
        <v>5437</v>
      </c>
      <c r="B49" s="128">
        <v>43621</v>
      </c>
      <c r="C49" s="127" t="s">
        <v>5339</v>
      </c>
      <c r="D49" s="127" t="s">
        <v>5340</v>
      </c>
      <c r="E49" s="127" t="s">
        <v>5438</v>
      </c>
      <c r="F49" s="127" t="s">
        <v>5342</v>
      </c>
      <c r="G49" s="127" t="s">
        <v>5427</v>
      </c>
      <c r="H49" s="127" t="s">
        <v>5428</v>
      </c>
      <c r="I49" s="127" t="s">
        <v>5439</v>
      </c>
      <c r="J49" s="127" t="s">
        <v>5346</v>
      </c>
      <c r="K49" s="127" t="s">
        <v>5347</v>
      </c>
      <c r="L49" s="127" t="s">
        <v>5348</v>
      </c>
      <c r="M49" s="127" t="s">
        <v>5349</v>
      </c>
      <c r="N49" s="127" t="s">
        <v>5346</v>
      </c>
      <c r="O49" s="127" t="s">
        <v>5350</v>
      </c>
      <c r="P49" s="127" t="s">
        <v>5351</v>
      </c>
      <c r="Q49" s="127" t="s">
        <v>5352</v>
      </c>
      <c r="R49" s="127" t="s">
        <v>5371</v>
      </c>
      <c r="S49" s="127" t="s">
        <v>5372</v>
      </c>
      <c r="T49" s="129">
        <v>1</v>
      </c>
      <c r="U49" s="129">
        <v>1</v>
      </c>
      <c r="V49" s="127" t="s">
        <v>5355</v>
      </c>
      <c r="W49" s="127" t="s">
        <v>5355</v>
      </c>
      <c r="X49" s="130">
        <v>313636</v>
      </c>
      <c r="Y49" s="130">
        <v>313636</v>
      </c>
      <c r="Z49" s="131" t="s">
        <v>5356</v>
      </c>
      <c r="AA49" s="131">
        <v>313636</v>
      </c>
      <c r="AB49" s="131">
        <v>0</v>
      </c>
      <c r="AC49" s="131">
        <v>31364</v>
      </c>
      <c r="AD49" s="130">
        <v>345</v>
      </c>
      <c r="AE49" s="127" t="s">
        <v>5357</v>
      </c>
      <c r="AF49" s="127" t="s">
        <v>5356</v>
      </c>
      <c r="AG49" s="127" t="s">
        <v>5356</v>
      </c>
      <c r="AH49" s="127" t="s">
        <v>5440</v>
      </c>
      <c r="AI49" s="127" t="s">
        <v>5356</v>
      </c>
      <c r="AJ49" s="127" t="s">
        <v>5359</v>
      </c>
      <c r="AK49" s="127" t="s">
        <v>5360</v>
      </c>
      <c r="AL49" s="131" t="s">
        <v>5361</v>
      </c>
      <c r="AM49" s="127" t="s">
        <v>5356</v>
      </c>
      <c r="AN49" s="127" t="s">
        <v>5441</v>
      </c>
      <c r="AO49" s="127" t="s">
        <v>5439</v>
      </c>
      <c r="AP49" s="127" t="s">
        <v>13</v>
      </c>
      <c r="AQ49" s="132">
        <v>1</v>
      </c>
      <c r="AR49" t="s">
        <v>95</v>
      </c>
      <c r="AS49"/>
    </row>
    <row r="50" spans="1:45" s="127" customFormat="1">
      <c r="A50" s="127" t="s">
        <v>5442</v>
      </c>
      <c r="B50" s="128">
        <v>43621</v>
      </c>
      <c r="C50" s="127" t="s">
        <v>5339</v>
      </c>
      <c r="D50" s="127" t="s">
        <v>5340</v>
      </c>
      <c r="E50" s="127" t="s">
        <v>5443</v>
      </c>
      <c r="F50" s="127" t="s">
        <v>5342</v>
      </c>
      <c r="G50" s="127" t="s">
        <v>5427</v>
      </c>
      <c r="H50" s="127" t="s">
        <v>5428</v>
      </c>
      <c r="I50" s="127" t="s">
        <v>5444</v>
      </c>
      <c r="J50" s="127" t="s">
        <v>5346</v>
      </c>
      <c r="K50" s="127" t="s">
        <v>5347</v>
      </c>
      <c r="L50" s="127" t="s">
        <v>5348</v>
      </c>
      <c r="M50" s="127" t="s">
        <v>5349</v>
      </c>
      <c r="N50" s="127" t="s">
        <v>5346</v>
      </c>
      <c r="O50" s="127" t="s">
        <v>5350</v>
      </c>
      <c r="P50" s="127" t="s">
        <v>5351</v>
      </c>
      <c r="Q50" s="127" t="s">
        <v>5352</v>
      </c>
      <c r="R50" s="127" t="s">
        <v>5353</v>
      </c>
      <c r="S50" s="127" t="s">
        <v>5354</v>
      </c>
      <c r="T50" s="129">
        <v>5</v>
      </c>
      <c r="U50" s="129">
        <v>5</v>
      </c>
      <c r="V50" s="127" t="s">
        <v>5355</v>
      </c>
      <c r="W50" s="127" t="s">
        <v>5355</v>
      </c>
      <c r="X50" s="130">
        <v>155455</v>
      </c>
      <c r="Y50" s="130">
        <v>155455</v>
      </c>
      <c r="Z50" s="131" t="s">
        <v>5356</v>
      </c>
      <c r="AA50" s="131">
        <v>777275</v>
      </c>
      <c r="AB50" s="131">
        <v>0</v>
      </c>
      <c r="AC50" s="131">
        <v>77728</v>
      </c>
      <c r="AD50" s="130">
        <v>855.00300000000004</v>
      </c>
      <c r="AE50" s="127" t="s">
        <v>5357</v>
      </c>
      <c r="AF50" s="127" t="s">
        <v>5356</v>
      </c>
      <c r="AG50" s="127" t="s">
        <v>5356</v>
      </c>
      <c r="AH50" s="127" t="s">
        <v>5445</v>
      </c>
      <c r="AI50" s="127" t="s">
        <v>5356</v>
      </c>
      <c r="AJ50" s="127" t="s">
        <v>5359</v>
      </c>
      <c r="AK50" s="127" t="s">
        <v>5360</v>
      </c>
      <c r="AL50" s="131" t="s">
        <v>5361</v>
      </c>
      <c r="AM50" s="127" t="s">
        <v>5356</v>
      </c>
      <c r="AN50" s="127" t="s">
        <v>5446</v>
      </c>
      <c r="AO50" s="127" t="s">
        <v>5444</v>
      </c>
      <c r="AP50" s="127" t="s">
        <v>13</v>
      </c>
      <c r="AQ50" s="132">
        <v>5</v>
      </c>
      <c r="AR50" t="s">
        <v>94</v>
      </c>
      <c r="AS50"/>
    </row>
    <row r="51" spans="1:45" s="127" customFormat="1">
      <c r="A51" s="127" t="s">
        <v>5442</v>
      </c>
      <c r="B51" s="128">
        <v>43621</v>
      </c>
      <c r="C51" s="127" t="s">
        <v>5339</v>
      </c>
      <c r="D51" s="127" t="s">
        <v>5340</v>
      </c>
      <c r="E51" s="127" t="s">
        <v>5443</v>
      </c>
      <c r="F51" s="127" t="s">
        <v>5342</v>
      </c>
      <c r="G51" s="127" t="s">
        <v>5427</v>
      </c>
      <c r="H51" s="127" t="s">
        <v>5428</v>
      </c>
      <c r="I51" s="127" t="s">
        <v>5444</v>
      </c>
      <c r="J51" s="127" t="s">
        <v>5346</v>
      </c>
      <c r="K51" s="127" t="s">
        <v>5347</v>
      </c>
      <c r="L51" s="127" t="s">
        <v>5348</v>
      </c>
      <c r="M51" s="127" t="s">
        <v>5349</v>
      </c>
      <c r="N51" s="127" t="s">
        <v>5346</v>
      </c>
      <c r="O51" s="127" t="s">
        <v>5350</v>
      </c>
      <c r="P51" s="127" t="s">
        <v>5351</v>
      </c>
      <c r="Q51" s="127" t="s">
        <v>5352</v>
      </c>
      <c r="R51" s="127" t="s">
        <v>5386</v>
      </c>
      <c r="S51" s="127" t="s">
        <v>5387</v>
      </c>
      <c r="T51" s="129">
        <v>4</v>
      </c>
      <c r="U51" s="129">
        <v>4</v>
      </c>
      <c r="V51" s="127" t="s">
        <v>5355</v>
      </c>
      <c r="W51" s="127" t="s">
        <v>5355</v>
      </c>
      <c r="X51" s="130">
        <v>213273</v>
      </c>
      <c r="Y51" s="130">
        <v>213273</v>
      </c>
      <c r="Z51" s="131" t="s">
        <v>5356</v>
      </c>
      <c r="AA51" s="131">
        <v>853092</v>
      </c>
      <c r="AB51" s="131">
        <v>0</v>
      </c>
      <c r="AC51" s="131">
        <v>85309</v>
      </c>
      <c r="AD51" s="130">
        <v>938.40099999999995</v>
      </c>
      <c r="AE51" s="127" t="s">
        <v>5357</v>
      </c>
      <c r="AF51" s="127" t="s">
        <v>5356</v>
      </c>
      <c r="AG51" s="127" t="s">
        <v>5356</v>
      </c>
      <c r="AH51" s="127" t="s">
        <v>5445</v>
      </c>
      <c r="AI51" s="127" t="s">
        <v>5356</v>
      </c>
      <c r="AJ51" s="127" t="s">
        <v>5359</v>
      </c>
      <c r="AK51" s="127" t="s">
        <v>5360</v>
      </c>
      <c r="AL51" s="131" t="s">
        <v>5361</v>
      </c>
      <c r="AM51" s="127" t="s">
        <v>5356</v>
      </c>
      <c r="AN51" s="127" t="s">
        <v>5446</v>
      </c>
      <c r="AO51" s="127" t="s">
        <v>5444</v>
      </c>
      <c r="AP51" s="127" t="s">
        <v>13</v>
      </c>
      <c r="AQ51" s="132">
        <v>4</v>
      </c>
      <c r="AR51" t="s">
        <v>94</v>
      </c>
      <c r="AS51"/>
    </row>
    <row r="52" spans="1:45" s="127" customFormat="1">
      <c r="A52" s="127" t="s">
        <v>5442</v>
      </c>
      <c r="B52" s="128">
        <v>43621</v>
      </c>
      <c r="C52" s="127" t="s">
        <v>5339</v>
      </c>
      <c r="D52" s="127" t="s">
        <v>5340</v>
      </c>
      <c r="E52" s="127" t="s">
        <v>5443</v>
      </c>
      <c r="F52" s="127" t="s">
        <v>5342</v>
      </c>
      <c r="G52" s="127" t="s">
        <v>5427</v>
      </c>
      <c r="H52" s="127" t="s">
        <v>5428</v>
      </c>
      <c r="I52" s="127" t="s">
        <v>5444</v>
      </c>
      <c r="J52" s="127" t="s">
        <v>5346</v>
      </c>
      <c r="K52" s="127" t="s">
        <v>5347</v>
      </c>
      <c r="L52" s="127" t="s">
        <v>5348</v>
      </c>
      <c r="M52" s="127" t="s">
        <v>5349</v>
      </c>
      <c r="N52" s="127" t="s">
        <v>5346</v>
      </c>
      <c r="O52" s="127" t="s">
        <v>5350</v>
      </c>
      <c r="P52" s="127" t="s">
        <v>5351</v>
      </c>
      <c r="Q52" s="127" t="s">
        <v>5352</v>
      </c>
      <c r="R52" s="127" t="s">
        <v>5367</v>
      </c>
      <c r="S52" s="127" t="s">
        <v>5368</v>
      </c>
      <c r="T52" s="129">
        <v>6</v>
      </c>
      <c r="U52" s="129">
        <v>6</v>
      </c>
      <c r="V52" s="127" t="s">
        <v>5355</v>
      </c>
      <c r="W52" s="127" t="s">
        <v>5355</v>
      </c>
      <c r="X52" s="130">
        <v>266591</v>
      </c>
      <c r="Y52" s="130">
        <v>266591</v>
      </c>
      <c r="Z52" s="131" t="s">
        <v>5356</v>
      </c>
      <c r="AA52" s="131">
        <v>1599544</v>
      </c>
      <c r="AB52" s="131">
        <v>-282272</v>
      </c>
      <c r="AC52" s="131">
        <v>159954</v>
      </c>
      <c r="AD52" s="130">
        <v>1759.498</v>
      </c>
      <c r="AE52" s="127" t="s">
        <v>5357</v>
      </c>
      <c r="AF52" s="127" t="s">
        <v>5356</v>
      </c>
      <c r="AG52" s="127" t="s">
        <v>5356</v>
      </c>
      <c r="AH52" s="127" t="s">
        <v>5445</v>
      </c>
      <c r="AI52" s="127" t="s">
        <v>5356</v>
      </c>
      <c r="AJ52" s="127" t="s">
        <v>5359</v>
      </c>
      <c r="AK52" s="127" t="s">
        <v>5360</v>
      </c>
      <c r="AL52" s="131" t="s">
        <v>5361</v>
      </c>
      <c r="AM52" s="127" t="s">
        <v>5356</v>
      </c>
      <c r="AN52" s="127" t="s">
        <v>5446</v>
      </c>
      <c r="AO52" s="127" t="s">
        <v>5444</v>
      </c>
      <c r="AP52" s="127" t="s">
        <v>13</v>
      </c>
      <c r="AQ52" s="132">
        <v>6</v>
      </c>
      <c r="AR52" t="s">
        <v>94</v>
      </c>
      <c r="AS52"/>
    </row>
    <row r="53" spans="1:45" s="127" customFormat="1">
      <c r="A53" s="127" t="s">
        <v>5442</v>
      </c>
      <c r="B53" s="128">
        <v>43621</v>
      </c>
      <c r="C53" s="127" t="s">
        <v>5339</v>
      </c>
      <c r="D53" s="127" t="s">
        <v>5340</v>
      </c>
      <c r="E53" s="127" t="s">
        <v>5443</v>
      </c>
      <c r="F53" s="127" t="s">
        <v>5342</v>
      </c>
      <c r="G53" s="127" t="s">
        <v>5427</v>
      </c>
      <c r="H53" s="127" t="s">
        <v>5428</v>
      </c>
      <c r="I53" s="127" t="s">
        <v>5444</v>
      </c>
      <c r="J53" s="127" t="s">
        <v>5346</v>
      </c>
      <c r="K53" s="127" t="s">
        <v>5347</v>
      </c>
      <c r="L53" s="127" t="s">
        <v>5348</v>
      </c>
      <c r="M53" s="127" t="s">
        <v>5349</v>
      </c>
      <c r="N53" s="127" t="s">
        <v>5346</v>
      </c>
      <c r="O53" s="127" t="s">
        <v>5350</v>
      </c>
      <c r="P53" s="127" t="s">
        <v>5351</v>
      </c>
      <c r="Q53" s="127" t="s">
        <v>5352</v>
      </c>
      <c r="R53" s="127" t="s">
        <v>5369</v>
      </c>
      <c r="S53" s="127" t="s">
        <v>5370</v>
      </c>
      <c r="T53" s="129">
        <v>1</v>
      </c>
      <c r="U53" s="129">
        <v>1</v>
      </c>
      <c r="V53" s="127" t="s">
        <v>5355</v>
      </c>
      <c r="W53" s="127" t="s">
        <v>5355</v>
      </c>
      <c r="X53" s="130">
        <v>313636</v>
      </c>
      <c r="Y53" s="130">
        <v>313636</v>
      </c>
      <c r="Z53" s="131" t="s">
        <v>5356</v>
      </c>
      <c r="AA53" s="131">
        <v>313636</v>
      </c>
      <c r="AB53" s="131">
        <v>0</v>
      </c>
      <c r="AC53" s="131">
        <v>31364</v>
      </c>
      <c r="AD53" s="130">
        <v>345</v>
      </c>
      <c r="AE53" s="127" t="s">
        <v>5357</v>
      </c>
      <c r="AF53" s="127" t="s">
        <v>5356</v>
      </c>
      <c r="AG53" s="127" t="s">
        <v>5356</v>
      </c>
      <c r="AH53" s="127" t="s">
        <v>5445</v>
      </c>
      <c r="AI53" s="127" t="s">
        <v>5356</v>
      </c>
      <c r="AJ53" s="127" t="s">
        <v>5359</v>
      </c>
      <c r="AK53" s="127" t="s">
        <v>5360</v>
      </c>
      <c r="AL53" s="131" t="s">
        <v>5361</v>
      </c>
      <c r="AM53" s="127" t="s">
        <v>5356</v>
      </c>
      <c r="AN53" s="127" t="s">
        <v>5446</v>
      </c>
      <c r="AO53" s="127" t="s">
        <v>5444</v>
      </c>
      <c r="AP53" s="127" t="s">
        <v>13</v>
      </c>
      <c r="AQ53" s="132">
        <v>1</v>
      </c>
      <c r="AR53" t="s">
        <v>94</v>
      </c>
      <c r="AS53"/>
    </row>
    <row r="54" spans="1:45" s="127" customFormat="1">
      <c r="A54" s="127" t="s">
        <v>5442</v>
      </c>
      <c r="B54" s="128">
        <v>43621</v>
      </c>
      <c r="C54" s="127" t="s">
        <v>5339</v>
      </c>
      <c r="D54" s="127" t="s">
        <v>5340</v>
      </c>
      <c r="E54" s="127" t="s">
        <v>5443</v>
      </c>
      <c r="F54" s="127" t="s">
        <v>5342</v>
      </c>
      <c r="G54" s="127" t="s">
        <v>5427</v>
      </c>
      <c r="H54" s="127" t="s">
        <v>5428</v>
      </c>
      <c r="I54" s="127" t="s">
        <v>5444</v>
      </c>
      <c r="J54" s="127" t="s">
        <v>5346</v>
      </c>
      <c r="K54" s="127" t="s">
        <v>5347</v>
      </c>
      <c r="L54" s="127" t="s">
        <v>5348</v>
      </c>
      <c r="M54" s="127" t="s">
        <v>5349</v>
      </c>
      <c r="N54" s="127" t="s">
        <v>5346</v>
      </c>
      <c r="O54" s="127" t="s">
        <v>5350</v>
      </c>
      <c r="P54" s="127" t="s">
        <v>5351</v>
      </c>
      <c r="Q54" s="127" t="s">
        <v>5352</v>
      </c>
      <c r="R54" s="127" t="s">
        <v>5447</v>
      </c>
      <c r="S54" s="127" t="s">
        <v>5448</v>
      </c>
      <c r="T54" s="129">
        <v>2</v>
      </c>
      <c r="U54" s="129">
        <v>2</v>
      </c>
      <c r="V54" s="127" t="s">
        <v>5355</v>
      </c>
      <c r="W54" s="127" t="s">
        <v>5355</v>
      </c>
      <c r="X54" s="130">
        <v>334545</v>
      </c>
      <c r="Y54" s="130">
        <v>334545</v>
      </c>
      <c r="Z54" s="131" t="s">
        <v>5356</v>
      </c>
      <c r="AA54" s="131">
        <v>669090</v>
      </c>
      <c r="AB54" s="131">
        <v>0</v>
      </c>
      <c r="AC54" s="131">
        <v>66909</v>
      </c>
      <c r="AD54" s="130">
        <v>735.99900000000002</v>
      </c>
      <c r="AE54" s="127" t="s">
        <v>5357</v>
      </c>
      <c r="AF54" s="127" t="s">
        <v>5356</v>
      </c>
      <c r="AG54" s="127" t="s">
        <v>5356</v>
      </c>
      <c r="AH54" s="127" t="s">
        <v>5445</v>
      </c>
      <c r="AI54" s="127" t="s">
        <v>5356</v>
      </c>
      <c r="AJ54" s="127" t="s">
        <v>5359</v>
      </c>
      <c r="AK54" s="127" t="s">
        <v>5360</v>
      </c>
      <c r="AL54" s="131" t="s">
        <v>5361</v>
      </c>
      <c r="AM54" s="127" t="s">
        <v>5356</v>
      </c>
      <c r="AN54" s="127" t="s">
        <v>5446</v>
      </c>
      <c r="AO54" s="127" t="s">
        <v>5444</v>
      </c>
      <c r="AP54" s="127" t="s">
        <v>13</v>
      </c>
      <c r="AQ54" s="132">
        <v>2</v>
      </c>
      <c r="AR54" t="s">
        <v>94</v>
      </c>
      <c r="AS54"/>
    </row>
    <row r="55" spans="1:45" s="133" customFormat="1">
      <c r="A55" s="133" t="s">
        <v>5442</v>
      </c>
      <c r="B55" s="134">
        <v>43621</v>
      </c>
      <c r="C55" s="133" t="s">
        <v>5339</v>
      </c>
      <c r="D55" s="133" t="s">
        <v>5340</v>
      </c>
      <c r="E55" s="133" t="s">
        <v>5443</v>
      </c>
      <c r="F55" s="133" t="s">
        <v>5342</v>
      </c>
      <c r="G55" s="133" t="s">
        <v>5427</v>
      </c>
      <c r="H55" s="133" t="s">
        <v>5428</v>
      </c>
      <c r="I55" s="127" t="s">
        <v>5444</v>
      </c>
      <c r="J55" s="133" t="s">
        <v>5346</v>
      </c>
      <c r="K55" s="133" t="s">
        <v>5347</v>
      </c>
      <c r="L55" s="133" t="s">
        <v>5348</v>
      </c>
      <c r="M55" s="133" t="s">
        <v>5349</v>
      </c>
      <c r="N55" s="133" t="s">
        <v>5346</v>
      </c>
      <c r="O55" s="133" t="s">
        <v>5350</v>
      </c>
      <c r="P55" s="133" t="s">
        <v>5351</v>
      </c>
      <c r="Q55" s="133" t="s">
        <v>5352</v>
      </c>
      <c r="R55" s="133" t="s">
        <v>5371</v>
      </c>
      <c r="S55" s="133" t="s">
        <v>5372</v>
      </c>
      <c r="T55" s="135">
        <v>3</v>
      </c>
      <c r="U55" s="135">
        <v>3</v>
      </c>
      <c r="V55" s="133" t="s">
        <v>5355</v>
      </c>
      <c r="W55" s="133" t="s">
        <v>5355</v>
      </c>
      <c r="X55" s="136">
        <v>313636</v>
      </c>
      <c r="Y55" s="136">
        <v>313636</v>
      </c>
      <c r="Z55" s="137" t="s">
        <v>5356</v>
      </c>
      <c r="AA55" s="137">
        <v>940908</v>
      </c>
      <c r="AB55" s="137">
        <v>0</v>
      </c>
      <c r="AC55" s="137">
        <v>94091</v>
      </c>
      <c r="AD55" s="136">
        <v>1034.999</v>
      </c>
      <c r="AE55" s="133" t="s">
        <v>5357</v>
      </c>
      <c r="AF55" s="133" t="s">
        <v>5356</v>
      </c>
      <c r="AG55" s="133" t="s">
        <v>5356</v>
      </c>
      <c r="AH55" s="133" t="s">
        <v>5445</v>
      </c>
      <c r="AI55" s="133" t="s">
        <v>5356</v>
      </c>
      <c r="AJ55" s="133" t="s">
        <v>5359</v>
      </c>
      <c r="AK55" s="133" t="s">
        <v>5360</v>
      </c>
      <c r="AL55" s="137" t="s">
        <v>5361</v>
      </c>
      <c r="AM55" s="127" t="s">
        <v>5356</v>
      </c>
      <c r="AN55" s="127" t="s">
        <v>5446</v>
      </c>
      <c r="AO55" s="127" t="s">
        <v>5444</v>
      </c>
      <c r="AP55" s="127" t="s">
        <v>13</v>
      </c>
      <c r="AQ55" s="132">
        <v>3</v>
      </c>
      <c r="AR55" t="s">
        <v>94</v>
      </c>
    </row>
    <row r="56" spans="1:45" s="133" customFormat="1">
      <c r="A56" s="133" t="s">
        <v>5449</v>
      </c>
      <c r="B56" s="134">
        <v>43621</v>
      </c>
      <c r="C56" s="133" t="s">
        <v>5339</v>
      </c>
      <c r="D56" s="133" t="s">
        <v>5340</v>
      </c>
      <c r="E56" s="133" t="s">
        <v>5450</v>
      </c>
      <c r="F56" s="133" t="s">
        <v>5342</v>
      </c>
      <c r="G56" s="133" t="s">
        <v>5427</v>
      </c>
      <c r="H56" s="133" t="s">
        <v>5428</v>
      </c>
      <c r="I56" s="127" t="s">
        <v>5451</v>
      </c>
      <c r="J56" s="133" t="s">
        <v>5346</v>
      </c>
      <c r="K56" s="133" t="s">
        <v>5347</v>
      </c>
      <c r="L56" s="133" t="s">
        <v>5348</v>
      </c>
      <c r="M56" s="133" t="s">
        <v>5349</v>
      </c>
      <c r="N56" s="133" t="s">
        <v>5346</v>
      </c>
      <c r="O56" s="133" t="s">
        <v>5350</v>
      </c>
      <c r="P56" s="133" t="s">
        <v>5351</v>
      </c>
      <c r="Q56" s="133" t="s">
        <v>5352</v>
      </c>
      <c r="R56" s="133" t="s">
        <v>5353</v>
      </c>
      <c r="S56" s="133" t="s">
        <v>5354</v>
      </c>
      <c r="T56" s="135">
        <v>5</v>
      </c>
      <c r="U56" s="135">
        <v>5</v>
      </c>
      <c r="V56" s="133" t="s">
        <v>5355</v>
      </c>
      <c r="W56" s="133" t="s">
        <v>5355</v>
      </c>
      <c r="X56" s="136">
        <v>155455</v>
      </c>
      <c r="Y56" s="136">
        <v>155455</v>
      </c>
      <c r="Z56" s="137" t="s">
        <v>5356</v>
      </c>
      <c r="AA56" s="137">
        <v>777275</v>
      </c>
      <c r="AB56" s="137">
        <v>0</v>
      </c>
      <c r="AC56" s="137">
        <v>77728</v>
      </c>
      <c r="AD56" s="136">
        <v>855.00300000000004</v>
      </c>
      <c r="AE56" s="133" t="s">
        <v>5357</v>
      </c>
      <c r="AF56" s="133" t="s">
        <v>5356</v>
      </c>
      <c r="AG56" s="133" t="s">
        <v>5356</v>
      </c>
      <c r="AH56" s="133" t="s">
        <v>5452</v>
      </c>
      <c r="AI56" s="133" t="s">
        <v>5356</v>
      </c>
      <c r="AJ56" s="133" t="s">
        <v>5359</v>
      </c>
      <c r="AK56" s="133" t="s">
        <v>5360</v>
      </c>
      <c r="AL56" s="137" t="s">
        <v>5361</v>
      </c>
      <c r="AM56" s="127" t="s">
        <v>5356</v>
      </c>
      <c r="AN56" s="127" t="s">
        <v>5453</v>
      </c>
      <c r="AO56" s="127" t="s">
        <v>5451</v>
      </c>
      <c r="AP56" s="127" t="s">
        <v>13</v>
      </c>
      <c r="AQ56" s="132">
        <v>5</v>
      </c>
      <c r="AR56" t="s">
        <v>94</v>
      </c>
    </row>
    <row r="57" spans="1:45" s="133" customFormat="1">
      <c r="A57" s="133" t="s">
        <v>5449</v>
      </c>
      <c r="B57" s="134">
        <v>43621</v>
      </c>
      <c r="C57" s="133" t="s">
        <v>5339</v>
      </c>
      <c r="D57" s="133" t="s">
        <v>5340</v>
      </c>
      <c r="E57" s="133" t="s">
        <v>5450</v>
      </c>
      <c r="F57" s="133" t="s">
        <v>5342</v>
      </c>
      <c r="G57" s="133" t="s">
        <v>5427</v>
      </c>
      <c r="H57" s="133" t="s">
        <v>5428</v>
      </c>
      <c r="I57" s="127" t="s">
        <v>5451</v>
      </c>
      <c r="J57" s="133" t="s">
        <v>5346</v>
      </c>
      <c r="K57" s="133" t="s">
        <v>5347</v>
      </c>
      <c r="L57" s="133" t="s">
        <v>5348</v>
      </c>
      <c r="M57" s="133" t="s">
        <v>5349</v>
      </c>
      <c r="N57" s="133" t="s">
        <v>5346</v>
      </c>
      <c r="O57" s="133" t="s">
        <v>5350</v>
      </c>
      <c r="P57" s="133" t="s">
        <v>5351</v>
      </c>
      <c r="Q57" s="133" t="s">
        <v>5352</v>
      </c>
      <c r="R57" s="133" t="s">
        <v>5363</v>
      </c>
      <c r="S57" s="133" t="s">
        <v>5364</v>
      </c>
      <c r="T57" s="135">
        <v>2</v>
      </c>
      <c r="U57" s="135">
        <v>2</v>
      </c>
      <c r="V57" s="133" t="s">
        <v>5355</v>
      </c>
      <c r="W57" s="133" t="s">
        <v>5355</v>
      </c>
      <c r="X57" s="136">
        <v>355455</v>
      </c>
      <c r="Y57" s="136">
        <v>355455</v>
      </c>
      <c r="Z57" s="137" t="s">
        <v>5356</v>
      </c>
      <c r="AA57" s="137">
        <v>710910</v>
      </c>
      <c r="AB57" s="137">
        <v>0</v>
      </c>
      <c r="AC57" s="137">
        <v>71091</v>
      </c>
      <c r="AD57" s="136">
        <v>782.00099999999998</v>
      </c>
      <c r="AE57" s="133" t="s">
        <v>5357</v>
      </c>
      <c r="AF57" s="133" t="s">
        <v>5356</v>
      </c>
      <c r="AG57" s="133" t="s">
        <v>5356</v>
      </c>
      <c r="AH57" s="133" t="s">
        <v>5452</v>
      </c>
      <c r="AI57" s="133" t="s">
        <v>5356</v>
      </c>
      <c r="AJ57" s="133" t="s">
        <v>5359</v>
      </c>
      <c r="AK57" s="133" t="s">
        <v>5360</v>
      </c>
      <c r="AL57" s="137" t="s">
        <v>5361</v>
      </c>
      <c r="AM57" s="127" t="s">
        <v>5356</v>
      </c>
      <c r="AN57" s="127" t="s">
        <v>5453</v>
      </c>
      <c r="AO57" s="127" t="s">
        <v>5451</v>
      </c>
      <c r="AP57" s="127" t="s">
        <v>13</v>
      </c>
      <c r="AQ57" s="132">
        <v>2</v>
      </c>
      <c r="AR57" t="s">
        <v>94</v>
      </c>
    </row>
    <row r="58" spans="1:45" s="133" customFormat="1">
      <c r="A58" s="133" t="s">
        <v>5449</v>
      </c>
      <c r="B58" s="134">
        <v>43621</v>
      </c>
      <c r="C58" s="133" t="s">
        <v>5339</v>
      </c>
      <c r="D58" s="133" t="s">
        <v>5340</v>
      </c>
      <c r="E58" s="133" t="s">
        <v>5450</v>
      </c>
      <c r="F58" s="133" t="s">
        <v>5342</v>
      </c>
      <c r="G58" s="133" t="s">
        <v>5427</v>
      </c>
      <c r="H58" s="133" t="s">
        <v>5428</v>
      </c>
      <c r="I58" s="127" t="s">
        <v>5451</v>
      </c>
      <c r="J58" s="133" t="s">
        <v>5346</v>
      </c>
      <c r="K58" s="133" t="s">
        <v>5347</v>
      </c>
      <c r="L58" s="133" t="s">
        <v>5348</v>
      </c>
      <c r="M58" s="133" t="s">
        <v>5349</v>
      </c>
      <c r="N58" s="133" t="s">
        <v>5346</v>
      </c>
      <c r="O58" s="133" t="s">
        <v>5350</v>
      </c>
      <c r="P58" s="133" t="s">
        <v>5351</v>
      </c>
      <c r="Q58" s="133" t="s">
        <v>5352</v>
      </c>
      <c r="R58" s="133" t="s">
        <v>5386</v>
      </c>
      <c r="S58" s="133" t="s">
        <v>5387</v>
      </c>
      <c r="T58" s="135">
        <v>5</v>
      </c>
      <c r="U58" s="135">
        <v>5</v>
      </c>
      <c r="V58" s="133" t="s">
        <v>5355</v>
      </c>
      <c r="W58" s="133" t="s">
        <v>5355</v>
      </c>
      <c r="X58" s="136">
        <v>213273</v>
      </c>
      <c r="Y58" s="136">
        <v>213273</v>
      </c>
      <c r="Z58" s="137" t="s">
        <v>5356</v>
      </c>
      <c r="AA58" s="137">
        <v>1066365</v>
      </c>
      <c r="AB58" s="137">
        <v>0</v>
      </c>
      <c r="AC58" s="137">
        <v>106637</v>
      </c>
      <c r="AD58" s="136">
        <v>1173.002</v>
      </c>
      <c r="AE58" s="133" t="s">
        <v>5357</v>
      </c>
      <c r="AF58" s="133" t="s">
        <v>5356</v>
      </c>
      <c r="AG58" s="133" t="s">
        <v>5356</v>
      </c>
      <c r="AH58" s="133" t="s">
        <v>5452</v>
      </c>
      <c r="AI58" s="133" t="s">
        <v>5356</v>
      </c>
      <c r="AJ58" s="133" t="s">
        <v>5359</v>
      </c>
      <c r="AK58" s="133" t="s">
        <v>5360</v>
      </c>
      <c r="AL58" s="137" t="s">
        <v>5361</v>
      </c>
      <c r="AM58" s="127" t="s">
        <v>5356</v>
      </c>
      <c r="AN58" s="127" t="s">
        <v>5453</v>
      </c>
      <c r="AO58" s="127" t="s">
        <v>5451</v>
      </c>
      <c r="AP58" s="127" t="s">
        <v>13</v>
      </c>
      <c r="AQ58" s="132">
        <v>5</v>
      </c>
      <c r="AR58" t="s">
        <v>94</v>
      </c>
    </row>
    <row r="59" spans="1:45" s="127" customFormat="1">
      <c r="A59" s="127" t="s">
        <v>5449</v>
      </c>
      <c r="B59" s="128">
        <v>43621</v>
      </c>
      <c r="C59" s="127" t="s">
        <v>5339</v>
      </c>
      <c r="D59" s="127" t="s">
        <v>5340</v>
      </c>
      <c r="E59" s="127" t="s">
        <v>5450</v>
      </c>
      <c r="F59" s="127" t="s">
        <v>5342</v>
      </c>
      <c r="G59" s="127" t="s">
        <v>5427</v>
      </c>
      <c r="H59" s="127" t="s">
        <v>5428</v>
      </c>
      <c r="I59" s="127" t="s">
        <v>5451</v>
      </c>
      <c r="J59" s="127" t="s">
        <v>5346</v>
      </c>
      <c r="K59" s="127" t="s">
        <v>5347</v>
      </c>
      <c r="L59" s="127" t="s">
        <v>5348</v>
      </c>
      <c r="M59" s="127" t="s">
        <v>5349</v>
      </c>
      <c r="N59" s="127" t="s">
        <v>5346</v>
      </c>
      <c r="O59" s="127" t="s">
        <v>5350</v>
      </c>
      <c r="P59" s="127" t="s">
        <v>5351</v>
      </c>
      <c r="Q59" s="127" t="s">
        <v>5352</v>
      </c>
      <c r="R59" s="127" t="s">
        <v>5367</v>
      </c>
      <c r="S59" s="127" t="s">
        <v>5368</v>
      </c>
      <c r="T59" s="129">
        <v>5</v>
      </c>
      <c r="U59" s="129">
        <v>5</v>
      </c>
      <c r="V59" s="127" t="s">
        <v>5355</v>
      </c>
      <c r="W59" s="127" t="s">
        <v>5355</v>
      </c>
      <c r="X59" s="130">
        <v>266591</v>
      </c>
      <c r="Y59" s="130">
        <v>266591</v>
      </c>
      <c r="Z59" s="131" t="s">
        <v>5356</v>
      </c>
      <c r="AA59" s="131">
        <v>1332953</v>
      </c>
      <c r="AB59" s="131">
        <v>-235227</v>
      </c>
      <c r="AC59" s="131">
        <v>133294</v>
      </c>
      <c r="AD59" s="130">
        <v>1466.2470000000001</v>
      </c>
      <c r="AE59" s="127" t="s">
        <v>5357</v>
      </c>
      <c r="AF59" s="127" t="s">
        <v>5356</v>
      </c>
      <c r="AG59" s="127" t="s">
        <v>5356</v>
      </c>
      <c r="AH59" s="127" t="s">
        <v>5452</v>
      </c>
      <c r="AI59" s="127" t="s">
        <v>5356</v>
      </c>
      <c r="AJ59" s="127" t="s">
        <v>5359</v>
      </c>
      <c r="AK59" s="127" t="s">
        <v>5360</v>
      </c>
      <c r="AL59" s="131" t="s">
        <v>5361</v>
      </c>
      <c r="AM59" s="127" t="s">
        <v>5356</v>
      </c>
      <c r="AN59" s="127" t="s">
        <v>5453</v>
      </c>
      <c r="AO59" s="127" t="s">
        <v>5451</v>
      </c>
      <c r="AP59" s="127" t="s">
        <v>13</v>
      </c>
      <c r="AQ59" s="132">
        <v>5</v>
      </c>
      <c r="AR59" t="s">
        <v>94</v>
      </c>
      <c r="AS59"/>
    </row>
    <row r="60" spans="1:45" s="127" customFormat="1">
      <c r="A60" s="127" t="s">
        <v>5449</v>
      </c>
      <c r="B60" s="128">
        <v>43621</v>
      </c>
      <c r="C60" s="127" t="s">
        <v>5339</v>
      </c>
      <c r="D60" s="127" t="s">
        <v>5340</v>
      </c>
      <c r="E60" s="127" t="s">
        <v>5450</v>
      </c>
      <c r="F60" s="127" t="s">
        <v>5342</v>
      </c>
      <c r="G60" s="127" t="s">
        <v>5427</v>
      </c>
      <c r="H60" s="127" t="s">
        <v>5428</v>
      </c>
      <c r="I60" s="127" t="s">
        <v>5451</v>
      </c>
      <c r="J60" s="127" t="s">
        <v>5346</v>
      </c>
      <c r="K60" s="127" t="s">
        <v>5347</v>
      </c>
      <c r="L60" s="127" t="s">
        <v>5348</v>
      </c>
      <c r="M60" s="127" t="s">
        <v>5349</v>
      </c>
      <c r="N60" s="127" t="s">
        <v>5346</v>
      </c>
      <c r="O60" s="127" t="s">
        <v>5350</v>
      </c>
      <c r="P60" s="127" t="s">
        <v>5351</v>
      </c>
      <c r="Q60" s="127" t="s">
        <v>5352</v>
      </c>
      <c r="R60" s="127" t="s">
        <v>5369</v>
      </c>
      <c r="S60" s="127" t="s">
        <v>5370</v>
      </c>
      <c r="T60" s="129">
        <v>1</v>
      </c>
      <c r="U60" s="129">
        <v>1</v>
      </c>
      <c r="V60" s="127" t="s">
        <v>5355</v>
      </c>
      <c r="W60" s="127" t="s">
        <v>5355</v>
      </c>
      <c r="X60" s="130">
        <v>313636</v>
      </c>
      <c r="Y60" s="130">
        <v>313636</v>
      </c>
      <c r="Z60" s="131" t="s">
        <v>5356</v>
      </c>
      <c r="AA60" s="131">
        <v>313636</v>
      </c>
      <c r="AB60" s="131">
        <v>0</v>
      </c>
      <c r="AC60" s="131">
        <v>31364</v>
      </c>
      <c r="AD60" s="130">
        <v>345</v>
      </c>
      <c r="AE60" s="127" t="s">
        <v>5357</v>
      </c>
      <c r="AF60" s="127" t="s">
        <v>5356</v>
      </c>
      <c r="AG60" s="127" t="s">
        <v>5356</v>
      </c>
      <c r="AH60" s="127" t="s">
        <v>5452</v>
      </c>
      <c r="AI60" s="127" t="s">
        <v>5356</v>
      </c>
      <c r="AJ60" s="127" t="s">
        <v>5359</v>
      </c>
      <c r="AK60" s="127" t="s">
        <v>5360</v>
      </c>
      <c r="AL60" s="131" t="s">
        <v>5361</v>
      </c>
      <c r="AM60" s="127" t="s">
        <v>5356</v>
      </c>
      <c r="AN60" s="127" t="s">
        <v>5453</v>
      </c>
      <c r="AO60" s="127" t="s">
        <v>5451</v>
      </c>
      <c r="AP60" s="127" t="s">
        <v>13</v>
      </c>
      <c r="AQ60" s="132">
        <v>1</v>
      </c>
      <c r="AR60" t="s">
        <v>94</v>
      </c>
      <c r="AS60"/>
    </row>
    <row r="61" spans="1:45" s="127" customFormat="1">
      <c r="A61" s="127" t="s">
        <v>5449</v>
      </c>
      <c r="B61" s="128">
        <v>43621</v>
      </c>
      <c r="C61" s="127" t="s">
        <v>5339</v>
      </c>
      <c r="D61" s="127" t="s">
        <v>5340</v>
      </c>
      <c r="E61" s="127" t="s">
        <v>5450</v>
      </c>
      <c r="F61" s="127" t="s">
        <v>5342</v>
      </c>
      <c r="G61" s="127" t="s">
        <v>5427</v>
      </c>
      <c r="H61" s="127" t="s">
        <v>5428</v>
      </c>
      <c r="I61" s="127" t="s">
        <v>5451</v>
      </c>
      <c r="J61" s="127" t="s">
        <v>5346</v>
      </c>
      <c r="K61" s="127" t="s">
        <v>5347</v>
      </c>
      <c r="L61" s="127" t="s">
        <v>5348</v>
      </c>
      <c r="M61" s="127" t="s">
        <v>5349</v>
      </c>
      <c r="N61" s="127" t="s">
        <v>5346</v>
      </c>
      <c r="O61" s="127" t="s">
        <v>5350</v>
      </c>
      <c r="P61" s="127" t="s">
        <v>5351</v>
      </c>
      <c r="Q61" s="127" t="s">
        <v>5352</v>
      </c>
      <c r="R61" s="127" t="s">
        <v>5447</v>
      </c>
      <c r="S61" s="127" t="s">
        <v>5448</v>
      </c>
      <c r="T61" s="129">
        <v>1</v>
      </c>
      <c r="U61" s="129">
        <v>1</v>
      </c>
      <c r="V61" s="127" t="s">
        <v>5355</v>
      </c>
      <c r="W61" s="127" t="s">
        <v>5355</v>
      </c>
      <c r="X61" s="130">
        <v>334545</v>
      </c>
      <c r="Y61" s="130">
        <v>334545</v>
      </c>
      <c r="Z61" s="131" t="s">
        <v>5356</v>
      </c>
      <c r="AA61" s="131">
        <v>334545</v>
      </c>
      <c r="AB61" s="131">
        <v>0</v>
      </c>
      <c r="AC61" s="131">
        <v>33455</v>
      </c>
      <c r="AD61" s="130">
        <v>368</v>
      </c>
      <c r="AE61" s="127" t="s">
        <v>5357</v>
      </c>
      <c r="AF61" s="127" t="s">
        <v>5356</v>
      </c>
      <c r="AG61" s="127" t="s">
        <v>5356</v>
      </c>
      <c r="AH61" s="127" t="s">
        <v>5452</v>
      </c>
      <c r="AI61" s="127" t="s">
        <v>5356</v>
      </c>
      <c r="AJ61" s="127" t="s">
        <v>5359</v>
      </c>
      <c r="AK61" s="127" t="s">
        <v>5360</v>
      </c>
      <c r="AL61" s="131" t="s">
        <v>5361</v>
      </c>
      <c r="AM61" s="127" t="s">
        <v>5356</v>
      </c>
      <c r="AN61" s="127" t="s">
        <v>5453</v>
      </c>
      <c r="AO61" s="127" t="s">
        <v>5451</v>
      </c>
      <c r="AP61" s="127" t="s">
        <v>13</v>
      </c>
      <c r="AQ61" s="132">
        <v>1</v>
      </c>
      <c r="AR61" t="s">
        <v>94</v>
      </c>
      <c r="AS61"/>
    </row>
    <row r="62" spans="1:45" s="127" customFormat="1">
      <c r="A62" s="127" t="s">
        <v>5449</v>
      </c>
      <c r="B62" s="128">
        <v>43621</v>
      </c>
      <c r="C62" s="127" t="s">
        <v>5339</v>
      </c>
      <c r="D62" s="127" t="s">
        <v>5340</v>
      </c>
      <c r="E62" s="127" t="s">
        <v>5450</v>
      </c>
      <c r="F62" s="127" t="s">
        <v>5342</v>
      </c>
      <c r="G62" s="127" t="s">
        <v>5427</v>
      </c>
      <c r="H62" s="127" t="s">
        <v>5428</v>
      </c>
      <c r="I62" s="127" t="s">
        <v>5451</v>
      </c>
      <c r="J62" s="127" t="s">
        <v>5346</v>
      </c>
      <c r="K62" s="127" t="s">
        <v>5347</v>
      </c>
      <c r="L62" s="127" t="s">
        <v>5348</v>
      </c>
      <c r="M62" s="127" t="s">
        <v>5349</v>
      </c>
      <c r="N62" s="127" t="s">
        <v>5346</v>
      </c>
      <c r="O62" s="127" t="s">
        <v>5350</v>
      </c>
      <c r="P62" s="127" t="s">
        <v>5351</v>
      </c>
      <c r="Q62" s="127" t="s">
        <v>5352</v>
      </c>
      <c r="R62" s="127" t="s">
        <v>5371</v>
      </c>
      <c r="S62" s="127" t="s">
        <v>5372</v>
      </c>
      <c r="T62" s="129">
        <v>2</v>
      </c>
      <c r="U62" s="129">
        <v>2</v>
      </c>
      <c r="V62" s="127" t="s">
        <v>5355</v>
      </c>
      <c r="W62" s="127" t="s">
        <v>5355</v>
      </c>
      <c r="X62" s="130">
        <v>313636</v>
      </c>
      <c r="Y62" s="130">
        <v>313636</v>
      </c>
      <c r="Z62" s="131" t="s">
        <v>5356</v>
      </c>
      <c r="AA62" s="131">
        <v>627272</v>
      </c>
      <c r="AB62" s="131">
        <v>0</v>
      </c>
      <c r="AC62" s="131">
        <v>62727</v>
      </c>
      <c r="AD62" s="130">
        <v>689.99900000000002</v>
      </c>
      <c r="AE62" s="127" t="s">
        <v>5357</v>
      </c>
      <c r="AF62" s="127" t="s">
        <v>5356</v>
      </c>
      <c r="AG62" s="127" t="s">
        <v>5356</v>
      </c>
      <c r="AH62" s="127" t="s">
        <v>5452</v>
      </c>
      <c r="AI62" s="127" t="s">
        <v>5356</v>
      </c>
      <c r="AJ62" s="127" t="s">
        <v>5359</v>
      </c>
      <c r="AK62" s="127" t="s">
        <v>5360</v>
      </c>
      <c r="AL62" s="131" t="s">
        <v>5361</v>
      </c>
      <c r="AM62" s="127" t="s">
        <v>5356</v>
      </c>
      <c r="AN62" s="127" t="s">
        <v>5453</v>
      </c>
      <c r="AO62" s="127" t="s">
        <v>5451</v>
      </c>
      <c r="AP62" s="127" t="s">
        <v>13</v>
      </c>
      <c r="AQ62" s="132">
        <v>2</v>
      </c>
      <c r="AR62" t="s">
        <v>94</v>
      </c>
      <c r="AS62"/>
    </row>
    <row r="63" spans="1:45" s="127" customFormat="1">
      <c r="A63" s="127" t="s">
        <v>5454</v>
      </c>
      <c r="B63" s="128">
        <v>43621</v>
      </c>
      <c r="C63" s="127" t="s">
        <v>5339</v>
      </c>
      <c r="D63" s="127" t="s">
        <v>5340</v>
      </c>
      <c r="E63" s="127" t="s">
        <v>5455</v>
      </c>
      <c r="F63" s="127" t="s">
        <v>5342</v>
      </c>
      <c r="G63" s="127" t="s">
        <v>5427</v>
      </c>
      <c r="H63" s="127" t="s">
        <v>5428</v>
      </c>
      <c r="I63" s="127" t="s">
        <v>5456</v>
      </c>
      <c r="J63" s="127" t="s">
        <v>5346</v>
      </c>
      <c r="K63" s="127" t="s">
        <v>5347</v>
      </c>
      <c r="L63" s="127" t="s">
        <v>5348</v>
      </c>
      <c r="M63" s="127" t="s">
        <v>5349</v>
      </c>
      <c r="N63" s="127" t="s">
        <v>5346</v>
      </c>
      <c r="O63" s="127" t="s">
        <v>5350</v>
      </c>
      <c r="P63" s="127" t="s">
        <v>5351</v>
      </c>
      <c r="Q63" s="127" t="s">
        <v>5352</v>
      </c>
      <c r="R63" s="127" t="s">
        <v>5353</v>
      </c>
      <c r="S63" s="127" t="s">
        <v>5354</v>
      </c>
      <c r="T63" s="129">
        <v>7</v>
      </c>
      <c r="U63" s="129">
        <v>7</v>
      </c>
      <c r="V63" s="127" t="s">
        <v>5355</v>
      </c>
      <c r="W63" s="127" t="s">
        <v>5355</v>
      </c>
      <c r="X63" s="130">
        <v>155455</v>
      </c>
      <c r="Y63" s="130">
        <v>155455</v>
      </c>
      <c r="Z63" s="131" t="s">
        <v>5356</v>
      </c>
      <c r="AA63" s="131">
        <v>1088185</v>
      </c>
      <c r="AB63" s="131">
        <v>0</v>
      </c>
      <c r="AC63" s="131">
        <v>108819</v>
      </c>
      <c r="AD63" s="130">
        <v>1197.0039999999999</v>
      </c>
      <c r="AE63" s="127" t="s">
        <v>5357</v>
      </c>
      <c r="AF63" s="127" t="s">
        <v>5356</v>
      </c>
      <c r="AG63" s="127" t="s">
        <v>5356</v>
      </c>
      <c r="AH63" s="127" t="s">
        <v>5457</v>
      </c>
      <c r="AI63" s="127" t="s">
        <v>5356</v>
      </c>
      <c r="AJ63" s="127" t="s">
        <v>5359</v>
      </c>
      <c r="AK63" s="127" t="s">
        <v>5360</v>
      </c>
      <c r="AL63" s="131" t="s">
        <v>5361</v>
      </c>
      <c r="AM63" s="127" t="s">
        <v>5356</v>
      </c>
      <c r="AN63" s="127" t="s">
        <v>5458</v>
      </c>
      <c r="AO63" s="127" t="s">
        <v>5456</v>
      </c>
      <c r="AP63" s="127" t="s">
        <v>5384</v>
      </c>
      <c r="AQ63" s="132">
        <v>7</v>
      </c>
      <c r="AR63" t="s">
        <v>34</v>
      </c>
      <c r="AS63"/>
    </row>
    <row r="64" spans="1:45" s="127" customFormat="1">
      <c r="A64" s="127" t="s">
        <v>5454</v>
      </c>
      <c r="B64" s="128">
        <v>43621</v>
      </c>
      <c r="C64" s="127" t="s">
        <v>5339</v>
      </c>
      <c r="D64" s="127" t="s">
        <v>5340</v>
      </c>
      <c r="E64" s="127" t="s">
        <v>5455</v>
      </c>
      <c r="F64" s="127" t="s">
        <v>5342</v>
      </c>
      <c r="G64" s="127" t="s">
        <v>5427</v>
      </c>
      <c r="H64" s="127" t="s">
        <v>5428</v>
      </c>
      <c r="I64" s="127" t="s">
        <v>5456</v>
      </c>
      <c r="J64" s="127" t="s">
        <v>5346</v>
      </c>
      <c r="K64" s="127" t="s">
        <v>5347</v>
      </c>
      <c r="L64" s="127" t="s">
        <v>5348</v>
      </c>
      <c r="M64" s="127" t="s">
        <v>5349</v>
      </c>
      <c r="N64" s="127" t="s">
        <v>5346</v>
      </c>
      <c r="O64" s="127" t="s">
        <v>5350</v>
      </c>
      <c r="P64" s="127" t="s">
        <v>5351</v>
      </c>
      <c r="Q64" s="127" t="s">
        <v>5352</v>
      </c>
      <c r="R64" s="127" t="s">
        <v>5386</v>
      </c>
      <c r="S64" s="127" t="s">
        <v>5387</v>
      </c>
      <c r="T64" s="129">
        <v>6</v>
      </c>
      <c r="U64" s="129">
        <v>6</v>
      </c>
      <c r="V64" s="127" t="s">
        <v>5355</v>
      </c>
      <c r="W64" s="127" t="s">
        <v>5355</v>
      </c>
      <c r="X64" s="130">
        <v>213273</v>
      </c>
      <c r="Y64" s="130">
        <v>213273</v>
      </c>
      <c r="Z64" s="131" t="s">
        <v>5356</v>
      </c>
      <c r="AA64" s="131">
        <v>1279638</v>
      </c>
      <c r="AB64" s="131">
        <v>0</v>
      </c>
      <c r="AC64" s="131">
        <v>127963</v>
      </c>
      <c r="AD64" s="130">
        <v>1407.6010000000001</v>
      </c>
      <c r="AE64" s="127" t="s">
        <v>5357</v>
      </c>
      <c r="AF64" s="127" t="s">
        <v>5356</v>
      </c>
      <c r="AG64" s="127" t="s">
        <v>5356</v>
      </c>
      <c r="AH64" s="127" t="s">
        <v>5457</v>
      </c>
      <c r="AI64" s="127" t="s">
        <v>5356</v>
      </c>
      <c r="AJ64" s="127" t="s">
        <v>5359</v>
      </c>
      <c r="AK64" s="127" t="s">
        <v>5360</v>
      </c>
      <c r="AL64" s="131" t="s">
        <v>5361</v>
      </c>
      <c r="AM64" s="127" t="s">
        <v>5356</v>
      </c>
      <c r="AN64" s="127" t="s">
        <v>5458</v>
      </c>
      <c r="AO64" s="127" t="s">
        <v>5456</v>
      </c>
      <c r="AP64" s="127" t="s">
        <v>5384</v>
      </c>
      <c r="AQ64" s="132">
        <v>6</v>
      </c>
      <c r="AR64" t="s">
        <v>34</v>
      </c>
      <c r="AS64"/>
    </row>
    <row r="65" spans="1:45" s="127" customFormat="1">
      <c r="A65" s="127" t="s">
        <v>5454</v>
      </c>
      <c r="B65" s="128">
        <v>43621</v>
      </c>
      <c r="C65" s="127" t="s">
        <v>5339</v>
      </c>
      <c r="D65" s="127" t="s">
        <v>5340</v>
      </c>
      <c r="E65" s="127" t="s">
        <v>5455</v>
      </c>
      <c r="F65" s="127" t="s">
        <v>5342</v>
      </c>
      <c r="G65" s="127" t="s">
        <v>5427</v>
      </c>
      <c r="H65" s="127" t="s">
        <v>5428</v>
      </c>
      <c r="I65" s="127" t="s">
        <v>5456</v>
      </c>
      <c r="J65" s="127" t="s">
        <v>5346</v>
      </c>
      <c r="K65" s="127" t="s">
        <v>5347</v>
      </c>
      <c r="L65" s="127" t="s">
        <v>5348</v>
      </c>
      <c r="M65" s="127" t="s">
        <v>5349</v>
      </c>
      <c r="N65" s="127" t="s">
        <v>5346</v>
      </c>
      <c r="O65" s="127" t="s">
        <v>5350</v>
      </c>
      <c r="P65" s="127" t="s">
        <v>5351</v>
      </c>
      <c r="Q65" s="127" t="s">
        <v>5352</v>
      </c>
      <c r="R65" s="127" t="s">
        <v>5367</v>
      </c>
      <c r="S65" s="127" t="s">
        <v>5368</v>
      </c>
      <c r="T65" s="129">
        <v>3</v>
      </c>
      <c r="U65" s="129">
        <v>3</v>
      </c>
      <c r="V65" s="127" t="s">
        <v>5355</v>
      </c>
      <c r="W65" s="127" t="s">
        <v>5355</v>
      </c>
      <c r="X65" s="130">
        <v>266591</v>
      </c>
      <c r="Y65" s="130">
        <v>266591</v>
      </c>
      <c r="Z65" s="131" t="s">
        <v>5356</v>
      </c>
      <c r="AA65" s="131">
        <v>799772</v>
      </c>
      <c r="AB65" s="131">
        <v>-141136</v>
      </c>
      <c r="AC65" s="131">
        <v>79977</v>
      </c>
      <c r="AD65" s="130">
        <v>879.74900000000002</v>
      </c>
      <c r="AE65" s="127" t="s">
        <v>5357</v>
      </c>
      <c r="AF65" s="127" t="s">
        <v>5356</v>
      </c>
      <c r="AG65" s="127" t="s">
        <v>5356</v>
      </c>
      <c r="AH65" s="127" t="s">
        <v>5457</v>
      </c>
      <c r="AI65" s="127" t="s">
        <v>5356</v>
      </c>
      <c r="AJ65" s="127" t="s">
        <v>5359</v>
      </c>
      <c r="AK65" s="127" t="s">
        <v>5360</v>
      </c>
      <c r="AL65" s="131" t="s">
        <v>5361</v>
      </c>
      <c r="AM65" s="127" t="s">
        <v>5356</v>
      </c>
      <c r="AN65" s="127" t="s">
        <v>5458</v>
      </c>
      <c r="AO65" s="127" t="s">
        <v>5456</v>
      </c>
      <c r="AP65" s="127" t="s">
        <v>5384</v>
      </c>
      <c r="AQ65" s="132">
        <v>3</v>
      </c>
      <c r="AR65" t="s">
        <v>34</v>
      </c>
      <c r="AS65"/>
    </row>
    <row r="66" spans="1:45" s="127" customFormat="1">
      <c r="A66" s="127" t="s">
        <v>5454</v>
      </c>
      <c r="B66" s="128">
        <v>43621</v>
      </c>
      <c r="C66" s="127" t="s">
        <v>5339</v>
      </c>
      <c r="D66" s="127" t="s">
        <v>5340</v>
      </c>
      <c r="E66" s="127" t="s">
        <v>5455</v>
      </c>
      <c r="F66" s="127" t="s">
        <v>5342</v>
      </c>
      <c r="G66" s="127" t="s">
        <v>5427</v>
      </c>
      <c r="H66" s="127" t="s">
        <v>5428</v>
      </c>
      <c r="I66" s="127" t="s">
        <v>5456</v>
      </c>
      <c r="J66" s="127" t="s">
        <v>5346</v>
      </c>
      <c r="K66" s="127" t="s">
        <v>5347</v>
      </c>
      <c r="L66" s="127" t="s">
        <v>5348</v>
      </c>
      <c r="M66" s="127" t="s">
        <v>5349</v>
      </c>
      <c r="N66" s="127" t="s">
        <v>5346</v>
      </c>
      <c r="O66" s="127" t="s">
        <v>5350</v>
      </c>
      <c r="P66" s="127" t="s">
        <v>5351</v>
      </c>
      <c r="Q66" s="127" t="s">
        <v>5352</v>
      </c>
      <c r="R66" s="127" t="s">
        <v>5369</v>
      </c>
      <c r="S66" s="127" t="s">
        <v>5370</v>
      </c>
      <c r="T66" s="129">
        <v>2</v>
      </c>
      <c r="U66" s="129">
        <v>2</v>
      </c>
      <c r="V66" s="127" t="s">
        <v>5355</v>
      </c>
      <c r="W66" s="127" t="s">
        <v>5355</v>
      </c>
      <c r="X66" s="130">
        <v>313636</v>
      </c>
      <c r="Y66" s="130">
        <v>313636</v>
      </c>
      <c r="Z66" s="131" t="s">
        <v>5356</v>
      </c>
      <c r="AA66" s="131">
        <v>627272</v>
      </c>
      <c r="AB66" s="131">
        <v>0</v>
      </c>
      <c r="AC66" s="131">
        <v>62727</v>
      </c>
      <c r="AD66" s="130">
        <v>689.99900000000002</v>
      </c>
      <c r="AE66" s="127" t="s">
        <v>5357</v>
      </c>
      <c r="AF66" s="127" t="s">
        <v>5356</v>
      </c>
      <c r="AG66" s="127" t="s">
        <v>5356</v>
      </c>
      <c r="AH66" s="127" t="s">
        <v>5457</v>
      </c>
      <c r="AI66" s="127" t="s">
        <v>5356</v>
      </c>
      <c r="AJ66" s="127" t="s">
        <v>5359</v>
      </c>
      <c r="AK66" s="127" t="s">
        <v>5360</v>
      </c>
      <c r="AL66" s="131" t="s">
        <v>5361</v>
      </c>
      <c r="AM66" s="127" t="s">
        <v>5356</v>
      </c>
      <c r="AN66" s="127" t="s">
        <v>5458</v>
      </c>
      <c r="AO66" s="127" t="s">
        <v>5456</v>
      </c>
      <c r="AP66" s="127" t="s">
        <v>5384</v>
      </c>
      <c r="AQ66" s="132">
        <v>2</v>
      </c>
      <c r="AR66" t="s">
        <v>34</v>
      </c>
      <c r="AS66"/>
    </row>
    <row r="67" spans="1:45" s="127" customFormat="1">
      <c r="A67" s="127" t="s">
        <v>5454</v>
      </c>
      <c r="B67" s="128">
        <v>43621</v>
      </c>
      <c r="C67" s="127" t="s">
        <v>5339</v>
      </c>
      <c r="D67" s="127" t="s">
        <v>5340</v>
      </c>
      <c r="E67" s="127" t="s">
        <v>5455</v>
      </c>
      <c r="F67" s="127" t="s">
        <v>5342</v>
      </c>
      <c r="G67" s="127" t="s">
        <v>5427</v>
      </c>
      <c r="H67" s="127" t="s">
        <v>5428</v>
      </c>
      <c r="I67" s="127" t="s">
        <v>5456</v>
      </c>
      <c r="J67" s="127" t="s">
        <v>5346</v>
      </c>
      <c r="K67" s="127" t="s">
        <v>5347</v>
      </c>
      <c r="L67" s="127" t="s">
        <v>5348</v>
      </c>
      <c r="M67" s="127" t="s">
        <v>5349</v>
      </c>
      <c r="N67" s="127" t="s">
        <v>5346</v>
      </c>
      <c r="O67" s="127" t="s">
        <v>5350</v>
      </c>
      <c r="P67" s="127" t="s">
        <v>5351</v>
      </c>
      <c r="Q67" s="127" t="s">
        <v>5352</v>
      </c>
      <c r="R67" s="127" t="s">
        <v>5447</v>
      </c>
      <c r="S67" s="127" t="s">
        <v>5448</v>
      </c>
      <c r="T67" s="129">
        <v>3</v>
      </c>
      <c r="U67" s="129">
        <v>3</v>
      </c>
      <c r="V67" s="127" t="s">
        <v>5355</v>
      </c>
      <c r="W67" s="127" t="s">
        <v>5355</v>
      </c>
      <c r="X67" s="130">
        <v>334545</v>
      </c>
      <c r="Y67" s="130">
        <v>334545</v>
      </c>
      <c r="Z67" s="131" t="s">
        <v>5356</v>
      </c>
      <c r="AA67" s="131">
        <v>1003635</v>
      </c>
      <c r="AB67" s="131">
        <v>0</v>
      </c>
      <c r="AC67" s="131">
        <v>100364</v>
      </c>
      <c r="AD67" s="130">
        <v>1103.999</v>
      </c>
      <c r="AE67" s="127" t="s">
        <v>5357</v>
      </c>
      <c r="AF67" s="127" t="s">
        <v>5356</v>
      </c>
      <c r="AG67" s="127" t="s">
        <v>5356</v>
      </c>
      <c r="AH67" s="127" t="s">
        <v>5457</v>
      </c>
      <c r="AI67" s="127" t="s">
        <v>5356</v>
      </c>
      <c r="AJ67" s="127" t="s">
        <v>5359</v>
      </c>
      <c r="AK67" s="127" t="s">
        <v>5360</v>
      </c>
      <c r="AL67" s="131" t="s">
        <v>5361</v>
      </c>
      <c r="AM67" s="127" t="s">
        <v>5356</v>
      </c>
      <c r="AN67" s="127" t="s">
        <v>5458</v>
      </c>
      <c r="AO67" s="127" t="s">
        <v>5456</v>
      </c>
      <c r="AP67" s="127" t="s">
        <v>5384</v>
      </c>
      <c r="AQ67" s="132">
        <v>3</v>
      </c>
      <c r="AR67" t="s">
        <v>34</v>
      </c>
      <c r="AS67"/>
    </row>
    <row r="68" spans="1:45" s="127" customFormat="1">
      <c r="A68" s="127" t="s">
        <v>5454</v>
      </c>
      <c r="B68" s="128">
        <v>43621</v>
      </c>
      <c r="C68" s="127" t="s">
        <v>5339</v>
      </c>
      <c r="D68" s="127" t="s">
        <v>5340</v>
      </c>
      <c r="E68" s="127" t="s">
        <v>5455</v>
      </c>
      <c r="F68" s="127" t="s">
        <v>5342</v>
      </c>
      <c r="G68" s="127" t="s">
        <v>5427</v>
      </c>
      <c r="H68" s="127" t="s">
        <v>5428</v>
      </c>
      <c r="I68" s="127" t="s">
        <v>5456</v>
      </c>
      <c r="J68" s="127" t="s">
        <v>5346</v>
      </c>
      <c r="K68" s="127" t="s">
        <v>5347</v>
      </c>
      <c r="L68" s="127" t="s">
        <v>5348</v>
      </c>
      <c r="M68" s="127" t="s">
        <v>5349</v>
      </c>
      <c r="N68" s="127" t="s">
        <v>5346</v>
      </c>
      <c r="O68" s="127" t="s">
        <v>5350</v>
      </c>
      <c r="P68" s="127" t="s">
        <v>5351</v>
      </c>
      <c r="Q68" s="127" t="s">
        <v>5352</v>
      </c>
      <c r="R68" s="127" t="s">
        <v>5371</v>
      </c>
      <c r="S68" s="127" t="s">
        <v>5372</v>
      </c>
      <c r="T68" s="129">
        <v>1</v>
      </c>
      <c r="U68" s="129">
        <v>1</v>
      </c>
      <c r="V68" s="127" t="s">
        <v>5355</v>
      </c>
      <c r="W68" s="127" t="s">
        <v>5355</v>
      </c>
      <c r="X68" s="130">
        <v>313636</v>
      </c>
      <c r="Y68" s="130">
        <v>313636</v>
      </c>
      <c r="Z68" s="131" t="s">
        <v>5356</v>
      </c>
      <c r="AA68" s="131">
        <v>313636</v>
      </c>
      <c r="AB68" s="131">
        <v>0</v>
      </c>
      <c r="AC68" s="131">
        <v>31364</v>
      </c>
      <c r="AD68" s="130">
        <v>345</v>
      </c>
      <c r="AE68" s="127" t="s">
        <v>5357</v>
      </c>
      <c r="AF68" s="127" t="s">
        <v>5356</v>
      </c>
      <c r="AG68" s="127" t="s">
        <v>5356</v>
      </c>
      <c r="AH68" s="127" t="s">
        <v>5457</v>
      </c>
      <c r="AI68" s="127" t="s">
        <v>5356</v>
      </c>
      <c r="AJ68" s="127" t="s">
        <v>5359</v>
      </c>
      <c r="AK68" s="127" t="s">
        <v>5360</v>
      </c>
      <c r="AL68" s="131" t="s">
        <v>5361</v>
      </c>
      <c r="AM68" s="127" t="s">
        <v>5356</v>
      </c>
      <c r="AN68" s="127" t="s">
        <v>5458</v>
      </c>
      <c r="AO68" s="127" t="s">
        <v>5456</v>
      </c>
      <c r="AP68" s="127" t="s">
        <v>5384</v>
      </c>
      <c r="AQ68" s="132">
        <v>1</v>
      </c>
      <c r="AR68" t="s">
        <v>34</v>
      </c>
      <c r="AS68"/>
    </row>
    <row r="69" spans="1:45" s="127" customFormat="1">
      <c r="A69" s="127" t="s">
        <v>5459</v>
      </c>
      <c r="B69" s="128">
        <v>43621</v>
      </c>
      <c r="C69" s="127" t="s">
        <v>5339</v>
      </c>
      <c r="D69" s="127" t="s">
        <v>5340</v>
      </c>
      <c r="E69" s="127" t="s">
        <v>5460</v>
      </c>
      <c r="F69" s="127" t="s">
        <v>5342</v>
      </c>
      <c r="G69" s="127" t="s">
        <v>5427</v>
      </c>
      <c r="H69" s="127" t="s">
        <v>5428</v>
      </c>
      <c r="I69" s="127" t="s">
        <v>5461</v>
      </c>
      <c r="J69" s="127" t="s">
        <v>5346</v>
      </c>
      <c r="K69" s="127" t="s">
        <v>5347</v>
      </c>
      <c r="L69" s="127" t="s">
        <v>5348</v>
      </c>
      <c r="M69" s="127" t="s">
        <v>5349</v>
      </c>
      <c r="N69" s="127" t="s">
        <v>5346</v>
      </c>
      <c r="O69" s="127" t="s">
        <v>5350</v>
      </c>
      <c r="P69" s="127" t="s">
        <v>5351</v>
      </c>
      <c r="Q69" s="127" t="s">
        <v>5352</v>
      </c>
      <c r="R69" s="127" t="s">
        <v>5353</v>
      </c>
      <c r="S69" s="127" t="s">
        <v>5354</v>
      </c>
      <c r="T69" s="129">
        <v>5</v>
      </c>
      <c r="U69" s="129">
        <v>5</v>
      </c>
      <c r="V69" s="127" t="s">
        <v>5355</v>
      </c>
      <c r="W69" s="127" t="s">
        <v>5355</v>
      </c>
      <c r="X69" s="130">
        <v>155455</v>
      </c>
      <c r="Y69" s="130">
        <v>155455</v>
      </c>
      <c r="Z69" s="131" t="s">
        <v>5356</v>
      </c>
      <c r="AA69" s="131">
        <v>777275</v>
      </c>
      <c r="AB69" s="131">
        <v>0</v>
      </c>
      <c r="AC69" s="131">
        <v>77728</v>
      </c>
      <c r="AD69" s="130">
        <v>855.00300000000004</v>
      </c>
      <c r="AE69" s="127" t="s">
        <v>5357</v>
      </c>
      <c r="AF69" s="127" t="s">
        <v>5356</v>
      </c>
      <c r="AG69" s="127" t="s">
        <v>5356</v>
      </c>
      <c r="AH69" s="127" t="s">
        <v>5462</v>
      </c>
      <c r="AI69" s="127" t="s">
        <v>5356</v>
      </c>
      <c r="AJ69" s="127" t="s">
        <v>5359</v>
      </c>
      <c r="AK69" s="127" t="s">
        <v>5360</v>
      </c>
      <c r="AL69" s="131" t="s">
        <v>5361</v>
      </c>
      <c r="AM69" s="127" t="s">
        <v>5356</v>
      </c>
      <c r="AN69" s="127" t="s">
        <v>5463</v>
      </c>
      <c r="AO69" s="127" t="s">
        <v>5461</v>
      </c>
      <c r="AP69" s="127" t="s">
        <v>5384</v>
      </c>
      <c r="AQ69" s="132">
        <v>5</v>
      </c>
      <c r="AR69" t="s">
        <v>29</v>
      </c>
      <c r="AS69"/>
    </row>
    <row r="70" spans="1:45" s="127" customFormat="1">
      <c r="A70" s="127" t="s">
        <v>5459</v>
      </c>
      <c r="B70" s="128">
        <v>43621</v>
      </c>
      <c r="C70" s="127" t="s">
        <v>5339</v>
      </c>
      <c r="D70" s="127" t="s">
        <v>5340</v>
      </c>
      <c r="E70" s="127" t="s">
        <v>5460</v>
      </c>
      <c r="F70" s="127" t="s">
        <v>5342</v>
      </c>
      <c r="G70" s="127" t="s">
        <v>5427</v>
      </c>
      <c r="H70" s="127" t="s">
        <v>5428</v>
      </c>
      <c r="I70" s="127" t="s">
        <v>5461</v>
      </c>
      <c r="J70" s="127" t="s">
        <v>5346</v>
      </c>
      <c r="K70" s="127" t="s">
        <v>5347</v>
      </c>
      <c r="L70" s="127" t="s">
        <v>5348</v>
      </c>
      <c r="M70" s="127" t="s">
        <v>5349</v>
      </c>
      <c r="N70" s="127" t="s">
        <v>5346</v>
      </c>
      <c r="O70" s="127" t="s">
        <v>5350</v>
      </c>
      <c r="P70" s="127" t="s">
        <v>5351</v>
      </c>
      <c r="Q70" s="127" t="s">
        <v>5352</v>
      </c>
      <c r="R70" s="127" t="s">
        <v>5363</v>
      </c>
      <c r="S70" s="127" t="s">
        <v>5364</v>
      </c>
      <c r="T70" s="129">
        <v>1</v>
      </c>
      <c r="U70" s="129">
        <v>1</v>
      </c>
      <c r="V70" s="127" t="s">
        <v>5355</v>
      </c>
      <c r="W70" s="127" t="s">
        <v>5355</v>
      </c>
      <c r="X70" s="130">
        <v>355455</v>
      </c>
      <c r="Y70" s="130">
        <v>355455</v>
      </c>
      <c r="Z70" s="131" t="s">
        <v>5356</v>
      </c>
      <c r="AA70" s="131">
        <v>355455</v>
      </c>
      <c r="AB70" s="131">
        <v>0</v>
      </c>
      <c r="AC70" s="131">
        <v>35546</v>
      </c>
      <c r="AD70" s="130">
        <v>391.00099999999998</v>
      </c>
      <c r="AE70" s="127" t="s">
        <v>5357</v>
      </c>
      <c r="AF70" s="127" t="s">
        <v>5356</v>
      </c>
      <c r="AG70" s="127" t="s">
        <v>5356</v>
      </c>
      <c r="AH70" s="127" t="s">
        <v>5462</v>
      </c>
      <c r="AI70" s="127" t="s">
        <v>5356</v>
      </c>
      <c r="AJ70" s="127" t="s">
        <v>5359</v>
      </c>
      <c r="AK70" s="127" t="s">
        <v>5360</v>
      </c>
      <c r="AL70" s="131" t="s">
        <v>5361</v>
      </c>
      <c r="AM70" s="127" t="s">
        <v>5356</v>
      </c>
      <c r="AN70" s="127" t="s">
        <v>5463</v>
      </c>
      <c r="AO70" s="127" t="s">
        <v>5461</v>
      </c>
      <c r="AP70" s="127" t="s">
        <v>5384</v>
      </c>
      <c r="AQ70" s="132">
        <v>1</v>
      </c>
      <c r="AR70" t="s">
        <v>29</v>
      </c>
      <c r="AS70"/>
    </row>
    <row r="71" spans="1:45" s="127" customFormat="1">
      <c r="A71" s="127" t="s">
        <v>5459</v>
      </c>
      <c r="B71" s="128">
        <v>43621</v>
      </c>
      <c r="C71" s="127" t="s">
        <v>5339</v>
      </c>
      <c r="D71" s="127" t="s">
        <v>5340</v>
      </c>
      <c r="E71" s="127" t="s">
        <v>5460</v>
      </c>
      <c r="F71" s="127" t="s">
        <v>5342</v>
      </c>
      <c r="G71" s="127" t="s">
        <v>5427</v>
      </c>
      <c r="H71" s="127" t="s">
        <v>5428</v>
      </c>
      <c r="I71" s="127" t="s">
        <v>5461</v>
      </c>
      <c r="J71" s="127" t="s">
        <v>5346</v>
      </c>
      <c r="K71" s="127" t="s">
        <v>5347</v>
      </c>
      <c r="L71" s="127" t="s">
        <v>5348</v>
      </c>
      <c r="M71" s="127" t="s">
        <v>5349</v>
      </c>
      <c r="N71" s="127" t="s">
        <v>5346</v>
      </c>
      <c r="O71" s="127" t="s">
        <v>5350</v>
      </c>
      <c r="P71" s="127" t="s">
        <v>5351</v>
      </c>
      <c r="Q71" s="127" t="s">
        <v>5352</v>
      </c>
      <c r="R71" s="127" t="s">
        <v>5386</v>
      </c>
      <c r="S71" s="127" t="s">
        <v>5387</v>
      </c>
      <c r="T71" s="129">
        <v>4</v>
      </c>
      <c r="U71" s="129">
        <v>4</v>
      </c>
      <c r="V71" s="127" t="s">
        <v>5355</v>
      </c>
      <c r="W71" s="127" t="s">
        <v>5355</v>
      </c>
      <c r="X71" s="130">
        <v>213273</v>
      </c>
      <c r="Y71" s="130">
        <v>213273</v>
      </c>
      <c r="Z71" s="131" t="s">
        <v>5356</v>
      </c>
      <c r="AA71" s="131">
        <v>853092</v>
      </c>
      <c r="AB71" s="131">
        <v>0</v>
      </c>
      <c r="AC71" s="131">
        <v>85309</v>
      </c>
      <c r="AD71" s="130">
        <v>938.40099999999995</v>
      </c>
      <c r="AE71" s="127" t="s">
        <v>5357</v>
      </c>
      <c r="AF71" s="127" t="s">
        <v>5356</v>
      </c>
      <c r="AG71" s="127" t="s">
        <v>5356</v>
      </c>
      <c r="AH71" s="127" t="s">
        <v>5462</v>
      </c>
      <c r="AI71" s="127" t="s">
        <v>5356</v>
      </c>
      <c r="AJ71" s="127" t="s">
        <v>5359</v>
      </c>
      <c r="AK71" s="127" t="s">
        <v>5360</v>
      </c>
      <c r="AL71" s="131" t="s">
        <v>5361</v>
      </c>
      <c r="AM71" s="127" t="s">
        <v>5356</v>
      </c>
      <c r="AN71" s="127" t="s">
        <v>5463</v>
      </c>
      <c r="AO71" s="127" t="s">
        <v>5461</v>
      </c>
      <c r="AP71" s="127" t="s">
        <v>5384</v>
      </c>
      <c r="AQ71" s="132">
        <v>4</v>
      </c>
      <c r="AR71" t="s">
        <v>29</v>
      </c>
      <c r="AS71"/>
    </row>
    <row r="72" spans="1:45" s="138" customFormat="1">
      <c r="A72" s="138" t="s">
        <v>5459</v>
      </c>
      <c r="B72" s="139">
        <v>43621</v>
      </c>
      <c r="C72" s="138" t="s">
        <v>5339</v>
      </c>
      <c r="D72" s="138" t="s">
        <v>5340</v>
      </c>
      <c r="E72" s="138" t="s">
        <v>5460</v>
      </c>
      <c r="F72" s="138" t="s">
        <v>5342</v>
      </c>
      <c r="G72" s="138" t="s">
        <v>5427</v>
      </c>
      <c r="H72" s="138" t="s">
        <v>5428</v>
      </c>
      <c r="I72" s="127" t="s">
        <v>5461</v>
      </c>
      <c r="J72" s="138" t="s">
        <v>5346</v>
      </c>
      <c r="K72" s="138" t="s">
        <v>5347</v>
      </c>
      <c r="L72" s="138" t="s">
        <v>5348</v>
      </c>
      <c r="M72" s="138" t="s">
        <v>5349</v>
      </c>
      <c r="N72" s="138" t="s">
        <v>5346</v>
      </c>
      <c r="O72" s="138" t="s">
        <v>5350</v>
      </c>
      <c r="P72" s="138" t="s">
        <v>5351</v>
      </c>
      <c r="Q72" s="138" t="s">
        <v>5352</v>
      </c>
      <c r="R72" s="138" t="s">
        <v>5367</v>
      </c>
      <c r="S72" s="138" t="s">
        <v>5368</v>
      </c>
      <c r="T72" s="140">
        <v>3</v>
      </c>
      <c r="U72" s="140">
        <v>3</v>
      </c>
      <c r="V72" s="138" t="s">
        <v>5355</v>
      </c>
      <c r="W72" s="138" t="s">
        <v>5355</v>
      </c>
      <c r="X72" s="141">
        <v>266591</v>
      </c>
      <c r="Y72" s="141">
        <v>266591</v>
      </c>
      <c r="Z72" s="142" t="s">
        <v>5356</v>
      </c>
      <c r="AA72" s="142">
        <v>799772</v>
      </c>
      <c r="AB72" s="142">
        <v>-141136</v>
      </c>
      <c r="AC72" s="142">
        <v>79977</v>
      </c>
      <c r="AD72" s="141">
        <v>879.74900000000002</v>
      </c>
      <c r="AE72" s="138" t="s">
        <v>5357</v>
      </c>
      <c r="AF72" s="138" t="s">
        <v>5356</v>
      </c>
      <c r="AG72" s="138" t="s">
        <v>5356</v>
      </c>
      <c r="AH72" s="138" t="s">
        <v>5462</v>
      </c>
      <c r="AI72" s="138" t="s">
        <v>5356</v>
      </c>
      <c r="AJ72" s="138" t="s">
        <v>5359</v>
      </c>
      <c r="AK72" s="138" t="s">
        <v>5360</v>
      </c>
      <c r="AL72" s="142" t="s">
        <v>5361</v>
      </c>
      <c r="AM72" s="127" t="s">
        <v>5356</v>
      </c>
      <c r="AN72" s="127" t="s">
        <v>5463</v>
      </c>
      <c r="AO72" s="127" t="s">
        <v>5461</v>
      </c>
      <c r="AP72" s="127" t="s">
        <v>5384</v>
      </c>
      <c r="AQ72" s="132">
        <v>3</v>
      </c>
      <c r="AR72" t="s">
        <v>29</v>
      </c>
    </row>
    <row r="73" spans="1:45" s="138" customFormat="1">
      <c r="A73" s="138" t="s">
        <v>5459</v>
      </c>
      <c r="B73" s="139">
        <v>43621</v>
      </c>
      <c r="C73" s="138" t="s">
        <v>5339</v>
      </c>
      <c r="D73" s="138" t="s">
        <v>5340</v>
      </c>
      <c r="E73" s="138" t="s">
        <v>5460</v>
      </c>
      <c r="F73" s="138" t="s">
        <v>5342</v>
      </c>
      <c r="G73" s="138" t="s">
        <v>5427</v>
      </c>
      <c r="H73" s="138" t="s">
        <v>5428</v>
      </c>
      <c r="I73" s="127" t="s">
        <v>5461</v>
      </c>
      <c r="J73" s="138" t="s">
        <v>5346</v>
      </c>
      <c r="K73" s="138" t="s">
        <v>5347</v>
      </c>
      <c r="L73" s="138" t="s">
        <v>5348</v>
      </c>
      <c r="M73" s="138" t="s">
        <v>5349</v>
      </c>
      <c r="N73" s="138" t="s">
        <v>5346</v>
      </c>
      <c r="O73" s="138" t="s">
        <v>5350</v>
      </c>
      <c r="P73" s="138" t="s">
        <v>5351</v>
      </c>
      <c r="Q73" s="138" t="s">
        <v>5352</v>
      </c>
      <c r="R73" s="138" t="s">
        <v>5369</v>
      </c>
      <c r="S73" s="138" t="s">
        <v>5370</v>
      </c>
      <c r="T73" s="140">
        <v>3</v>
      </c>
      <c r="U73" s="140">
        <v>3</v>
      </c>
      <c r="V73" s="138" t="s">
        <v>5355</v>
      </c>
      <c r="W73" s="138" t="s">
        <v>5355</v>
      </c>
      <c r="X73" s="141">
        <v>313636</v>
      </c>
      <c r="Y73" s="141">
        <v>313636</v>
      </c>
      <c r="Z73" s="142" t="s">
        <v>5356</v>
      </c>
      <c r="AA73" s="142">
        <v>940908</v>
      </c>
      <c r="AB73" s="142">
        <v>0</v>
      </c>
      <c r="AC73" s="142">
        <v>94091</v>
      </c>
      <c r="AD73" s="141">
        <v>1034.999</v>
      </c>
      <c r="AE73" s="138" t="s">
        <v>5357</v>
      </c>
      <c r="AF73" s="138" t="s">
        <v>5356</v>
      </c>
      <c r="AG73" s="138" t="s">
        <v>5356</v>
      </c>
      <c r="AH73" s="138" t="s">
        <v>5462</v>
      </c>
      <c r="AI73" s="138" t="s">
        <v>5356</v>
      </c>
      <c r="AJ73" s="138" t="s">
        <v>5359</v>
      </c>
      <c r="AK73" s="138" t="s">
        <v>5360</v>
      </c>
      <c r="AL73" s="142" t="s">
        <v>5361</v>
      </c>
      <c r="AM73" s="127" t="s">
        <v>5356</v>
      </c>
      <c r="AN73" s="127" t="s">
        <v>5463</v>
      </c>
      <c r="AO73" s="127" t="s">
        <v>5461</v>
      </c>
      <c r="AP73" s="127" t="s">
        <v>5384</v>
      </c>
      <c r="AQ73" s="132">
        <v>3</v>
      </c>
      <c r="AR73" t="s">
        <v>29</v>
      </c>
    </row>
    <row r="74" spans="1:45" s="138" customFormat="1">
      <c r="A74" s="138" t="s">
        <v>5459</v>
      </c>
      <c r="B74" s="139">
        <v>43621</v>
      </c>
      <c r="C74" s="138" t="s">
        <v>5339</v>
      </c>
      <c r="D74" s="138" t="s">
        <v>5340</v>
      </c>
      <c r="E74" s="138" t="s">
        <v>5460</v>
      </c>
      <c r="F74" s="138" t="s">
        <v>5342</v>
      </c>
      <c r="G74" s="138" t="s">
        <v>5427</v>
      </c>
      <c r="H74" s="138" t="s">
        <v>5428</v>
      </c>
      <c r="I74" s="127" t="s">
        <v>5461</v>
      </c>
      <c r="J74" s="138" t="s">
        <v>5346</v>
      </c>
      <c r="K74" s="138" t="s">
        <v>5347</v>
      </c>
      <c r="L74" s="138" t="s">
        <v>5348</v>
      </c>
      <c r="M74" s="138" t="s">
        <v>5349</v>
      </c>
      <c r="N74" s="138" t="s">
        <v>5346</v>
      </c>
      <c r="O74" s="138" t="s">
        <v>5350</v>
      </c>
      <c r="P74" s="138" t="s">
        <v>5351</v>
      </c>
      <c r="Q74" s="138" t="s">
        <v>5352</v>
      </c>
      <c r="R74" s="138" t="s">
        <v>5447</v>
      </c>
      <c r="S74" s="138" t="s">
        <v>5448</v>
      </c>
      <c r="T74" s="140">
        <v>5</v>
      </c>
      <c r="U74" s="140">
        <v>5</v>
      </c>
      <c r="V74" s="138" t="s">
        <v>5355</v>
      </c>
      <c r="W74" s="138" t="s">
        <v>5355</v>
      </c>
      <c r="X74" s="141">
        <v>334545</v>
      </c>
      <c r="Y74" s="141">
        <v>334545</v>
      </c>
      <c r="Z74" s="142" t="s">
        <v>5356</v>
      </c>
      <c r="AA74" s="142">
        <v>1672725</v>
      </c>
      <c r="AB74" s="142">
        <v>0</v>
      </c>
      <c r="AC74" s="142">
        <v>167272</v>
      </c>
      <c r="AD74" s="141">
        <v>1839.9970000000001</v>
      </c>
      <c r="AE74" s="138" t="s">
        <v>5357</v>
      </c>
      <c r="AF74" s="138" t="s">
        <v>5356</v>
      </c>
      <c r="AG74" s="138" t="s">
        <v>5356</v>
      </c>
      <c r="AH74" s="138" t="s">
        <v>5462</v>
      </c>
      <c r="AI74" s="138" t="s">
        <v>5356</v>
      </c>
      <c r="AJ74" s="138" t="s">
        <v>5359</v>
      </c>
      <c r="AK74" s="138" t="s">
        <v>5360</v>
      </c>
      <c r="AL74" s="142" t="s">
        <v>5361</v>
      </c>
      <c r="AM74" s="127" t="s">
        <v>5356</v>
      </c>
      <c r="AN74" s="127" t="s">
        <v>5463</v>
      </c>
      <c r="AO74" s="127" t="s">
        <v>5461</v>
      </c>
      <c r="AP74" s="127" t="s">
        <v>5384</v>
      </c>
      <c r="AQ74" s="132">
        <v>5</v>
      </c>
      <c r="AR74" t="s">
        <v>29</v>
      </c>
    </row>
    <row r="75" spans="1:45" s="138" customFormat="1">
      <c r="A75" s="138" t="s">
        <v>5459</v>
      </c>
      <c r="B75" s="139">
        <v>43621</v>
      </c>
      <c r="C75" s="138" t="s">
        <v>5339</v>
      </c>
      <c r="D75" s="138" t="s">
        <v>5340</v>
      </c>
      <c r="E75" s="138" t="s">
        <v>5460</v>
      </c>
      <c r="F75" s="138" t="s">
        <v>5342</v>
      </c>
      <c r="G75" s="138" t="s">
        <v>5427</v>
      </c>
      <c r="H75" s="138" t="s">
        <v>5428</v>
      </c>
      <c r="I75" s="127" t="s">
        <v>5461</v>
      </c>
      <c r="J75" s="138" t="s">
        <v>5346</v>
      </c>
      <c r="K75" s="138" t="s">
        <v>5347</v>
      </c>
      <c r="L75" s="138" t="s">
        <v>5348</v>
      </c>
      <c r="M75" s="138" t="s">
        <v>5349</v>
      </c>
      <c r="N75" s="138" t="s">
        <v>5346</v>
      </c>
      <c r="O75" s="138" t="s">
        <v>5350</v>
      </c>
      <c r="P75" s="138" t="s">
        <v>5351</v>
      </c>
      <c r="Q75" s="138" t="s">
        <v>5352</v>
      </c>
      <c r="R75" s="138" t="s">
        <v>5371</v>
      </c>
      <c r="S75" s="138" t="s">
        <v>5372</v>
      </c>
      <c r="T75" s="140">
        <v>5</v>
      </c>
      <c r="U75" s="140">
        <v>5</v>
      </c>
      <c r="V75" s="138" t="s">
        <v>5355</v>
      </c>
      <c r="W75" s="138" t="s">
        <v>5355</v>
      </c>
      <c r="X75" s="141">
        <v>313636</v>
      </c>
      <c r="Y75" s="141">
        <v>313636</v>
      </c>
      <c r="Z75" s="142" t="s">
        <v>5356</v>
      </c>
      <c r="AA75" s="142">
        <v>1568180</v>
      </c>
      <c r="AB75" s="142">
        <v>0</v>
      </c>
      <c r="AC75" s="142">
        <v>156818</v>
      </c>
      <c r="AD75" s="141">
        <v>1724.998</v>
      </c>
      <c r="AE75" s="138" t="s">
        <v>5357</v>
      </c>
      <c r="AF75" s="138" t="s">
        <v>5356</v>
      </c>
      <c r="AG75" s="138" t="s">
        <v>5356</v>
      </c>
      <c r="AH75" s="138" t="s">
        <v>5462</v>
      </c>
      <c r="AI75" s="138" t="s">
        <v>5356</v>
      </c>
      <c r="AJ75" s="138" t="s">
        <v>5359</v>
      </c>
      <c r="AK75" s="138" t="s">
        <v>5360</v>
      </c>
      <c r="AL75" s="142" t="s">
        <v>5361</v>
      </c>
      <c r="AM75" s="127" t="s">
        <v>5356</v>
      </c>
      <c r="AN75" s="127" t="s">
        <v>5463</v>
      </c>
      <c r="AO75" s="127" t="s">
        <v>5461</v>
      </c>
      <c r="AP75" s="127" t="s">
        <v>5384</v>
      </c>
      <c r="AQ75" s="132">
        <v>5</v>
      </c>
      <c r="AR75" t="s">
        <v>29</v>
      </c>
    </row>
    <row r="76" spans="1:45" s="138" customFormat="1">
      <c r="A76" s="138" t="s">
        <v>5464</v>
      </c>
      <c r="B76" s="139">
        <v>43621</v>
      </c>
      <c r="C76" s="138" t="s">
        <v>5339</v>
      </c>
      <c r="D76" s="138" t="s">
        <v>5340</v>
      </c>
      <c r="E76" s="138" t="s">
        <v>5465</v>
      </c>
      <c r="F76" s="138" t="s">
        <v>5342</v>
      </c>
      <c r="G76" s="138" t="s">
        <v>5427</v>
      </c>
      <c r="H76" s="138" t="s">
        <v>5428</v>
      </c>
      <c r="I76" s="127" t="s">
        <v>5461</v>
      </c>
      <c r="J76" s="138" t="s">
        <v>5346</v>
      </c>
      <c r="K76" s="138" t="s">
        <v>5347</v>
      </c>
      <c r="L76" s="138" t="s">
        <v>5348</v>
      </c>
      <c r="M76" s="138" t="s">
        <v>5349</v>
      </c>
      <c r="N76" s="138" t="s">
        <v>5346</v>
      </c>
      <c r="O76" s="138" t="s">
        <v>5350</v>
      </c>
      <c r="P76" s="138" t="s">
        <v>5351</v>
      </c>
      <c r="Q76" s="138" t="s">
        <v>5352</v>
      </c>
      <c r="R76" s="138" t="s">
        <v>5386</v>
      </c>
      <c r="S76" s="138" t="s">
        <v>5387</v>
      </c>
      <c r="T76" s="140">
        <v>1</v>
      </c>
      <c r="U76" s="140">
        <v>1</v>
      </c>
      <c r="V76" s="138" t="s">
        <v>5355</v>
      </c>
      <c r="W76" s="138" t="s">
        <v>5355</v>
      </c>
      <c r="X76" s="141">
        <v>213273</v>
      </c>
      <c r="Y76" s="141">
        <v>213273</v>
      </c>
      <c r="Z76" s="142" t="s">
        <v>5356</v>
      </c>
      <c r="AA76" s="142">
        <v>213273</v>
      </c>
      <c r="AB76" s="142">
        <v>0</v>
      </c>
      <c r="AC76" s="142">
        <v>21327</v>
      </c>
      <c r="AD76" s="141">
        <v>234.6</v>
      </c>
      <c r="AE76" s="138" t="s">
        <v>5357</v>
      </c>
      <c r="AF76" s="138" t="s">
        <v>5356</v>
      </c>
      <c r="AG76" s="138" t="s">
        <v>5356</v>
      </c>
      <c r="AH76" s="138" t="s">
        <v>5466</v>
      </c>
      <c r="AI76" s="138" t="s">
        <v>5356</v>
      </c>
      <c r="AJ76" s="138" t="s">
        <v>5359</v>
      </c>
      <c r="AK76" s="138" t="s">
        <v>5360</v>
      </c>
      <c r="AL76" s="142" t="s">
        <v>5361</v>
      </c>
      <c r="AM76" s="127" t="s">
        <v>5356</v>
      </c>
      <c r="AN76" s="127" t="s">
        <v>5463</v>
      </c>
      <c r="AO76" s="127" t="s">
        <v>5461</v>
      </c>
      <c r="AP76" s="127" t="s">
        <v>5384</v>
      </c>
      <c r="AQ76" s="132">
        <v>1</v>
      </c>
      <c r="AR76" t="s">
        <v>29</v>
      </c>
    </row>
    <row r="77" spans="1:45" s="138" customFormat="1">
      <c r="A77" s="138" t="s">
        <v>5467</v>
      </c>
      <c r="B77" s="139">
        <v>43621</v>
      </c>
      <c r="C77" s="138" t="s">
        <v>5339</v>
      </c>
      <c r="D77" s="138" t="s">
        <v>5340</v>
      </c>
      <c r="E77" s="138" t="s">
        <v>5468</v>
      </c>
      <c r="F77" s="138" t="s">
        <v>5342</v>
      </c>
      <c r="G77" s="138" t="s">
        <v>5427</v>
      </c>
      <c r="H77" s="138" t="s">
        <v>5428</v>
      </c>
      <c r="I77" s="127" t="s">
        <v>5469</v>
      </c>
      <c r="J77" s="138" t="s">
        <v>5346</v>
      </c>
      <c r="K77" s="138" t="s">
        <v>5347</v>
      </c>
      <c r="L77" s="138" t="s">
        <v>5348</v>
      </c>
      <c r="M77" s="138" t="s">
        <v>5349</v>
      </c>
      <c r="N77" s="138" t="s">
        <v>5346</v>
      </c>
      <c r="O77" s="138" t="s">
        <v>5350</v>
      </c>
      <c r="P77" s="138" t="s">
        <v>5351</v>
      </c>
      <c r="Q77" s="138" t="s">
        <v>5352</v>
      </c>
      <c r="R77" s="138" t="s">
        <v>5353</v>
      </c>
      <c r="S77" s="138" t="s">
        <v>5354</v>
      </c>
      <c r="T77" s="140">
        <v>15</v>
      </c>
      <c r="U77" s="140">
        <v>15</v>
      </c>
      <c r="V77" s="138" t="s">
        <v>5355</v>
      </c>
      <c r="W77" s="138" t="s">
        <v>5355</v>
      </c>
      <c r="X77" s="141">
        <v>155455</v>
      </c>
      <c r="Y77" s="141">
        <v>155455</v>
      </c>
      <c r="Z77" s="142" t="s">
        <v>5356</v>
      </c>
      <c r="AA77" s="142">
        <v>2331825</v>
      </c>
      <c r="AB77" s="142">
        <v>0</v>
      </c>
      <c r="AC77" s="142">
        <v>233183</v>
      </c>
      <c r="AD77" s="141">
        <v>2565.0079999999998</v>
      </c>
      <c r="AE77" s="138" t="s">
        <v>5357</v>
      </c>
      <c r="AF77" s="138" t="s">
        <v>5356</v>
      </c>
      <c r="AG77" s="138" t="s">
        <v>5356</v>
      </c>
      <c r="AH77" s="138" t="s">
        <v>5470</v>
      </c>
      <c r="AI77" s="138" t="s">
        <v>5356</v>
      </c>
      <c r="AJ77" s="138" t="s">
        <v>5359</v>
      </c>
      <c r="AK77" s="138" t="s">
        <v>5360</v>
      </c>
      <c r="AL77" s="142" t="s">
        <v>5361</v>
      </c>
      <c r="AM77" s="127" t="s">
        <v>5356</v>
      </c>
      <c r="AN77" s="127" t="s">
        <v>5471</v>
      </c>
      <c r="AO77" s="127" t="s">
        <v>5469</v>
      </c>
      <c r="AP77" s="127" t="s">
        <v>5384</v>
      </c>
      <c r="AQ77" s="132">
        <v>15</v>
      </c>
      <c r="AR77" t="s">
        <v>34</v>
      </c>
    </row>
    <row r="78" spans="1:45" s="127" customFormat="1">
      <c r="A78" s="127" t="s">
        <v>5467</v>
      </c>
      <c r="B78" s="128">
        <v>43621</v>
      </c>
      <c r="C78" s="127" t="s">
        <v>5339</v>
      </c>
      <c r="D78" s="127" t="s">
        <v>5340</v>
      </c>
      <c r="E78" s="127" t="s">
        <v>5468</v>
      </c>
      <c r="F78" s="127" t="s">
        <v>5342</v>
      </c>
      <c r="G78" s="127" t="s">
        <v>5427</v>
      </c>
      <c r="H78" s="127" t="s">
        <v>5428</v>
      </c>
      <c r="I78" s="127" t="s">
        <v>5469</v>
      </c>
      <c r="J78" s="127" t="s">
        <v>5346</v>
      </c>
      <c r="K78" s="127" t="s">
        <v>5347</v>
      </c>
      <c r="L78" s="127" t="s">
        <v>5348</v>
      </c>
      <c r="M78" s="127" t="s">
        <v>5349</v>
      </c>
      <c r="N78" s="127" t="s">
        <v>5346</v>
      </c>
      <c r="O78" s="127" t="s">
        <v>5350</v>
      </c>
      <c r="P78" s="127" t="s">
        <v>5351</v>
      </c>
      <c r="Q78" s="127" t="s">
        <v>5352</v>
      </c>
      <c r="R78" s="127" t="s">
        <v>5386</v>
      </c>
      <c r="S78" s="127" t="s">
        <v>5387</v>
      </c>
      <c r="T78" s="129">
        <v>10</v>
      </c>
      <c r="U78" s="129">
        <v>10</v>
      </c>
      <c r="V78" s="127" t="s">
        <v>5355</v>
      </c>
      <c r="W78" s="127" t="s">
        <v>5355</v>
      </c>
      <c r="X78" s="130">
        <v>213273</v>
      </c>
      <c r="Y78" s="130">
        <v>213273</v>
      </c>
      <c r="Z78" s="131" t="s">
        <v>5356</v>
      </c>
      <c r="AA78" s="131">
        <v>2132730</v>
      </c>
      <c r="AB78" s="131">
        <v>0</v>
      </c>
      <c r="AC78" s="131">
        <v>213273</v>
      </c>
      <c r="AD78" s="130">
        <v>2346.0030000000002</v>
      </c>
      <c r="AE78" s="127" t="s">
        <v>5357</v>
      </c>
      <c r="AF78" s="127" t="s">
        <v>5356</v>
      </c>
      <c r="AG78" s="127" t="s">
        <v>5356</v>
      </c>
      <c r="AH78" s="127" t="s">
        <v>5470</v>
      </c>
      <c r="AI78" s="127" t="s">
        <v>5356</v>
      </c>
      <c r="AJ78" s="127" t="s">
        <v>5359</v>
      </c>
      <c r="AK78" s="127" t="s">
        <v>5360</v>
      </c>
      <c r="AL78" s="131" t="s">
        <v>5361</v>
      </c>
      <c r="AM78" s="127" t="s">
        <v>5356</v>
      </c>
      <c r="AN78" s="127" t="s">
        <v>5471</v>
      </c>
      <c r="AO78" s="127" t="s">
        <v>5469</v>
      </c>
      <c r="AP78" s="127" t="s">
        <v>5384</v>
      </c>
      <c r="AQ78" s="132">
        <v>10</v>
      </c>
      <c r="AR78" t="s">
        <v>34</v>
      </c>
      <c r="AS78"/>
    </row>
    <row r="79" spans="1:45" s="127" customFormat="1">
      <c r="A79" s="127" t="s">
        <v>5467</v>
      </c>
      <c r="B79" s="128">
        <v>43621</v>
      </c>
      <c r="C79" s="127" t="s">
        <v>5339</v>
      </c>
      <c r="D79" s="127" t="s">
        <v>5340</v>
      </c>
      <c r="E79" s="127" t="s">
        <v>5468</v>
      </c>
      <c r="F79" s="127" t="s">
        <v>5342</v>
      </c>
      <c r="G79" s="127" t="s">
        <v>5427</v>
      </c>
      <c r="H79" s="127" t="s">
        <v>5428</v>
      </c>
      <c r="I79" s="127" t="s">
        <v>5469</v>
      </c>
      <c r="J79" s="127" t="s">
        <v>5346</v>
      </c>
      <c r="K79" s="127" t="s">
        <v>5347</v>
      </c>
      <c r="L79" s="127" t="s">
        <v>5348</v>
      </c>
      <c r="M79" s="127" t="s">
        <v>5349</v>
      </c>
      <c r="N79" s="127" t="s">
        <v>5346</v>
      </c>
      <c r="O79" s="127" t="s">
        <v>5350</v>
      </c>
      <c r="P79" s="127" t="s">
        <v>5351</v>
      </c>
      <c r="Q79" s="127" t="s">
        <v>5352</v>
      </c>
      <c r="R79" s="127" t="s">
        <v>5367</v>
      </c>
      <c r="S79" s="127" t="s">
        <v>5368</v>
      </c>
      <c r="T79" s="129">
        <v>5</v>
      </c>
      <c r="U79" s="129">
        <v>5</v>
      </c>
      <c r="V79" s="127" t="s">
        <v>5355</v>
      </c>
      <c r="W79" s="127" t="s">
        <v>5355</v>
      </c>
      <c r="X79" s="130">
        <v>266591</v>
      </c>
      <c r="Y79" s="130">
        <v>266591</v>
      </c>
      <c r="Z79" s="131" t="s">
        <v>5356</v>
      </c>
      <c r="AA79" s="131">
        <v>1332953</v>
      </c>
      <c r="AB79" s="131">
        <v>-235227</v>
      </c>
      <c r="AC79" s="131">
        <v>133295</v>
      </c>
      <c r="AD79" s="130">
        <v>1466.248</v>
      </c>
      <c r="AE79" s="127" t="s">
        <v>5357</v>
      </c>
      <c r="AF79" s="127" t="s">
        <v>5356</v>
      </c>
      <c r="AG79" s="127" t="s">
        <v>5356</v>
      </c>
      <c r="AH79" s="127" t="s">
        <v>5470</v>
      </c>
      <c r="AI79" s="127" t="s">
        <v>5356</v>
      </c>
      <c r="AJ79" s="127" t="s">
        <v>5359</v>
      </c>
      <c r="AK79" s="127" t="s">
        <v>5360</v>
      </c>
      <c r="AL79" s="131" t="s">
        <v>5361</v>
      </c>
      <c r="AM79" s="127" t="s">
        <v>5356</v>
      </c>
      <c r="AN79" s="127" t="s">
        <v>5471</v>
      </c>
      <c r="AO79" s="127" t="s">
        <v>5469</v>
      </c>
      <c r="AP79" s="127" t="s">
        <v>5384</v>
      </c>
      <c r="AQ79" s="132">
        <v>5</v>
      </c>
      <c r="AR79" t="s">
        <v>34</v>
      </c>
      <c r="AS79"/>
    </row>
    <row r="80" spans="1:45" s="127" customFormat="1">
      <c r="A80" s="127" t="s">
        <v>5467</v>
      </c>
      <c r="B80" s="128">
        <v>43621</v>
      </c>
      <c r="C80" s="127" t="s">
        <v>5339</v>
      </c>
      <c r="D80" s="127" t="s">
        <v>5340</v>
      </c>
      <c r="E80" s="127" t="s">
        <v>5468</v>
      </c>
      <c r="F80" s="127" t="s">
        <v>5342</v>
      </c>
      <c r="G80" s="127" t="s">
        <v>5427</v>
      </c>
      <c r="H80" s="127" t="s">
        <v>5428</v>
      </c>
      <c r="I80" s="127" t="s">
        <v>5469</v>
      </c>
      <c r="J80" s="127" t="s">
        <v>5346</v>
      </c>
      <c r="K80" s="127" t="s">
        <v>5347</v>
      </c>
      <c r="L80" s="127" t="s">
        <v>5348</v>
      </c>
      <c r="M80" s="127" t="s">
        <v>5349</v>
      </c>
      <c r="N80" s="127" t="s">
        <v>5346</v>
      </c>
      <c r="O80" s="127" t="s">
        <v>5350</v>
      </c>
      <c r="P80" s="127" t="s">
        <v>5351</v>
      </c>
      <c r="Q80" s="127" t="s">
        <v>5352</v>
      </c>
      <c r="R80" s="127" t="s">
        <v>5369</v>
      </c>
      <c r="S80" s="127" t="s">
        <v>5370</v>
      </c>
      <c r="T80" s="129">
        <v>1</v>
      </c>
      <c r="U80" s="129">
        <v>1</v>
      </c>
      <c r="V80" s="127" t="s">
        <v>5355</v>
      </c>
      <c r="W80" s="127" t="s">
        <v>5355</v>
      </c>
      <c r="X80" s="130">
        <v>313636</v>
      </c>
      <c r="Y80" s="130">
        <v>313636</v>
      </c>
      <c r="Z80" s="131" t="s">
        <v>5356</v>
      </c>
      <c r="AA80" s="131">
        <v>313636</v>
      </c>
      <c r="AB80" s="131">
        <v>0</v>
      </c>
      <c r="AC80" s="131">
        <v>31364</v>
      </c>
      <c r="AD80" s="130">
        <v>345</v>
      </c>
      <c r="AE80" s="127" t="s">
        <v>5357</v>
      </c>
      <c r="AF80" s="127" t="s">
        <v>5356</v>
      </c>
      <c r="AG80" s="127" t="s">
        <v>5356</v>
      </c>
      <c r="AH80" s="127" t="s">
        <v>5470</v>
      </c>
      <c r="AI80" s="127" t="s">
        <v>5356</v>
      </c>
      <c r="AJ80" s="127" t="s">
        <v>5359</v>
      </c>
      <c r="AK80" s="127" t="s">
        <v>5360</v>
      </c>
      <c r="AL80" s="131" t="s">
        <v>5361</v>
      </c>
      <c r="AM80" s="127" t="s">
        <v>5356</v>
      </c>
      <c r="AN80" s="127" t="s">
        <v>5471</v>
      </c>
      <c r="AO80" s="127" t="s">
        <v>5469</v>
      </c>
      <c r="AP80" s="127" t="s">
        <v>5384</v>
      </c>
      <c r="AQ80" s="132">
        <v>1</v>
      </c>
      <c r="AR80" t="s">
        <v>34</v>
      </c>
      <c r="AS80"/>
    </row>
    <row r="81" spans="1:45" s="127" customFormat="1">
      <c r="A81" s="127" t="s">
        <v>5467</v>
      </c>
      <c r="B81" s="128">
        <v>43621</v>
      </c>
      <c r="C81" s="127" t="s">
        <v>5339</v>
      </c>
      <c r="D81" s="127" t="s">
        <v>5340</v>
      </c>
      <c r="E81" s="127" t="s">
        <v>5468</v>
      </c>
      <c r="F81" s="127" t="s">
        <v>5342</v>
      </c>
      <c r="G81" s="127" t="s">
        <v>5427</v>
      </c>
      <c r="H81" s="127" t="s">
        <v>5428</v>
      </c>
      <c r="I81" s="127" t="s">
        <v>5469</v>
      </c>
      <c r="J81" s="127" t="s">
        <v>5346</v>
      </c>
      <c r="K81" s="127" t="s">
        <v>5347</v>
      </c>
      <c r="L81" s="127" t="s">
        <v>5348</v>
      </c>
      <c r="M81" s="127" t="s">
        <v>5349</v>
      </c>
      <c r="N81" s="127" t="s">
        <v>5346</v>
      </c>
      <c r="O81" s="127" t="s">
        <v>5350</v>
      </c>
      <c r="P81" s="127" t="s">
        <v>5351</v>
      </c>
      <c r="Q81" s="127" t="s">
        <v>5352</v>
      </c>
      <c r="R81" s="127" t="s">
        <v>5371</v>
      </c>
      <c r="S81" s="127" t="s">
        <v>5372</v>
      </c>
      <c r="T81" s="129">
        <v>4</v>
      </c>
      <c r="U81" s="129">
        <v>4</v>
      </c>
      <c r="V81" s="127" t="s">
        <v>5355</v>
      </c>
      <c r="W81" s="127" t="s">
        <v>5355</v>
      </c>
      <c r="X81" s="130">
        <v>313636</v>
      </c>
      <c r="Y81" s="130">
        <v>313636</v>
      </c>
      <c r="Z81" s="131" t="s">
        <v>5356</v>
      </c>
      <c r="AA81" s="131">
        <v>1254544</v>
      </c>
      <c r="AB81" s="131">
        <v>0</v>
      </c>
      <c r="AC81" s="131">
        <v>125454</v>
      </c>
      <c r="AD81" s="130">
        <v>1379.998</v>
      </c>
      <c r="AE81" s="127" t="s">
        <v>5357</v>
      </c>
      <c r="AF81" s="127" t="s">
        <v>5356</v>
      </c>
      <c r="AG81" s="127" t="s">
        <v>5356</v>
      </c>
      <c r="AH81" s="127" t="s">
        <v>5470</v>
      </c>
      <c r="AI81" s="127" t="s">
        <v>5356</v>
      </c>
      <c r="AJ81" s="127" t="s">
        <v>5359</v>
      </c>
      <c r="AK81" s="127" t="s">
        <v>5360</v>
      </c>
      <c r="AL81" s="131" t="s">
        <v>5361</v>
      </c>
      <c r="AM81" s="127" t="s">
        <v>5356</v>
      </c>
      <c r="AN81" s="127" t="s">
        <v>5471</v>
      </c>
      <c r="AO81" s="127" t="s">
        <v>5469</v>
      </c>
      <c r="AP81" s="127" t="s">
        <v>5384</v>
      </c>
      <c r="AQ81" s="132">
        <v>4</v>
      </c>
      <c r="AR81" t="s">
        <v>34</v>
      </c>
      <c r="AS81"/>
    </row>
    <row r="82" spans="1:45" s="127" customFormat="1">
      <c r="A82" s="127" t="s">
        <v>5472</v>
      </c>
      <c r="B82" s="128">
        <v>43621</v>
      </c>
      <c r="C82" s="127" t="s">
        <v>5339</v>
      </c>
      <c r="D82" s="127" t="s">
        <v>5340</v>
      </c>
      <c r="E82" s="127" t="s">
        <v>5473</v>
      </c>
      <c r="F82" s="127" t="s">
        <v>5342</v>
      </c>
      <c r="G82" s="127" t="s">
        <v>5427</v>
      </c>
      <c r="H82" s="127" t="s">
        <v>5428</v>
      </c>
      <c r="I82" s="127" t="s">
        <v>5474</v>
      </c>
      <c r="J82" s="127" t="s">
        <v>5346</v>
      </c>
      <c r="K82" s="127" t="s">
        <v>5347</v>
      </c>
      <c r="L82" s="127" t="s">
        <v>5348</v>
      </c>
      <c r="M82" s="127" t="s">
        <v>5349</v>
      </c>
      <c r="N82" s="127" t="s">
        <v>5346</v>
      </c>
      <c r="O82" s="127" t="s">
        <v>5350</v>
      </c>
      <c r="P82" s="127" t="s">
        <v>5351</v>
      </c>
      <c r="Q82" s="127" t="s">
        <v>5352</v>
      </c>
      <c r="R82" s="127" t="s">
        <v>5353</v>
      </c>
      <c r="S82" s="127" t="s">
        <v>5354</v>
      </c>
      <c r="T82" s="129">
        <v>8</v>
      </c>
      <c r="U82" s="129">
        <v>8</v>
      </c>
      <c r="V82" s="127" t="s">
        <v>5355</v>
      </c>
      <c r="W82" s="127" t="s">
        <v>5355</v>
      </c>
      <c r="X82" s="130">
        <v>155455</v>
      </c>
      <c r="Y82" s="130">
        <v>155455</v>
      </c>
      <c r="Z82" s="131" t="s">
        <v>5356</v>
      </c>
      <c r="AA82" s="131">
        <v>1243640</v>
      </c>
      <c r="AB82" s="131">
        <v>0</v>
      </c>
      <c r="AC82" s="131">
        <v>124364</v>
      </c>
      <c r="AD82" s="130">
        <v>1368.0039999999999</v>
      </c>
      <c r="AE82" s="127" t="s">
        <v>5357</v>
      </c>
      <c r="AF82" s="127" t="s">
        <v>5356</v>
      </c>
      <c r="AG82" s="127" t="s">
        <v>5356</v>
      </c>
      <c r="AH82" s="127" t="s">
        <v>5475</v>
      </c>
      <c r="AI82" s="127" t="s">
        <v>5356</v>
      </c>
      <c r="AJ82" s="127" t="s">
        <v>5359</v>
      </c>
      <c r="AK82" s="127" t="s">
        <v>5360</v>
      </c>
      <c r="AL82" s="131" t="s">
        <v>5361</v>
      </c>
      <c r="AM82" s="127" t="s">
        <v>5356</v>
      </c>
      <c r="AN82" s="127" t="s">
        <v>5476</v>
      </c>
      <c r="AO82" s="127" t="s">
        <v>5474</v>
      </c>
      <c r="AP82" s="127" t="s">
        <v>5384</v>
      </c>
      <c r="AQ82" s="132">
        <v>8</v>
      </c>
      <c r="AR82" t="s">
        <v>34</v>
      </c>
      <c r="AS82"/>
    </row>
    <row r="83" spans="1:45" s="127" customFormat="1">
      <c r="A83" s="127" t="s">
        <v>5472</v>
      </c>
      <c r="B83" s="128">
        <v>43621</v>
      </c>
      <c r="C83" s="127" t="s">
        <v>5339</v>
      </c>
      <c r="D83" s="127" t="s">
        <v>5340</v>
      </c>
      <c r="E83" s="127" t="s">
        <v>5473</v>
      </c>
      <c r="F83" s="127" t="s">
        <v>5342</v>
      </c>
      <c r="G83" s="127" t="s">
        <v>5427</v>
      </c>
      <c r="H83" s="127" t="s">
        <v>5428</v>
      </c>
      <c r="I83" s="127" t="s">
        <v>5474</v>
      </c>
      <c r="J83" s="127" t="s">
        <v>5346</v>
      </c>
      <c r="K83" s="127" t="s">
        <v>5347</v>
      </c>
      <c r="L83" s="127" t="s">
        <v>5348</v>
      </c>
      <c r="M83" s="127" t="s">
        <v>5349</v>
      </c>
      <c r="N83" s="127" t="s">
        <v>5346</v>
      </c>
      <c r="O83" s="127" t="s">
        <v>5350</v>
      </c>
      <c r="P83" s="127" t="s">
        <v>5351</v>
      </c>
      <c r="Q83" s="127" t="s">
        <v>5352</v>
      </c>
      <c r="R83" s="127" t="s">
        <v>5363</v>
      </c>
      <c r="S83" s="127" t="s">
        <v>5364</v>
      </c>
      <c r="T83" s="129">
        <v>2</v>
      </c>
      <c r="U83" s="129">
        <v>2</v>
      </c>
      <c r="V83" s="127" t="s">
        <v>5355</v>
      </c>
      <c r="W83" s="127" t="s">
        <v>5355</v>
      </c>
      <c r="X83" s="130">
        <v>355455</v>
      </c>
      <c r="Y83" s="130">
        <v>355455</v>
      </c>
      <c r="Z83" s="131" t="s">
        <v>5356</v>
      </c>
      <c r="AA83" s="131">
        <v>710910</v>
      </c>
      <c r="AB83" s="131">
        <v>0</v>
      </c>
      <c r="AC83" s="131">
        <v>71091</v>
      </c>
      <c r="AD83" s="130">
        <v>782.00099999999998</v>
      </c>
      <c r="AE83" s="127" t="s">
        <v>5357</v>
      </c>
      <c r="AF83" s="127" t="s">
        <v>5356</v>
      </c>
      <c r="AG83" s="127" t="s">
        <v>5356</v>
      </c>
      <c r="AH83" s="127" t="s">
        <v>5475</v>
      </c>
      <c r="AI83" s="127" t="s">
        <v>5356</v>
      </c>
      <c r="AJ83" s="127" t="s">
        <v>5359</v>
      </c>
      <c r="AK83" s="127" t="s">
        <v>5360</v>
      </c>
      <c r="AL83" s="131" t="s">
        <v>5361</v>
      </c>
      <c r="AM83" s="127" t="s">
        <v>5356</v>
      </c>
      <c r="AN83" s="127" t="s">
        <v>5476</v>
      </c>
      <c r="AO83" s="127" t="s">
        <v>5474</v>
      </c>
      <c r="AP83" s="127" t="s">
        <v>5384</v>
      </c>
      <c r="AQ83" s="132">
        <v>2</v>
      </c>
      <c r="AR83" t="s">
        <v>34</v>
      </c>
      <c r="AS83"/>
    </row>
    <row r="84" spans="1:45" s="127" customFormat="1">
      <c r="A84" s="127" t="s">
        <v>5472</v>
      </c>
      <c r="B84" s="128">
        <v>43621</v>
      </c>
      <c r="C84" s="127" t="s">
        <v>5339</v>
      </c>
      <c r="D84" s="127" t="s">
        <v>5340</v>
      </c>
      <c r="E84" s="127" t="s">
        <v>5473</v>
      </c>
      <c r="F84" s="127" t="s">
        <v>5342</v>
      </c>
      <c r="G84" s="127" t="s">
        <v>5427</v>
      </c>
      <c r="H84" s="127" t="s">
        <v>5428</v>
      </c>
      <c r="I84" s="127" t="s">
        <v>5474</v>
      </c>
      <c r="J84" s="127" t="s">
        <v>5346</v>
      </c>
      <c r="K84" s="127" t="s">
        <v>5347</v>
      </c>
      <c r="L84" s="127" t="s">
        <v>5348</v>
      </c>
      <c r="M84" s="127" t="s">
        <v>5349</v>
      </c>
      <c r="N84" s="127" t="s">
        <v>5346</v>
      </c>
      <c r="O84" s="127" t="s">
        <v>5350</v>
      </c>
      <c r="P84" s="127" t="s">
        <v>5351</v>
      </c>
      <c r="Q84" s="127" t="s">
        <v>5352</v>
      </c>
      <c r="R84" s="127" t="s">
        <v>5386</v>
      </c>
      <c r="S84" s="127" t="s">
        <v>5387</v>
      </c>
      <c r="T84" s="129">
        <v>9</v>
      </c>
      <c r="U84" s="129">
        <v>9</v>
      </c>
      <c r="V84" s="127" t="s">
        <v>5355</v>
      </c>
      <c r="W84" s="127" t="s">
        <v>5355</v>
      </c>
      <c r="X84" s="130">
        <v>213273</v>
      </c>
      <c r="Y84" s="130">
        <v>213273</v>
      </c>
      <c r="Z84" s="131" t="s">
        <v>5356</v>
      </c>
      <c r="AA84" s="131">
        <v>1919457</v>
      </c>
      <c r="AB84" s="131">
        <v>0</v>
      </c>
      <c r="AC84" s="131">
        <v>191946</v>
      </c>
      <c r="AD84" s="130">
        <v>2111.4029999999998</v>
      </c>
      <c r="AE84" s="127" t="s">
        <v>5357</v>
      </c>
      <c r="AF84" s="127" t="s">
        <v>5356</v>
      </c>
      <c r="AG84" s="127" t="s">
        <v>5356</v>
      </c>
      <c r="AH84" s="127" t="s">
        <v>5475</v>
      </c>
      <c r="AI84" s="127" t="s">
        <v>5356</v>
      </c>
      <c r="AJ84" s="127" t="s">
        <v>5359</v>
      </c>
      <c r="AK84" s="127" t="s">
        <v>5360</v>
      </c>
      <c r="AL84" s="131" t="s">
        <v>5361</v>
      </c>
      <c r="AM84" s="127" t="s">
        <v>5356</v>
      </c>
      <c r="AN84" s="127" t="s">
        <v>5476</v>
      </c>
      <c r="AO84" s="127" t="s">
        <v>5474</v>
      </c>
      <c r="AP84" s="127" t="s">
        <v>5384</v>
      </c>
      <c r="AQ84" s="132">
        <v>9</v>
      </c>
      <c r="AR84" t="s">
        <v>34</v>
      </c>
      <c r="AS84"/>
    </row>
    <row r="85" spans="1:45" s="127" customFormat="1">
      <c r="A85" s="127" t="s">
        <v>5472</v>
      </c>
      <c r="B85" s="128">
        <v>43621</v>
      </c>
      <c r="C85" s="127" t="s">
        <v>5339</v>
      </c>
      <c r="D85" s="127" t="s">
        <v>5340</v>
      </c>
      <c r="E85" s="127" t="s">
        <v>5473</v>
      </c>
      <c r="F85" s="127" t="s">
        <v>5342</v>
      </c>
      <c r="G85" s="127" t="s">
        <v>5427</v>
      </c>
      <c r="H85" s="127" t="s">
        <v>5428</v>
      </c>
      <c r="I85" s="127" t="s">
        <v>5474</v>
      </c>
      <c r="J85" s="127" t="s">
        <v>5346</v>
      </c>
      <c r="K85" s="127" t="s">
        <v>5347</v>
      </c>
      <c r="L85" s="127" t="s">
        <v>5348</v>
      </c>
      <c r="M85" s="127" t="s">
        <v>5349</v>
      </c>
      <c r="N85" s="127" t="s">
        <v>5346</v>
      </c>
      <c r="O85" s="127" t="s">
        <v>5350</v>
      </c>
      <c r="P85" s="127" t="s">
        <v>5351</v>
      </c>
      <c r="Q85" s="127" t="s">
        <v>5352</v>
      </c>
      <c r="R85" s="127" t="s">
        <v>5369</v>
      </c>
      <c r="S85" s="127" t="s">
        <v>5370</v>
      </c>
      <c r="T85" s="129">
        <v>2</v>
      </c>
      <c r="U85" s="129">
        <v>2</v>
      </c>
      <c r="V85" s="127" t="s">
        <v>5355</v>
      </c>
      <c r="W85" s="127" t="s">
        <v>5355</v>
      </c>
      <c r="X85" s="130">
        <v>313636</v>
      </c>
      <c r="Y85" s="130">
        <v>313636</v>
      </c>
      <c r="Z85" s="131" t="s">
        <v>5356</v>
      </c>
      <c r="AA85" s="131">
        <v>627272</v>
      </c>
      <c r="AB85" s="131">
        <v>0</v>
      </c>
      <c r="AC85" s="131">
        <v>62727</v>
      </c>
      <c r="AD85" s="130">
        <v>689.99900000000002</v>
      </c>
      <c r="AE85" s="127" t="s">
        <v>5357</v>
      </c>
      <c r="AF85" s="127" t="s">
        <v>5356</v>
      </c>
      <c r="AG85" s="127" t="s">
        <v>5356</v>
      </c>
      <c r="AH85" s="127" t="s">
        <v>5475</v>
      </c>
      <c r="AI85" s="127" t="s">
        <v>5356</v>
      </c>
      <c r="AJ85" s="127" t="s">
        <v>5359</v>
      </c>
      <c r="AK85" s="127" t="s">
        <v>5360</v>
      </c>
      <c r="AL85" s="131" t="s">
        <v>5361</v>
      </c>
      <c r="AM85" s="127" t="s">
        <v>5356</v>
      </c>
      <c r="AN85" s="127" t="s">
        <v>5476</v>
      </c>
      <c r="AO85" s="127" t="s">
        <v>5474</v>
      </c>
      <c r="AP85" s="127" t="s">
        <v>5384</v>
      </c>
      <c r="AQ85" s="132">
        <v>2</v>
      </c>
      <c r="AR85" t="s">
        <v>34</v>
      </c>
      <c r="AS85"/>
    </row>
    <row r="86" spans="1:45" s="127" customFormat="1">
      <c r="A86" s="127" t="s">
        <v>5472</v>
      </c>
      <c r="B86" s="128">
        <v>43621</v>
      </c>
      <c r="C86" s="127" t="s">
        <v>5339</v>
      </c>
      <c r="D86" s="127" t="s">
        <v>5340</v>
      </c>
      <c r="E86" s="127" t="s">
        <v>5473</v>
      </c>
      <c r="F86" s="127" t="s">
        <v>5342</v>
      </c>
      <c r="G86" s="127" t="s">
        <v>5427</v>
      </c>
      <c r="H86" s="127" t="s">
        <v>5428</v>
      </c>
      <c r="I86" s="127" t="s">
        <v>5474</v>
      </c>
      <c r="J86" s="127" t="s">
        <v>5346</v>
      </c>
      <c r="K86" s="127" t="s">
        <v>5347</v>
      </c>
      <c r="L86" s="127" t="s">
        <v>5348</v>
      </c>
      <c r="M86" s="127" t="s">
        <v>5349</v>
      </c>
      <c r="N86" s="127" t="s">
        <v>5346</v>
      </c>
      <c r="O86" s="127" t="s">
        <v>5350</v>
      </c>
      <c r="P86" s="127" t="s">
        <v>5351</v>
      </c>
      <c r="Q86" s="127" t="s">
        <v>5352</v>
      </c>
      <c r="R86" s="127" t="s">
        <v>5371</v>
      </c>
      <c r="S86" s="127" t="s">
        <v>5372</v>
      </c>
      <c r="T86" s="129">
        <v>2</v>
      </c>
      <c r="U86" s="129">
        <v>2</v>
      </c>
      <c r="V86" s="127" t="s">
        <v>5355</v>
      </c>
      <c r="W86" s="127" t="s">
        <v>5355</v>
      </c>
      <c r="X86" s="130">
        <v>313636</v>
      </c>
      <c r="Y86" s="130">
        <v>313636</v>
      </c>
      <c r="Z86" s="131" t="s">
        <v>5356</v>
      </c>
      <c r="AA86" s="131">
        <v>627272</v>
      </c>
      <c r="AB86" s="131">
        <v>0</v>
      </c>
      <c r="AC86" s="131">
        <v>62727</v>
      </c>
      <c r="AD86" s="130">
        <v>689.99900000000002</v>
      </c>
      <c r="AE86" s="127" t="s">
        <v>5357</v>
      </c>
      <c r="AF86" s="127" t="s">
        <v>5356</v>
      </c>
      <c r="AG86" s="127" t="s">
        <v>5356</v>
      </c>
      <c r="AH86" s="127" t="s">
        <v>5475</v>
      </c>
      <c r="AI86" s="127" t="s">
        <v>5356</v>
      </c>
      <c r="AJ86" s="127" t="s">
        <v>5359</v>
      </c>
      <c r="AK86" s="127" t="s">
        <v>5360</v>
      </c>
      <c r="AL86" s="131" t="s">
        <v>5361</v>
      </c>
      <c r="AM86" s="127" t="s">
        <v>5356</v>
      </c>
      <c r="AN86" s="127" t="s">
        <v>5476</v>
      </c>
      <c r="AO86" s="127" t="s">
        <v>5474</v>
      </c>
      <c r="AP86" s="127" t="s">
        <v>5384</v>
      </c>
      <c r="AQ86" s="132">
        <v>2</v>
      </c>
      <c r="AR86" t="s">
        <v>34</v>
      </c>
      <c r="AS86"/>
    </row>
    <row r="87" spans="1:45" s="127" customFormat="1">
      <c r="A87" s="127" t="s">
        <v>5477</v>
      </c>
      <c r="B87" s="128">
        <v>43621</v>
      </c>
      <c r="C87" s="127" t="s">
        <v>5339</v>
      </c>
      <c r="D87" s="127" t="s">
        <v>5340</v>
      </c>
      <c r="E87" s="127" t="s">
        <v>5478</v>
      </c>
      <c r="F87" s="127" t="s">
        <v>5342</v>
      </c>
      <c r="G87" s="127" t="s">
        <v>5427</v>
      </c>
      <c r="H87" s="127" t="s">
        <v>5428</v>
      </c>
      <c r="I87" s="127" t="s">
        <v>5479</v>
      </c>
      <c r="J87" s="127" t="s">
        <v>5346</v>
      </c>
      <c r="K87" s="127" t="s">
        <v>5347</v>
      </c>
      <c r="L87" s="127" t="s">
        <v>5348</v>
      </c>
      <c r="M87" s="127" t="s">
        <v>5349</v>
      </c>
      <c r="N87" s="127" t="s">
        <v>5346</v>
      </c>
      <c r="O87" s="127" t="s">
        <v>5350</v>
      </c>
      <c r="P87" s="127" t="s">
        <v>5351</v>
      </c>
      <c r="Q87" s="127" t="s">
        <v>5352</v>
      </c>
      <c r="R87" s="127" t="s">
        <v>5386</v>
      </c>
      <c r="S87" s="127" t="s">
        <v>5387</v>
      </c>
      <c r="T87" s="129">
        <v>13</v>
      </c>
      <c r="U87" s="129">
        <v>13</v>
      </c>
      <c r="V87" s="127" t="s">
        <v>5355</v>
      </c>
      <c r="W87" s="127" t="s">
        <v>5355</v>
      </c>
      <c r="X87" s="130">
        <v>213273</v>
      </c>
      <c r="Y87" s="130">
        <v>213273</v>
      </c>
      <c r="Z87" s="131" t="s">
        <v>5356</v>
      </c>
      <c r="AA87" s="131">
        <v>2772549</v>
      </c>
      <c r="AB87" s="131">
        <v>0</v>
      </c>
      <c r="AC87" s="131">
        <v>277254</v>
      </c>
      <c r="AD87" s="130">
        <v>3049.8029999999999</v>
      </c>
      <c r="AE87" s="127" t="s">
        <v>5357</v>
      </c>
      <c r="AF87" s="127" t="s">
        <v>5356</v>
      </c>
      <c r="AG87" s="127" t="s">
        <v>5356</v>
      </c>
      <c r="AH87" s="127" t="s">
        <v>5480</v>
      </c>
      <c r="AI87" s="127" t="s">
        <v>5356</v>
      </c>
      <c r="AJ87" s="127" t="s">
        <v>5359</v>
      </c>
      <c r="AK87" s="127" t="s">
        <v>5360</v>
      </c>
      <c r="AL87" s="131" t="s">
        <v>5361</v>
      </c>
      <c r="AM87" s="127" t="s">
        <v>5356</v>
      </c>
      <c r="AN87" s="127" t="s">
        <v>5481</v>
      </c>
      <c r="AO87" s="127" t="s">
        <v>5479</v>
      </c>
      <c r="AP87" s="127" t="s">
        <v>5384</v>
      </c>
      <c r="AQ87" s="132">
        <v>13</v>
      </c>
      <c r="AR87" t="s">
        <v>34</v>
      </c>
      <c r="AS87"/>
    </row>
    <row r="88" spans="1:45" s="127" customFormat="1">
      <c r="A88" s="127" t="s">
        <v>5477</v>
      </c>
      <c r="B88" s="128">
        <v>43621</v>
      </c>
      <c r="C88" s="127" t="s">
        <v>5339</v>
      </c>
      <c r="D88" s="127" t="s">
        <v>5340</v>
      </c>
      <c r="E88" s="127" t="s">
        <v>5478</v>
      </c>
      <c r="F88" s="127" t="s">
        <v>5342</v>
      </c>
      <c r="G88" s="127" t="s">
        <v>5427</v>
      </c>
      <c r="H88" s="127" t="s">
        <v>5428</v>
      </c>
      <c r="I88" s="127" t="s">
        <v>5479</v>
      </c>
      <c r="J88" s="127" t="s">
        <v>5346</v>
      </c>
      <c r="K88" s="127" t="s">
        <v>5347</v>
      </c>
      <c r="L88" s="127" t="s">
        <v>5348</v>
      </c>
      <c r="M88" s="127" t="s">
        <v>5349</v>
      </c>
      <c r="N88" s="127" t="s">
        <v>5346</v>
      </c>
      <c r="O88" s="127" t="s">
        <v>5350</v>
      </c>
      <c r="P88" s="127" t="s">
        <v>5351</v>
      </c>
      <c r="Q88" s="127" t="s">
        <v>5352</v>
      </c>
      <c r="R88" s="127" t="s">
        <v>5367</v>
      </c>
      <c r="S88" s="127" t="s">
        <v>5368</v>
      </c>
      <c r="T88" s="129">
        <v>8</v>
      </c>
      <c r="U88" s="129">
        <v>8</v>
      </c>
      <c r="V88" s="127" t="s">
        <v>5355</v>
      </c>
      <c r="W88" s="127" t="s">
        <v>5355</v>
      </c>
      <c r="X88" s="130">
        <v>266591</v>
      </c>
      <c r="Y88" s="130">
        <v>266591</v>
      </c>
      <c r="Z88" s="131" t="s">
        <v>5356</v>
      </c>
      <c r="AA88" s="131">
        <v>2132725</v>
      </c>
      <c r="AB88" s="131">
        <v>-376363</v>
      </c>
      <c r="AC88" s="131">
        <v>213273</v>
      </c>
      <c r="AD88" s="130">
        <v>2345.998</v>
      </c>
      <c r="AE88" s="127" t="s">
        <v>5357</v>
      </c>
      <c r="AF88" s="127" t="s">
        <v>5356</v>
      </c>
      <c r="AG88" s="127" t="s">
        <v>5356</v>
      </c>
      <c r="AH88" s="127" t="s">
        <v>5480</v>
      </c>
      <c r="AI88" s="127" t="s">
        <v>5356</v>
      </c>
      <c r="AJ88" s="127" t="s">
        <v>5359</v>
      </c>
      <c r="AK88" s="127" t="s">
        <v>5360</v>
      </c>
      <c r="AL88" s="131" t="s">
        <v>5361</v>
      </c>
      <c r="AM88" s="127" t="s">
        <v>5356</v>
      </c>
      <c r="AN88" s="127" t="s">
        <v>5481</v>
      </c>
      <c r="AO88" s="127" t="s">
        <v>5479</v>
      </c>
      <c r="AP88" s="127" t="s">
        <v>5384</v>
      </c>
      <c r="AQ88" s="132">
        <v>8</v>
      </c>
      <c r="AR88" t="s">
        <v>34</v>
      </c>
      <c r="AS88"/>
    </row>
    <row r="89" spans="1:45" s="127" customFormat="1">
      <c r="A89" s="127" t="s">
        <v>5477</v>
      </c>
      <c r="B89" s="128">
        <v>43621</v>
      </c>
      <c r="C89" s="127" t="s">
        <v>5339</v>
      </c>
      <c r="D89" s="127" t="s">
        <v>5340</v>
      </c>
      <c r="E89" s="127" t="s">
        <v>5478</v>
      </c>
      <c r="F89" s="127" t="s">
        <v>5342</v>
      </c>
      <c r="G89" s="127" t="s">
        <v>5427</v>
      </c>
      <c r="H89" s="127" t="s">
        <v>5428</v>
      </c>
      <c r="I89" s="127" t="s">
        <v>5479</v>
      </c>
      <c r="J89" s="127" t="s">
        <v>5346</v>
      </c>
      <c r="K89" s="127" t="s">
        <v>5347</v>
      </c>
      <c r="L89" s="127" t="s">
        <v>5348</v>
      </c>
      <c r="M89" s="127" t="s">
        <v>5349</v>
      </c>
      <c r="N89" s="127" t="s">
        <v>5346</v>
      </c>
      <c r="O89" s="127" t="s">
        <v>5350</v>
      </c>
      <c r="P89" s="127" t="s">
        <v>5351</v>
      </c>
      <c r="Q89" s="127" t="s">
        <v>5352</v>
      </c>
      <c r="R89" s="127" t="s">
        <v>5369</v>
      </c>
      <c r="S89" s="127" t="s">
        <v>5370</v>
      </c>
      <c r="T89" s="129">
        <v>2</v>
      </c>
      <c r="U89" s="129">
        <v>2</v>
      </c>
      <c r="V89" s="127" t="s">
        <v>5355</v>
      </c>
      <c r="W89" s="127" t="s">
        <v>5355</v>
      </c>
      <c r="X89" s="130">
        <v>313636</v>
      </c>
      <c r="Y89" s="130">
        <v>313636</v>
      </c>
      <c r="Z89" s="131" t="s">
        <v>5356</v>
      </c>
      <c r="AA89" s="131">
        <v>627272</v>
      </c>
      <c r="AB89" s="131">
        <v>0</v>
      </c>
      <c r="AC89" s="131">
        <v>62727</v>
      </c>
      <c r="AD89" s="130">
        <v>689.99900000000002</v>
      </c>
      <c r="AE89" s="127" t="s">
        <v>5357</v>
      </c>
      <c r="AF89" s="127" t="s">
        <v>5356</v>
      </c>
      <c r="AG89" s="127" t="s">
        <v>5356</v>
      </c>
      <c r="AH89" s="127" t="s">
        <v>5480</v>
      </c>
      <c r="AI89" s="127" t="s">
        <v>5356</v>
      </c>
      <c r="AJ89" s="127" t="s">
        <v>5359</v>
      </c>
      <c r="AK89" s="127" t="s">
        <v>5360</v>
      </c>
      <c r="AL89" s="131" t="s">
        <v>5361</v>
      </c>
      <c r="AM89" s="127" t="s">
        <v>5356</v>
      </c>
      <c r="AN89" s="127" t="s">
        <v>5481</v>
      </c>
      <c r="AO89" s="127" t="s">
        <v>5479</v>
      </c>
      <c r="AP89" s="127" t="s">
        <v>5384</v>
      </c>
      <c r="AQ89" s="132">
        <v>2</v>
      </c>
      <c r="AR89" t="s">
        <v>34</v>
      </c>
      <c r="AS89"/>
    </row>
    <row r="90" spans="1:45" s="127" customFormat="1">
      <c r="A90" s="127" t="s">
        <v>5477</v>
      </c>
      <c r="B90" s="128">
        <v>43621</v>
      </c>
      <c r="C90" s="127" t="s">
        <v>5339</v>
      </c>
      <c r="D90" s="127" t="s">
        <v>5340</v>
      </c>
      <c r="E90" s="127" t="s">
        <v>5478</v>
      </c>
      <c r="F90" s="127" t="s">
        <v>5342</v>
      </c>
      <c r="G90" s="127" t="s">
        <v>5427</v>
      </c>
      <c r="H90" s="127" t="s">
        <v>5428</v>
      </c>
      <c r="I90" s="127" t="s">
        <v>5479</v>
      </c>
      <c r="J90" s="127" t="s">
        <v>5346</v>
      </c>
      <c r="K90" s="127" t="s">
        <v>5347</v>
      </c>
      <c r="L90" s="127" t="s">
        <v>5348</v>
      </c>
      <c r="M90" s="127" t="s">
        <v>5349</v>
      </c>
      <c r="N90" s="127" t="s">
        <v>5346</v>
      </c>
      <c r="O90" s="127" t="s">
        <v>5350</v>
      </c>
      <c r="P90" s="127" t="s">
        <v>5351</v>
      </c>
      <c r="Q90" s="127" t="s">
        <v>5352</v>
      </c>
      <c r="R90" s="127" t="s">
        <v>5371</v>
      </c>
      <c r="S90" s="127" t="s">
        <v>5372</v>
      </c>
      <c r="T90" s="129">
        <v>1</v>
      </c>
      <c r="U90" s="129">
        <v>1</v>
      </c>
      <c r="V90" s="127" t="s">
        <v>5355</v>
      </c>
      <c r="W90" s="127" t="s">
        <v>5355</v>
      </c>
      <c r="X90" s="130">
        <v>313636</v>
      </c>
      <c r="Y90" s="130">
        <v>313636</v>
      </c>
      <c r="Z90" s="131" t="s">
        <v>5356</v>
      </c>
      <c r="AA90" s="131">
        <v>313636</v>
      </c>
      <c r="AB90" s="131">
        <v>0</v>
      </c>
      <c r="AC90" s="131">
        <v>31364</v>
      </c>
      <c r="AD90" s="130">
        <v>345</v>
      </c>
      <c r="AE90" s="127" t="s">
        <v>5357</v>
      </c>
      <c r="AF90" s="127" t="s">
        <v>5356</v>
      </c>
      <c r="AG90" s="127" t="s">
        <v>5356</v>
      </c>
      <c r="AH90" s="127" t="s">
        <v>5480</v>
      </c>
      <c r="AI90" s="127" t="s">
        <v>5356</v>
      </c>
      <c r="AJ90" s="127" t="s">
        <v>5359</v>
      </c>
      <c r="AK90" s="127" t="s">
        <v>5360</v>
      </c>
      <c r="AL90" s="131" t="s">
        <v>5361</v>
      </c>
      <c r="AM90" s="127" t="s">
        <v>5356</v>
      </c>
      <c r="AN90" s="127" t="s">
        <v>5481</v>
      </c>
      <c r="AO90" s="127" t="s">
        <v>5479</v>
      </c>
      <c r="AP90" s="127" t="s">
        <v>5384</v>
      </c>
      <c r="AQ90" s="132">
        <v>1</v>
      </c>
      <c r="AR90" t="s">
        <v>34</v>
      </c>
      <c r="AS90"/>
    </row>
    <row r="91" spans="1:45" s="127" customFormat="1">
      <c r="A91" s="127" t="s">
        <v>5482</v>
      </c>
      <c r="B91" s="128">
        <v>43621</v>
      </c>
      <c r="C91" s="127" t="s">
        <v>5339</v>
      </c>
      <c r="D91" s="127" t="s">
        <v>5340</v>
      </c>
      <c r="E91" s="127" t="s">
        <v>5483</v>
      </c>
      <c r="F91" s="127" t="s">
        <v>5342</v>
      </c>
      <c r="G91" s="127" t="s">
        <v>5416</v>
      </c>
      <c r="H91" s="127" t="s">
        <v>5417</v>
      </c>
      <c r="I91" s="127" t="s">
        <v>5418</v>
      </c>
      <c r="J91" s="127" t="s">
        <v>5346</v>
      </c>
      <c r="K91" s="127" t="s">
        <v>5347</v>
      </c>
      <c r="L91" s="127" t="s">
        <v>5348</v>
      </c>
      <c r="M91" s="127" t="s">
        <v>5349</v>
      </c>
      <c r="N91" s="127" t="s">
        <v>5346</v>
      </c>
      <c r="O91" s="127" t="s">
        <v>5350</v>
      </c>
      <c r="P91" s="127" t="s">
        <v>5419</v>
      </c>
      <c r="Q91" s="127" t="s">
        <v>5420</v>
      </c>
      <c r="R91" s="127" t="s">
        <v>5353</v>
      </c>
      <c r="S91" s="127" t="s">
        <v>5354</v>
      </c>
      <c r="T91" s="129">
        <v>1000</v>
      </c>
      <c r="U91" s="129">
        <v>1000</v>
      </c>
      <c r="V91" s="127" t="s">
        <v>5355</v>
      </c>
      <c r="W91" s="127" t="s">
        <v>5355</v>
      </c>
      <c r="X91" s="130">
        <v>107016</v>
      </c>
      <c r="Y91" s="130">
        <v>107016</v>
      </c>
      <c r="Z91" s="131" t="s">
        <v>5356</v>
      </c>
      <c r="AA91" s="131">
        <v>107016140</v>
      </c>
      <c r="AB91" s="131">
        <v>-31965860</v>
      </c>
      <c r="AC91" s="131">
        <v>10701614</v>
      </c>
      <c r="AD91" s="130">
        <v>117717.754</v>
      </c>
      <c r="AE91" s="127" t="s">
        <v>5357</v>
      </c>
      <c r="AF91" s="127" t="s">
        <v>5356</v>
      </c>
      <c r="AG91" s="127" t="s">
        <v>5356</v>
      </c>
      <c r="AH91" s="127" t="s">
        <v>5484</v>
      </c>
      <c r="AI91" s="127" t="s">
        <v>5356</v>
      </c>
      <c r="AJ91" s="127" t="s">
        <v>5359</v>
      </c>
      <c r="AK91" s="127" t="s">
        <v>5360</v>
      </c>
      <c r="AL91" s="131" t="s">
        <v>5361</v>
      </c>
      <c r="AM91" s="127" t="s">
        <v>5356</v>
      </c>
      <c r="AN91" s="127" t="s">
        <v>5416</v>
      </c>
      <c r="AO91" s="127" t="s">
        <v>5356</v>
      </c>
      <c r="AP91" s="127" t="s">
        <v>5356</v>
      </c>
      <c r="AQ91" s="132">
        <v>1000</v>
      </c>
      <c r="AR91">
        <v>0</v>
      </c>
      <c r="AS91"/>
    </row>
    <row r="92" spans="1:45" s="127" customFormat="1">
      <c r="A92" s="127" t="s">
        <v>5485</v>
      </c>
      <c r="B92" s="128">
        <v>43621</v>
      </c>
      <c r="C92" s="127" t="s">
        <v>5339</v>
      </c>
      <c r="D92" s="127" t="s">
        <v>5340</v>
      </c>
      <c r="E92" s="127" t="s">
        <v>5486</v>
      </c>
      <c r="F92" s="127" t="s">
        <v>5342</v>
      </c>
      <c r="G92" s="127" t="s">
        <v>5416</v>
      </c>
      <c r="H92" s="127" t="s">
        <v>5417</v>
      </c>
      <c r="I92" s="127" t="s">
        <v>5418</v>
      </c>
      <c r="J92" s="127" t="s">
        <v>5346</v>
      </c>
      <c r="K92" s="127" t="s">
        <v>5347</v>
      </c>
      <c r="L92" s="127" t="s">
        <v>5348</v>
      </c>
      <c r="M92" s="127" t="s">
        <v>5349</v>
      </c>
      <c r="N92" s="127" t="s">
        <v>5346</v>
      </c>
      <c r="O92" s="127" t="s">
        <v>5350</v>
      </c>
      <c r="P92" s="127" t="s">
        <v>5419</v>
      </c>
      <c r="Q92" s="127" t="s">
        <v>5420</v>
      </c>
      <c r="R92" s="127" t="s">
        <v>5353</v>
      </c>
      <c r="S92" s="127" t="s">
        <v>5354</v>
      </c>
      <c r="T92" s="129">
        <v>1000</v>
      </c>
      <c r="U92" s="129">
        <v>1000</v>
      </c>
      <c r="V92" s="127" t="s">
        <v>5355</v>
      </c>
      <c r="W92" s="127" t="s">
        <v>5355</v>
      </c>
      <c r="X92" s="130">
        <v>107016</v>
      </c>
      <c r="Y92" s="130">
        <v>107016</v>
      </c>
      <c r="Z92" s="131" t="s">
        <v>5356</v>
      </c>
      <c r="AA92" s="131">
        <v>107016140</v>
      </c>
      <c r="AB92" s="131">
        <v>-31965860</v>
      </c>
      <c r="AC92" s="131">
        <v>10701614</v>
      </c>
      <c r="AD92" s="130">
        <v>117717.754</v>
      </c>
      <c r="AE92" s="127" t="s">
        <v>5357</v>
      </c>
      <c r="AF92" s="127" t="s">
        <v>5356</v>
      </c>
      <c r="AG92" s="127" t="s">
        <v>5356</v>
      </c>
      <c r="AH92" s="127" t="s">
        <v>5487</v>
      </c>
      <c r="AI92" s="127" t="s">
        <v>5356</v>
      </c>
      <c r="AJ92" s="127" t="s">
        <v>5359</v>
      </c>
      <c r="AK92" s="127" t="s">
        <v>5360</v>
      </c>
      <c r="AL92" s="131" t="s">
        <v>5361</v>
      </c>
      <c r="AM92" s="127" t="s">
        <v>5356</v>
      </c>
      <c r="AN92" s="127" t="s">
        <v>5416</v>
      </c>
      <c r="AO92" s="127" t="s">
        <v>5356</v>
      </c>
      <c r="AP92" s="127" t="s">
        <v>5356</v>
      </c>
      <c r="AQ92" s="132">
        <v>1000</v>
      </c>
      <c r="AR92">
        <v>0</v>
      </c>
      <c r="AS92"/>
    </row>
    <row r="93" spans="1:45" s="127" customFormat="1">
      <c r="A93" s="127" t="s">
        <v>5488</v>
      </c>
      <c r="B93" s="128">
        <v>43622</v>
      </c>
      <c r="C93" s="127" t="s">
        <v>5339</v>
      </c>
      <c r="D93" s="127" t="s">
        <v>5340</v>
      </c>
      <c r="E93" s="127" t="s">
        <v>5489</v>
      </c>
      <c r="F93" s="127" t="s">
        <v>5342</v>
      </c>
      <c r="G93" s="127" t="s">
        <v>5427</v>
      </c>
      <c r="H93" s="127" t="s">
        <v>5428</v>
      </c>
      <c r="I93" s="127" t="s">
        <v>5490</v>
      </c>
      <c r="J93" s="127" t="s">
        <v>5346</v>
      </c>
      <c r="K93" s="127" t="s">
        <v>5347</v>
      </c>
      <c r="L93" s="127" t="s">
        <v>5348</v>
      </c>
      <c r="M93" s="127" t="s">
        <v>5349</v>
      </c>
      <c r="N93" s="127" t="s">
        <v>5346</v>
      </c>
      <c r="O93" s="127" t="s">
        <v>5350</v>
      </c>
      <c r="P93" s="127" t="s">
        <v>5351</v>
      </c>
      <c r="Q93" s="127" t="s">
        <v>5352</v>
      </c>
      <c r="R93" s="127" t="s">
        <v>5353</v>
      </c>
      <c r="S93" s="127" t="s">
        <v>5354</v>
      </c>
      <c r="T93" s="129">
        <v>5</v>
      </c>
      <c r="U93" s="129">
        <v>5</v>
      </c>
      <c r="V93" s="127" t="s">
        <v>5355</v>
      </c>
      <c r="W93" s="127" t="s">
        <v>5355</v>
      </c>
      <c r="X93" s="130">
        <v>155455</v>
      </c>
      <c r="Y93" s="130">
        <v>155455</v>
      </c>
      <c r="Z93" s="131" t="s">
        <v>5356</v>
      </c>
      <c r="AA93" s="131">
        <v>777275</v>
      </c>
      <c r="AB93" s="131">
        <v>0</v>
      </c>
      <c r="AC93" s="131">
        <v>77728</v>
      </c>
      <c r="AD93" s="130">
        <v>855.00300000000004</v>
      </c>
      <c r="AE93" s="127" t="s">
        <v>5357</v>
      </c>
      <c r="AF93" s="127" t="s">
        <v>5356</v>
      </c>
      <c r="AG93" s="127" t="s">
        <v>5356</v>
      </c>
      <c r="AH93" s="127" t="s">
        <v>5491</v>
      </c>
      <c r="AI93" s="127" t="s">
        <v>5356</v>
      </c>
      <c r="AJ93" s="127" t="s">
        <v>5359</v>
      </c>
      <c r="AK93" s="127" t="s">
        <v>5360</v>
      </c>
      <c r="AL93" s="131" t="s">
        <v>5361</v>
      </c>
      <c r="AM93" s="127" t="s">
        <v>5356</v>
      </c>
      <c r="AN93" s="127" t="s">
        <v>5492</v>
      </c>
      <c r="AO93" s="127" t="s">
        <v>5490</v>
      </c>
      <c r="AP93" s="127" t="s">
        <v>5384</v>
      </c>
      <c r="AQ93" s="132">
        <v>5</v>
      </c>
      <c r="AR93" t="s">
        <v>34</v>
      </c>
      <c r="AS93"/>
    </row>
    <row r="94" spans="1:45" s="127" customFormat="1">
      <c r="A94" s="127" t="s">
        <v>5488</v>
      </c>
      <c r="B94" s="128">
        <v>43622</v>
      </c>
      <c r="C94" s="127" t="s">
        <v>5339</v>
      </c>
      <c r="D94" s="127" t="s">
        <v>5340</v>
      </c>
      <c r="E94" s="127" t="s">
        <v>5489</v>
      </c>
      <c r="F94" s="127" t="s">
        <v>5342</v>
      </c>
      <c r="G94" s="127" t="s">
        <v>5427</v>
      </c>
      <c r="H94" s="127" t="s">
        <v>5428</v>
      </c>
      <c r="I94" s="127" t="s">
        <v>5490</v>
      </c>
      <c r="J94" s="127" t="s">
        <v>5346</v>
      </c>
      <c r="K94" s="127" t="s">
        <v>5347</v>
      </c>
      <c r="L94" s="127" t="s">
        <v>5348</v>
      </c>
      <c r="M94" s="127" t="s">
        <v>5349</v>
      </c>
      <c r="N94" s="127" t="s">
        <v>5346</v>
      </c>
      <c r="O94" s="127" t="s">
        <v>5350</v>
      </c>
      <c r="P94" s="127" t="s">
        <v>5351</v>
      </c>
      <c r="Q94" s="127" t="s">
        <v>5352</v>
      </c>
      <c r="R94" s="127" t="s">
        <v>5386</v>
      </c>
      <c r="S94" s="127" t="s">
        <v>5387</v>
      </c>
      <c r="T94" s="129">
        <v>10</v>
      </c>
      <c r="U94" s="129">
        <v>10</v>
      </c>
      <c r="V94" s="127" t="s">
        <v>5355</v>
      </c>
      <c r="W94" s="127" t="s">
        <v>5355</v>
      </c>
      <c r="X94" s="130">
        <v>181282</v>
      </c>
      <c r="Y94" s="130">
        <v>181282</v>
      </c>
      <c r="Z94" s="131" t="s">
        <v>5356</v>
      </c>
      <c r="AA94" s="131">
        <v>1812820</v>
      </c>
      <c r="AB94" s="131">
        <v>-319910</v>
      </c>
      <c r="AC94" s="131">
        <v>181282</v>
      </c>
      <c r="AD94" s="130">
        <v>1994.1020000000001</v>
      </c>
      <c r="AE94" s="127" t="s">
        <v>5357</v>
      </c>
      <c r="AF94" s="127" t="s">
        <v>5356</v>
      </c>
      <c r="AG94" s="127" t="s">
        <v>5356</v>
      </c>
      <c r="AH94" s="127" t="s">
        <v>5491</v>
      </c>
      <c r="AI94" s="127" t="s">
        <v>5356</v>
      </c>
      <c r="AJ94" s="127" t="s">
        <v>5359</v>
      </c>
      <c r="AK94" s="127" t="s">
        <v>5360</v>
      </c>
      <c r="AL94" s="131" t="s">
        <v>5361</v>
      </c>
      <c r="AM94" s="127" t="s">
        <v>5356</v>
      </c>
      <c r="AN94" s="127" t="s">
        <v>5492</v>
      </c>
      <c r="AO94" s="127" t="s">
        <v>5490</v>
      </c>
      <c r="AP94" s="127" t="s">
        <v>5384</v>
      </c>
      <c r="AQ94" s="132">
        <v>10</v>
      </c>
      <c r="AR94" t="s">
        <v>34</v>
      </c>
      <c r="AS94"/>
    </row>
    <row r="95" spans="1:45" s="127" customFormat="1">
      <c r="A95" s="127" t="s">
        <v>5488</v>
      </c>
      <c r="B95" s="128">
        <v>43622</v>
      </c>
      <c r="C95" s="127" t="s">
        <v>5339</v>
      </c>
      <c r="D95" s="127" t="s">
        <v>5340</v>
      </c>
      <c r="E95" s="127" t="s">
        <v>5489</v>
      </c>
      <c r="F95" s="127" t="s">
        <v>5342</v>
      </c>
      <c r="G95" s="127" t="s">
        <v>5427</v>
      </c>
      <c r="H95" s="127" t="s">
        <v>5428</v>
      </c>
      <c r="I95" s="127" t="s">
        <v>5490</v>
      </c>
      <c r="J95" s="127" t="s">
        <v>5346</v>
      </c>
      <c r="K95" s="127" t="s">
        <v>5347</v>
      </c>
      <c r="L95" s="127" t="s">
        <v>5348</v>
      </c>
      <c r="M95" s="127" t="s">
        <v>5349</v>
      </c>
      <c r="N95" s="127" t="s">
        <v>5346</v>
      </c>
      <c r="O95" s="127" t="s">
        <v>5350</v>
      </c>
      <c r="P95" s="127" t="s">
        <v>5351</v>
      </c>
      <c r="Q95" s="127" t="s">
        <v>5352</v>
      </c>
      <c r="R95" s="127" t="s">
        <v>5367</v>
      </c>
      <c r="S95" s="127" t="s">
        <v>5368</v>
      </c>
      <c r="T95" s="129">
        <v>2</v>
      </c>
      <c r="U95" s="129">
        <v>2</v>
      </c>
      <c r="V95" s="127" t="s">
        <v>5355</v>
      </c>
      <c r="W95" s="127" t="s">
        <v>5355</v>
      </c>
      <c r="X95" s="130">
        <v>313636</v>
      </c>
      <c r="Y95" s="130">
        <v>313636</v>
      </c>
      <c r="Z95" s="131" t="s">
        <v>5356</v>
      </c>
      <c r="AA95" s="131">
        <v>627272</v>
      </c>
      <c r="AB95" s="131">
        <v>0</v>
      </c>
      <c r="AC95" s="131">
        <v>62727</v>
      </c>
      <c r="AD95" s="130">
        <v>689.99900000000002</v>
      </c>
      <c r="AE95" s="127" t="s">
        <v>5357</v>
      </c>
      <c r="AF95" s="127" t="s">
        <v>5356</v>
      </c>
      <c r="AG95" s="127" t="s">
        <v>5356</v>
      </c>
      <c r="AH95" s="127" t="s">
        <v>5491</v>
      </c>
      <c r="AI95" s="127" t="s">
        <v>5356</v>
      </c>
      <c r="AJ95" s="127" t="s">
        <v>5359</v>
      </c>
      <c r="AK95" s="127" t="s">
        <v>5360</v>
      </c>
      <c r="AL95" s="131" t="s">
        <v>5361</v>
      </c>
      <c r="AM95" s="127" t="s">
        <v>5356</v>
      </c>
      <c r="AN95" s="127" t="s">
        <v>5492</v>
      </c>
      <c r="AO95" s="127" t="s">
        <v>5490</v>
      </c>
      <c r="AP95" s="127" t="s">
        <v>5384</v>
      </c>
      <c r="AQ95" s="132">
        <v>2</v>
      </c>
      <c r="AR95" t="s">
        <v>34</v>
      </c>
      <c r="AS95"/>
    </row>
    <row r="96" spans="1:45" s="127" customFormat="1">
      <c r="A96" s="127" t="s">
        <v>5488</v>
      </c>
      <c r="B96" s="128">
        <v>43622</v>
      </c>
      <c r="C96" s="127" t="s">
        <v>5339</v>
      </c>
      <c r="D96" s="127" t="s">
        <v>5340</v>
      </c>
      <c r="E96" s="127" t="s">
        <v>5489</v>
      </c>
      <c r="F96" s="127" t="s">
        <v>5342</v>
      </c>
      <c r="G96" s="127" t="s">
        <v>5427</v>
      </c>
      <c r="H96" s="127" t="s">
        <v>5428</v>
      </c>
      <c r="I96" s="127" t="s">
        <v>5490</v>
      </c>
      <c r="J96" s="127" t="s">
        <v>5346</v>
      </c>
      <c r="K96" s="127" t="s">
        <v>5347</v>
      </c>
      <c r="L96" s="127" t="s">
        <v>5348</v>
      </c>
      <c r="M96" s="127" t="s">
        <v>5349</v>
      </c>
      <c r="N96" s="127" t="s">
        <v>5346</v>
      </c>
      <c r="O96" s="127" t="s">
        <v>5350</v>
      </c>
      <c r="P96" s="127" t="s">
        <v>5351</v>
      </c>
      <c r="Q96" s="127" t="s">
        <v>5352</v>
      </c>
      <c r="R96" s="127" t="s">
        <v>5369</v>
      </c>
      <c r="S96" s="127" t="s">
        <v>5370</v>
      </c>
      <c r="T96" s="129">
        <v>2</v>
      </c>
      <c r="U96" s="129">
        <v>2</v>
      </c>
      <c r="V96" s="127" t="s">
        <v>5355</v>
      </c>
      <c r="W96" s="127" t="s">
        <v>5355</v>
      </c>
      <c r="X96" s="130">
        <v>313636</v>
      </c>
      <c r="Y96" s="130">
        <v>313636</v>
      </c>
      <c r="Z96" s="131" t="s">
        <v>5356</v>
      </c>
      <c r="AA96" s="131">
        <v>627272</v>
      </c>
      <c r="AB96" s="131">
        <v>0</v>
      </c>
      <c r="AC96" s="131">
        <v>62727</v>
      </c>
      <c r="AD96" s="130">
        <v>689.99900000000002</v>
      </c>
      <c r="AE96" s="127" t="s">
        <v>5357</v>
      </c>
      <c r="AF96" s="127" t="s">
        <v>5356</v>
      </c>
      <c r="AG96" s="127" t="s">
        <v>5356</v>
      </c>
      <c r="AH96" s="127" t="s">
        <v>5491</v>
      </c>
      <c r="AI96" s="127" t="s">
        <v>5356</v>
      </c>
      <c r="AJ96" s="127" t="s">
        <v>5359</v>
      </c>
      <c r="AK96" s="127" t="s">
        <v>5360</v>
      </c>
      <c r="AL96" s="131" t="s">
        <v>5361</v>
      </c>
      <c r="AM96" s="127" t="s">
        <v>5356</v>
      </c>
      <c r="AN96" s="127" t="s">
        <v>5492</v>
      </c>
      <c r="AO96" s="127" t="s">
        <v>5490</v>
      </c>
      <c r="AP96" s="127" t="s">
        <v>5384</v>
      </c>
      <c r="AQ96" s="132">
        <v>2</v>
      </c>
      <c r="AR96" t="s">
        <v>34</v>
      </c>
      <c r="AS96"/>
    </row>
    <row r="97" spans="1:45" s="127" customFormat="1">
      <c r="A97" s="127" t="s">
        <v>5488</v>
      </c>
      <c r="B97" s="128">
        <v>43622</v>
      </c>
      <c r="C97" s="127" t="s">
        <v>5339</v>
      </c>
      <c r="D97" s="127" t="s">
        <v>5340</v>
      </c>
      <c r="E97" s="127" t="s">
        <v>5489</v>
      </c>
      <c r="F97" s="127" t="s">
        <v>5342</v>
      </c>
      <c r="G97" s="127" t="s">
        <v>5427</v>
      </c>
      <c r="H97" s="127" t="s">
        <v>5428</v>
      </c>
      <c r="I97" s="127" t="s">
        <v>5490</v>
      </c>
      <c r="J97" s="127" t="s">
        <v>5346</v>
      </c>
      <c r="K97" s="127" t="s">
        <v>5347</v>
      </c>
      <c r="L97" s="127" t="s">
        <v>5348</v>
      </c>
      <c r="M97" s="127" t="s">
        <v>5349</v>
      </c>
      <c r="N97" s="127" t="s">
        <v>5346</v>
      </c>
      <c r="O97" s="127" t="s">
        <v>5350</v>
      </c>
      <c r="P97" s="127" t="s">
        <v>5351</v>
      </c>
      <c r="Q97" s="127" t="s">
        <v>5352</v>
      </c>
      <c r="R97" s="127" t="s">
        <v>5371</v>
      </c>
      <c r="S97" s="127" t="s">
        <v>5372</v>
      </c>
      <c r="T97" s="129">
        <v>4</v>
      </c>
      <c r="U97" s="129">
        <v>4</v>
      </c>
      <c r="V97" s="127" t="s">
        <v>5355</v>
      </c>
      <c r="W97" s="127" t="s">
        <v>5355</v>
      </c>
      <c r="X97" s="130">
        <v>266591</v>
      </c>
      <c r="Y97" s="130">
        <v>266591</v>
      </c>
      <c r="Z97" s="131" t="s">
        <v>5356</v>
      </c>
      <c r="AA97" s="131">
        <v>1066362</v>
      </c>
      <c r="AB97" s="131">
        <v>-188182</v>
      </c>
      <c r="AC97" s="131">
        <v>106636</v>
      </c>
      <c r="AD97" s="130">
        <v>1172.998</v>
      </c>
      <c r="AE97" s="127" t="s">
        <v>5357</v>
      </c>
      <c r="AF97" s="127" t="s">
        <v>5356</v>
      </c>
      <c r="AG97" s="127" t="s">
        <v>5356</v>
      </c>
      <c r="AH97" s="127" t="s">
        <v>5491</v>
      </c>
      <c r="AI97" s="127" t="s">
        <v>5356</v>
      </c>
      <c r="AJ97" s="127" t="s">
        <v>5359</v>
      </c>
      <c r="AK97" s="127" t="s">
        <v>5360</v>
      </c>
      <c r="AL97" s="131" t="s">
        <v>5361</v>
      </c>
      <c r="AM97" s="127" t="s">
        <v>5356</v>
      </c>
      <c r="AN97" s="127" t="s">
        <v>5492</v>
      </c>
      <c r="AO97" s="127" t="s">
        <v>5490</v>
      </c>
      <c r="AP97" s="127" t="s">
        <v>5384</v>
      </c>
      <c r="AQ97" s="132">
        <v>4</v>
      </c>
      <c r="AR97" t="s">
        <v>34</v>
      </c>
      <c r="AS97"/>
    </row>
    <row r="98" spans="1:45" s="127" customFormat="1">
      <c r="A98" s="127" t="s">
        <v>5493</v>
      </c>
      <c r="B98" s="128">
        <v>43622</v>
      </c>
      <c r="C98" s="127" t="s">
        <v>5339</v>
      </c>
      <c r="D98" s="127" t="s">
        <v>5340</v>
      </c>
      <c r="E98" s="127" t="s">
        <v>5494</v>
      </c>
      <c r="F98" s="127" t="s">
        <v>5342</v>
      </c>
      <c r="G98" s="127" t="s">
        <v>5495</v>
      </c>
      <c r="H98" s="127" t="s">
        <v>5496</v>
      </c>
      <c r="I98" s="127" t="s">
        <v>5497</v>
      </c>
      <c r="J98" s="127" t="s">
        <v>5346</v>
      </c>
      <c r="K98" s="127" t="s">
        <v>5347</v>
      </c>
      <c r="L98" s="127" t="s">
        <v>5348</v>
      </c>
      <c r="M98" s="127" t="s">
        <v>5349</v>
      </c>
      <c r="N98" s="127" t="s">
        <v>5346</v>
      </c>
      <c r="O98" s="127" t="s">
        <v>5350</v>
      </c>
      <c r="P98" s="127" t="s">
        <v>5351</v>
      </c>
      <c r="Q98" s="127" t="s">
        <v>5352</v>
      </c>
      <c r="R98" s="127" t="s">
        <v>5353</v>
      </c>
      <c r="S98" s="127" t="s">
        <v>5354</v>
      </c>
      <c r="T98" s="129">
        <v>25</v>
      </c>
      <c r="U98" s="129">
        <v>25</v>
      </c>
      <c r="V98" s="127" t="s">
        <v>5355</v>
      </c>
      <c r="W98" s="127" t="s">
        <v>5355</v>
      </c>
      <c r="X98" s="130">
        <v>115037</v>
      </c>
      <c r="Y98" s="130">
        <v>115037</v>
      </c>
      <c r="Z98" s="131" t="s">
        <v>5356</v>
      </c>
      <c r="AA98" s="131">
        <v>2875917</v>
      </c>
      <c r="AB98" s="131">
        <v>-1010458</v>
      </c>
      <c r="AC98" s="131">
        <v>287592</v>
      </c>
      <c r="AD98" s="130">
        <v>3163.509</v>
      </c>
      <c r="AE98" s="127" t="s">
        <v>5357</v>
      </c>
      <c r="AF98" s="127" t="s">
        <v>5356</v>
      </c>
      <c r="AG98" s="127" t="s">
        <v>5356</v>
      </c>
      <c r="AH98" s="127" t="s">
        <v>5498</v>
      </c>
      <c r="AI98" s="127" t="s">
        <v>5356</v>
      </c>
      <c r="AJ98" s="127" t="s">
        <v>5359</v>
      </c>
      <c r="AK98" s="127" t="s">
        <v>5360</v>
      </c>
      <c r="AL98" s="131" t="s">
        <v>5361</v>
      </c>
      <c r="AM98" s="127" t="s">
        <v>13</v>
      </c>
      <c r="AN98" s="127" t="s">
        <v>5495</v>
      </c>
      <c r="AO98" s="127" t="s">
        <v>5356</v>
      </c>
      <c r="AP98" s="127" t="s">
        <v>5356</v>
      </c>
      <c r="AQ98" s="132">
        <v>25</v>
      </c>
      <c r="AR98" t="s">
        <v>95</v>
      </c>
      <c r="AS98"/>
    </row>
    <row r="99" spans="1:45" s="127" customFormat="1">
      <c r="A99" s="127" t="s">
        <v>5493</v>
      </c>
      <c r="B99" s="128">
        <v>43622</v>
      </c>
      <c r="C99" s="127" t="s">
        <v>5339</v>
      </c>
      <c r="D99" s="127" t="s">
        <v>5340</v>
      </c>
      <c r="E99" s="127" t="s">
        <v>5494</v>
      </c>
      <c r="F99" s="127" t="s">
        <v>5342</v>
      </c>
      <c r="G99" s="127" t="s">
        <v>5495</v>
      </c>
      <c r="H99" s="127" t="s">
        <v>5496</v>
      </c>
      <c r="I99" s="127" t="s">
        <v>5497</v>
      </c>
      <c r="J99" s="127" t="s">
        <v>5346</v>
      </c>
      <c r="K99" s="127" t="s">
        <v>5347</v>
      </c>
      <c r="L99" s="127" t="s">
        <v>5348</v>
      </c>
      <c r="M99" s="127" t="s">
        <v>5349</v>
      </c>
      <c r="N99" s="127" t="s">
        <v>5346</v>
      </c>
      <c r="O99" s="127" t="s">
        <v>5350</v>
      </c>
      <c r="P99" s="127" t="s">
        <v>5351</v>
      </c>
      <c r="Q99" s="127" t="s">
        <v>5352</v>
      </c>
      <c r="R99" s="127" t="s">
        <v>5363</v>
      </c>
      <c r="S99" s="127" t="s">
        <v>5364</v>
      </c>
      <c r="T99" s="129">
        <v>10</v>
      </c>
      <c r="U99" s="129">
        <v>10</v>
      </c>
      <c r="V99" s="127" t="s">
        <v>5355</v>
      </c>
      <c r="W99" s="127" t="s">
        <v>5355</v>
      </c>
      <c r="X99" s="130">
        <v>340000</v>
      </c>
      <c r="Y99" s="130">
        <v>340000</v>
      </c>
      <c r="Z99" s="131" t="s">
        <v>5356</v>
      </c>
      <c r="AA99" s="131">
        <v>3400000</v>
      </c>
      <c r="AB99" s="131">
        <v>0</v>
      </c>
      <c r="AC99" s="131">
        <v>340000</v>
      </c>
      <c r="AD99" s="130">
        <v>3740</v>
      </c>
      <c r="AE99" s="127" t="s">
        <v>5357</v>
      </c>
      <c r="AF99" s="127" t="s">
        <v>5356</v>
      </c>
      <c r="AG99" s="127" t="s">
        <v>5356</v>
      </c>
      <c r="AH99" s="127" t="s">
        <v>5498</v>
      </c>
      <c r="AI99" s="127" t="s">
        <v>5356</v>
      </c>
      <c r="AJ99" s="127" t="s">
        <v>5359</v>
      </c>
      <c r="AK99" s="127" t="s">
        <v>5360</v>
      </c>
      <c r="AL99" s="131" t="s">
        <v>5361</v>
      </c>
      <c r="AM99" s="127" t="s">
        <v>13</v>
      </c>
      <c r="AN99" s="127" t="s">
        <v>5495</v>
      </c>
      <c r="AO99" s="127" t="s">
        <v>5356</v>
      </c>
      <c r="AP99" s="127" t="s">
        <v>5356</v>
      </c>
      <c r="AQ99" s="132">
        <v>10</v>
      </c>
      <c r="AR99" t="s">
        <v>95</v>
      </c>
      <c r="AS99"/>
    </row>
    <row r="100" spans="1:45" s="127" customFormat="1">
      <c r="A100" s="127" t="s">
        <v>5493</v>
      </c>
      <c r="B100" s="128">
        <v>43622</v>
      </c>
      <c r="C100" s="127" t="s">
        <v>5339</v>
      </c>
      <c r="D100" s="127" t="s">
        <v>5340</v>
      </c>
      <c r="E100" s="127" t="s">
        <v>5494</v>
      </c>
      <c r="F100" s="127" t="s">
        <v>5342</v>
      </c>
      <c r="G100" s="127" t="s">
        <v>5495</v>
      </c>
      <c r="H100" s="127" t="s">
        <v>5496</v>
      </c>
      <c r="I100" s="127" t="s">
        <v>5497</v>
      </c>
      <c r="J100" s="127" t="s">
        <v>5346</v>
      </c>
      <c r="K100" s="127" t="s">
        <v>5347</v>
      </c>
      <c r="L100" s="127" t="s">
        <v>5348</v>
      </c>
      <c r="M100" s="127" t="s">
        <v>5349</v>
      </c>
      <c r="N100" s="127" t="s">
        <v>5346</v>
      </c>
      <c r="O100" s="127" t="s">
        <v>5350</v>
      </c>
      <c r="P100" s="127" t="s">
        <v>5351</v>
      </c>
      <c r="Q100" s="127" t="s">
        <v>5352</v>
      </c>
      <c r="R100" s="127" t="s">
        <v>5369</v>
      </c>
      <c r="S100" s="127" t="s">
        <v>5370</v>
      </c>
      <c r="T100" s="129">
        <v>5</v>
      </c>
      <c r="U100" s="129">
        <v>5</v>
      </c>
      <c r="V100" s="127" t="s">
        <v>5355</v>
      </c>
      <c r="W100" s="127" t="s">
        <v>5355</v>
      </c>
      <c r="X100" s="130">
        <v>300000</v>
      </c>
      <c r="Y100" s="130">
        <v>300000</v>
      </c>
      <c r="Z100" s="131" t="s">
        <v>5356</v>
      </c>
      <c r="AA100" s="131">
        <v>1500000</v>
      </c>
      <c r="AB100" s="131">
        <v>0</v>
      </c>
      <c r="AC100" s="131">
        <v>150000</v>
      </c>
      <c r="AD100" s="130">
        <v>1650</v>
      </c>
      <c r="AE100" s="127" t="s">
        <v>5357</v>
      </c>
      <c r="AF100" s="127" t="s">
        <v>5356</v>
      </c>
      <c r="AG100" s="127" t="s">
        <v>5356</v>
      </c>
      <c r="AH100" s="127" t="s">
        <v>5498</v>
      </c>
      <c r="AI100" s="127" t="s">
        <v>5356</v>
      </c>
      <c r="AJ100" s="127" t="s">
        <v>5359</v>
      </c>
      <c r="AK100" s="127" t="s">
        <v>5360</v>
      </c>
      <c r="AL100" s="131" t="s">
        <v>5361</v>
      </c>
      <c r="AM100" s="127" t="s">
        <v>13</v>
      </c>
      <c r="AN100" s="127" t="s">
        <v>5495</v>
      </c>
      <c r="AO100" s="127" t="s">
        <v>5356</v>
      </c>
      <c r="AP100" s="127" t="s">
        <v>5356</v>
      </c>
      <c r="AQ100" s="132">
        <v>5</v>
      </c>
      <c r="AR100" t="s">
        <v>95</v>
      </c>
      <c r="AS100"/>
    </row>
    <row r="101" spans="1:45" s="127" customFormat="1">
      <c r="A101" s="127" t="s">
        <v>5493</v>
      </c>
      <c r="B101" s="128">
        <v>43622</v>
      </c>
      <c r="C101" s="127" t="s">
        <v>5339</v>
      </c>
      <c r="D101" s="127" t="s">
        <v>5340</v>
      </c>
      <c r="E101" s="127" t="s">
        <v>5494</v>
      </c>
      <c r="F101" s="127" t="s">
        <v>5342</v>
      </c>
      <c r="G101" s="127" t="s">
        <v>5495</v>
      </c>
      <c r="H101" s="127" t="s">
        <v>5496</v>
      </c>
      <c r="I101" s="127" t="s">
        <v>5497</v>
      </c>
      <c r="J101" s="127" t="s">
        <v>5346</v>
      </c>
      <c r="K101" s="127" t="s">
        <v>5347</v>
      </c>
      <c r="L101" s="127" t="s">
        <v>5348</v>
      </c>
      <c r="M101" s="127" t="s">
        <v>5349</v>
      </c>
      <c r="N101" s="127" t="s">
        <v>5346</v>
      </c>
      <c r="O101" s="127" t="s">
        <v>5350</v>
      </c>
      <c r="P101" s="127" t="s">
        <v>5351</v>
      </c>
      <c r="Q101" s="127" t="s">
        <v>5352</v>
      </c>
      <c r="R101" s="127" t="s">
        <v>5367</v>
      </c>
      <c r="S101" s="127" t="s">
        <v>5368</v>
      </c>
      <c r="T101" s="129">
        <v>5</v>
      </c>
      <c r="U101" s="129">
        <v>5</v>
      </c>
      <c r="V101" s="127" t="s">
        <v>5355</v>
      </c>
      <c r="W101" s="127" t="s">
        <v>5355</v>
      </c>
      <c r="X101" s="130">
        <v>300000</v>
      </c>
      <c r="Y101" s="130">
        <v>300000</v>
      </c>
      <c r="Z101" s="131" t="s">
        <v>5356</v>
      </c>
      <c r="AA101" s="131">
        <v>1500000</v>
      </c>
      <c r="AB101" s="131">
        <v>0</v>
      </c>
      <c r="AC101" s="131">
        <v>150000</v>
      </c>
      <c r="AD101" s="130">
        <v>1650</v>
      </c>
      <c r="AE101" s="127" t="s">
        <v>5357</v>
      </c>
      <c r="AF101" s="127" t="s">
        <v>5356</v>
      </c>
      <c r="AG101" s="127" t="s">
        <v>5356</v>
      </c>
      <c r="AH101" s="127" t="s">
        <v>5498</v>
      </c>
      <c r="AI101" s="127" t="s">
        <v>5356</v>
      </c>
      <c r="AJ101" s="127" t="s">
        <v>5359</v>
      </c>
      <c r="AK101" s="127" t="s">
        <v>5360</v>
      </c>
      <c r="AL101" s="131" t="s">
        <v>5361</v>
      </c>
      <c r="AM101" s="127" t="s">
        <v>13</v>
      </c>
      <c r="AN101" s="127" t="s">
        <v>5495</v>
      </c>
      <c r="AO101" s="127" t="s">
        <v>5356</v>
      </c>
      <c r="AP101" s="127" t="s">
        <v>5356</v>
      </c>
      <c r="AQ101" s="132">
        <v>5</v>
      </c>
      <c r="AR101" t="s">
        <v>95</v>
      </c>
      <c r="AS101"/>
    </row>
    <row r="102" spans="1:45" s="127" customFormat="1">
      <c r="A102" s="127" t="s">
        <v>5493</v>
      </c>
      <c r="B102" s="128">
        <v>43622</v>
      </c>
      <c r="C102" s="127" t="s">
        <v>5339</v>
      </c>
      <c r="D102" s="127" t="s">
        <v>5340</v>
      </c>
      <c r="E102" s="127" t="s">
        <v>5494</v>
      </c>
      <c r="F102" s="127" t="s">
        <v>5342</v>
      </c>
      <c r="G102" s="127" t="s">
        <v>5495</v>
      </c>
      <c r="H102" s="127" t="s">
        <v>5496</v>
      </c>
      <c r="I102" s="127" t="s">
        <v>5497</v>
      </c>
      <c r="J102" s="127" t="s">
        <v>5346</v>
      </c>
      <c r="K102" s="127" t="s">
        <v>5347</v>
      </c>
      <c r="L102" s="127" t="s">
        <v>5348</v>
      </c>
      <c r="M102" s="127" t="s">
        <v>5349</v>
      </c>
      <c r="N102" s="127" t="s">
        <v>5346</v>
      </c>
      <c r="O102" s="127" t="s">
        <v>5350</v>
      </c>
      <c r="P102" s="127" t="s">
        <v>5351</v>
      </c>
      <c r="Q102" s="127" t="s">
        <v>5352</v>
      </c>
      <c r="R102" s="127" t="s">
        <v>5386</v>
      </c>
      <c r="S102" s="127" t="s">
        <v>5387</v>
      </c>
      <c r="T102" s="129">
        <v>50</v>
      </c>
      <c r="U102" s="129">
        <v>50</v>
      </c>
      <c r="V102" s="127" t="s">
        <v>5355</v>
      </c>
      <c r="W102" s="127" t="s">
        <v>5355</v>
      </c>
      <c r="X102" s="130">
        <v>213273</v>
      </c>
      <c r="Y102" s="130">
        <v>213273</v>
      </c>
      <c r="Z102" s="131" t="s">
        <v>5356</v>
      </c>
      <c r="AA102" s="131">
        <v>10663650</v>
      </c>
      <c r="AB102" s="131">
        <v>0</v>
      </c>
      <c r="AC102" s="131">
        <v>1066365</v>
      </c>
      <c r="AD102" s="130">
        <v>11730.014999999999</v>
      </c>
      <c r="AE102" s="127" t="s">
        <v>5357</v>
      </c>
      <c r="AF102" s="127" t="s">
        <v>5356</v>
      </c>
      <c r="AG102" s="127" t="s">
        <v>5356</v>
      </c>
      <c r="AH102" s="127" t="s">
        <v>5498</v>
      </c>
      <c r="AI102" s="127" t="s">
        <v>5356</v>
      </c>
      <c r="AJ102" s="127" t="s">
        <v>5359</v>
      </c>
      <c r="AK102" s="127" t="s">
        <v>5360</v>
      </c>
      <c r="AL102" s="131" t="s">
        <v>5361</v>
      </c>
      <c r="AM102" s="127" t="s">
        <v>13</v>
      </c>
      <c r="AN102" s="127" t="s">
        <v>5495</v>
      </c>
      <c r="AO102" s="127" t="s">
        <v>5356</v>
      </c>
      <c r="AP102" s="127" t="s">
        <v>5356</v>
      </c>
      <c r="AQ102" s="132">
        <v>50</v>
      </c>
      <c r="AR102" t="s">
        <v>95</v>
      </c>
      <c r="AS102"/>
    </row>
    <row r="103" spans="1:45" s="127" customFormat="1">
      <c r="A103" s="127" t="s">
        <v>5493</v>
      </c>
      <c r="B103" s="128">
        <v>43622</v>
      </c>
      <c r="C103" s="127" t="s">
        <v>5339</v>
      </c>
      <c r="D103" s="127" t="s">
        <v>5340</v>
      </c>
      <c r="E103" s="127" t="s">
        <v>5494</v>
      </c>
      <c r="F103" s="127" t="s">
        <v>5342</v>
      </c>
      <c r="G103" s="127" t="s">
        <v>5495</v>
      </c>
      <c r="H103" s="127" t="s">
        <v>5496</v>
      </c>
      <c r="I103" s="127" t="s">
        <v>5497</v>
      </c>
      <c r="J103" s="127" t="s">
        <v>5346</v>
      </c>
      <c r="K103" s="127" t="s">
        <v>5347</v>
      </c>
      <c r="L103" s="127" t="s">
        <v>5348</v>
      </c>
      <c r="M103" s="127" t="s">
        <v>5349</v>
      </c>
      <c r="N103" s="127" t="s">
        <v>5346</v>
      </c>
      <c r="O103" s="127" t="s">
        <v>5350</v>
      </c>
      <c r="P103" s="127" t="s">
        <v>5351</v>
      </c>
      <c r="Q103" s="127" t="s">
        <v>5352</v>
      </c>
      <c r="R103" s="127" t="s">
        <v>5371</v>
      </c>
      <c r="S103" s="127" t="s">
        <v>5372</v>
      </c>
      <c r="T103" s="129">
        <v>2</v>
      </c>
      <c r="U103" s="129">
        <v>2</v>
      </c>
      <c r="V103" s="127" t="s">
        <v>5355</v>
      </c>
      <c r="W103" s="127" t="s">
        <v>5355</v>
      </c>
      <c r="X103" s="130">
        <v>300000</v>
      </c>
      <c r="Y103" s="130">
        <v>300000</v>
      </c>
      <c r="Z103" s="131" t="s">
        <v>5356</v>
      </c>
      <c r="AA103" s="131">
        <v>600000</v>
      </c>
      <c r="AB103" s="131">
        <v>0</v>
      </c>
      <c r="AC103" s="131">
        <v>60000</v>
      </c>
      <c r="AD103" s="130">
        <v>660</v>
      </c>
      <c r="AE103" s="127" t="s">
        <v>5357</v>
      </c>
      <c r="AF103" s="127" t="s">
        <v>5356</v>
      </c>
      <c r="AG103" s="127" t="s">
        <v>5356</v>
      </c>
      <c r="AH103" s="127" t="s">
        <v>5498</v>
      </c>
      <c r="AI103" s="127" t="s">
        <v>5356</v>
      </c>
      <c r="AJ103" s="127" t="s">
        <v>5359</v>
      </c>
      <c r="AK103" s="127" t="s">
        <v>5360</v>
      </c>
      <c r="AL103" s="131" t="s">
        <v>5361</v>
      </c>
      <c r="AM103" s="127" t="s">
        <v>13</v>
      </c>
      <c r="AN103" s="127" t="s">
        <v>5495</v>
      </c>
      <c r="AO103" s="127" t="s">
        <v>5356</v>
      </c>
      <c r="AP103" s="127" t="s">
        <v>5356</v>
      </c>
      <c r="AQ103" s="132">
        <v>2</v>
      </c>
      <c r="AR103" t="s">
        <v>95</v>
      </c>
      <c r="AS103"/>
    </row>
    <row r="104" spans="1:45" s="127" customFormat="1">
      <c r="A104" s="127" t="s">
        <v>5493</v>
      </c>
      <c r="B104" s="128">
        <v>43622</v>
      </c>
      <c r="C104" s="127" t="s">
        <v>5339</v>
      </c>
      <c r="D104" s="127" t="s">
        <v>5340</v>
      </c>
      <c r="E104" s="127" t="s">
        <v>5494</v>
      </c>
      <c r="F104" s="127" t="s">
        <v>5342</v>
      </c>
      <c r="G104" s="127" t="s">
        <v>5495</v>
      </c>
      <c r="H104" s="127" t="s">
        <v>5496</v>
      </c>
      <c r="I104" s="127" t="s">
        <v>5497</v>
      </c>
      <c r="J104" s="127" t="s">
        <v>5346</v>
      </c>
      <c r="K104" s="127" t="s">
        <v>5347</v>
      </c>
      <c r="L104" s="127" t="s">
        <v>5348</v>
      </c>
      <c r="M104" s="127" t="s">
        <v>5349</v>
      </c>
      <c r="N104" s="127" t="s">
        <v>5346</v>
      </c>
      <c r="O104" s="127" t="s">
        <v>5350</v>
      </c>
      <c r="P104" s="127" t="s">
        <v>5351</v>
      </c>
      <c r="Q104" s="127" t="s">
        <v>5352</v>
      </c>
      <c r="R104" s="127" t="s">
        <v>5447</v>
      </c>
      <c r="S104" s="127" t="s">
        <v>5448</v>
      </c>
      <c r="T104" s="129">
        <v>4</v>
      </c>
      <c r="U104" s="129">
        <v>4</v>
      </c>
      <c r="V104" s="127" t="s">
        <v>5355</v>
      </c>
      <c r="W104" s="127" t="s">
        <v>5355</v>
      </c>
      <c r="X104" s="130">
        <v>320000</v>
      </c>
      <c r="Y104" s="130">
        <v>320000</v>
      </c>
      <c r="Z104" s="131" t="s">
        <v>5356</v>
      </c>
      <c r="AA104" s="131">
        <v>1280000</v>
      </c>
      <c r="AB104" s="131">
        <v>0</v>
      </c>
      <c r="AC104" s="131">
        <v>128000</v>
      </c>
      <c r="AD104" s="130">
        <v>1408</v>
      </c>
      <c r="AE104" s="127" t="s">
        <v>5357</v>
      </c>
      <c r="AF104" s="127" t="s">
        <v>5356</v>
      </c>
      <c r="AG104" s="127" t="s">
        <v>5356</v>
      </c>
      <c r="AH104" s="127" t="s">
        <v>5498</v>
      </c>
      <c r="AI104" s="127" t="s">
        <v>5356</v>
      </c>
      <c r="AJ104" s="127" t="s">
        <v>5359</v>
      </c>
      <c r="AK104" s="127" t="s">
        <v>5360</v>
      </c>
      <c r="AL104" s="131" t="s">
        <v>5361</v>
      </c>
      <c r="AM104" s="127" t="s">
        <v>13</v>
      </c>
      <c r="AN104" s="127" t="s">
        <v>5495</v>
      </c>
      <c r="AO104" s="127" t="s">
        <v>5356</v>
      </c>
      <c r="AP104" s="127" t="s">
        <v>5356</v>
      </c>
      <c r="AQ104" s="132">
        <v>4</v>
      </c>
      <c r="AR104" t="s">
        <v>95</v>
      </c>
      <c r="AS104"/>
    </row>
    <row r="105" spans="1:45" s="127" customFormat="1">
      <c r="A105" s="127" t="s">
        <v>5499</v>
      </c>
      <c r="B105" s="128">
        <v>43623</v>
      </c>
      <c r="C105" s="127" t="s">
        <v>5339</v>
      </c>
      <c r="D105" s="127" t="s">
        <v>5340</v>
      </c>
      <c r="E105" s="127" t="s">
        <v>5500</v>
      </c>
      <c r="F105" s="127" t="s">
        <v>5342</v>
      </c>
      <c r="G105" s="127" t="s">
        <v>5427</v>
      </c>
      <c r="H105" s="127" t="s">
        <v>5428</v>
      </c>
      <c r="I105" s="127" t="s">
        <v>5439</v>
      </c>
      <c r="J105" s="127" t="s">
        <v>5346</v>
      </c>
      <c r="K105" s="127" t="s">
        <v>5347</v>
      </c>
      <c r="L105" s="127" t="s">
        <v>5348</v>
      </c>
      <c r="M105" s="127" t="s">
        <v>5349</v>
      </c>
      <c r="N105" s="127" t="s">
        <v>5346</v>
      </c>
      <c r="O105" s="127" t="s">
        <v>5350</v>
      </c>
      <c r="P105" s="127" t="s">
        <v>5351</v>
      </c>
      <c r="Q105" s="127" t="s">
        <v>5352</v>
      </c>
      <c r="R105" s="127" t="s">
        <v>5353</v>
      </c>
      <c r="S105" s="127" t="s">
        <v>5354</v>
      </c>
      <c r="T105" s="129">
        <v>25</v>
      </c>
      <c r="U105" s="129">
        <v>25</v>
      </c>
      <c r="V105" s="127" t="s">
        <v>5355</v>
      </c>
      <c r="W105" s="127" t="s">
        <v>5355</v>
      </c>
      <c r="X105" s="130">
        <v>155455</v>
      </c>
      <c r="Y105" s="130">
        <v>155455</v>
      </c>
      <c r="Z105" s="131" t="s">
        <v>5356</v>
      </c>
      <c r="AA105" s="131">
        <v>3886375</v>
      </c>
      <c r="AB105" s="131">
        <v>0</v>
      </c>
      <c r="AC105" s="131">
        <v>388636</v>
      </c>
      <c r="AD105" s="130">
        <v>4275.0110000000004</v>
      </c>
      <c r="AE105" s="127" t="s">
        <v>5357</v>
      </c>
      <c r="AF105" s="127" t="s">
        <v>5356</v>
      </c>
      <c r="AG105" s="127" t="s">
        <v>5356</v>
      </c>
      <c r="AH105" s="127" t="s">
        <v>5501</v>
      </c>
      <c r="AI105" s="127" t="s">
        <v>5356</v>
      </c>
      <c r="AJ105" s="127" t="s">
        <v>5359</v>
      </c>
      <c r="AK105" s="127" t="s">
        <v>5360</v>
      </c>
      <c r="AL105" s="131" t="s">
        <v>5361</v>
      </c>
      <c r="AM105" s="127" t="s">
        <v>5356</v>
      </c>
      <c r="AN105" s="127" t="s">
        <v>5441</v>
      </c>
      <c r="AO105" s="127" t="s">
        <v>5439</v>
      </c>
      <c r="AP105" s="127" t="s">
        <v>13</v>
      </c>
      <c r="AQ105" s="132">
        <v>25</v>
      </c>
      <c r="AR105" t="s">
        <v>95</v>
      </c>
      <c r="AS105"/>
    </row>
    <row r="106" spans="1:45" s="127" customFormat="1">
      <c r="A106" s="127" t="s">
        <v>5499</v>
      </c>
      <c r="B106" s="128">
        <v>43623</v>
      </c>
      <c r="C106" s="127" t="s">
        <v>5339</v>
      </c>
      <c r="D106" s="127" t="s">
        <v>5340</v>
      </c>
      <c r="E106" s="127" t="s">
        <v>5500</v>
      </c>
      <c r="F106" s="127" t="s">
        <v>5342</v>
      </c>
      <c r="G106" s="127" t="s">
        <v>5427</v>
      </c>
      <c r="H106" s="127" t="s">
        <v>5428</v>
      </c>
      <c r="I106" s="127" t="s">
        <v>5439</v>
      </c>
      <c r="J106" s="127" t="s">
        <v>5346</v>
      </c>
      <c r="K106" s="127" t="s">
        <v>5347</v>
      </c>
      <c r="L106" s="127" t="s">
        <v>5348</v>
      </c>
      <c r="M106" s="127" t="s">
        <v>5349</v>
      </c>
      <c r="N106" s="127" t="s">
        <v>5346</v>
      </c>
      <c r="O106" s="127" t="s">
        <v>5350</v>
      </c>
      <c r="P106" s="127" t="s">
        <v>5351</v>
      </c>
      <c r="Q106" s="127" t="s">
        <v>5352</v>
      </c>
      <c r="R106" s="127" t="s">
        <v>5363</v>
      </c>
      <c r="S106" s="127" t="s">
        <v>5364</v>
      </c>
      <c r="T106" s="129">
        <v>5</v>
      </c>
      <c r="U106" s="129">
        <v>5</v>
      </c>
      <c r="V106" s="127" t="s">
        <v>5355</v>
      </c>
      <c r="W106" s="127" t="s">
        <v>5355</v>
      </c>
      <c r="X106" s="130">
        <v>355455</v>
      </c>
      <c r="Y106" s="130">
        <v>355455</v>
      </c>
      <c r="Z106" s="131" t="s">
        <v>5356</v>
      </c>
      <c r="AA106" s="131">
        <v>1777275</v>
      </c>
      <c r="AB106" s="131">
        <v>0</v>
      </c>
      <c r="AC106" s="131">
        <v>177728</v>
      </c>
      <c r="AD106" s="130">
        <v>1955.0029999999999</v>
      </c>
      <c r="AE106" s="127" t="s">
        <v>5357</v>
      </c>
      <c r="AF106" s="127" t="s">
        <v>5356</v>
      </c>
      <c r="AG106" s="127" t="s">
        <v>5356</v>
      </c>
      <c r="AH106" s="127" t="s">
        <v>5501</v>
      </c>
      <c r="AI106" s="127" t="s">
        <v>5356</v>
      </c>
      <c r="AJ106" s="127" t="s">
        <v>5359</v>
      </c>
      <c r="AK106" s="127" t="s">
        <v>5360</v>
      </c>
      <c r="AL106" s="131" t="s">
        <v>5361</v>
      </c>
      <c r="AM106" s="127" t="s">
        <v>5356</v>
      </c>
      <c r="AN106" s="127" t="s">
        <v>5441</v>
      </c>
      <c r="AO106" s="127" t="s">
        <v>5439</v>
      </c>
      <c r="AP106" s="127" t="s">
        <v>13</v>
      </c>
      <c r="AQ106" s="132">
        <v>5</v>
      </c>
      <c r="AR106" t="s">
        <v>95</v>
      </c>
      <c r="AS106"/>
    </row>
    <row r="107" spans="1:45" s="127" customFormat="1">
      <c r="A107" s="127" t="s">
        <v>5499</v>
      </c>
      <c r="B107" s="128">
        <v>43623</v>
      </c>
      <c r="C107" s="127" t="s">
        <v>5339</v>
      </c>
      <c r="D107" s="127" t="s">
        <v>5340</v>
      </c>
      <c r="E107" s="127" t="s">
        <v>5500</v>
      </c>
      <c r="F107" s="127" t="s">
        <v>5342</v>
      </c>
      <c r="G107" s="127" t="s">
        <v>5427</v>
      </c>
      <c r="H107" s="127" t="s">
        <v>5428</v>
      </c>
      <c r="I107" s="127" t="s">
        <v>5439</v>
      </c>
      <c r="J107" s="127" t="s">
        <v>5346</v>
      </c>
      <c r="K107" s="127" t="s">
        <v>5347</v>
      </c>
      <c r="L107" s="127" t="s">
        <v>5348</v>
      </c>
      <c r="M107" s="127" t="s">
        <v>5349</v>
      </c>
      <c r="N107" s="127" t="s">
        <v>5346</v>
      </c>
      <c r="O107" s="127" t="s">
        <v>5350</v>
      </c>
      <c r="P107" s="127" t="s">
        <v>5351</v>
      </c>
      <c r="Q107" s="127" t="s">
        <v>5352</v>
      </c>
      <c r="R107" s="127" t="s">
        <v>5386</v>
      </c>
      <c r="S107" s="127" t="s">
        <v>5387</v>
      </c>
      <c r="T107" s="129">
        <v>5</v>
      </c>
      <c r="U107" s="129">
        <v>5</v>
      </c>
      <c r="V107" s="127" t="s">
        <v>5355</v>
      </c>
      <c r="W107" s="127" t="s">
        <v>5355</v>
      </c>
      <c r="X107" s="130">
        <v>213273</v>
      </c>
      <c r="Y107" s="130">
        <v>213273</v>
      </c>
      <c r="Z107" s="131" t="s">
        <v>5356</v>
      </c>
      <c r="AA107" s="131">
        <v>1066365</v>
      </c>
      <c r="AB107" s="131">
        <v>0</v>
      </c>
      <c r="AC107" s="131">
        <v>106637</v>
      </c>
      <c r="AD107" s="130">
        <v>1173.002</v>
      </c>
      <c r="AE107" s="127" t="s">
        <v>5357</v>
      </c>
      <c r="AF107" s="127" t="s">
        <v>5356</v>
      </c>
      <c r="AG107" s="127" t="s">
        <v>5356</v>
      </c>
      <c r="AH107" s="127" t="s">
        <v>5501</v>
      </c>
      <c r="AI107" s="127" t="s">
        <v>5356</v>
      </c>
      <c r="AJ107" s="127" t="s">
        <v>5359</v>
      </c>
      <c r="AK107" s="127" t="s">
        <v>5360</v>
      </c>
      <c r="AL107" s="131" t="s">
        <v>5361</v>
      </c>
      <c r="AM107" s="127" t="s">
        <v>5356</v>
      </c>
      <c r="AN107" s="127" t="s">
        <v>5441</v>
      </c>
      <c r="AO107" s="127" t="s">
        <v>5439</v>
      </c>
      <c r="AP107" s="127" t="s">
        <v>13</v>
      </c>
      <c r="AQ107" s="132">
        <v>5</v>
      </c>
      <c r="AR107" t="s">
        <v>95</v>
      </c>
      <c r="AS107"/>
    </row>
    <row r="108" spans="1:45" s="127" customFormat="1">
      <c r="A108" s="127" t="s">
        <v>5499</v>
      </c>
      <c r="B108" s="128">
        <v>43623</v>
      </c>
      <c r="C108" s="127" t="s">
        <v>5339</v>
      </c>
      <c r="D108" s="127" t="s">
        <v>5340</v>
      </c>
      <c r="E108" s="127" t="s">
        <v>5500</v>
      </c>
      <c r="F108" s="127" t="s">
        <v>5342</v>
      </c>
      <c r="G108" s="127" t="s">
        <v>5427</v>
      </c>
      <c r="H108" s="127" t="s">
        <v>5428</v>
      </c>
      <c r="I108" s="127" t="s">
        <v>5439</v>
      </c>
      <c r="J108" s="127" t="s">
        <v>5346</v>
      </c>
      <c r="K108" s="127" t="s">
        <v>5347</v>
      </c>
      <c r="L108" s="127" t="s">
        <v>5348</v>
      </c>
      <c r="M108" s="127" t="s">
        <v>5349</v>
      </c>
      <c r="N108" s="127" t="s">
        <v>5346</v>
      </c>
      <c r="O108" s="127" t="s">
        <v>5350</v>
      </c>
      <c r="P108" s="127" t="s">
        <v>5351</v>
      </c>
      <c r="Q108" s="127" t="s">
        <v>5352</v>
      </c>
      <c r="R108" s="127" t="s">
        <v>5367</v>
      </c>
      <c r="S108" s="127" t="s">
        <v>5368</v>
      </c>
      <c r="T108" s="129">
        <v>10</v>
      </c>
      <c r="U108" s="129">
        <v>10</v>
      </c>
      <c r="V108" s="127" t="s">
        <v>5355</v>
      </c>
      <c r="W108" s="127" t="s">
        <v>5355</v>
      </c>
      <c r="X108" s="130">
        <v>313636</v>
      </c>
      <c r="Y108" s="130">
        <v>313636</v>
      </c>
      <c r="Z108" s="131" t="s">
        <v>5356</v>
      </c>
      <c r="AA108" s="131">
        <v>3136360</v>
      </c>
      <c r="AB108" s="131">
        <v>0</v>
      </c>
      <c r="AC108" s="131">
        <v>313636</v>
      </c>
      <c r="AD108" s="130">
        <v>3449.9960000000001</v>
      </c>
      <c r="AE108" s="127" t="s">
        <v>5357</v>
      </c>
      <c r="AF108" s="127" t="s">
        <v>5356</v>
      </c>
      <c r="AG108" s="127" t="s">
        <v>5356</v>
      </c>
      <c r="AH108" s="127" t="s">
        <v>5501</v>
      </c>
      <c r="AI108" s="127" t="s">
        <v>5356</v>
      </c>
      <c r="AJ108" s="127" t="s">
        <v>5359</v>
      </c>
      <c r="AK108" s="127" t="s">
        <v>5360</v>
      </c>
      <c r="AL108" s="131" t="s">
        <v>5361</v>
      </c>
      <c r="AM108" s="127" t="s">
        <v>5356</v>
      </c>
      <c r="AN108" s="127" t="s">
        <v>5441</v>
      </c>
      <c r="AO108" s="127" t="s">
        <v>5439</v>
      </c>
      <c r="AP108" s="127" t="s">
        <v>13</v>
      </c>
      <c r="AQ108" s="132">
        <v>10</v>
      </c>
      <c r="AR108" t="s">
        <v>95</v>
      </c>
      <c r="AS108"/>
    </row>
    <row r="109" spans="1:45" s="127" customFormat="1">
      <c r="A109" s="127" t="s">
        <v>5499</v>
      </c>
      <c r="B109" s="128">
        <v>43623</v>
      </c>
      <c r="C109" s="127" t="s">
        <v>5339</v>
      </c>
      <c r="D109" s="127" t="s">
        <v>5340</v>
      </c>
      <c r="E109" s="127" t="s">
        <v>5500</v>
      </c>
      <c r="F109" s="127" t="s">
        <v>5342</v>
      </c>
      <c r="G109" s="127" t="s">
        <v>5427</v>
      </c>
      <c r="H109" s="127" t="s">
        <v>5428</v>
      </c>
      <c r="I109" s="127" t="s">
        <v>5439</v>
      </c>
      <c r="J109" s="127" t="s">
        <v>5346</v>
      </c>
      <c r="K109" s="127" t="s">
        <v>5347</v>
      </c>
      <c r="L109" s="127" t="s">
        <v>5348</v>
      </c>
      <c r="M109" s="127" t="s">
        <v>5349</v>
      </c>
      <c r="N109" s="127" t="s">
        <v>5346</v>
      </c>
      <c r="O109" s="127" t="s">
        <v>5350</v>
      </c>
      <c r="P109" s="127" t="s">
        <v>5351</v>
      </c>
      <c r="Q109" s="127" t="s">
        <v>5352</v>
      </c>
      <c r="R109" s="127" t="s">
        <v>5369</v>
      </c>
      <c r="S109" s="127" t="s">
        <v>5370</v>
      </c>
      <c r="T109" s="129">
        <v>3</v>
      </c>
      <c r="U109" s="129">
        <v>3</v>
      </c>
      <c r="V109" s="127" t="s">
        <v>5355</v>
      </c>
      <c r="W109" s="127" t="s">
        <v>5355</v>
      </c>
      <c r="X109" s="130">
        <v>313636</v>
      </c>
      <c r="Y109" s="130">
        <v>313636</v>
      </c>
      <c r="Z109" s="131" t="s">
        <v>5356</v>
      </c>
      <c r="AA109" s="131">
        <v>940908</v>
      </c>
      <c r="AB109" s="131">
        <v>0</v>
      </c>
      <c r="AC109" s="131">
        <v>94091</v>
      </c>
      <c r="AD109" s="130">
        <v>1034.999</v>
      </c>
      <c r="AE109" s="127" t="s">
        <v>5357</v>
      </c>
      <c r="AF109" s="127" t="s">
        <v>5356</v>
      </c>
      <c r="AG109" s="127" t="s">
        <v>5356</v>
      </c>
      <c r="AH109" s="127" t="s">
        <v>5501</v>
      </c>
      <c r="AI109" s="127" t="s">
        <v>5356</v>
      </c>
      <c r="AJ109" s="127" t="s">
        <v>5359</v>
      </c>
      <c r="AK109" s="127" t="s">
        <v>5360</v>
      </c>
      <c r="AL109" s="131" t="s">
        <v>5361</v>
      </c>
      <c r="AM109" s="127" t="s">
        <v>5356</v>
      </c>
      <c r="AN109" s="127" t="s">
        <v>5441</v>
      </c>
      <c r="AO109" s="127" t="s">
        <v>5439</v>
      </c>
      <c r="AP109" s="127" t="s">
        <v>13</v>
      </c>
      <c r="AQ109" s="132">
        <v>3</v>
      </c>
      <c r="AR109" t="s">
        <v>95</v>
      </c>
      <c r="AS109"/>
    </row>
    <row r="110" spans="1:45" s="127" customFormat="1">
      <c r="A110" s="127" t="s">
        <v>5502</v>
      </c>
      <c r="B110" s="128">
        <v>43623</v>
      </c>
      <c r="C110" s="127" t="s">
        <v>5339</v>
      </c>
      <c r="D110" s="127" t="s">
        <v>5340</v>
      </c>
      <c r="E110" s="127" t="s">
        <v>5503</v>
      </c>
      <c r="F110" s="127" t="s">
        <v>5342</v>
      </c>
      <c r="G110" s="127" t="s">
        <v>5427</v>
      </c>
      <c r="H110" s="127" t="s">
        <v>5428</v>
      </c>
      <c r="I110" s="127" t="s">
        <v>5444</v>
      </c>
      <c r="J110" s="127" t="s">
        <v>5346</v>
      </c>
      <c r="K110" s="127" t="s">
        <v>5347</v>
      </c>
      <c r="L110" s="127" t="s">
        <v>5348</v>
      </c>
      <c r="M110" s="127" t="s">
        <v>5349</v>
      </c>
      <c r="N110" s="127" t="s">
        <v>5346</v>
      </c>
      <c r="O110" s="127" t="s">
        <v>5350</v>
      </c>
      <c r="P110" s="127" t="s">
        <v>5351</v>
      </c>
      <c r="Q110" s="127" t="s">
        <v>5352</v>
      </c>
      <c r="R110" s="127" t="s">
        <v>5353</v>
      </c>
      <c r="S110" s="127" t="s">
        <v>5354</v>
      </c>
      <c r="T110" s="129">
        <v>7</v>
      </c>
      <c r="U110" s="129">
        <v>7</v>
      </c>
      <c r="V110" s="127" t="s">
        <v>5355</v>
      </c>
      <c r="W110" s="127" t="s">
        <v>5355</v>
      </c>
      <c r="X110" s="130">
        <v>155455</v>
      </c>
      <c r="Y110" s="130">
        <v>155455</v>
      </c>
      <c r="Z110" s="131" t="s">
        <v>5356</v>
      </c>
      <c r="AA110" s="131">
        <v>1088185</v>
      </c>
      <c r="AB110" s="131">
        <v>0</v>
      </c>
      <c r="AC110" s="131">
        <v>108819</v>
      </c>
      <c r="AD110" s="130">
        <v>1197.0039999999999</v>
      </c>
      <c r="AE110" s="127" t="s">
        <v>5357</v>
      </c>
      <c r="AF110" s="127" t="s">
        <v>5356</v>
      </c>
      <c r="AG110" s="127" t="s">
        <v>5356</v>
      </c>
      <c r="AH110" s="127" t="s">
        <v>5504</v>
      </c>
      <c r="AI110" s="127" t="s">
        <v>5356</v>
      </c>
      <c r="AJ110" s="127" t="s">
        <v>5359</v>
      </c>
      <c r="AK110" s="127" t="s">
        <v>5360</v>
      </c>
      <c r="AL110" s="131" t="s">
        <v>5361</v>
      </c>
      <c r="AM110" s="127" t="s">
        <v>5356</v>
      </c>
      <c r="AN110" s="127" t="s">
        <v>5446</v>
      </c>
      <c r="AO110" s="127" t="s">
        <v>5444</v>
      </c>
      <c r="AP110" s="127" t="s">
        <v>13</v>
      </c>
      <c r="AQ110" s="132">
        <v>7</v>
      </c>
      <c r="AR110" t="s">
        <v>94</v>
      </c>
      <c r="AS110"/>
    </row>
    <row r="111" spans="1:45" s="127" customFormat="1">
      <c r="A111" s="127" t="s">
        <v>5502</v>
      </c>
      <c r="B111" s="128">
        <v>43623</v>
      </c>
      <c r="C111" s="127" t="s">
        <v>5339</v>
      </c>
      <c r="D111" s="127" t="s">
        <v>5340</v>
      </c>
      <c r="E111" s="127" t="s">
        <v>5503</v>
      </c>
      <c r="F111" s="127" t="s">
        <v>5342</v>
      </c>
      <c r="G111" s="127" t="s">
        <v>5427</v>
      </c>
      <c r="H111" s="127" t="s">
        <v>5428</v>
      </c>
      <c r="I111" s="127" t="s">
        <v>5444</v>
      </c>
      <c r="J111" s="127" t="s">
        <v>5346</v>
      </c>
      <c r="K111" s="127" t="s">
        <v>5347</v>
      </c>
      <c r="L111" s="127" t="s">
        <v>5348</v>
      </c>
      <c r="M111" s="127" t="s">
        <v>5349</v>
      </c>
      <c r="N111" s="127" t="s">
        <v>5346</v>
      </c>
      <c r="O111" s="127" t="s">
        <v>5350</v>
      </c>
      <c r="P111" s="127" t="s">
        <v>5351</v>
      </c>
      <c r="Q111" s="127" t="s">
        <v>5352</v>
      </c>
      <c r="R111" s="127" t="s">
        <v>5363</v>
      </c>
      <c r="S111" s="127" t="s">
        <v>5364</v>
      </c>
      <c r="T111" s="129">
        <v>2</v>
      </c>
      <c r="U111" s="129">
        <v>2</v>
      </c>
      <c r="V111" s="127" t="s">
        <v>5355</v>
      </c>
      <c r="W111" s="127" t="s">
        <v>5355</v>
      </c>
      <c r="X111" s="130">
        <v>355455</v>
      </c>
      <c r="Y111" s="130">
        <v>355455</v>
      </c>
      <c r="Z111" s="131" t="s">
        <v>5356</v>
      </c>
      <c r="AA111" s="131">
        <v>710910</v>
      </c>
      <c r="AB111" s="131">
        <v>0</v>
      </c>
      <c r="AC111" s="131">
        <v>71091</v>
      </c>
      <c r="AD111" s="130">
        <v>782.00099999999998</v>
      </c>
      <c r="AE111" s="127" t="s">
        <v>5357</v>
      </c>
      <c r="AF111" s="127" t="s">
        <v>5356</v>
      </c>
      <c r="AG111" s="127" t="s">
        <v>5356</v>
      </c>
      <c r="AH111" s="127" t="s">
        <v>5504</v>
      </c>
      <c r="AI111" s="127" t="s">
        <v>5356</v>
      </c>
      <c r="AJ111" s="127" t="s">
        <v>5359</v>
      </c>
      <c r="AK111" s="127" t="s">
        <v>5360</v>
      </c>
      <c r="AL111" s="131" t="s">
        <v>5361</v>
      </c>
      <c r="AM111" s="127" t="s">
        <v>5356</v>
      </c>
      <c r="AN111" s="127" t="s">
        <v>5446</v>
      </c>
      <c r="AO111" s="127" t="s">
        <v>5444</v>
      </c>
      <c r="AP111" s="127" t="s">
        <v>13</v>
      </c>
      <c r="AQ111" s="132">
        <v>2</v>
      </c>
      <c r="AR111" t="s">
        <v>94</v>
      </c>
      <c r="AS111"/>
    </row>
    <row r="112" spans="1:45" s="127" customFormat="1">
      <c r="A112" s="127" t="s">
        <v>5502</v>
      </c>
      <c r="B112" s="128">
        <v>43623</v>
      </c>
      <c r="C112" s="127" t="s">
        <v>5339</v>
      </c>
      <c r="D112" s="127" t="s">
        <v>5340</v>
      </c>
      <c r="E112" s="127" t="s">
        <v>5503</v>
      </c>
      <c r="F112" s="127" t="s">
        <v>5342</v>
      </c>
      <c r="G112" s="127" t="s">
        <v>5427</v>
      </c>
      <c r="H112" s="127" t="s">
        <v>5428</v>
      </c>
      <c r="I112" s="127" t="s">
        <v>5444</v>
      </c>
      <c r="J112" s="127" t="s">
        <v>5346</v>
      </c>
      <c r="K112" s="127" t="s">
        <v>5347</v>
      </c>
      <c r="L112" s="127" t="s">
        <v>5348</v>
      </c>
      <c r="M112" s="127" t="s">
        <v>5349</v>
      </c>
      <c r="N112" s="127" t="s">
        <v>5346</v>
      </c>
      <c r="O112" s="127" t="s">
        <v>5350</v>
      </c>
      <c r="P112" s="127" t="s">
        <v>5351</v>
      </c>
      <c r="Q112" s="127" t="s">
        <v>5352</v>
      </c>
      <c r="R112" s="127" t="s">
        <v>5386</v>
      </c>
      <c r="S112" s="127" t="s">
        <v>5387</v>
      </c>
      <c r="T112" s="129">
        <v>13</v>
      </c>
      <c r="U112" s="129">
        <v>13</v>
      </c>
      <c r="V112" s="127" t="s">
        <v>5355</v>
      </c>
      <c r="W112" s="127" t="s">
        <v>5355</v>
      </c>
      <c r="X112" s="130">
        <v>213273</v>
      </c>
      <c r="Y112" s="130">
        <v>213273</v>
      </c>
      <c r="Z112" s="131" t="s">
        <v>5356</v>
      </c>
      <c r="AA112" s="131">
        <v>2772549</v>
      </c>
      <c r="AB112" s="131">
        <v>0</v>
      </c>
      <c r="AC112" s="131">
        <v>277255</v>
      </c>
      <c r="AD112" s="130">
        <v>3049.8040000000001</v>
      </c>
      <c r="AE112" s="127" t="s">
        <v>5357</v>
      </c>
      <c r="AF112" s="127" t="s">
        <v>5356</v>
      </c>
      <c r="AG112" s="127" t="s">
        <v>5356</v>
      </c>
      <c r="AH112" s="127" t="s">
        <v>5504</v>
      </c>
      <c r="AI112" s="127" t="s">
        <v>5356</v>
      </c>
      <c r="AJ112" s="127" t="s">
        <v>5359</v>
      </c>
      <c r="AK112" s="127" t="s">
        <v>5360</v>
      </c>
      <c r="AL112" s="131" t="s">
        <v>5361</v>
      </c>
      <c r="AM112" s="127" t="s">
        <v>5356</v>
      </c>
      <c r="AN112" s="127" t="s">
        <v>5446</v>
      </c>
      <c r="AO112" s="127" t="s">
        <v>5444</v>
      </c>
      <c r="AP112" s="127" t="s">
        <v>13</v>
      </c>
      <c r="AQ112" s="132">
        <v>13</v>
      </c>
      <c r="AR112" t="s">
        <v>94</v>
      </c>
      <c r="AS112"/>
    </row>
    <row r="113" spans="1:45" s="127" customFormat="1">
      <c r="A113" s="127" t="s">
        <v>5502</v>
      </c>
      <c r="B113" s="128">
        <v>43623</v>
      </c>
      <c r="C113" s="127" t="s">
        <v>5339</v>
      </c>
      <c r="D113" s="127" t="s">
        <v>5340</v>
      </c>
      <c r="E113" s="127" t="s">
        <v>5503</v>
      </c>
      <c r="F113" s="127" t="s">
        <v>5342</v>
      </c>
      <c r="G113" s="127" t="s">
        <v>5427</v>
      </c>
      <c r="H113" s="127" t="s">
        <v>5428</v>
      </c>
      <c r="I113" s="127" t="s">
        <v>5444</v>
      </c>
      <c r="J113" s="127" t="s">
        <v>5346</v>
      </c>
      <c r="K113" s="127" t="s">
        <v>5347</v>
      </c>
      <c r="L113" s="127" t="s">
        <v>5348</v>
      </c>
      <c r="M113" s="127" t="s">
        <v>5349</v>
      </c>
      <c r="N113" s="127" t="s">
        <v>5346</v>
      </c>
      <c r="O113" s="127" t="s">
        <v>5350</v>
      </c>
      <c r="P113" s="127" t="s">
        <v>5351</v>
      </c>
      <c r="Q113" s="127" t="s">
        <v>5352</v>
      </c>
      <c r="R113" s="127" t="s">
        <v>5367</v>
      </c>
      <c r="S113" s="127" t="s">
        <v>5368</v>
      </c>
      <c r="T113" s="129">
        <v>2</v>
      </c>
      <c r="U113" s="129">
        <v>2</v>
      </c>
      <c r="V113" s="127" t="s">
        <v>5355</v>
      </c>
      <c r="W113" s="127" t="s">
        <v>5355</v>
      </c>
      <c r="X113" s="130">
        <v>313636</v>
      </c>
      <c r="Y113" s="130">
        <v>313636</v>
      </c>
      <c r="Z113" s="131" t="s">
        <v>5356</v>
      </c>
      <c r="AA113" s="131">
        <v>627272</v>
      </c>
      <c r="AB113" s="131">
        <v>0</v>
      </c>
      <c r="AC113" s="131">
        <v>62727</v>
      </c>
      <c r="AD113" s="130">
        <v>689.99900000000002</v>
      </c>
      <c r="AE113" s="127" t="s">
        <v>5357</v>
      </c>
      <c r="AF113" s="127" t="s">
        <v>5356</v>
      </c>
      <c r="AG113" s="127" t="s">
        <v>5356</v>
      </c>
      <c r="AH113" s="127" t="s">
        <v>5504</v>
      </c>
      <c r="AI113" s="127" t="s">
        <v>5356</v>
      </c>
      <c r="AJ113" s="127" t="s">
        <v>5359</v>
      </c>
      <c r="AK113" s="127" t="s">
        <v>5360</v>
      </c>
      <c r="AL113" s="131" t="s">
        <v>5361</v>
      </c>
      <c r="AM113" s="127" t="s">
        <v>5356</v>
      </c>
      <c r="AN113" s="127" t="s">
        <v>5446</v>
      </c>
      <c r="AO113" s="127" t="s">
        <v>5444</v>
      </c>
      <c r="AP113" s="127" t="s">
        <v>13</v>
      </c>
      <c r="AQ113" s="132">
        <v>2</v>
      </c>
      <c r="AR113" t="s">
        <v>94</v>
      </c>
      <c r="AS113"/>
    </row>
    <row r="114" spans="1:45" s="127" customFormat="1">
      <c r="A114" s="127" t="s">
        <v>5505</v>
      </c>
      <c r="B114" s="128">
        <v>43623</v>
      </c>
      <c r="C114" s="127" t="s">
        <v>5339</v>
      </c>
      <c r="D114" s="127" t="s">
        <v>5340</v>
      </c>
      <c r="E114" s="127" t="s">
        <v>5506</v>
      </c>
      <c r="F114" s="127" t="s">
        <v>5342</v>
      </c>
      <c r="G114" s="127" t="s">
        <v>5427</v>
      </c>
      <c r="H114" s="127" t="s">
        <v>5428</v>
      </c>
      <c r="I114" s="127" t="s">
        <v>5507</v>
      </c>
      <c r="J114" s="127" t="s">
        <v>5346</v>
      </c>
      <c r="K114" s="127" t="s">
        <v>5347</v>
      </c>
      <c r="L114" s="127" t="s">
        <v>5348</v>
      </c>
      <c r="M114" s="127" t="s">
        <v>5349</v>
      </c>
      <c r="N114" s="127" t="s">
        <v>5346</v>
      </c>
      <c r="O114" s="127" t="s">
        <v>5350</v>
      </c>
      <c r="P114" s="127" t="s">
        <v>5351</v>
      </c>
      <c r="Q114" s="127" t="s">
        <v>5352</v>
      </c>
      <c r="R114" s="127" t="s">
        <v>5353</v>
      </c>
      <c r="S114" s="127" t="s">
        <v>5354</v>
      </c>
      <c r="T114" s="129">
        <v>9</v>
      </c>
      <c r="U114" s="129">
        <v>9</v>
      </c>
      <c r="V114" s="127" t="s">
        <v>5355</v>
      </c>
      <c r="W114" s="127" t="s">
        <v>5355</v>
      </c>
      <c r="X114" s="130">
        <v>155455</v>
      </c>
      <c r="Y114" s="130">
        <v>155455</v>
      </c>
      <c r="Z114" s="131" t="s">
        <v>5356</v>
      </c>
      <c r="AA114" s="131">
        <v>1399095</v>
      </c>
      <c r="AB114" s="131">
        <v>0</v>
      </c>
      <c r="AC114" s="131">
        <v>139910</v>
      </c>
      <c r="AD114" s="130">
        <v>1539.0050000000001</v>
      </c>
      <c r="AE114" s="127" t="s">
        <v>5357</v>
      </c>
      <c r="AF114" s="127" t="s">
        <v>5356</v>
      </c>
      <c r="AG114" s="127" t="s">
        <v>5356</v>
      </c>
      <c r="AH114" s="127" t="s">
        <v>5508</v>
      </c>
      <c r="AI114" s="127" t="s">
        <v>5356</v>
      </c>
      <c r="AJ114" s="127" t="s">
        <v>5359</v>
      </c>
      <c r="AK114" s="127" t="s">
        <v>5360</v>
      </c>
      <c r="AL114" s="131" t="s">
        <v>5509</v>
      </c>
      <c r="AM114" s="127" t="s">
        <v>5356</v>
      </c>
      <c r="AN114" s="127" t="s">
        <v>5510</v>
      </c>
      <c r="AO114" s="127" t="s">
        <v>5507</v>
      </c>
      <c r="AP114" s="127" t="s">
        <v>13</v>
      </c>
      <c r="AQ114" s="132">
        <v>9</v>
      </c>
      <c r="AR114" t="s">
        <v>95</v>
      </c>
      <c r="AS114"/>
    </row>
    <row r="115" spans="1:45" s="127" customFormat="1">
      <c r="A115" s="127" t="s">
        <v>5505</v>
      </c>
      <c r="B115" s="128">
        <v>43623</v>
      </c>
      <c r="C115" s="127" t="s">
        <v>5339</v>
      </c>
      <c r="D115" s="127" t="s">
        <v>5340</v>
      </c>
      <c r="E115" s="127" t="s">
        <v>5506</v>
      </c>
      <c r="F115" s="127" t="s">
        <v>5342</v>
      </c>
      <c r="G115" s="127" t="s">
        <v>5427</v>
      </c>
      <c r="H115" s="127" t="s">
        <v>5428</v>
      </c>
      <c r="I115" s="127" t="s">
        <v>5507</v>
      </c>
      <c r="J115" s="127" t="s">
        <v>5346</v>
      </c>
      <c r="K115" s="127" t="s">
        <v>5347</v>
      </c>
      <c r="L115" s="127" t="s">
        <v>5348</v>
      </c>
      <c r="M115" s="127" t="s">
        <v>5349</v>
      </c>
      <c r="N115" s="127" t="s">
        <v>5346</v>
      </c>
      <c r="O115" s="127" t="s">
        <v>5350</v>
      </c>
      <c r="P115" s="127" t="s">
        <v>5351</v>
      </c>
      <c r="Q115" s="127" t="s">
        <v>5352</v>
      </c>
      <c r="R115" s="127" t="s">
        <v>5363</v>
      </c>
      <c r="S115" s="127" t="s">
        <v>5364</v>
      </c>
      <c r="T115" s="129">
        <v>1</v>
      </c>
      <c r="U115" s="129">
        <v>1</v>
      </c>
      <c r="V115" s="127" t="s">
        <v>5355</v>
      </c>
      <c r="W115" s="127" t="s">
        <v>5355</v>
      </c>
      <c r="X115" s="130">
        <v>355455</v>
      </c>
      <c r="Y115" s="130">
        <v>355455</v>
      </c>
      <c r="Z115" s="131" t="s">
        <v>5356</v>
      </c>
      <c r="AA115" s="131">
        <v>355455</v>
      </c>
      <c r="AB115" s="131">
        <v>0</v>
      </c>
      <c r="AC115" s="131">
        <v>35546</v>
      </c>
      <c r="AD115" s="130">
        <v>391.00099999999998</v>
      </c>
      <c r="AE115" s="127" t="s">
        <v>5357</v>
      </c>
      <c r="AF115" s="127" t="s">
        <v>5356</v>
      </c>
      <c r="AG115" s="127" t="s">
        <v>5356</v>
      </c>
      <c r="AH115" s="127" t="s">
        <v>5508</v>
      </c>
      <c r="AI115" s="127" t="s">
        <v>5356</v>
      </c>
      <c r="AJ115" s="127" t="s">
        <v>5359</v>
      </c>
      <c r="AK115" s="127" t="s">
        <v>5360</v>
      </c>
      <c r="AL115" s="131" t="s">
        <v>5509</v>
      </c>
      <c r="AM115" s="127" t="s">
        <v>5356</v>
      </c>
      <c r="AN115" s="127" t="s">
        <v>5510</v>
      </c>
      <c r="AO115" s="127" t="s">
        <v>5507</v>
      </c>
      <c r="AP115" s="127" t="s">
        <v>13</v>
      </c>
      <c r="AQ115" s="132">
        <v>1</v>
      </c>
      <c r="AR115" t="s">
        <v>95</v>
      </c>
      <c r="AS115"/>
    </row>
    <row r="116" spans="1:45" s="127" customFormat="1">
      <c r="A116" s="127" t="s">
        <v>5505</v>
      </c>
      <c r="B116" s="128">
        <v>43623</v>
      </c>
      <c r="C116" s="127" t="s">
        <v>5339</v>
      </c>
      <c r="D116" s="127" t="s">
        <v>5340</v>
      </c>
      <c r="E116" s="127" t="s">
        <v>5506</v>
      </c>
      <c r="F116" s="127" t="s">
        <v>5342</v>
      </c>
      <c r="G116" s="127" t="s">
        <v>5427</v>
      </c>
      <c r="H116" s="127" t="s">
        <v>5428</v>
      </c>
      <c r="I116" s="127" t="s">
        <v>5507</v>
      </c>
      <c r="J116" s="127" t="s">
        <v>5346</v>
      </c>
      <c r="K116" s="127" t="s">
        <v>5347</v>
      </c>
      <c r="L116" s="127" t="s">
        <v>5348</v>
      </c>
      <c r="M116" s="127" t="s">
        <v>5349</v>
      </c>
      <c r="N116" s="127" t="s">
        <v>5346</v>
      </c>
      <c r="O116" s="127" t="s">
        <v>5350</v>
      </c>
      <c r="P116" s="127" t="s">
        <v>5351</v>
      </c>
      <c r="Q116" s="127" t="s">
        <v>5352</v>
      </c>
      <c r="R116" s="127" t="s">
        <v>5386</v>
      </c>
      <c r="S116" s="127" t="s">
        <v>5387</v>
      </c>
      <c r="T116" s="129">
        <v>8</v>
      </c>
      <c r="U116" s="129">
        <v>8</v>
      </c>
      <c r="V116" s="127" t="s">
        <v>5355</v>
      </c>
      <c r="W116" s="127" t="s">
        <v>5355</v>
      </c>
      <c r="X116" s="130">
        <v>213273</v>
      </c>
      <c r="Y116" s="130">
        <v>213273</v>
      </c>
      <c r="Z116" s="131" t="s">
        <v>5356</v>
      </c>
      <c r="AA116" s="131">
        <v>1706184</v>
      </c>
      <c r="AB116" s="131">
        <v>0</v>
      </c>
      <c r="AC116" s="131">
        <v>170617</v>
      </c>
      <c r="AD116" s="130">
        <v>1876.8009999999999</v>
      </c>
      <c r="AE116" s="127" t="s">
        <v>5357</v>
      </c>
      <c r="AF116" s="127" t="s">
        <v>5356</v>
      </c>
      <c r="AG116" s="127" t="s">
        <v>5356</v>
      </c>
      <c r="AH116" s="127" t="s">
        <v>5508</v>
      </c>
      <c r="AI116" s="127" t="s">
        <v>5356</v>
      </c>
      <c r="AJ116" s="127" t="s">
        <v>5359</v>
      </c>
      <c r="AK116" s="127" t="s">
        <v>5360</v>
      </c>
      <c r="AL116" s="131" t="s">
        <v>5509</v>
      </c>
      <c r="AM116" s="127" t="s">
        <v>5356</v>
      </c>
      <c r="AN116" s="127" t="s">
        <v>5510</v>
      </c>
      <c r="AO116" s="127" t="s">
        <v>5507</v>
      </c>
      <c r="AP116" s="127" t="s">
        <v>13</v>
      </c>
      <c r="AQ116" s="132">
        <v>8</v>
      </c>
      <c r="AR116" t="s">
        <v>95</v>
      </c>
      <c r="AS116"/>
    </row>
    <row r="117" spans="1:45" s="127" customFormat="1">
      <c r="A117" s="127" t="s">
        <v>5505</v>
      </c>
      <c r="B117" s="128">
        <v>43623</v>
      </c>
      <c r="C117" s="127" t="s">
        <v>5339</v>
      </c>
      <c r="D117" s="127" t="s">
        <v>5340</v>
      </c>
      <c r="E117" s="127" t="s">
        <v>5506</v>
      </c>
      <c r="F117" s="127" t="s">
        <v>5342</v>
      </c>
      <c r="G117" s="127" t="s">
        <v>5427</v>
      </c>
      <c r="H117" s="127" t="s">
        <v>5428</v>
      </c>
      <c r="I117" s="127" t="s">
        <v>5507</v>
      </c>
      <c r="J117" s="127" t="s">
        <v>5346</v>
      </c>
      <c r="K117" s="127" t="s">
        <v>5347</v>
      </c>
      <c r="L117" s="127" t="s">
        <v>5348</v>
      </c>
      <c r="M117" s="127" t="s">
        <v>5349</v>
      </c>
      <c r="N117" s="127" t="s">
        <v>5346</v>
      </c>
      <c r="O117" s="127" t="s">
        <v>5350</v>
      </c>
      <c r="P117" s="127" t="s">
        <v>5351</v>
      </c>
      <c r="Q117" s="127" t="s">
        <v>5352</v>
      </c>
      <c r="R117" s="127" t="s">
        <v>5367</v>
      </c>
      <c r="S117" s="127" t="s">
        <v>5368</v>
      </c>
      <c r="T117" s="129">
        <v>5</v>
      </c>
      <c r="U117" s="129">
        <v>5</v>
      </c>
      <c r="V117" s="127" t="s">
        <v>5355</v>
      </c>
      <c r="W117" s="127" t="s">
        <v>5355</v>
      </c>
      <c r="X117" s="130">
        <v>313636</v>
      </c>
      <c r="Y117" s="130">
        <v>313636</v>
      </c>
      <c r="Z117" s="131" t="s">
        <v>5356</v>
      </c>
      <c r="AA117" s="131">
        <v>1568180</v>
      </c>
      <c r="AB117" s="131">
        <v>0</v>
      </c>
      <c r="AC117" s="131">
        <v>156818</v>
      </c>
      <c r="AD117" s="130">
        <v>1724.998</v>
      </c>
      <c r="AE117" s="127" t="s">
        <v>5357</v>
      </c>
      <c r="AF117" s="127" t="s">
        <v>5356</v>
      </c>
      <c r="AG117" s="127" t="s">
        <v>5356</v>
      </c>
      <c r="AH117" s="127" t="s">
        <v>5508</v>
      </c>
      <c r="AI117" s="127" t="s">
        <v>5356</v>
      </c>
      <c r="AJ117" s="127" t="s">
        <v>5359</v>
      </c>
      <c r="AK117" s="127" t="s">
        <v>5360</v>
      </c>
      <c r="AL117" s="131" t="s">
        <v>5509</v>
      </c>
      <c r="AM117" s="127" t="s">
        <v>5356</v>
      </c>
      <c r="AN117" s="127" t="s">
        <v>5510</v>
      </c>
      <c r="AO117" s="127" t="s">
        <v>5507</v>
      </c>
      <c r="AP117" s="127" t="s">
        <v>13</v>
      </c>
      <c r="AQ117" s="132">
        <v>5</v>
      </c>
      <c r="AR117" t="s">
        <v>95</v>
      </c>
      <c r="AS117"/>
    </row>
    <row r="118" spans="1:45" s="127" customFormat="1">
      <c r="A118" s="127" t="s">
        <v>5505</v>
      </c>
      <c r="B118" s="128">
        <v>43623</v>
      </c>
      <c r="C118" s="127" t="s">
        <v>5339</v>
      </c>
      <c r="D118" s="127" t="s">
        <v>5340</v>
      </c>
      <c r="E118" s="127" t="s">
        <v>5506</v>
      </c>
      <c r="F118" s="127" t="s">
        <v>5342</v>
      </c>
      <c r="G118" s="127" t="s">
        <v>5427</v>
      </c>
      <c r="H118" s="127" t="s">
        <v>5428</v>
      </c>
      <c r="I118" s="127" t="s">
        <v>5507</v>
      </c>
      <c r="J118" s="127" t="s">
        <v>5346</v>
      </c>
      <c r="K118" s="127" t="s">
        <v>5347</v>
      </c>
      <c r="L118" s="127" t="s">
        <v>5348</v>
      </c>
      <c r="M118" s="127" t="s">
        <v>5349</v>
      </c>
      <c r="N118" s="127" t="s">
        <v>5346</v>
      </c>
      <c r="O118" s="127" t="s">
        <v>5350</v>
      </c>
      <c r="P118" s="127" t="s">
        <v>5351</v>
      </c>
      <c r="Q118" s="127" t="s">
        <v>5352</v>
      </c>
      <c r="R118" s="127" t="s">
        <v>5369</v>
      </c>
      <c r="S118" s="127" t="s">
        <v>5370</v>
      </c>
      <c r="T118" s="129">
        <v>2</v>
      </c>
      <c r="U118" s="129">
        <v>2</v>
      </c>
      <c r="V118" s="127" t="s">
        <v>5355</v>
      </c>
      <c r="W118" s="127" t="s">
        <v>5355</v>
      </c>
      <c r="X118" s="130">
        <v>313636</v>
      </c>
      <c r="Y118" s="130">
        <v>313636</v>
      </c>
      <c r="Z118" s="131" t="s">
        <v>5356</v>
      </c>
      <c r="AA118" s="131">
        <v>627272</v>
      </c>
      <c r="AB118" s="131">
        <v>0</v>
      </c>
      <c r="AC118" s="131">
        <v>62727</v>
      </c>
      <c r="AD118" s="130">
        <v>689.99900000000002</v>
      </c>
      <c r="AE118" s="127" t="s">
        <v>5357</v>
      </c>
      <c r="AF118" s="127" t="s">
        <v>5356</v>
      </c>
      <c r="AG118" s="127" t="s">
        <v>5356</v>
      </c>
      <c r="AH118" s="127" t="s">
        <v>5508</v>
      </c>
      <c r="AI118" s="127" t="s">
        <v>5356</v>
      </c>
      <c r="AJ118" s="127" t="s">
        <v>5359</v>
      </c>
      <c r="AK118" s="127" t="s">
        <v>5360</v>
      </c>
      <c r="AL118" s="131" t="s">
        <v>5509</v>
      </c>
      <c r="AM118" s="127" t="s">
        <v>5356</v>
      </c>
      <c r="AN118" s="127" t="s">
        <v>5510</v>
      </c>
      <c r="AO118" s="127" t="s">
        <v>5507</v>
      </c>
      <c r="AP118" s="127" t="s">
        <v>13</v>
      </c>
      <c r="AQ118" s="132">
        <v>2</v>
      </c>
      <c r="AR118" t="s">
        <v>95</v>
      </c>
      <c r="AS118"/>
    </row>
    <row r="119" spans="1:45" s="127" customFormat="1">
      <c r="A119" s="127" t="s">
        <v>5505</v>
      </c>
      <c r="B119" s="128">
        <v>43623</v>
      </c>
      <c r="C119" s="127" t="s">
        <v>5339</v>
      </c>
      <c r="D119" s="127" t="s">
        <v>5340</v>
      </c>
      <c r="E119" s="127" t="s">
        <v>5506</v>
      </c>
      <c r="F119" s="127" t="s">
        <v>5342</v>
      </c>
      <c r="G119" s="127" t="s">
        <v>5427</v>
      </c>
      <c r="H119" s="127" t="s">
        <v>5428</v>
      </c>
      <c r="I119" s="127" t="s">
        <v>5507</v>
      </c>
      <c r="J119" s="127" t="s">
        <v>5346</v>
      </c>
      <c r="K119" s="127" t="s">
        <v>5347</v>
      </c>
      <c r="L119" s="127" t="s">
        <v>5348</v>
      </c>
      <c r="M119" s="127" t="s">
        <v>5349</v>
      </c>
      <c r="N119" s="127" t="s">
        <v>5346</v>
      </c>
      <c r="O119" s="127" t="s">
        <v>5350</v>
      </c>
      <c r="P119" s="127" t="s">
        <v>5351</v>
      </c>
      <c r="Q119" s="127" t="s">
        <v>5352</v>
      </c>
      <c r="R119" s="127" t="s">
        <v>5447</v>
      </c>
      <c r="S119" s="127" t="s">
        <v>5448</v>
      </c>
      <c r="T119" s="129">
        <v>3</v>
      </c>
      <c r="U119" s="129">
        <v>3</v>
      </c>
      <c r="V119" s="127" t="s">
        <v>5355</v>
      </c>
      <c r="W119" s="127" t="s">
        <v>5355</v>
      </c>
      <c r="X119" s="130">
        <v>334545</v>
      </c>
      <c r="Y119" s="130">
        <v>334545</v>
      </c>
      <c r="Z119" s="131" t="s">
        <v>5356</v>
      </c>
      <c r="AA119" s="131">
        <v>1003635</v>
      </c>
      <c r="AB119" s="131">
        <v>0</v>
      </c>
      <c r="AC119" s="131">
        <v>100364</v>
      </c>
      <c r="AD119" s="130">
        <v>1103.999</v>
      </c>
      <c r="AE119" s="127" t="s">
        <v>5357</v>
      </c>
      <c r="AF119" s="127" t="s">
        <v>5356</v>
      </c>
      <c r="AG119" s="127" t="s">
        <v>5356</v>
      </c>
      <c r="AH119" s="127" t="s">
        <v>5508</v>
      </c>
      <c r="AI119" s="127" t="s">
        <v>5356</v>
      </c>
      <c r="AJ119" s="127" t="s">
        <v>5359</v>
      </c>
      <c r="AK119" s="127" t="s">
        <v>5360</v>
      </c>
      <c r="AL119" s="131" t="s">
        <v>5509</v>
      </c>
      <c r="AM119" s="127" t="s">
        <v>5356</v>
      </c>
      <c r="AN119" s="127" t="s">
        <v>5510</v>
      </c>
      <c r="AO119" s="127" t="s">
        <v>5507</v>
      </c>
      <c r="AP119" s="127" t="s">
        <v>13</v>
      </c>
      <c r="AQ119" s="132">
        <v>3</v>
      </c>
      <c r="AR119" t="s">
        <v>95</v>
      </c>
      <c r="AS119"/>
    </row>
    <row r="120" spans="1:45" s="127" customFormat="1">
      <c r="A120" s="127" t="s">
        <v>5505</v>
      </c>
      <c r="B120" s="128">
        <v>43623</v>
      </c>
      <c r="C120" s="127" t="s">
        <v>5339</v>
      </c>
      <c r="D120" s="127" t="s">
        <v>5340</v>
      </c>
      <c r="E120" s="127" t="s">
        <v>5506</v>
      </c>
      <c r="F120" s="127" t="s">
        <v>5342</v>
      </c>
      <c r="G120" s="127" t="s">
        <v>5427</v>
      </c>
      <c r="H120" s="127" t="s">
        <v>5428</v>
      </c>
      <c r="I120" s="127" t="s">
        <v>5507</v>
      </c>
      <c r="J120" s="127" t="s">
        <v>5346</v>
      </c>
      <c r="K120" s="127" t="s">
        <v>5347</v>
      </c>
      <c r="L120" s="127" t="s">
        <v>5348</v>
      </c>
      <c r="M120" s="127" t="s">
        <v>5349</v>
      </c>
      <c r="N120" s="127" t="s">
        <v>5346</v>
      </c>
      <c r="O120" s="127" t="s">
        <v>5350</v>
      </c>
      <c r="P120" s="127" t="s">
        <v>5351</v>
      </c>
      <c r="Q120" s="127" t="s">
        <v>5352</v>
      </c>
      <c r="R120" s="127" t="s">
        <v>5371</v>
      </c>
      <c r="S120" s="127" t="s">
        <v>5372</v>
      </c>
      <c r="T120" s="129">
        <v>2</v>
      </c>
      <c r="U120" s="129">
        <v>2</v>
      </c>
      <c r="V120" s="127" t="s">
        <v>5355</v>
      </c>
      <c r="W120" s="127" t="s">
        <v>5355</v>
      </c>
      <c r="X120" s="130">
        <v>313636</v>
      </c>
      <c r="Y120" s="130">
        <v>313636</v>
      </c>
      <c r="Z120" s="131" t="s">
        <v>5356</v>
      </c>
      <c r="AA120" s="131">
        <v>627272</v>
      </c>
      <c r="AB120" s="131">
        <v>0</v>
      </c>
      <c r="AC120" s="131">
        <v>62727</v>
      </c>
      <c r="AD120" s="130">
        <v>689.99900000000002</v>
      </c>
      <c r="AE120" s="127" t="s">
        <v>5357</v>
      </c>
      <c r="AF120" s="127" t="s">
        <v>5356</v>
      </c>
      <c r="AG120" s="127" t="s">
        <v>5356</v>
      </c>
      <c r="AH120" s="127" t="s">
        <v>5508</v>
      </c>
      <c r="AI120" s="127" t="s">
        <v>5356</v>
      </c>
      <c r="AJ120" s="127" t="s">
        <v>5359</v>
      </c>
      <c r="AK120" s="127" t="s">
        <v>5360</v>
      </c>
      <c r="AL120" s="131" t="s">
        <v>5509</v>
      </c>
      <c r="AM120" s="127" t="s">
        <v>5356</v>
      </c>
      <c r="AN120" s="127" t="s">
        <v>5510</v>
      </c>
      <c r="AO120" s="127" t="s">
        <v>5507</v>
      </c>
      <c r="AP120" s="127" t="s">
        <v>13</v>
      </c>
      <c r="AQ120" s="132">
        <v>2</v>
      </c>
      <c r="AR120" t="s">
        <v>95</v>
      </c>
      <c r="AS120"/>
    </row>
    <row r="121" spans="1:45" s="127" customFormat="1">
      <c r="A121" s="127" t="s">
        <v>5511</v>
      </c>
      <c r="B121" s="128">
        <v>43623</v>
      </c>
      <c r="C121" s="127" t="s">
        <v>5339</v>
      </c>
      <c r="D121" s="127" t="s">
        <v>5340</v>
      </c>
      <c r="E121" s="127" t="s">
        <v>5512</v>
      </c>
      <c r="F121" s="127" t="s">
        <v>5342</v>
      </c>
      <c r="G121" s="127" t="s">
        <v>5427</v>
      </c>
      <c r="H121" s="127" t="s">
        <v>5428</v>
      </c>
      <c r="I121" s="127" t="s">
        <v>5513</v>
      </c>
      <c r="J121" s="127" t="s">
        <v>5346</v>
      </c>
      <c r="K121" s="127" t="s">
        <v>5347</v>
      </c>
      <c r="L121" s="127" t="s">
        <v>5348</v>
      </c>
      <c r="M121" s="127" t="s">
        <v>5349</v>
      </c>
      <c r="N121" s="127" t="s">
        <v>5346</v>
      </c>
      <c r="O121" s="127" t="s">
        <v>5350</v>
      </c>
      <c r="P121" s="127" t="s">
        <v>5351</v>
      </c>
      <c r="Q121" s="127" t="s">
        <v>5352</v>
      </c>
      <c r="R121" s="127" t="s">
        <v>5353</v>
      </c>
      <c r="S121" s="127" t="s">
        <v>5354</v>
      </c>
      <c r="T121" s="129">
        <v>10</v>
      </c>
      <c r="U121" s="129">
        <v>10</v>
      </c>
      <c r="V121" s="127" t="s">
        <v>5355</v>
      </c>
      <c r="W121" s="127" t="s">
        <v>5355</v>
      </c>
      <c r="X121" s="130">
        <v>155455</v>
      </c>
      <c r="Y121" s="130">
        <v>155455</v>
      </c>
      <c r="Z121" s="131" t="s">
        <v>5356</v>
      </c>
      <c r="AA121" s="131">
        <v>1554550</v>
      </c>
      <c r="AB121" s="131">
        <v>0</v>
      </c>
      <c r="AC121" s="131">
        <v>155455</v>
      </c>
      <c r="AD121" s="130">
        <v>1710.0050000000001</v>
      </c>
      <c r="AE121" s="127" t="s">
        <v>5357</v>
      </c>
      <c r="AF121" s="127" t="s">
        <v>5356</v>
      </c>
      <c r="AG121" s="127" t="s">
        <v>5356</v>
      </c>
      <c r="AH121" s="127" t="s">
        <v>5514</v>
      </c>
      <c r="AI121" s="127" t="s">
        <v>5356</v>
      </c>
      <c r="AJ121" s="127" t="s">
        <v>5359</v>
      </c>
      <c r="AK121" s="127" t="s">
        <v>5360</v>
      </c>
      <c r="AL121" s="131" t="s">
        <v>5361</v>
      </c>
      <c r="AM121" s="127" t="s">
        <v>5356</v>
      </c>
      <c r="AN121" s="127" t="s">
        <v>5515</v>
      </c>
      <c r="AO121" s="127" t="s">
        <v>5513</v>
      </c>
      <c r="AP121" s="127" t="s">
        <v>13</v>
      </c>
      <c r="AQ121" s="132">
        <v>10</v>
      </c>
      <c r="AR121" t="s">
        <v>95</v>
      </c>
      <c r="AS121"/>
    </row>
    <row r="122" spans="1:45" s="127" customFormat="1">
      <c r="A122" s="127" t="s">
        <v>5511</v>
      </c>
      <c r="B122" s="128">
        <v>43623</v>
      </c>
      <c r="C122" s="127" t="s">
        <v>5339</v>
      </c>
      <c r="D122" s="127" t="s">
        <v>5340</v>
      </c>
      <c r="E122" s="127" t="s">
        <v>5512</v>
      </c>
      <c r="F122" s="127" t="s">
        <v>5342</v>
      </c>
      <c r="G122" s="127" t="s">
        <v>5427</v>
      </c>
      <c r="H122" s="127" t="s">
        <v>5428</v>
      </c>
      <c r="I122" s="127" t="s">
        <v>5513</v>
      </c>
      <c r="J122" s="127" t="s">
        <v>5346</v>
      </c>
      <c r="K122" s="127" t="s">
        <v>5347</v>
      </c>
      <c r="L122" s="127" t="s">
        <v>5348</v>
      </c>
      <c r="M122" s="127" t="s">
        <v>5349</v>
      </c>
      <c r="N122" s="127" t="s">
        <v>5346</v>
      </c>
      <c r="O122" s="127" t="s">
        <v>5350</v>
      </c>
      <c r="P122" s="127" t="s">
        <v>5351</v>
      </c>
      <c r="Q122" s="127" t="s">
        <v>5352</v>
      </c>
      <c r="R122" s="127" t="s">
        <v>5363</v>
      </c>
      <c r="S122" s="127" t="s">
        <v>5364</v>
      </c>
      <c r="T122" s="129">
        <v>1</v>
      </c>
      <c r="U122" s="129">
        <v>1</v>
      </c>
      <c r="V122" s="127" t="s">
        <v>5355</v>
      </c>
      <c r="W122" s="127" t="s">
        <v>5355</v>
      </c>
      <c r="X122" s="130">
        <v>355455</v>
      </c>
      <c r="Y122" s="130">
        <v>355455</v>
      </c>
      <c r="Z122" s="131" t="s">
        <v>5356</v>
      </c>
      <c r="AA122" s="131">
        <v>355455</v>
      </c>
      <c r="AB122" s="131">
        <v>0</v>
      </c>
      <c r="AC122" s="131">
        <v>35546</v>
      </c>
      <c r="AD122" s="130">
        <v>391.00099999999998</v>
      </c>
      <c r="AE122" s="127" t="s">
        <v>5357</v>
      </c>
      <c r="AF122" s="127" t="s">
        <v>5356</v>
      </c>
      <c r="AG122" s="127" t="s">
        <v>5356</v>
      </c>
      <c r="AH122" s="127" t="s">
        <v>5514</v>
      </c>
      <c r="AI122" s="127" t="s">
        <v>5356</v>
      </c>
      <c r="AJ122" s="127" t="s">
        <v>5359</v>
      </c>
      <c r="AK122" s="127" t="s">
        <v>5360</v>
      </c>
      <c r="AL122" s="131" t="s">
        <v>5361</v>
      </c>
      <c r="AM122" s="127" t="s">
        <v>5356</v>
      </c>
      <c r="AN122" s="127" t="s">
        <v>5515</v>
      </c>
      <c r="AO122" s="127" t="s">
        <v>5513</v>
      </c>
      <c r="AP122" s="127" t="s">
        <v>13</v>
      </c>
      <c r="AQ122" s="132">
        <v>1</v>
      </c>
      <c r="AR122" t="s">
        <v>95</v>
      </c>
      <c r="AS122"/>
    </row>
    <row r="123" spans="1:45" s="127" customFormat="1">
      <c r="A123" s="127" t="s">
        <v>5511</v>
      </c>
      <c r="B123" s="128">
        <v>43623</v>
      </c>
      <c r="C123" s="127" t="s">
        <v>5339</v>
      </c>
      <c r="D123" s="127" t="s">
        <v>5340</v>
      </c>
      <c r="E123" s="127" t="s">
        <v>5512</v>
      </c>
      <c r="F123" s="127" t="s">
        <v>5342</v>
      </c>
      <c r="G123" s="127" t="s">
        <v>5427</v>
      </c>
      <c r="H123" s="127" t="s">
        <v>5428</v>
      </c>
      <c r="I123" s="127" t="s">
        <v>5513</v>
      </c>
      <c r="J123" s="127" t="s">
        <v>5346</v>
      </c>
      <c r="K123" s="127" t="s">
        <v>5347</v>
      </c>
      <c r="L123" s="127" t="s">
        <v>5348</v>
      </c>
      <c r="M123" s="127" t="s">
        <v>5349</v>
      </c>
      <c r="N123" s="127" t="s">
        <v>5346</v>
      </c>
      <c r="O123" s="127" t="s">
        <v>5350</v>
      </c>
      <c r="P123" s="127" t="s">
        <v>5351</v>
      </c>
      <c r="Q123" s="127" t="s">
        <v>5352</v>
      </c>
      <c r="R123" s="127" t="s">
        <v>5386</v>
      </c>
      <c r="S123" s="127" t="s">
        <v>5387</v>
      </c>
      <c r="T123" s="129">
        <v>10</v>
      </c>
      <c r="U123" s="129">
        <v>10</v>
      </c>
      <c r="V123" s="127" t="s">
        <v>5355</v>
      </c>
      <c r="W123" s="127" t="s">
        <v>5355</v>
      </c>
      <c r="X123" s="130">
        <v>213273</v>
      </c>
      <c r="Y123" s="130">
        <v>213273</v>
      </c>
      <c r="Z123" s="131" t="s">
        <v>5356</v>
      </c>
      <c r="AA123" s="131">
        <v>2132730</v>
      </c>
      <c r="AB123" s="131">
        <v>0</v>
      </c>
      <c r="AC123" s="131">
        <v>213273</v>
      </c>
      <c r="AD123" s="130">
        <v>2346.0030000000002</v>
      </c>
      <c r="AE123" s="127" t="s">
        <v>5357</v>
      </c>
      <c r="AF123" s="127" t="s">
        <v>5356</v>
      </c>
      <c r="AG123" s="127" t="s">
        <v>5356</v>
      </c>
      <c r="AH123" s="127" t="s">
        <v>5514</v>
      </c>
      <c r="AI123" s="127" t="s">
        <v>5356</v>
      </c>
      <c r="AJ123" s="127" t="s">
        <v>5359</v>
      </c>
      <c r="AK123" s="127" t="s">
        <v>5360</v>
      </c>
      <c r="AL123" s="131" t="s">
        <v>5361</v>
      </c>
      <c r="AM123" s="127" t="s">
        <v>5356</v>
      </c>
      <c r="AN123" s="127" t="s">
        <v>5515</v>
      </c>
      <c r="AO123" s="127" t="s">
        <v>5513</v>
      </c>
      <c r="AP123" s="127" t="s">
        <v>13</v>
      </c>
      <c r="AQ123" s="132">
        <v>10</v>
      </c>
      <c r="AR123" t="s">
        <v>95</v>
      </c>
      <c r="AS123"/>
    </row>
    <row r="124" spans="1:45" s="127" customFormat="1">
      <c r="A124" s="127" t="s">
        <v>5511</v>
      </c>
      <c r="B124" s="128">
        <v>43623</v>
      </c>
      <c r="C124" s="127" t="s">
        <v>5339</v>
      </c>
      <c r="D124" s="127" t="s">
        <v>5340</v>
      </c>
      <c r="E124" s="127" t="s">
        <v>5512</v>
      </c>
      <c r="F124" s="127" t="s">
        <v>5342</v>
      </c>
      <c r="G124" s="127" t="s">
        <v>5427</v>
      </c>
      <c r="H124" s="127" t="s">
        <v>5428</v>
      </c>
      <c r="I124" s="127" t="s">
        <v>5513</v>
      </c>
      <c r="J124" s="127" t="s">
        <v>5346</v>
      </c>
      <c r="K124" s="127" t="s">
        <v>5347</v>
      </c>
      <c r="L124" s="127" t="s">
        <v>5348</v>
      </c>
      <c r="M124" s="127" t="s">
        <v>5349</v>
      </c>
      <c r="N124" s="127" t="s">
        <v>5346</v>
      </c>
      <c r="O124" s="127" t="s">
        <v>5350</v>
      </c>
      <c r="P124" s="127" t="s">
        <v>5351</v>
      </c>
      <c r="Q124" s="127" t="s">
        <v>5352</v>
      </c>
      <c r="R124" s="127" t="s">
        <v>5367</v>
      </c>
      <c r="S124" s="127" t="s">
        <v>5368</v>
      </c>
      <c r="T124" s="129">
        <v>4</v>
      </c>
      <c r="U124" s="129">
        <v>4</v>
      </c>
      <c r="V124" s="127" t="s">
        <v>5355</v>
      </c>
      <c r="W124" s="127" t="s">
        <v>5355</v>
      </c>
      <c r="X124" s="130">
        <v>313636</v>
      </c>
      <c r="Y124" s="130">
        <v>313636</v>
      </c>
      <c r="Z124" s="131" t="s">
        <v>5356</v>
      </c>
      <c r="AA124" s="131">
        <v>1254544</v>
      </c>
      <c r="AB124" s="131">
        <v>0</v>
      </c>
      <c r="AC124" s="131">
        <v>125454</v>
      </c>
      <c r="AD124" s="130">
        <v>1379.998</v>
      </c>
      <c r="AE124" s="127" t="s">
        <v>5357</v>
      </c>
      <c r="AF124" s="127" t="s">
        <v>5356</v>
      </c>
      <c r="AG124" s="127" t="s">
        <v>5356</v>
      </c>
      <c r="AH124" s="127" t="s">
        <v>5514</v>
      </c>
      <c r="AI124" s="127" t="s">
        <v>5356</v>
      </c>
      <c r="AJ124" s="127" t="s">
        <v>5359</v>
      </c>
      <c r="AK124" s="127" t="s">
        <v>5360</v>
      </c>
      <c r="AL124" s="131" t="s">
        <v>5361</v>
      </c>
      <c r="AM124" s="127" t="s">
        <v>5356</v>
      </c>
      <c r="AN124" s="127" t="s">
        <v>5515</v>
      </c>
      <c r="AO124" s="127" t="s">
        <v>5513</v>
      </c>
      <c r="AP124" s="127" t="s">
        <v>13</v>
      </c>
      <c r="AQ124" s="132">
        <v>4</v>
      </c>
      <c r="AR124" t="s">
        <v>95</v>
      </c>
      <c r="AS124"/>
    </row>
    <row r="125" spans="1:45" s="143" customFormat="1">
      <c r="A125" s="143" t="s">
        <v>5511</v>
      </c>
      <c r="B125" s="144">
        <v>43623</v>
      </c>
      <c r="C125" s="143" t="s">
        <v>5339</v>
      </c>
      <c r="D125" s="143" t="s">
        <v>5340</v>
      </c>
      <c r="E125" s="143" t="s">
        <v>5512</v>
      </c>
      <c r="F125" s="143" t="s">
        <v>5342</v>
      </c>
      <c r="G125" s="143" t="s">
        <v>5427</v>
      </c>
      <c r="H125" s="143" t="s">
        <v>5428</v>
      </c>
      <c r="I125" s="127" t="s">
        <v>5513</v>
      </c>
      <c r="J125" s="143" t="s">
        <v>5346</v>
      </c>
      <c r="K125" s="143" t="s">
        <v>5347</v>
      </c>
      <c r="L125" s="143" t="s">
        <v>5348</v>
      </c>
      <c r="M125" s="143" t="s">
        <v>5349</v>
      </c>
      <c r="N125" s="143" t="s">
        <v>5346</v>
      </c>
      <c r="O125" s="143" t="s">
        <v>5350</v>
      </c>
      <c r="P125" s="143" t="s">
        <v>5351</v>
      </c>
      <c r="Q125" s="143" t="s">
        <v>5352</v>
      </c>
      <c r="R125" s="143" t="s">
        <v>5369</v>
      </c>
      <c r="S125" s="143" t="s">
        <v>5370</v>
      </c>
      <c r="T125" s="145">
        <v>1</v>
      </c>
      <c r="U125" s="145">
        <v>1</v>
      </c>
      <c r="V125" s="143" t="s">
        <v>5355</v>
      </c>
      <c r="W125" s="143" t="s">
        <v>5355</v>
      </c>
      <c r="X125" s="146">
        <v>313636</v>
      </c>
      <c r="Y125" s="146">
        <v>313636</v>
      </c>
      <c r="Z125" s="147" t="s">
        <v>5356</v>
      </c>
      <c r="AA125" s="147">
        <v>313636</v>
      </c>
      <c r="AB125" s="147">
        <v>0</v>
      </c>
      <c r="AC125" s="147">
        <v>31364</v>
      </c>
      <c r="AD125" s="146">
        <v>345</v>
      </c>
      <c r="AE125" s="143" t="s">
        <v>5357</v>
      </c>
      <c r="AF125" s="143" t="s">
        <v>5356</v>
      </c>
      <c r="AG125" s="143" t="s">
        <v>5356</v>
      </c>
      <c r="AH125" s="143" t="s">
        <v>5514</v>
      </c>
      <c r="AI125" s="143" t="s">
        <v>5356</v>
      </c>
      <c r="AJ125" s="143" t="s">
        <v>5359</v>
      </c>
      <c r="AK125" s="143" t="s">
        <v>5360</v>
      </c>
      <c r="AL125" s="147" t="s">
        <v>5361</v>
      </c>
      <c r="AM125" s="127" t="s">
        <v>5356</v>
      </c>
      <c r="AN125" s="127" t="s">
        <v>5515</v>
      </c>
      <c r="AO125" s="127" t="s">
        <v>5513</v>
      </c>
      <c r="AP125" s="127" t="s">
        <v>13</v>
      </c>
      <c r="AQ125" s="132">
        <v>1</v>
      </c>
      <c r="AR125" t="s">
        <v>95</v>
      </c>
    </row>
    <row r="126" spans="1:45" s="143" customFormat="1">
      <c r="A126" s="143" t="s">
        <v>5516</v>
      </c>
      <c r="B126" s="144">
        <v>43623</v>
      </c>
      <c r="C126" s="143" t="s">
        <v>5339</v>
      </c>
      <c r="D126" s="143" t="s">
        <v>5340</v>
      </c>
      <c r="E126" s="143" t="s">
        <v>5517</v>
      </c>
      <c r="F126" s="143" t="s">
        <v>5342</v>
      </c>
      <c r="G126" s="143" t="s">
        <v>5427</v>
      </c>
      <c r="H126" s="143" t="s">
        <v>5428</v>
      </c>
      <c r="I126" s="127" t="s">
        <v>5518</v>
      </c>
      <c r="J126" s="143" t="s">
        <v>5346</v>
      </c>
      <c r="K126" s="143" t="s">
        <v>5347</v>
      </c>
      <c r="L126" s="143" t="s">
        <v>5348</v>
      </c>
      <c r="M126" s="143" t="s">
        <v>5349</v>
      </c>
      <c r="N126" s="143" t="s">
        <v>5346</v>
      </c>
      <c r="O126" s="143" t="s">
        <v>5350</v>
      </c>
      <c r="P126" s="143" t="s">
        <v>5351</v>
      </c>
      <c r="Q126" s="143" t="s">
        <v>5352</v>
      </c>
      <c r="R126" s="143" t="s">
        <v>5353</v>
      </c>
      <c r="S126" s="143" t="s">
        <v>5354</v>
      </c>
      <c r="T126" s="145">
        <v>10</v>
      </c>
      <c r="U126" s="145">
        <v>10</v>
      </c>
      <c r="V126" s="143" t="s">
        <v>5355</v>
      </c>
      <c r="W126" s="143" t="s">
        <v>5355</v>
      </c>
      <c r="X126" s="146">
        <v>155455</v>
      </c>
      <c r="Y126" s="146">
        <v>155455</v>
      </c>
      <c r="Z126" s="147" t="s">
        <v>5356</v>
      </c>
      <c r="AA126" s="147">
        <v>1554550</v>
      </c>
      <c r="AB126" s="147">
        <v>0</v>
      </c>
      <c r="AC126" s="147">
        <v>155455</v>
      </c>
      <c r="AD126" s="146">
        <v>1710.0050000000001</v>
      </c>
      <c r="AE126" s="143" t="s">
        <v>5357</v>
      </c>
      <c r="AF126" s="143" t="s">
        <v>5356</v>
      </c>
      <c r="AG126" s="143" t="s">
        <v>5356</v>
      </c>
      <c r="AH126" s="143" t="s">
        <v>5519</v>
      </c>
      <c r="AI126" s="143" t="s">
        <v>5356</v>
      </c>
      <c r="AJ126" s="143" t="s">
        <v>5359</v>
      </c>
      <c r="AK126" s="143" t="s">
        <v>5360</v>
      </c>
      <c r="AL126" s="147" t="s">
        <v>5361</v>
      </c>
      <c r="AM126" s="127" t="s">
        <v>5356</v>
      </c>
      <c r="AN126" s="127" t="s">
        <v>5520</v>
      </c>
      <c r="AO126" s="127" t="s">
        <v>5518</v>
      </c>
      <c r="AP126" s="127" t="s">
        <v>13</v>
      </c>
      <c r="AQ126" s="132">
        <v>10</v>
      </c>
      <c r="AR126" t="s">
        <v>94</v>
      </c>
    </row>
    <row r="127" spans="1:45" s="143" customFormat="1">
      <c r="A127" s="143" t="s">
        <v>5516</v>
      </c>
      <c r="B127" s="144">
        <v>43623</v>
      </c>
      <c r="C127" s="143" t="s">
        <v>5339</v>
      </c>
      <c r="D127" s="143" t="s">
        <v>5340</v>
      </c>
      <c r="E127" s="143" t="s">
        <v>5517</v>
      </c>
      <c r="F127" s="143" t="s">
        <v>5342</v>
      </c>
      <c r="G127" s="143" t="s">
        <v>5427</v>
      </c>
      <c r="H127" s="143" t="s">
        <v>5428</v>
      </c>
      <c r="I127" s="127" t="s">
        <v>5518</v>
      </c>
      <c r="J127" s="143" t="s">
        <v>5346</v>
      </c>
      <c r="K127" s="143" t="s">
        <v>5347</v>
      </c>
      <c r="L127" s="143" t="s">
        <v>5348</v>
      </c>
      <c r="M127" s="143" t="s">
        <v>5349</v>
      </c>
      <c r="N127" s="143" t="s">
        <v>5346</v>
      </c>
      <c r="O127" s="143" t="s">
        <v>5350</v>
      </c>
      <c r="P127" s="143" t="s">
        <v>5351</v>
      </c>
      <c r="Q127" s="143" t="s">
        <v>5352</v>
      </c>
      <c r="R127" s="143" t="s">
        <v>5386</v>
      </c>
      <c r="S127" s="143" t="s">
        <v>5387</v>
      </c>
      <c r="T127" s="145">
        <v>10</v>
      </c>
      <c r="U127" s="145">
        <v>10</v>
      </c>
      <c r="V127" s="143" t="s">
        <v>5355</v>
      </c>
      <c r="W127" s="143" t="s">
        <v>5355</v>
      </c>
      <c r="X127" s="146">
        <v>213273</v>
      </c>
      <c r="Y127" s="146">
        <v>213273</v>
      </c>
      <c r="Z127" s="147" t="s">
        <v>5356</v>
      </c>
      <c r="AA127" s="147">
        <v>2132730</v>
      </c>
      <c r="AB127" s="147">
        <v>0</v>
      </c>
      <c r="AC127" s="147">
        <v>213272</v>
      </c>
      <c r="AD127" s="146">
        <v>2346.002</v>
      </c>
      <c r="AE127" s="143" t="s">
        <v>5357</v>
      </c>
      <c r="AF127" s="143" t="s">
        <v>5356</v>
      </c>
      <c r="AG127" s="143" t="s">
        <v>5356</v>
      </c>
      <c r="AH127" s="143" t="s">
        <v>5519</v>
      </c>
      <c r="AI127" s="143" t="s">
        <v>5356</v>
      </c>
      <c r="AJ127" s="143" t="s">
        <v>5359</v>
      </c>
      <c r="AK127" s="143" t="s">
        <v>5360</v>
      </c>
      <c r="AL127" s="147" t="s">
        <v>5361</v>
      </c>
      <c r="AM127" s="127" t="s">
        <v>5356</v>
      </c>
      <c r="AN127" s="127" t="s">
        <v>5520</v>
      </c>
      <c r="AO127" s="127" t="s">
        <v>5518</v>
      </c>
      <c r="AP127" s="127" t="s">
        <v>13</v>
      </c>
      <c r="AQ127" s="132">
        <v>10</v>
      </c>
      <c r="AR127" t="s">
        <v>94</v>
      </c>
    </row>
    <row r="128" spans="1:45" s="143" customFormat="1">
      <c r="A128" s="143" t="s">
        <v>5516</v>
      </c>
      <c r="B128" s="144">
        <v>43623</v>
      </c>
      <c r="C128" s="143" t="s">
        <v>5339</v>
      </c>
      <c r="D128" s="143" t="s">
        <v>5340</v>
      </c>
      <c r="E128" s="143" t="s">
        <v>5517</v>
      </c>
      <c r="F128" s="143" t="s">
        <v>5342</v>
      </c>
      <c r="G128" s="143" t="s">
        <v>5427</v>
      </c>
      <c r="H128" s="143" t="s">
        <v>5428</v>
      </c>
      <c r="I128" s="127" t="s">
        <v>5518</v>
      </c>
      <c r="J128" s="143" t="s">
        <v>5346</v>
      </c>
      <c r="K128" s="143" t="s">
        <v>5347</v>
      </c>
      <c r="L128" s="143" t="s">
        <v>5348</v>
      </c>
      <c r="M128" s="143" t="s">
        <v>5349</v>
      </c>
      <c r="N128" s="143" t="s">
        <v>5346</v>
      </c>
      <c r="O128" s="143" t="s">
        <v>5350</v>
      </c>
      <c r="P128" s="143" t="s">
        <v>5351</v>
      </c>
      <c r="Q128" s="143" t="s">
        <v>5352</v>
      </c>
      <c r="R128" s="143" t="s">
        <v>5367</v>
      </c>
      <c r="S128" s="143" t="s">
        <v>5368</v>
      </c>
      <c r="T128" s="145">
        <v>3</v>
      </c>
      <c r="U128" s="145">
        <v>3</v>
      </c>
      <c r="V128" s="143" t="s">
        <v>5355</v>
      </c>
      <c r="W128" s="143" t="s">
        <v>5355</v>
      </c>
      <c r="X128" s="146">
        <v>313636</v>
      </c>
      <c r="Y128" s="146">
        <v>313636</v>
      </c>
      <c r="Z128" s="147" t="s">
        <v>5356</v>
      </c>
      <c r="AA128" s="147">
        <v>940908</v>
      </c>
      <c r="AB128" s="147">
        <v>0</v>
      </c>
      <c r="AC128" s="147">
        <v>94091</v>
      </c>
      <c r="AD128" s="146">
        <v>1034.999</v>
      </c>
      <c r="AE128" s="143" t="s">
        <v>5357</v>
      </c>
      <c r="AF128" s="143" t="s">
        <v>5356</v>
      </c>
      <c r="AG128" s="143" t="s">
        <v>5356</v>
      </c>
      <c r="AH128" s="143" t="s">
        <v>5519</v>
      </c>
      <c r="AI128" s="143" t="s">
        <v>5356</v>
      </c>
      <c r="AJ128" s="143" t="s">
        <v>5359</v>
      </c>
      <c r="AK128" s="143" t="s">
        <v>5360</v>
      </c>
      <c r="AL128" s="147" t="s">
        <v>5361</v>
      </c>
      <c r="AM128" s="127" t="s">
        <v>5356</v>
      </c>
      <c r="AN128" s="127" t="s">
        <v>5520</v>
      </c>
      <c r="AO128" s="127" t="s">
        <v>5518</v>
      </c>
      <c r="AP128" s="127" t="s">
        <v>13</v>
      </c>
      <c r="AQ128" s="132">
        <v>3</v>
      </c>
      <c r="AR128" t="s">
        <v>94</v>
      </c>
    </row>
    <row r="129" spans="1:45" s="143" customFormat="1">
      <c r="A129" s="143" t="s">
        <v>5516</v>
      </c>
      <c r="B129" s="144">
        <v>43623</v>
      </c>
      <c r="C129" s="143" t="s">
        <v>5339</v>
      </c>
      <c r="D129" s="143" t="s">
        <v>5340</v>
      </c>
      <c r="E129" s="143" t="s">
        <v>5517</v>
      </c>
      <c r="F129" s="143" t="s">
        <v>5342</v>
      </c>
      <c r="G129" s="143" t="s">
        <v>5427</v>
      </c>
      <c r="H129" s="143" t="s">
        <v>5428</v>
      </c>
      <c r="I129" s="127" t="s">
        <v>5518</v>
      </c>
      <c r="J129" s="143" t="s">
        <v>5346</v>
      </c>
      <c r="K129" s="143" t="s">
        <v>5347</v>
      </c>
      <c r="L129" s="143" t="s">
        <v>5348</v>
      </c>
      <c r="M129" s="143" t="s">
        <v>5349</v>
      </c>
      <c r="N129" s="143" t="s">
        <v>5346</v>
      </c>
      <c r="O129" s="143" t="s">
        <v>5350</v>
      </c>
      <c r="P129" s="143" t="s">
        <v>5351</v>
      </c>
      <c r="Q129" s="143" t="s">
        <v>5352</v>
      </c>
      <c r="R129" s="143" t="s">
        <v>5447</v>
      </c>
      <c r="S129" s="143" t="s">
        <v>5448</v>
      </c>
      <c r="T129" s="145">
        <v>1</v>
      </c>
      <c r="U129" s="145">
        <v>1</v>
      </c>
      <c r="V129" s="143" t="s">
        <v>5355</v>
      </c>
      <c r="W129" s="143" t="s">
        <v>5355</v>
      </c>
      <c r="X129" s="146">
        <v>334545</v>
      </c>
      <c r="Y129" s="146">
        <v>334545</v>
      </c>
      <c r="Z129" s="147" t="s">
        <v>5356</v>
      </c>
      <c r="AA129" s="147">
        <v>334545</v>
      </c>
      <c r="AB129" s="147">
        <v>0</v>
      </c>
      <c r="AC129" s="147">
        <v>33455</v>
      </c>
      <c r="AD129" s="146">
        <v>368</v>
      </c>
      <c r="AE129" s="143" t="s">
        <v>5357</v>
      </c>
      <c r="AF129" s="143" t="s">
        <v>5356</v>
      </c>
      <c r="AG129" s="143" t="s">
        <v>5356</v>
      </c>
      <c r="AH129" s="143" t="s">
        <v>5519</v>
      </c>
      <c r="AI129" s="143" t="s">
        <v>5356</v>
      </c>
      <c r="AJ129" s="143" t="s">
        <v>5359</v>
      </c>
      <c r="AK129" s="143" t="s">
        <v>5360</v>
      </c>
      <c r="AL129" s="147" t="s">
        <v>5361</v>
      </c>
      <c r="AM129" s="127" t="s">
        <v>5356</v>
      </c>
      <c r="AN129" s="127" t="s">
        <v>5520</v>
      </c>
      <c r="AO129" s="127" t="s">
        <v>5518</v>
      </c>
      <c r="AP129" s="127" t="s">
        <v>13</v>
      </c>
      <c r="AQ129" s="132">
        <v>1</v>
      </c>
      <c r="AR129" t="s">
        <v>94</v>
      </c>
    </row>
    <row r="130" spans="1:45" s="143" customFormat="1">
      <c r="A130" s="143" t="s">
        <v>5516</v>
      </c>
      <c r="B130" s="144">
        <v>43623</v>
      </c>
      <c r="C130" s="143" t="s">
        <v>5339</v>
      </c>
      <c r="D130" s="143" t="s">
        <v>5340</v>
      </c>
      <c r="E130" s="143" t="s">
        <v>5517</v>
      </c>
      <c r="F130" s="143" t="s">
        <v>5342</v>
      </c>
      <c r="G130" s="143" t="s">
        <v>5427</v>
      </c>
      <c r="H130" s="143" t="s">
        <v>5428</v>
      </c>
      <c r="I130" s="127" t="s">
        <v>5518</v>
      </c>
      <c r="J130" s="143" t="s">
        <v>5346</v>
      </c>
      <c r="K130" s="143" t="s">
        <v>5347</v>
      </c>
      <c r="L130" s="143" t="s">
        <v>5348</v>
      </c>
      <c r="M130" s="143" t="s">
        <v>5349</v>
      </c>
      <c r="N130" s="143" t="s">
        <v>5346</v>
      </c>
      <c r="O130" s="143" t="s">
        <v>5350</v>
      </c>
      <c r="P130" s="143" t="s">
        <v>5351</v>
      </c>
      <c r="Q130" s="143" t="s">
        <v>5352</v>
      </c>
      <c r="R130" s="143" t="s">
        <v>5371</v>
      </c>
      <c r="S130" s="143" t="s">
        <v>5372</v>
      </c>
      <c r="T130" s="145">
        <v>1</v>
      </c>
      <c r="U130" s="145">
        <v>1</v>
      </c>
      <c r="V130" s="143" t="s">
        <v>5355</v>
      </c>
      <c r="W130" s="143" t="s">
        <v>5355</v>
      </c>
      <c r="X130" s="146">
        <v>313636</v>
      </c>
      <c r="Y130" s="146">
        <v>313636</v>
      </c>
      <c r="Z130" s="147" t="s">
        <v>5356</v>
      </c>
      <c r="AA130" s="147">
        <v>313636</v>
      </c>
      <c r="AB130" s="147">
        <v>0</v>
      </c>
      <c r="AC130" s="147">
        <v>31364</v>
      </c>
      <c r="AD130" s="146">
        <v>345</v>
      </c>
      <c r="AE130" s="143" t="s">
        <v>5357</v>
      </c>
      <c r="AF130" s="143" t="s">
        <v>5356</v>
      </c>
      <c r="AG130" s="143" t="s">
        <v>5356</v>
      </c>
      <c r="AH130" s="143" t="s">
        <v>5519</v>
      </c>
      <c r="AI130" s="143" t="s">
        <v>5356</v>
      </c>
      <c r="AJ130" s="143" t="s">
        <v>5359</v>
      </c>
      <c r="AK130" s="143" t="s">
        <v>5360</v>
      </c>
      <c r="AL130" s="147" t="s">
        <v>5361</v>
      </c>
      <c r="AM130" s="127" t="s">
        <v>5356</v>
      </c>
      <c r="AN130" s="127" t="s">
        <v>5520</v>
      </c>
      <c r="AO130" s="127" t="s">
        <v>5518</v>
      </c>
      <c r="AP130" s="127" t="s">
        <v>13</v>
      </c>
      <c r="AQ130" s="132">
        <v>1</v>
      </c>
      <c r="AR130" t="s">
        <v>94</v>
      </c>
    </row>
    <row r="131" spans="1:45" s="148" customFormat="1">
      <c r="A131" s="148" t="s">
        <v>5521</v>
      </c>
      <c r="B131" s="149">
        <v>43623</v>
      </c>
      <c r="C131" s="148" t="s">
        <v>5339</v>
      </c>
      <c r="D131" s="148" t="s">
        <v>5340</v>
      </c>
      <c r="E131" s="148" t="s">
        <v>5522</v>
      </c>
      <c r="F131" s="148" t="s">
        <v>5342</v>
      </c>
      <c r="G131" s="148" t="s">
        <v>5427</v>
      </c>
      <c r="H131" s="148" t="s">
        <v>5428</v>
      </c>
      <c r="I131" s="127" t="s">
        <v>5523</v>
      </c>
      <c r="J131" s="148" t="s">
        <v>5346</v>
      </c>
      <c r="K131" s="148" t="s">
        <v>5347</v>
      </c>
      <c r="L131" s="148" t="s">
        <v>5348</v>
      </c>
      <c r="M131" s="148" t="s">
        <v>5349</v>
      </c>
      <c r="N131" s="148" t="s">
        <v>5346</v>
      </c>
      <c r="O131" s="148" t="s">
        <v>5350</v>
      </c>
      <c r="P131" s="148" t="s">
        <v>5351</v>
      </c>
      <c r="Q131" s="148" t="s">
        <v>5352</v>
      </c>
      <c r="R131" s="148" t="s">
        <v>5353</v>
      </c>
      <c r="S131" s="148" t="s">
        <v>5354</v>
      </c>
      <c r="T131" s="150">
        <v>39</v>
      </c>
      <c r="U131" s="150">
        <v>39</v>
      </c>
      <c r="V131" s="148" t="s">
        <v>5355</v>
      </c>
      <c r="W131" s="148" t="s">
        <v>5355</v>
      </c>
      <c r="X131" s="151">
        <v>155455</v>
      </c>
      <c r="Y131" s="151">
        <v>155455</v>
      </c>
      <c r="Z131" s="152" t="s">
        <v>5356</v>
      </c>
      <c r="AA131" s="152">
        <v>6062745</v>
      </c>
      <c r="AB131" s="152">
        <v>0</v>
      </c>
      <c r="AC131" s="152">
        <v>606274</v>
      </c>
      <c r="AD131" s="151">
        <v>6669.0190000000002</v>
      </c>
      <c r="AE131" s="148" t="s">
        <v>5357</v>
      </c>
      <c r="AF131" s="148" t="s">
        <v>5356</v>
      </c>
      <c r="AG131" s="148" t="s">
        <v>5356</v>
      </c>
      <c r="AH131" s="148" t="s">
        <v>5524</v>
      </c>
      <c r="AI131" s="148" t="s">
        <v>5356</v>
      </c>
      <c r="AJ131" s="148" t="s">
        <v>5359</v>
      </c>
      <c r="AK131" s="148" t="s">
        <v>5360</v>
      </c>
      <c r="AL131" s="152" t="s">
        <v>5361</v>
      </c>
      <c r="AM131" s="127" t="s">
        <v>5356</v>
      </c>
      <c r="AN131" s="127" t="s">
        <v>5525</v>
      </c>
      <c r="AO131" s="127" t="s">
        <v>5523</v>
      </c>
      <c r="AP131" s="127" t="s">
        <v>13</v>
      </c>
      <c r="AQ131" s="132">
        <v>39</v>
      </c>
      <c r="AR131" t="s">
        <v>94</v>
      </c>
    </row>
    <row r="132" spans="1:45" s="148" customFormat="1">
      <c r="A132" s="148" t="s">
        <v>5521</v>
      </c>
      <c r="B132" s="149">
        <v>43623</v>
      </c>
      <c r="C132" s="148" t="s">
        <v>5339</v>
      </c>
      <c r="D132" s="148" t="s">
        <v>5340</v>
      </c>
      <c r="E132" s="148" t="s">
        <v>5522</v>
      </c>
      <c r="F132" s="148" t="s">
        <v>5342</v>
      </c>
      <c r="G132" s="148" t="s">
        <v>5427</v>
      </c>
      <c r="H132" s="148" t="s">
        <v>5428</v>
      </c>
      <c r="I132" s="127" t="s">
        <v>5523</v>
      </c>
      <c r="J132" s="148" t="s">
        <v>5346</v>
      </c>
      <c r="K132" s="148" t="s">
        <v>5347</v>
      </c>
      <c r="L132" s="148" t="s">
        <v>5348</v>
      </c>
      <c r="M132" s="148" t="s">
        <v>5349</v>
      </c>
      <c r="N132" s="148" t="s">
        <v>5346</v>
      </c>
      <c r="O132" s="148" t="s">
        <v>5350</v>
      </c>
      <c r="P132" s="148" t="s">
        <v>5351</v>
      </c>
      <c r="Q132" s="148" t="s">
        <v>5352</v>
      </c>
      <c r="R132" s="148" t="s">
        <v>5363</v>
      </c>
      <c r="S132" s="148" t="s">
        <v>5364</v>
      </c>
      <c r="T132" s="150">
        <v>3</v>
      </c>
      <c r="U132" s="150">
        <v>3</v>
      </c>
      <c r="V132" s="148" t="s">
        <v>5355</v>
      </c>
      <c r="W132" s="148" t="s">
        <v>5355</v>
      </c>
      <c r="X132" s="151">
        <v>355455</v>
      </c>
      <c r="Y132" s="151">
        <v>355455</v>
      </c>
      <c r="Z132" s="152" t="s">
        <v>5356</v>
      </c>
      <c r="AA132" s="152">
        <v>1066365</v>
      </c>
      <c r="AB132" s="152">
        <v>0</v>
      </c>
      <c r="AC132" s="152">
        <v>106637</v>
      </c>
      <c r="AD132" s="151">
        <v>1173.002</v>
      </c>
      <c r="AE132" s="148" t="s">
        <v>5357</v>
      </c>
      <c r="AF132" s="148" t="s">
        <v>5356</v>
      </c>
      <c r="AG132" s="148" t="s">
        <v>5356</v>
      </c>
      <c r="AH132" s="148" t="s">
        <v>5524</v>
      </c>
      <c r="AI132" s="148" t="s">
        <v>5356</v>
      </c>
      <c r="AJ132" s="148" t="s">
        <v>5359</v>
      </c>
      <c r="AK132" s="148" t="s">
        <v>5360</v>
      </c>
      <c r="AL132" s="152" t="s">
        <v>5361</v>
      </c>
      <c r="AM132" s="127" t="s">
        <v>5356</v>
      </c>
      <c r="AN132" s="127" t="s">
        <v>5525</v>
      </c>
      <c r="AO132" s="127" t="s">
        <v>5523</v>
      </c>
      <c r="AP132" s="127" t="s">
        <v>13</v>
      </c>
      <c r="AQ132" s="132">
        <v>3</v>
      </c>
      <c r="AR132" t="s">
        <v>94</v>
      </c>
    </row>
    <row r="133" spans="1:45" s="148" customFormat="1">
      <c r="A133" s="148" t="s">
        <v>5521</v>
      </c>
      <c r="B133" s="149">
        <v>43623</v>
      </c>
      <c r="C133" s="148" t="s">
        <v>5339</v>
      </c>
      <c r="D133" s="148" t="s">
        <v>5340</v>
      </c>
      <c r="E133" s="148" t="s">
        <v>5522</v>
      </c>
      <c r="F133" s="148" t="s">
        <v>5342</v>
      </c>
      <c r="G133" s="148" t="s">
        <v>5427</v>
      </c>
      <c r="H133" s="148" t="s">
        <v>5428</v>
      </c>
      <c r="I133" s="127" t="s">
        <v>5523</v>
      </c>
      <c r="J133" s="148" t="s">
        <v>5346</v>
      </c>
      <c r="K133" s="148" t="s">
        <v>5347</v>
      </c>
      <c r="L133" s="148" t="s">
        <v>5348</v>
      </c>
      <c r="M133" s="148" t="s">
        <v>5349</v>
      </c>
      <c r="N133" s="148" t="s">
        <v>5346</v>
      </c>
      <c r="O133" s="148" t="s">
        <v>5350</v>
      </c>
      <c r="P133" s="148" t="s">
        <v>5351</v>
      </c>
      <c r="Q133" s="148" t="s">
        <v>5352</v>
      </c>
      <c r="R133" s="148" t="s">
        <v>5386</v>
      </c>
      <c r="S133" s="148" t="s">
        <v>5387</v>
      </c>
      <c r="T133" s="150">
        <v>14</v>
      </c>
      <c r="U133" s="150">
        <v>14</v>
      </c>
      <c r="V133" s="148" t="s">
        <v>5355</v>
      </c>
      <c r="W133" s="148" t="s">
        <v>5355</v>
      </c>
      <c r="X133" s="151">
        <v>213273</v>
      </c>
      <c r="Y133" s="151">
        <v>213273</v>
      </c>
      <c r="Z133" s="152" t="s">
        <v>5356</v>
      </c>
      <c r="AA133" s="152">
        <v>2985822</v>
      </c>
      <c r="AB133" s="152">
        <v>0</v>
      </c>
      <c r="AC133" s="152">
        <v>298582</v>
      </c>
      <c r="AD133" s="151">
        <v>3284.404</v>
      </c>
      <c r="AE133" s="148" t="s">
        <v>5357</v>
      </c>
      <c r="AF133" s="148" t="s">
        <v>5356</v>
      </c>
      <c r="AG133" s="148" t="s">
        <v>5356</v>
      </c>
      <c r="AH133" s="148" t="s">
        <v>5524</v>
      </c>
      <c r="AI133" s="148" t="s">
        <v>5356</v>
      </c>
      <c r="AJ133" s="148" t="s">
        <v>5359</v>
      </c>
      <c r="AK133" s="148" t="s">
        <v>5360</v>
      </c>
      <c r="AL133" s="152" t="s">
        <v>5361</v>
      </c>
      <c r="AM133" s="127" t="s">
        <v>5356</v>
      </c>
      <c r="AN133" s="127" t="s">
        <v>5525</v>
      </c>
      <c r="AO133" s="127" t="s">
        <v>5523</v>
      </c>
      <c r="AP133" s="127" t="s">
        <v>13</v>
      </c>
      <c r="AQ133" s="132">
        <v>14</v>
      </c>
      <c r="AR133" t="s">
        <v>94</v>
      </c>
    </row>
    <row r="134" spans="1:45" s="148" customFormat="1">
      <c r="A134" s="148" t="s">
        <v>5521</v>
      </c>
      <c r="B134" s="149">
        <v>43623</v>
      </c>
      <c r="C134" s="148" t="s">
        <v>5339</v>
      </c>
      <c r="D134" s="148" t="s">
        <v>5340</v>
      </c>
      <c r="E134" s="148" t="s">
        <v>5522</v>
      </c>
      <c r="F134" s="148" t="s">
        <v>5342</v>
      </c>
      <c r="G134" s="148" t="s">
        <v>5427</v>
      </c>
      <c r="H134" s="148" t="s">
        <v>5428</v>
      </c>
      <c r="I134" s="127" t="s">
        <v>5523</v>
      </c>
      <c r="J134" s="148" t="s">
        <v>5346</v>
      </c>
      <c r="K134" s="148" t="s">
        <v>5347</v>
      </c>
      <c r="L134" s="148" t="s">
        <v>5348</v>
      </c>
      <c r="M134" s="148" t="s">
        <v>5349</v>
      </c>
      <c r="N134" s="148" t="s">
        <v>5346</v>
      </c>
      <c r="O134" s="148" t="s">
        <v>5350</v>
      </c>
      <c r="P134" s="148" t="s">
        <v>5351</v>
      </c>
      <c r="Q134" s="148" t="s">
        <v>5352</v>
      </c>
      <c r="R134" s="148" t="s">
        <v>5367</v>
      </c>
      <c r="S134" s="148" t="s">
        <v>5368</v>
      </c>
      <c r="T134" s="150">
        <v>2</v>
      </c>
      <c r="U134" s="150">
        <v>2</v>
      </c>
      <c r="V134" s="148" t="s">
        <v>5355</v>
      </c>
      <c r="W134" s="148" t="s">
        <v>5355</v>
      </c>
      <c r="X134" s="151">
        <v>313636</v>
      </c>
      <c r="Y134" s="151">
        <v>313636</v>
      </c>
      <c r="Z134" s="152" t="s">
        <v>5356</v>
      </c>
      <c r="AA134" s="152">
        <v>627272</v>
      </c>
      <c r="AB134" s="152">
        <v>0</v>
      </c>
      <c r="AC134" s="152">
        <v>62727</v>
      </c>
      <c r="AD134" s="151">
        <v>689.99900000000002</v>
      </c>
      <c r="AE134" s="148" t="s">
        <v>5357</v>
      </c>
      <c r="AF134" s="148" t="s">
        <v>5356</v>
      </c>
      <c r="AG134" s="148" t="s">
        <v>5356</v>
      </c>
      <c r="AH134" s="148" t="s">
        <v>5524</v>
      </c>
      <c r="AI134" s="148" t="s">
        <v>5356</v>
      </c>
      <c r="AJ134" s="148" t="s">
        <v>5359</v>
      </c>
      <c r="AK134" s="148" t="s">
        <v>5360</v>
      </c>
      <c r="AL134" s="152" t="s">
        <v>5361</v>
      </c>
      <c r="AM134" s="127" t="s">
        <v>5356</v>
      </c>
      <c r="AN134" s="127" t="s">
        <v>5525</v>
      </c>
      <c r="AO134" s="127" t="s">
        <v>5523</v>
      </c>
      <c r="AP134" s="127" t="s">
        <v>13</v>
      </c>
      <c r="AQ134" s="132">
        <v>2</v>
      </c>
      <c r="AR134" t="s">
        <v>94</v>
      </c>
    </row>
    <row r="135" spans="1:45" s="148" customFormat="1">
      <c r="A135" s="148" t="s">
        <v>5521</v>
      </c>
      <c r="B135" s="149">
        <v>43623</v>
      </c>
      <c r="C135" s="148" t="s">
        <v>5339</v>
      </c>
      <c r="D135" s="148" t="s">
        <v>5340</v>
      </c>
      <c r="E135" s="148" t="s">
        <v>5522</v>
      </c>
      <c r="F135" s="148" t="s">
        <v>5342</v>
      </c>
      <c r="G135" s="148" t="s">
        <v>5427</v>
      </c>
      <c r="H135" s="148" t="s">
        <v>5428</v>
      </c>
      <c r="I135" s="127" t="s">
        <v>5523</v>
      </c>
      <c r="J135" s="148" t="s">
        <v>5346</v>
      </c>
      <c r="K135" s="148" t="s">
        <v>5347</v>
      </c>
      <c r="L135" s="148" t="s">
        <v>5348</v>
      </c>
      <c r="M135" s="148" t="s">
        <v>5349</v>
      </c>
      <c r="N135" s="148" t="s">
        <v>5346</v>
      </c>
      <c r="O135" s="148" t="s">
        <v>5350</v>
      </c>
      <c r="P135" s="148" t="s">
        <v>5351</v>
      </c>
      <c r="Q135" s="148" t="s">
        <v>5352</v>
      </c>
      <c r="R135" s="148" t="s">
        <v>5369</v>
      </c>
      <c r="S135" s="148" t="s">
        <v>5370</v>
      </c>
      <c r="T135" s="150">
        <v>3</v>
      </c>
      <c r="U135" s="150">
        <v>3</v>
      </c>
      <c r="V135" s="148" t="s">
        <v>5355</v>
      </c>
      <c r="W135" s="148" t="s">
        <v>5355</v>
      </c>
      <c r="X135" s="151">
        <v>313636</v>
      </c>
      <c r="Y135" s="151">
        <v>313636</v>
      </c>
      <c r="Z135" s="152" t="s">
        <v>5356</v>
      </c>
      <c r="AA135" s="152">
        <v>940908</v>
      </c>
      <c r="AB135" s="152">
        <v>0</v>
      </c>
      <c r="AC135" s="152">
        <v>94091</v>
      </c>
      <c r="AD135" s="151">
        <v>1034.999</v>
      </c>
      <c r="AE135" s="148" t="s">
        <v>5357</v>
      </c>
      <c r="AF135" s="148" t="s">
        <v>5356</v>
      </c>
      <c r="AG135" s="148" t="s">
        <v>5356</v>
      </c>
      <c r="AH135" s="148" t="s">
        <v>5524</v>
      </c>
      <c r="AI135" s="148" t="s">
        <v>5356</v>
      </c>
      <c r="AJ135" s="148" t="s">
        <v>5359</v>
      </c>
      <c r="AK135" s="148" t="s">
        <v>5360</v>
      </c>
      <c r="AL135" s="152" t="s">
        <v>5361</v>
      </c>
      <c r="AM135" s="127" t="s">
        <v>5356</v>
      </c>
      <c r="AN135" s="127" t="s">
        <v>5525</v>
      </c>
      <c r="AO135" s="127" t="s">
        <v>5523</v>
      </c>
      <c r="AP135" s="127" t="s">
        <v>13</v>
      </c>
      <c r="AQ135" s="132">
        <v>3</v>
      </c>
      <c r="AR135" t="s">
        <v>94</v>
      </c>
    </row>
    <row r="136" spans="1:45" s="148" customFormat="1">
      <c r="A136" s="148" t="s">
        <v>5526</v>
      </c>
      <c r="B136" s="149">
        <v>43623</v>
      </c>
      <c r="C136" s="148" t="s">
        <v>5339</v>
      </c>
      <c r="D136" s="148" t="s">
        <v>5340</v>
      </c>
      <c r="E136" s="148" t="s">
        <v>5527</v>
      </c>
      <c r="F136" s="148" t="s">
        <v>5342</v>
      </c>
      <c r="G136" s="148" t="s">
        <v>5427</v>
      </c>
      <c r="H136" s="148" t="s">
        <v>5428</v>
      </c>
      <c r="I136" s="127" t="s">
        <v>5451</v>
      </c>
      <c r="J136" s="148" t="s">
        <v>5346</v>
      </c>
      <c r="K136" s="148" t="s">
        <v>5347</v>
      </c>
      <c r="L136" s="148" t="s">
        <v>5348</v>
      </c>
      <c r="M136" s="148" t="s">
        <v>5349</v>
      </c>
      <c r="N136" s="148" t="s">
        <v>5346</v>
      </c>
      <c r="O136" s="148" t="s">
        <v>5350</v>
      </c>
      <c r="P136" s="148" t="s">
        <v>5351</v>
      </c>
      <c r="Q136" s="148" t="s">
        <v>5352</v>
      </c>
      <c r="R136" s="148" t="s">
        <v>5353</v>
      </c>
      <c r="S136" s="148" t="s">
        <v>5354</v>
      </c>
      <c r="T136" s="150">
        <v>2</v>
      </c>
      <c r="U136" s="150">
        <v>2</v>
      </c>
      <c r="V136" s="148" t="s">
        <v>5355</v>
      </c>
      <c r="W136" s="148" t="s">
        <v>5355</v>
      </c>
      <c r="X136" s="151">
        <v>155455</v>
      </c>
      <c r="Y136" s="151">
        <v>155455</v>
      </c>
      <c r="Z136" s="152" t="s">
        <v>5356</v>
      </c>
      <c r="AA136" s="152">
        <v>310910</v>
      </c>
      <c r="AB136" s="152">
        <v>0</v>
      </c>
      <c r="AC136" s="152">
        <v>31091</v>
      </c>
      <c r="AD136" s="151">
        <v>342.00099999999998</v>
      </c>
      <c r="AE136" s="148" t="s">
        <v>5357</v>
      </c>
      <c r="AF136" s="148" t="s">
        <v>5356</v>
      </c>
      <c r="AG136" s="148" t="s">
        <v>5356</v>
      </c>
      <c r="AH136" s="148" t="s">
        <v>5528</v>
      </c>
      <c r="AI136" s="148" t="s">
        <v>5356</v>
      </c>
      <c r="AJ136" s="148" t="s">
        <v>5359</v>
      </c>
      <c r="AK136" s="148" t="s">
        <v>5360</v>
      </c>
      <c r="AL136" s="152" t="s">
        <v>5361</v>
      </c>
      <c r="AM136" s="127" t="s">
        <v>5356</v>
      </c>
      <c r="AN136" s="127" t="s">
        <v>5453</v>
      </c>
      <c r="AO136" s="127" t="s">
        <v>5451</v>
      </c>
      <c r="AP136" s="127" t="s">
        <v>13</v>
      </c>
      <c r="AQ136" s="132">
        <v>2</v>
      </c>
      <c r="AR136" t="s">
        <v>94</v>
      </c>
    </row>
    <row r="137" spans="1:45" s="127" customFormat="1">
      <c r="A137" s="127" t="s">
        <v>5526</v>
      </c>
      <c r="B137" s="128">
        <v>43623</v>
      </c>
      <c r="C137" s="127" t="s">
        <v>5339</v>
      </c>
      <c r="D137" s="127" t="s">
        <v>5340</v>
      </c>
      <c r="E137" s="127" t="s">
        <v>5527</v>
      </c>
      <c r="F137" s="127" t="s">
        <v>5342</v>
      </c>
      <c r="G137" s="127" t="s">
        <v>5427</v>
      </c>
      <c r="H137" s="127" t="s">
        <v>5428</v>
      </c>
      <c r="I137" s="127" t="s">
        <v>5451</v>
      </c>
      <c r="J137" s="127" t="s">
        <v>5346</v>
      </c>
      <c r="K137" s="127" t="s">
        <v>5347</v>
      </c>
      <c r="L137" s="127" t="s">
        <v>5348</v>
      </c>
      <c r="M137" s="127" t="s">
        <v>5349</v>
      </c>
      <c r="N137" s="127" t="s">
        <v>5346</v>
      </c>
      <c r="O137" s="127" t="s">
        <v>5350</v>
      </c>
      <c r="P137" s="127" t="s">
        <v>5351</v>
      </c>
      <c r="Q137" s="127" t="s">
        <v>5352</v>
      </c>
      <c r="R137" s="127" t="s">
        <v>5386</v>
      </c>
      <c r="S137" s="127" t="s">
        <v>5387</v>
      </c>
      <c r="T137" s="129">
        <v>6</v>
      </c>
      <c r="U137" s="129">
        <v>6</v>
      </c>
      <c r="V137" s="127" t="s">
        <v>5355</v>
      </c>
      <c r="W137" s="127" t="s">
        <v>5355</v>
      </c>
      <c r="X137" s="130">
        <v>213273</v>
      </c>
      <c r="Y137" s="130">
        <v>213273</v>
      </c>
      <c r="Z137" s="131" t="s">
        <v>5356</v>
      </c>
      <c r="AA137" s="131">
        <v>1279638</v>
      </c>
      <c r="AB137" s="131">
        <v>0</v>
      </c>
      <c r="AC137" s="131">
        <v>127964</v>
      </c>
      <c r="AD137" s="130">
        <v>1407.6020000000001</v>
      </c>
      <c r="AE137" s="127" t="s">
        <v>5357</v>
      </c>
      <c r="AF137" s="127" t="s">
        <v>5356</v>
      </c>
      <c r="AG137" s="127" t="s">
        <v>5356</v>
      </c>
      <c r="AH137" s="127" t="s">
        <v>5528</v>
      </c>
      <c r="AI137" s="127" t="s">
        <v>5356</v>
      </c>
      <c r="AJ137" s="127" t="s">
        <v>5359</v>
      </c>
      <c r="AK137" s="127" t="s">
        <v>5360</v>
      </c>
      <c r="AL137" s="131" t="s">
        <v>5361</v>
      </c>
      <c r="AM137" s="127" t="s">
        <v>5356</v>
      </c>
      <c r="AN137" s="127" t="s">
        <v>5453</v>
      </c>
      <c r="AO137" s="127" t="s">
        <v>5451</v>
      </c>
      <c r="AP137" s="127" t="s">
        <v>13</v>
      </c>
      <c r="AQ137" s="132">
        <v>6</v>
      </c>
      <c r="AR137" t="s">
        <v>94</v>
      </c>
      <c r="AS137"/>
    </row>
    <row r="138" spans="1:45" s="127" customFormat="1">
      <c r="A138" s="127" t="s">
        <v>5526</v>
      </c>
      <c r="B138" s="128">
        <v>43623</v>
      </c>
      <c r="C138" s="127" t="s">
        <v>5339</v>
      </c>
      <c r="D138" s="127" t="s">
        <v>5340</v>
      </c>
      <c r="E138" s="127" t="s">
        <v>5527</v>
      </c>
      <c r="F138" s="127" t="s">
        <v>5342</v>
      </c>
      <c r="G138" s="127" t="s">
        <v>5427</v>
      </c>
      <c r="H138" s="127" t="s">
        <v>5428</v>
      </c>
      <c r="I138" s="127" t="s">
        <v>5451</v>
      </c>
      <c r="J138" s="127" t="s">
        <v>5346</v>
      </c>
      <c r="K138" s="127" t="s">
        <v>5347</v>
      </c>
      <c r="L138" s="127" t="s">
        <v>5348</v>
      </c>
      <c r="M138" s="127" t="s">
        <v>5349</v>
      </c>
      <c r="N138" s="127" t="s">
        <v>5346</v>
      </c>
      <c r="O138" s="127" t="s">
        <v>5350</v>
      </c>
      <c r="P138" s="127" t="s">
        <v>5351</v>
      </c>
      <c r="Q138" s="127" t="s">
        <v>5352</v>
      </c>
      <c r="R138" s="127" t="s">
        <v>5367</v>
      </c>
      <c r="S138" s="127" t="s">
        <v>5368</v>
      </c>
      <c r="T138" s="129">
        <v>10</v>
      </c>
      <c r="U138" s="129">
        <v>10</v>
      </c>
      <c r="V138" s="127" t="s">
        <v>5355</v>
      </c>
      <c r="W138" s="127" t="s">
        <v>5355</v>
      </c>
      <c r="X138" s="130">
        <v>313636</v>
      </c>
      <c r="Y138" s="130">
        <v>313636</v>
      </c>
      <c r="Z138" s="131" t="s">
        <v>5356</v>
      </c>
      <c r="AA138" s="131">
        <v>3136360</v>
      </c>
      <c r="AB138" s="131">
        <v>0</v>
      </c>
      <c r="AC138" s="131">
        <v>313636</v>
      </c>
      <c r="AD138" s="130">
        <v>3449.9960000000001</v>
      </c>
      <c r="AE138" s="127" t="s">
        <v>5357</v>
      </c>
      <c r="AF138" s="127" t="s">
        <v>5356</v>
      </c>
      <c r="AG138" s="127" t="s">
        <v>5356</v>
      </c>
      <c r="AH138" s="127" t="s">
        <v>5528</v>
      </c>
      <c r="AI138" s="127" t="s">
        <v>5356</v>
      </c>
      <c r="AJ138" s="127" t="s">
        <v>5359</v>
      </c>
      <c r="AK138" s="127" t="s">
        <v>5360</v>
      </c>
      <c r="AL138" s="131" t="s">
        <v>5361</v>
      </c>
      <c r="AM138" s="127" t="s">
        <v>5356</v>
      </c>
      <c r="AN138" s="127" t="s">
        <v>5453</v>
      </c>
      <c r="AO138" s="127" t="s">
        <v>5451</v>
      </c>
      <c r="AP138" s="127" t="s">
        <v>13</v>
      </c>
      <c r="AQ138" s="132">
        <v>10</v>
      </c>
      <c r="AR138" t="s">
        <v>94</v>
      </c>
      <c r="AS138"/>
    </row>
    <row r="139" spans="1:45" s="127" customFormat="1">
      <c r="A139" s="127" t="s">
        <v>5526</v>
      </c>
      <c r="B139" s="128">
        <v>43623</v>
      </c>
      <c r="C139" s="127" t="s">
        <v>5339</v>
      </c>
      <c r="D139" s="127" t="s">
        <v>5340</v>
      </c>
      <c r="E139" s="127" t="s">
        <v>5527</v>
      </c>
      <c r="F139" s="127" t="s">
        <v>5342</v>
      </c>
      <c r="G139" s="127" t="s">
        <v>5427</v>
      </c>
      <c r="H139" s="127" t="s">
        <v>5428</v>
      </c>
      <c r="I139" s="127" t="s">
        <v>5451</v>
      </c>
      <c r="J139" s="127" t="s">
        <v>5346</v>
      </c>
      <c r="K139" s="127" t="s">
        <v>5347</v>
      </c>
      <c r="L139" s="127" t="s">
        <v>5348</v>
      </c>
      <c r="M139" s="127" t="s">
        <v>5349</v>
      </c>
      <c r="N139" s="127" t="s">
        <v>5346</v>
      </c>
      <c r="O139" s="127" t="s">
        <v>5350</v>
      </c>
      <c r="P139" s="127" t="s">
        <v>5351</v>
      </c>
      <c r="Q139" s="127" t="s">
        <v>5352</v>
      </c>
      <c r="R139" s="127" t="s">
        <v>5369</v>
      </c>
      <c r="S139" s="127" t="s">
        <v>5370</v>
      </c>
      <c r="T139" s="129">
        <v>2</v>
      </c>
      <c r="U139" s="129">
        <v>2</v>
      </c>
      <c r="V139" s="127" t="s">
        <v>5355</v>
      </c>
      <c r="W139" s="127" t="s">
        <v>5355</v>
      </c>
      <c r="X139" s="130">
        <v>313636</v>
      </c>
      <c r="Y139" s="130">
        <v>313636</v>
      </c>
      <c r="Z139" s="131" t="s">
        <v>5356</v>
      </c>
      <c r="AA139" s="131">
        <v>627272</v>
      </c>
      <c r="AB139" s="131">
        <v>0</v>
      </c>
      <c r="AC139" s="131">
        <v>62727</v>
      </c>
      <c r="AD139" s="130">
        <v>689.99900000000002</v>
      </c>
      <c r="AE139" s="127" t="s">
        <v>5357</v>
      </c>
      <c r="AF139" s="127" t="s">
        <v>5356</v>
      </c>
      <c r="AG139" s="127" t="s">
        <v>5356</v>
      </c>
      <c r="AH139" s="127" t="s">
        <v>5528</v>
      </c>
      <c r="AI139" s="127" t="s">
        <v>5356</v>
      </c>
      <c r="AJ139" s="127" t="s">
        <v>5359</v>
      </c>
      <c r="AK139" s="127" t="s">
        <v>5360</v>
      </c>
      <c r="AL139" s="131" t="s">
        <v>5361</v>
      </c>
      <c r="AM139" s="127" t="s">
        <v>5356</v>
      </c>
      <c r="AN139" s="127" t="s">
        <v>5453</v>
      </c>
      <c r="AO139" s="127" t="s">
        <v>5451</v>
      </c>
      <c r="AP139" s="127" t="s">
        <v>13</v>
      </c>
      <c r="AQ139" s="132">
        <v>2</v>
      </c>
      <c r="AR139" t="s">
        <v>94</v>
      </c>
      <c r="AS139"/>
    </row>
    <row r="140" spans="1:45" s="127" customFormat="1">
      <c r="A140" s="127" t="s">
        <v>5529</v>
      </c>
      <c r="B140" s="128">
        <v>43623</v>
      </c>
      <c r="C140" s="127" t="s">
        <v>5339</v>
      </c>
      <c r="D140" s="127" t="s">
        <v>5340</v>
      </c>
      <c r="E140" s="127" t="s">
        <v>5530</v>
      </c>
      <c r="F140" s="127" t="s">
        <v>5342</v>
      </c>
      <c r="G140" s="127" t="s">
        <v>5531</v>
      </c>
      <c r="H140" s="127" t="s">
        <v>5532</v>
      </c>
      <c r="I140" s="127" t="s">
        <v>5533</v>
      </c>
      <c r="J140" s="127" t="s">
        <v>5346</v>
      </c>
      <c r="K140" s="127" t="s">
        <v>5347</v>
      </c>
      <c r="L140" s="127" t="s">
        <v>5348</v>
      </c>
      <c r="M140" s="127" t="s">
        <v>5349</v>
      </c>
      <c r="N140" s="127" t="s">
        <v>5346</v>
      </c>
      <c r="O140" s="127" t="s">
        <v>5350</v>
      </c>
      <c r="P140" s="127" t="s">
        <v>5351</v>
      </c>
      <c r="Q140" s="127" t="s">
        <v>5352</v>
      </c>
      <c r="R140" s="127" t="s">
        <v>5353</v>
      </c>
      <c r="S140" s="127" t="s">
        <v>5354</v>
      </c>
      <c r="T140" s="129">
        <v>20</v>
      </c>
      <c r="U140" s="129">
        <v>20</v>
      </c>
      <c r="V140" s="127" t="s">
        <v>5355</v>
      </c>
      <c r="W140" s="127" t="s">
        <v>5355</v>
      </c>
      <c r="X140" s="130">
        <v>115037</v>
      </c>
      <c r="Y140" s="130">
        <v>115037</v>
      </c>
      <c r="Z140" s="131" t="s">
        <v>5356</v>
      </c>
      <c r="AA140" s="131">
        <v>2300734</v>
      </c>
      <c r="AB140" s="131">
        <v>-808366</v>
      </c>
      <c r="AC140" s="131">
        <v>230073</v>
      </c>
      <c r="AD140" s="130">
        <v>2530.8069999999998</v>
      </c>
      <c r="AE140" s="127" t="s">
        <v>5357</v>
      </c>
      <c r="AF140" s="127" t="s">
        <v>5356</v>
      </c>
      <c r="AG140" s="127" t="s">
        <v>5356</v>
      </c>
      <c r="AH140" s="127" t="s">
        <v>5534</v>
      </c>
      <c r="AI140" s="127" t="s">
        <v>5356</v>
      </c>
      <c r="AJ140" s="127" t="s">
        <v>5359</v>
      </c>
      <c r="AK140" s="127" t="s">
        <v>5360</v>
      </c>
      <c r="AL140" s="131" t="s">
        <v>5361</v>
      </c>
      <c r="AM140" s="127" t="s">
        <v>13</v>
      </c>
      <c r="AN140" s="127" t="s">
        <v>5531</v>
      </c>
      <c r="AO140" s="127" t="s">
        <v>5356</v>
      </c>
      <c r="AP140" s="127" t="s">
        <v>5356</v>
      </c>
      <c r="AQ140" s="132">
        <v>20</v>
      </c>
      <c r="AR140" t="s">
        <v>94</v>
      </c>
      <c r="AS140"/>
    </row>
    <row r="141" spans="1:45" s="127" customFormat="1">
      <c r="A141" s="127" t="s">
        <v>5529</v>
      </c>
      <c r="B141" s="128">
        <v>43623</v>
      </c>
      <c r="C141" s="127" t="s">
        <v>5339</v>
      </c>
      <c r="D141" s="127" t="s">
        <v>5340</v>
      </c>
      <c r="E141" s="127" t="s">
        <v>5530</v>
      </c>
      <c r="F141" s="127" t="s">
        <v>5342</v>
      </c>
      <c r="G141" s="127" t="s">
        <v>5531</v>
      </c>
      <c r="H141" s="127" t="s">
        <v>5532</v>
      </c>
      <c r="I141" s="127" t="s">
        <v>5533</v>
      </c>
      <c r="J141" s="127" t="s">
        <v>5346</v>
      </c>
      <c r="K141" s="127" t="s">
        <v>5347</v>
      </c>
      <c r="L141" s="127" t="s">
        <v>5348</v>
      </c>
      <c r="M141" s="127" t="s">
        <v>5349</v>
      </c>
      <c r="N141" s="127" t="s">
        <v>5346</v>
      </c>
      <c r="O141" s="127" t="s">
        <v>5350</v>
      </c>
      <c r="P141" s="127" t="s">
        <v>5351</v>
      </c>
      <c r="Q141" s="127" t="s">
        <v>5352</v>
      </c>
      <c r="R141" s="127" t="s">
        <v>5363</v>
      </c>
      <c r="S141" s="127" t="s">
        <v>5364</v>
      </c>
      <c r="T141" s="129">
        <v>15</v>
      </c>
      <c r="U141" s="129">
        <v>15</v>
      </c>
      <c r="V141" s="127" t="s">
        <v>5355</v>
      </c>
      <c r="W141" s="127" t="s">
        <v>5355</v>
      </c>
      <c r="X141" s="130">
        <v>340000</v>
      </c>
      <c r="Y141" s="130">
        <v>340000</v>
      </c>
      <c r="Z141" s="131" t="s">
        <v>5356</v>
      </c>
      <c r="AA141" s="131">
        <v>5100000</v>
      </c>
      <c r="AB141" s="131">
        <v>0</v>
      </c>
      <c r="AC141" s="131">
        <v>510000</v>
      </c>
      <c r="AD141" s="130">
        <v>5610</v>
      </c>
      <c r="AE141" s="127" t="s">
        <v>5357</v>
      </c>
      <c r="AF141" s="127" t="s">
        <v>5356</v>
      </c>
      <c r="AG141" s="127" t="s">
        <v>5356</v>
      </c>
      <c r="AH141" s="127" t="s">
        <v>5534</v>
      </c>
      <c r="AI141" s="127" t="s">
        <v>5356</v>
      </c>
      <c r="AJ141" s="127" t="s">
        <v>5359</v>
      </c>
      <c r="AK141" s="127" t="s">
        <v>5360</v>
      </c>
      <c r="AL141" s="131" t="s">
        <v>5361</v>
      </c>
      <c r="AM141" s="127" t="s">
        <v>13</v>
      </c>
      <c r="AN141" s="127" t="s">
        <v>5531</v>
      </c>
      <c r="AO141" s="127" t="s">
        <v>5356</v>
      </c>
      <c r="AP141" s="127" t="s">
        <v>5356</v>
      </c>
      <c r="AQ141" s="132">
        <v>15</v>
      </c>
      <c r="AR141" t="s">
        <v>94</v>
      </c>
      <c r="AS141"/>
    </row>
    <row r="142" spans="1:45" s="127" customFormat="1">
      <c r="A142" s="127" t="s">
        <v>5529</v>
      </c>
      <c r="B142" s="128">
        <v>43623</v>
      </c>
      <c r="C142" s="127" t="s">
        <v>5339</v>
      </c>
      <c r="D142" s="127" t="s">
        <v>5340</v>
      </c>
      <c r="E142" s="127" t="s">
        <v>5530</v>
      </c>
      <c r="F142" s="127" t="s">
        <v>5342</v>
      </c>
      <c r="G142" s="127" t="s">
        <v>5531</v>
      </c>
      <c r="H142" s="127" t="s">
        <v>5532</v>
      </c>
      <c r="I142" s="127" t="s">
        <v>5533</v>
      </c>
      <c r="J142" s="127" t="s">
        <v>5346</v>
      </c>
      <c r="K142" s="127" t="s">
        <v>5347</v>
      </c>
      <c r="L142" s="127" t="s">
        <v>5348</v>
      </c>
      <c r="M142" s="127" t="s">
        <v>5349</v>
      </c>
      <c r="N142" s="127" t="s">
        <v>5346</v>
      </c>
      <c r="O142" s="127" t="s">
        <v>5350</v>
      </c>
      <c r="P142" s="127" t="s">
        <v>5351</v>
      </c>
      <c r="Q142" s="127" t="s">
        <v>5352</v>
      </c>
      <c r="R142" s="127" t="s">
        <v>5365</v>
      </c>
      <c r="S142" s="127" t="s">
        <v>5366</v>
      </c>
      <c r="T142" s="129">
        <v>5</v>
      </c>
      <c r="U142" s="129">
        <v>5</v>
      </c>
      <c r="V142" s="127" t="s">
        <v>5355</v>
      </c>
      <c r="W142" s="127" t="s">
        <v>5355</v>
      </c>
      <c r="X142" s="130">
        <v>213273</v>
      </c>
      <c r="Y142" s="130">
        <v>213273</v>
      </c>
      <c r="Z142" s="131" t="s">
        <v>5356</v>
      </c>
      <c r="AA142" s="131">
        <v>1066365</v>
      </c>
      <c r="AB142" s="131">
        <v>0</v>
      </c>
      <c r="AC142" s="131">
        <v>106637</v>
      </c>
      <c r="AD142" s="130">
        <v>1173.002</v>
      </c>
      <c r="AE142" s="127" t="s">
        <v>5357</v>
      </c>
      <c r="AF142" s="127" t="s">
        <v>5356</v>
      </c>
      <c r="AG142" s="127" t="s">
        <v>5356</v>
      </c>
      <c r="AH142" s="127" t="s">
        <v>5534</v>
      </c>
      <c r="AI142" s="127" t="s">
        <v>5356</v>
      </c>
      <c r="AJ142" s="127" t="s">
        <v>5359</v>
      </c>
      <c r="AK142" s="127" t="s">
        <v>5360</v>
      </c>
      <c r="AL142" s="131" t="s">
        <v>5361</v>
      </c>
      <c r="AM142" s="127" t="s">
        <v>13</v>
      </c>
      <c r="AN142" s="127" t="s">
        <v>5531</v>
      </c>
      <c r="AO142" s="127" t="s">
        <v>5356</v>
      </c>
      <c r="AP142" s="127" t="s">
        <v>5356</v>
      </c>
      <c r="AQ142" s="132">
        <v>5</v>
      </c>
      <c r="AR142" t="s">
        <v>94</v>
      </c>
      <c r="AS142"/>
    </row>
    <row r="143" spans="1:45" s="127" customFormat="1">
      <c r="A143" s="127" t="s">
        <v>5529</v>
      </c>
      <c r="B143" s="128">
        <v>43623</v>
      </c>
      <c r="C143" s="127" t="s">
        <v>5339</v>
      </c>
      <c r="D143" s="127" t="s">
        <v>5340</v>
      </c>
      <c r="E143" s="127" t="s">
        <v>5530</v>
      </c>
      <c r="F143" s="127" t="s">
        <v>5342</v>
      </c>
      <c r="G143" s="127" t="s">
        <v>5531</v>
      </c>
      <c r="H143" s="127" t="s">
        <v>5532</v>
      </c>
      <c r="I143" s="127" t="s">
        <v>5533</v>
      </c>
      <c r="J143" s="127" t="s">
        <v>5346</v>
      </c>
      <c r="K143" s="127" t="s">
        <v>5347</v>
      </c>
      <c r="L143" s="127" t="s">
        <v>5348</v>
      </c>
      <c r="M143" s="127" t="s">
        <v>5349</v>
      </c>
      <c r="N143" s="127" t="s">
        <v>5346</v>
      </c>
      <c r="O143" s="127" t="s">
        <v>5350</v>
      </c>
      <c r="P143" s="127" t="s">
        <v>5351</v>
      </c>
      <c r="Q143" s="127" t="s">
        <v>5352</v>
      </c>
      <c r="R143" s="127" t="s">
        <v>5367</v>
      </c>
      <c r="S143" s="127" t="s">
        <v>5368</v>
      </c>
      <c r="T143" s="129">
        <v>3</v>
      </c>
      <c r="U143" s="129">
        <v>3</v>
      </c>
      <c r="V143" s="127" t="s">
        <v>5355</v>
      </c>
      <c r="W143" s="127" t="s">
        <v>5355</v>
      </c>
      <c r="X143" s="130">
        <v>300000</v>
      </c>
      <c r="Y143" s="130">
        <v>300000</v>
      </c>
      <c r="Z143" s="131" t="s">
        <v>5356</v>
      </c>
      <c r="AA143" s="131">
        <v>900000</v>
      </c>
      <c r="AB143" s="131">
        <v>0</v>
      </c>
      <c r="AC143" s="131">
        <v>90000</v>
      </c>
      <c r="AD143" s="130">
        <v>990</v>
      </c>
      <c r="AE143" s="127" t="s">
        <v>5357</v>
      </c>
      <c r="AF143" s="127" t="s">
        <v>5356</v>
      </c>
      <c r="AG143" s="127" t="s">
        <v>5356</v>
      </c>
      <c r="AH143" s="127" t="s">
        <v>5534</v>
      </c>
      <c r="AI143" s="127" t="s">
        <v>5356</v>
      </c>
      <c r="AJ143" s="127" t="s">
        <v>5359</v>
      </c>
      <c r="AK143" s="127" t="s">
        <v>5360</v>
      </c>
      <c r="AL143" s="131" t="s">
        <v>5361</v>
      </c>
      <c r="AM143" s="127" t="s">
        <v>13</v>
      </c>
      <c r="AN143" s="127" t="s">
        <v>5531</v>
      </c>
      <c r="AO143" s="127" t="s">
        <v>5356</v>
      </c>
      <c r="AP143" s="127" t="s">
        <v>5356</v>
      </c>
      <c r="AQ143" s="132">
        <v>3</v>
      </c>
      <c r="AR143" t="s">
        <v>94</v>
      </c>
      <c r="AS143"/>
    </row>
    <row r="144" spans="1:45" s="127" customFormat="1">
      <c r="A144" s="127" t="s">
        <v>5529</v>
      </c>
      <c r="B144" s="128">
        <v>43623</v>
      </c>
      <c r="C144" s="127" t="s">
        <v>5339</v>
      </c>
      <c r="D144" s="127" t="s">
        <v>5340</v>
      </c>
      <c r="E144" s="127" t="s">
        <v>5530</v>
      </c>
      <c r="F144" s="127" t="s">
        <v>5342</v>
      </c>
      <c r="G144" s="127" t="s">
        <v>5531</v>
      </c>
      <c r="H144" s="127" t="s">
        <v>5532</v>
      </c>
      <c r="I144" s="127" t="s">
        <v>5533</v>
      </c>
      <c r="J144" s="127" t="s">
        <v>5346</v>
      </c>
      <c r="K144" s="127" t="s">
        <v>5347</v>
      </c>
      <c r="L144" s="127" t="s">
        <v>5348</v>
      </c>
      <c r="M144" s="127" t="s">
        <v>5349</v>
      </c>
      <c r="N144" s="127" t="s">
        <v>5346</v>
      </c>
      <c r="O144" s="127" t="s">
        <v>5350</v>
      </c>
      <c r="P144" s="127" t="s">
        <v>5351</v>
      </c>
      <c r="Q144" s="127" t="s">
        <v>5352</v>
      </c>
      <c r="R144" s="127" t="s">
        <v>5386</v>
      </c>
      <c r="S144" s="127" t="s">
        <v>5387</v>
      </c>
      <c r="T144" s="129">
        <v>10</v>
      </c>
      <c r="U144" s="129">
        <v>10</v>
      </c>
      <c r="V144" s="127" t="s">
        <v>5355</v>
      </c>
      <c r="W144" s="127" t="s">
        <v>5355</v>
      </c>
      <c r="X144" s="130">
        <v>213273</v>
      </c>
      <c r="Y144" s="130">
        <v>213273</v>
      </c>
      <c r="Z144" s="131" t="s">
        <v>5356</v>
      </c>
      <c r="AA144" s="131">
        <v>2132730</v>
      </c>
      <c r="AB144" s="131">
        <v>0</v>
      </c>
      <c r="AC144" s="131">
        <v>213273</v>
      </c>
      <c r="AD144" s="130">
        <v>2346.0030000000002</v>
      </c>
      <c r="AE144" s="127" t="s">
        <v>5357</v>
      </c>
      <c r="AF144" s="127" t="s">
        <v>5356</v>
      </c>
      <c r="AG144" s="127" t="s">
        <v>5356</v>
      </c>
      <c r="AH144" s="127" t="s">
        <v>5534</v>
      </c>
      <c r="AI144" s="127" t="s">
        <v>5356</v>
      </c>
      <c r="AJ144" s="127" t="s">
        <v>5359</v>
      </c>
      <c r="AK144" s="127" t="s">
        <v>5360</v>
      </c>
      <c r="AL144" s="131" t="s">
        <v>5361</v>
      </c>
      <c r="AM144" s="127" t="s">
        <v>13</v>
      </c>
      <c r="AN144" s="127" t="s">
        <v>5531</v>
      </c>
      <c r="AO144" s="127" t="s">
        <v>5356</v>
      </c>
      <c r="AP144" s="127" t="s">
        <v>5356</v>
      </c>
      <c r="AQ144" s="132">
        <v>10</v>
      </c>
      <c r="AR144" t="s">
        <v>94</v>
      </c>
      <c r="AS144"/>
    </row>
    <row r="145" spans="1:45" s="127" customFormat="1">
      <c r="A145" s="127" t="s">
        <v>5529</v>
      </c>
      <c r="B145" s="128">
        <v>43623</v>
      </c>
      <c r="C145" s="127" t="s">
        <v>5339</v>
      </c>
      <c r="D145" s="127" t="s">
        <v>5340</v>
      </c>
      <c r="E145" s="127" t="s">
        <v>5530</v>
      </c>
      <c r="F145" s="127" t="s">
        <v>5342</v>
      </c>
      <c r="G145" s="127" t="s">
        <v>5531</v>
      </c>
      <c r="H145" s="127" t="s">
        <v>5532</v>
      </c>
      <c r="I145" s="127" t="s">
        <v>5533</v>
      </c>
      <c r="J145" s="127" t="s">
        <v>5346</v>
      </c>
      <c r="K145" s="127" t="s">
        <v>5347</v>
      </c>
      <c r="L145" s="127" t="s">
        <v>5348</v>
      </c>
      <c r="M145" s="127" t="s">
        <v>5349</v>
      </c>
      <c r="N145" s="127" t="s">
        <v>5346</v>
      </c>
      <c r="O145" s="127" t="s">
        <v>5350</v>
      </c>
      <c r="P145" s="127" t="s">
        <v>5351</v>
      </c>
      <c r="Q145" s="127" t="s">
        <v>5352</v>
      </c>
      <c r="R145" s="127" t="s">
        <v>5371</v>
      </c>
      <c r="S145" s="127" t="s">
        <v>5372</v>
      </c>
      <c r="T145" s="129">
        <v>2</v>
      </c>
      <c r="U145" s="129">
        <v>2</v>
      </c>
      <c r="V145" s="127" t="s">
        <v>5355</v>
      </c>
      <c r="W145" s="127" t="s">
        <v>5355</v>
      </c>
      <c r="X145" s="130">
        <v>300000</v>
      </c>
      <c r="Y145" s="130">
        <v>300000</v>
      </c>
      <c r="Z145" s="131" t="s">
        <v>5356</v>
      </c>
      <c r="AA145" s="131">
        <v>600000</v>
      </c>
      <c r="AB145" s="131">
        <v>0</v>
      </c>
      <c r="AC145" s="131">
        <v>60000</v>
      </c>
      <c r="AD145" s="130">
        <v>660</v>
      </c>
      <c r="AE145" s="127" t="s">
        <v>5357</v>
      </c>
      <c r="AF145" s="127" t="s">
        <v>5356</v>
      </c>
      <c r="AG145" s="127" t="s">
        <v>5356</v>
      </c>
      <c r="AH145" s="127" t="s">
        <v>5534</v>
      </c>
      <c r="AI145" s="127" t="s">
        <v>5356</v>
      </c>
      <c r="AJ145" s="127" t="s">
        <v>5359</v>
      </c>
      <c r="AK145" s="127" t="s">
        <v>5360</v>
      </c>
      <c r="AL145" s="131" t="s">
        <v>5361</v>
      </c>
      <c r="AM145" s="127" t="s">
        <v>13</v>
      </c>
      <c r="AN145" s="127" t="s">
        <v>5531</v>
      </c>
      <c r="AO145" s="127" t="s">
        <v>5356</v>
      </c>
      <c r="AP145" s="127" t="s">
        <v>5356</v>
      </c>
      <c r="AQ145" s="132">
        <v>2</v>
      </c>
      <c r="AR145" t="s">
        <v>94</v>
      </c>
      <c r="AS145"/>
    </row>
    <row r="146" spans="1:45" s="127" customFormat="1">
      <c r="A146" s="127" t="s">
        <v>5529</v>
      </c>
      <c r="B146" s="128">
        <v>43623</v>
      </c>
      <c r="C146" s="127" t="s">
        <v>5339</v>
      </c>
      <c r="D146" s="127" t="s">
        <v>5340</v>
      </c>
      <c r="E146" s="127" t="s">
        <v>5530</v>
      </c>
      <c r="F146" s="127" t="s">
        <v>5342</v>
      </c>
      <c r="G146" s="127" t="s">
        <v>5531</v>
      </c>
      <c r="H146" s="127" t="s">
        <v>5532</v>
      </c>
      <c r="I146" s="127" t="s">
        <v>5533</v>
      </c>
      <c r="J146" s="127" t="s">
        <v>5346</v>
      </c>
      <c r="K146" s="127" t="s">
        <v>5347</v>
      </c>
      <c r="L146" s="127" t="s">
        <v>5348</v>
      </c>
      <c r="M146" s="127" t="s">
        <v>5349</v>
      </c>
      <c r="N146" s="127" t="s">
        <v>5346</v>
      </c>
      <c r="O146" s="127" t="s">
        <v>5350</v>
      </c>
      <c r="P146" s="127" t="s">
        <v>5351</v>
      </c>
      <c r="Q146" s="127" t="s">
        <v>5352</v>
      </c>
      <c r="R146" s="127" t="s">
        <v>5447</v>
      </c>
      <c r="S146" s="127" t="s">
        <v>5448</v>
      </c>
      <c r="T146" s="129">
        <v>3</v>
      </c>
      <c r="U146" s="129">
        <v>3</v>
      </c>
      <c r="V146" s="127" t="s">
        <v>5355</v>
      </c>
      <c r="W146" s="127" t="s">
        <v>5355</v>
      </c>
      <c r="X146" s="130">
        <v>320000</v>
      </c>
      <c r="Y146" s="130">
        <v>320000</v>
      </c>
      <c r="Z146" s="131" t="s">
        <v>5356</v>
      </c>
      <c r="AA146" s="131">
        <v>960000</v>
      </c>
      <c r="AB146" s="131">
        <v>0</v>
      </c>
      <c r="AC146" s="131">
        <v>96000</v>
      </c>
      <c r="AD146" s="130">
        <v>1056</v>
      </c>
      <c r="AE146" s="127" t="s">
        <v>5357</v>
      </c>
      <c r="AF146" s="127" t="s">
        <v>5356</v>
      </c>
      <c r="AG146" s="127" t="s">
        <v>5356</v>
      </c>
      <c r="AH146" s="127" t="s">
        <v>5534</v>
      </c>
      <c r="AI146" s="127" t="s">
        <v>5356</v>
      </c>
      <c r="AJ146" s="127" t="s">
        <v>5359</v>
      </c>
      <c r="AK146" s="127" t="s">
        <v>5360</v>
      </c>
      <c r="AL146" s="131" t="s">
        <v>5361</v>
      </c>
      <c r="AM146" s="127" t="s">
        <v>13</v>
      </c>
      <c r="AN146" s="127" t="s">
        <v>5531</v>
      </c>
      <c r="AO146" s="127" t="s">
        <v>5356</v>
      </c>
      <c r="AP146" s="127" t="s">
        <v>5356</v>
      </c>
      <c r="AQ146" s="132">
        <v>3</v>
      </c>
      <c r="AR146" t="s">
        <v>94</v>
      </c>
      <c r="AS146"/>
    </row>
    <row r="147" spans="1:45" s="127" customFormat="1">
      <c r="A147" s="127" t="s">
        <v>5535</v>
      </c>
      <c r="B147" s="128">
        <v>43623</v>
      </c>
      <c r="C147" s="127" t="s">
        <v>5339</v>
      </c>
      <c r="D147" s="127" t="s">
        <v>5340</v>
      </c>
      <c r="E147" s="127" t="s">
        <v>5536</v>
      </c>
      <c r="F147" s="127" t="s">
        <v>5342</v>
      </c>
      <c r="G147" s="127" t="s">
        <v>5537</v>
      </c>
      <c r="H147" s="127" t="s">
        <v>5538</v>
      </c>
      <c r="I147" s="127" t="s">
        <v>5539</v>
      </c>
      <c r="J147" s="127" t="s">
        <v>5346</v>
      </c>
      <c r="K147" s="127" t="s">
        <v>5347</v>
      </c>
      <c r="L147" s="127" t="s">
        <v>5348</v>
      </c>
      <c r="M147" s="127" t="s">
        <v>5349</v>
      </c>
      <c r="N147" s="127" t="s">
        <v>5346</v>
      </c>
      <c r="O147" s="127" t="s">
        <v>5350</v>
      </c>
      <c r="P147" s="127" t="s">
        <v>5351</v>
      </c>
      <c r="Q147" s="127" t="s">
        <v>5352</v>
      </c>
      <c r="R147" s="127" t="s">
        <v>5353</v>
      </c>
      <c r="S147" s="127" t="s">
        <v>5354</v>
      </c>
      <c r="T147" s="129">
        <v>20</v>
      </c>
      <c r="U147" s="129">
        <v>20</v>
      </c>
      <c r="V147" s="127" t="s">
        <v>5355</v>
      </c>
      <c r="W147" s="127" t="s">
        <v>5355</v>
      </c>
      <c r="X147" s="130">
        <v>115037</v>
      </c>
      <c r="Y147" s="130">
        <v>115037</v>
      </c>
      <c r="Z147" s="131" t="s">
        <v>5356</v>
      </c>
      <c r="AA147" s="131">
        <v>2300734</v>
      </c>
      <c r="AB147" s="131">
        <v>-808366</v>
      </c>
      <c r="AC147" s="131">
        <v>230073</v>
      </c>
      <c r="AD147" s="130">
        <v>2530.8069999999998</v>
      </c>
      <c r="AE147" s="127" t="s">
        <v>5357</v>
      </c>
      <c r="AF147" s="127" t="s">
        <v>5356</v>
      </c>
      <c r="AG147" s="127" t="s">
        <v>5356</v>
      </c>
      <c r="AH147" s="127" t="s">
        <v>5540</v>
      </c>
      <c r="AI147" s="127" t="s">
        <v>5356</v>
      </c>
      <c r="AJ147" s="127" t="s">
        <v>5359</v>
      </c>
      <c r="AK147" s="127" t="s">
        <v>5360</v>
      </c>
      <c r="AL147" s="131" t="s">
        <v>5361</v>
      </c>
      <c r="AM147" s="127" t="s">
        <v>13</v>
      </c>
      <c r="AN147" s="127" t="s">
        <v>5537</v>
      </c>
      <c r="AO147" s="127" t="s">
        <v>5356</v>
      </c>
      <c r="AP147" s="127" t="s">
        <v>5356</v>
      </c>
      <c r="AQ147" s="132">
        <v>20</v>
      </c>
      <c r="AR147" t="s">
        <v>95</v>
      </c>
      <c r="AS147"/>
    </row>
    <row r="148" spans="1:45" s="127" customFormat="1">
      <c r="A148" s="127" t="s">
        <v>5535</v>
      </c>
      <c r="B148" s="128">
        <v>43623</v>
      </c>
      <c r="C148" s="127" t="s">
        <v>5339</v>
      </c>
      <c r="D148" s="127" t="s">
        <v>5340</v>
      </c>
      <c r="E148" s="127" t="s">
        <v>5536</v>
      </c>
      <c r="F148" s="127" t="s">
        <v>5342</v>
      </c>
      <c r="G148" s="127" t="s">
        <v>5537</v>
      </c>
      <c r="H148" s="127" t="s">
        <v>5538</v>
      </c>
      <c r="I148" s="127" t="s">
        <v>5539</v>
      </c>
      <c r="J148" s="127" t="s">
        <v>5346</v>
      </c>
      <c r="K148" s="127" t="s">
        <v>5347</v>
      </c>
      <c r="L148" s="127" t="s">
        <v>5348</v>
      </c>
      <c r="M148" s="127" t="s">
        <v>5349</v>
      </c>
      <c r="N148" s="127" t="s">
        <v>5346</v>
      </c>
      <c r="O148" s="127" t="s">
        <v>5350</v>
      </c>
      <c r="P148" s="127" t="s">
        <v>5351</v>
      </c>
      <c r="Q148" s="127" t="s">
        <v>5352</v>
      </c>
      <c r="R148" s="127" t="s">
        <v>5363</v>
      </c>
      <c r="S148" s="127" t="s">
        <v>5364</v>
      </c>
      <c r="T148" s="129">
        <v>2</v>
      </c>
      <c r="U148" s="129">
        <v>2</v>
      </c>
      <c r="V148" s="127" t="s">
        <v>5355</v>
      </c>
      <c r="W148" s="127" t="s">
        <v>5355</v>
      </c>
      <c r="X148" s="130">
        <v>340000</v>
      </c>
      <c r="Y148" s="130">
        <v>340000</v>
      </c>
      <c r="Z148" s="131" t="s">
        <v>5356</v>
      </c>
      <c r="AA148" s="131">
        <v>680000</v>
      </c>
      <c r="AB148" s="131">
        <v>0</v>
      </c>
      <c r="AC148" s="131">
        <v>68000</v>
      </c>
      <c r="AD148" s="130">
        <v>748</v>
      </c>
      <c r="AE148" s="127" t="s">
        <v>5357</v>
      </c>
      <c r="AF148" s="127" t="s">
        <v>5356</v>
      </c>
      <c r="AG148" s="127" t="s">
        <v>5356</v>
      </c>
      <c r="AH148" s="127" t="s">
        <v>5540</v>
      </c>
      <c r="AI148" s="127" t="s">
        <v>5356</v>
      </c>
      <c r="AJ148" s="127" t="s">
        <v>5359</v>
      </c>
      <c r="AK148" s="127" t="s">
        <v>5360</v>
      </c>
      <c r="AL148" s="131" t="s">
        <v>5361</v>
      </c>
      <c r="AM148" s="127" t="s">
        <v>13</v>
      </c>
      <c r="AN148" s="127" t="s">
        <v>5537</v>
      </c>
      <c r="AO148" s="127" t="s">
        <v>5356</v>
      </c>
      <c r="AP148" s="127" t="s">
        <v>5356</v>
      </c>
      <c r="AQ148" s="132">
        <v>2</v>
      </c>
      <c r="AR148" t="s">
        <v>95</v>
      </c>
      <c r="AS148"/>
    </row>
    <row r="149" spans="1:45" s="127" customFormat="1">
      <c r="A149" s="127" t="s">
        <v>5535</v>
      </c>
      <c r="B149" s="128">
        <v>43623</v>
      </c>
      <c r="C149" s="127" t="s">
        <v>5339</v>
      </c>
      <c r="D149" s="127" t="s">
        <v>5340</v>
      </c>
      <c r="E149" s="127" t="s">
        <v>5536</v>
      </c>
      <c r="F149" s="127" t="s">
        <v>5342</v>
      </c>
      <c r="G149" s="127" t="s">
        <v>5537</v>
      </c>
      <c r="H149" s="127" t="s">
        <v>5538</v>
      </c>
      <c r="I149" s="127" t="s">
        <v>5539</v>
      </c>
      <c r="J149" s="127" t="s">
        <v>5346</v>
      </c>
      <c r="K149" s="127" t="s">
        <v>5347</v>
      </c>
      <c r="L149" s="127" t="s">
        <v>5348</v>
      </c>
      <c r="M149" s="127" t="s">
        <v>5349</v>
      </c>
      <c r="N149" s="127" t="s">
        <v>5346</v>
      </c>
      <c r="O149" s="127" t="s">
        <v>5350</v>
      </c>
      <c r="P149" s="127" t="s">
        <v>5351</v>
      </c>
      <c r="Q149" s="127" t="s">
        <v>5352</v>
      </c>
      <c r="R149" s="127" t="s">
        <v>5386</v>
      </c>
      <c r="S149" s="127" t="s">
        <v>5387</v>
      </c>
      <c r="T149" s="129">
        <v>10</v>
      </c>
      <c r="U149" s="129">
        <v>10</v>
      </c>
      <c r="V149" s="127" t="s">
        <v>5355</v>
      </c>
      <c r="W149" s="127" t="s">
        <v>5355</v>
      </c>
      <c r="X149" s="130">
        <v>213273</v>
      </c>
      <c r="Y149" s="130">
        <v>213273</v>
      </c>
      <c r="Z149" s="131" t="s">
        <v>5356</v>
      </c>
      <c r="AA149" s="131">
        <v>2132730</v>
      </c>
      <c r="AB149" s="131">
        <v>0</v>
      </c>
      <c r="AC149" s="131">
        <v>213273</v>
      </c>
      <c r="AD149" s="130">
        <v>2346.0030000000002</v>
      </c>
      <c r="AE149" s="127" t="s">
        <v>5357</v>
      </c>
      <c r="AF149" s="127" t="s">
        <v>5356</v>
      </c>
      <c r="AG149" s="127" t="s">
        <v>5356</v>
      </c>
      <c r="AH149" s="127" t="s">
        <v>5540</v>
      </c>
      <c r="AI149" s="127" t="s">
        <v>5356</v>
      </c>
      <c r="AJ149" s="127" t="s">
        <v>5359</v>
      </c>
      <c r="AK149" s="127" t="s">
        <v>5360</v>
      </c>
      <c r="AL149" s="131" t="s">
        <v>5361</v>
      </c>
      <c r="AM149" s="127" t="s">
        <v>13</v>
      </c>
      <c r="AN149" s="127" t="s">
        <v>5537</v>
      </c>
      <c r="AO149" s="127" t="s">
        <v>5356</v>
      </c>
      <c r="AP149" s="127" t="s">
        <v>5356</v>
      </c>
      <c r="AQ149" s="132">
        <v>10</v>
      </c>
      <c r="AR149" t="s">
        <v>95</v>
      </c>
      <c r="AS149"/>
    </row>
    <row r="150" spans="1:45" s="127" customFormat="1">
      <c r="A150" s="127" t="s">
        <v>5535</v>
      </c>
      <c r="B150" s="128">
        <v>43623</v>
      </c>
      <c r="C150" s="127" t="s">
        <v>5339</v>
      </c>
      <c r="D150" s="127" t="s">
        <v>5340</v>
      </c>
      <c r="E150" s="127" t="s">
        <v>5536</v>
      </c>
      <c r="F150" s="127" t="s">
        <v>5342</v>
      </c>
      <c r="G150" s="127" t="s">
        <v>5537</v>
      </c>
      <c r="H150" s="127" t="s">
        <v>5538</v>
      </c>
      <c r="I150" s="127" t="s">
        <v>5539</v>
      </c>
      <c r="J150" s="127" t="s">
        <v>5346</v>
      </c>
      <c r="K150" s="127" t="s">
        <v>5347</v>
      </c>
      <c r="L150" s="127" t="s">
        <v>5348</v>
      </c>
      <c r="M150" s="127" t="s">
        <v>5349</v>
      </c>
      <c r="N150" s="127" t="s">
        <v>5346</v>
      </c>
      <c r="O150" s="127" t="s">
        <v>5350</v>
      </c>
      <c r="P150" s="127" t="s">
        <v>5351</v>
      </c>
      <c r="Q150" s="127" t="s">
        <v>5352</v>
      </c>
      <c r="R150" s="127" t="s">
        <v>5371</v>
      </c>
      <c r="S150" s="127" t="s">
        <v>5372</v>
      </c>
      <c r="T150" s="129">
        <v>1</v>
      </c>
      <c r="U150" s="129">
        <v>1</v>
      </c>
      <c r="V150" s="127" t="s">
        <v>5355</v>
      </c>
      <c r="W150" s="127" t="s">
        <v>5355</v>
      </c>
      <c r="X150" s="130">
        <v>300000</v>
      </c>
      <c r="Y150" s="130">
        <v>300000</v>
      </c>
      <c r="Z150" s="131" t="s">
        <v>5356</v>
      </c>
      <c r="AA150" s="131">
        <v>300000</v>
      </c>
      <c r="AB150" s="131">
        <v>0</v>
      </c>
      <c r="AC150" s="131">
        <v>30000</v>
      </c>
      <c r="AD150" s="130">
        <v>330</v>
      </c>
      <c r="AE150" s="127" t="s">
        <v>5357</v>
      </c>
      <c r="AF150" s="127" t="s">
        <v>5356</v>
      </c>
      <c r="AG150" s="127" t="s">
        <v>5356</v>
      </c>
      <c r="AH150" s="127" t="s">
        <v>5540</v>
      </c>
      <c r="AI150" s="127" t="s">
        <v>5356</v>
      </c>
      <c r="AJ150" s="127" t="s">
        <v>5359</v>
      </c>
      <c r="AK150" s="127" t="s">
        <v>5360</v>
      </c>
      <c r="AL150" s="131" t="s">
        <v>5361</v>
      </c>
      <c r="AM150" s="127" t="s">
        <v>13</v>
      </c>
      <c r="AN150" s="127" t="s">
        <v>5537</v>
      </c>
      <c r="AO150" s="127" t="s">
        <v>5356</v>
      </c>
      <c r="AP150" s="127" t="s">
        <v>5356</v>
      </c>
      <c r="AQ150" s="132">
        <v>1</v>
      </c>
      <c r="AR150" t="s">
        <v>95</v>
      </c>
      <c r="AS150"/>
    </row>
    <row r="151" spans="1:45" s="127" customFormat="1">
      <c r="A151" s="127" t="s">
        <v>5541</v>
      </c>
      <c r="B151" s="128">
        <v>43623</v>
      </c>
      <c r="C151" s="127" t="s">
        <v>5339</v>
      </c>
      <c r="D151" s="127" t="s">
        <v>5340</v>
      </c>
      <c r="E151" s="127" t="s">
        <v>5542</v>
      </c>
      <c r="F151" s="127" t="s">
        <v>5342</v>
      </c>
      <c r="G151" s="127" t="s">
        <v>5543</v>
      </c>
      <c r="H151" s="127" t="s">
        <v>5544</v>
      </c>
      <c r="I151" s="127" t="s">
        <v>5545</v>
      </c>
      <c r="J151" s="127" t="s">
        <v>5346</v>
      </c>
      <c r="K151" s="127" t="s">
        <v>5347</v>
      </c>
      <c r="L151" s="127" t="s">
        <v>5348</v>
      </c>
      <c r="M151" s="127" t="s">
        <v>5349</v>
      </c>
      <c r="N151" s="127" t="s">
        <v>5346</v>
      </c>
      <c r="O151" s="127" t="s">
        <v>5350</v>
      </c>
      <c r="P151" s="127" t="s">
        <v>5351</v>
      </c>
      <c r="Q151" s="127" t="s">
        <v>5352</v>
      </c>
      <c r="R151" s="127" t="s">
        <v>5369</v>
      </c>
      <c r="S151" s="127" t="s">
        <v>5370</v>
      </c>
      <c r="T151" s="129">
        <v>1</v>
      </c>
      <c r="U151" s="129">
        <v>1</v>
      </c>
      <c r="V151" s="127" t="s">
        <v>5355</v>
      </c>
      <c r="W151" s="127" t="s">
        <v>5355</v>
      </c>
      <c r="X151" s="130">
        <v>300000</v>
      </c>
      <c r="Y151" s="130">
        <v>300000</v>
      </c>
      <c r="Z151" s="131" t="s">
        <v>5356</v>
      </c>
      <c r="AA151" s="131">
        <v>300000</v>
      </c>
      <c r="AB151" s="131">
        <v>0</v>
      </c>
      <c r="AC151" s="131">
        <v>30000</v>
      </c>
      <c r="AD151" s="130">
        <v>330</v>
      </c>
      <c r="AE151" s="127" t="s">
        <v>5357</v>
      </c>
      <c r="AF151" s="127" t="s">
        <v>5356</v>
      </c>
      <c r="AG151" s="127" t="s">
        <v>5356</v>
      </c>
      <c r="AH151" s="127" t="s">
        <v>5546</v>
      </c>
      <c r="AI151" s="127" t="s">
        <v>5356</v>
      </c>
      <c r="AJ151" s="127" t="s">
        <v>5359</v>
      </c>
      <c r="AK151" s="127" t="s">
        <v>5360</v>
      </c>
      <c r="AL151" s="131" t="s">
        <v>5509</v>
      </c>
      <c r="AM151" s="127" t="s">
        <v>13</v>
      </c>
      <c r="AN151" s="127" t="s">
        <v>5543</v>
      </c>
      <c r="AO151" s="127" t="s">
        <v>5356</v>
      </c>
      <c r="AP151" s="127" t="s">
        <v>5356</v>
      </c>
      <c r="AQ151" s="132">
        <v>1</v>
      </c>
      <c r="AR151" t="s">
        <v>94</v>
      </c>
      <c r="AS151"/>
    </row>
    <row r="152" spans="1:45" s="127" customFormat="1">
      <c r="A152" s="127" t="s">
        <v>5541</v>
      </c>
      <c r="B152" s="128">
        <v>43623</v>
      </c>
      <c r="C152" s="127" t="s">
        <v>5339</v>
      </c>
      <c r="D152" s="127" t="s">
        <v>5340</v>
      </c>
      <c r="E152" s="127" t="s">
        <v>5542</v>
      </c>
      <c r="F152" s="127" t="s">
        <v>5342</v>
      </c>
      <c r="G152" s="127" t="s">
        <v>5543</v>
      </c>
      <c r="H152" s="127" t="s">
        <v>5544</v>
      </c>
      <c r="I152" s="127" t="s">
        <v>5545</v>
      </c>
      <c r="J152" s="127" t="s">
        <v>5346</v>
      </c>
      <c r="K152" s="127" t="s">
        <v>5347</v>
      </c>
      <c r="L152" s="127" t="s">
        <v>5348</v>
      </c>
      <c r="M152" s="127" t="s">
        <v>5349</v>
      </c>
      <c r="N152" s="127" t="s">
        <v>5346</v>
      </c>
      <c r="O152" s="127" t="s">
        <v>5350</v>
      </c>
      <c r="P152" s="127" t="s">
        <v>5351</v>
      </c>
      <c r="Q152" s="127" t="s">
        <v>5352</v>
      </c>
      <c r="R152" s="127" t="s">
        <v>5367</v>
      </c>
      <c r="S152" s="127" t="s">
        <v>5368</v>
      </c>
      <c r="T152" s="129">
        <v>5</v>
      </c>
      <c r="U152" s="129">
        <v>5</v>
      </c>
      <c r="V152" s="127" t="s">
        <v>5355</v>
      </c>
      <c r="W152" s="127" t="s">
        <v>5355</v>
      </c>
      <c r="X152" s="130">
        <v>300000</v>
      </c>
      <c r="Y152" s="130">
        <v>300000</v>
      </c>
      <c r="Z152" s="131" t="s">
        <v>5356</v>
      </c>
      <c r="AA152" s="131">
        <v>1500000</v>
      </c>
      <c r="AB152" s="131">
        <v>0</v>
      </c>
      <c r="AC152" s="131">
        <v>150000</v>
      </c>
      <c r="AD152" s="130">
        <v>1650</v>
      </c>
      <c r="AE152" s="127" t="s">
        <v>5357</v>
      </c>
      <c r="AF152" s="127" t="s">
        <v>5356</v>
      </c>
      <c r="AG152" s="127" t="s">
        <v>5356</v>
      </c>
      <c r="AH152" s="127" t="s">
        <v>5546</v>
      </c>
      <c r="AI152" s="127" t="s">
        <v>5356</v>
      </c>
      <c r="AJ152" s="127" t="s">
        <v>5359</v>
      </c>
      <c r="AK152" s="127" t="s">
        <v>5360</v>
      </c>
      <c r="AL152" s="131" t="s">
        <v>5509</v>
      </c>
      <c r="AM152" s="127" t="s">
        <v>13</v>
      </c>
      <c r="AN152" s="127" t="s">
        <v>5543</v>
      </c>
      <c r="AO152" s="127" t="s">
        <v>5356</v>
      </c>
      <c r="AP152" s="127" t="s">
        <v>5356</v>
      </c>
      <c r="AQ152" s="132">
        <v>5</v>
      </c>
      <c r="AR152" t="s">
        <v>94</v>
      </c>
      <c r="AS152"/>
    </row>
    <row r="153" spans="1:45" s="127" customFormat="1">
      <c r="A153" s="127" t="s">
        <v>5541</v>
      </c>
      <c r="B153" s="128">
        <v>43623</v>
      </c>
      <c r="C153" s="127" t="s">
        <v>5339</v>
      </c>
      <c r="D153" s="127" t="s">
        <v>5340</v>
      </c>
      <c r="E153" s="127" t="s">
        <v>5542</v>
      </c>
      <c r="F153" s="127" t="s">
        <v>5342</v>
      </c>
      <c r="G153" s="127" t="s">
        <v>5543</v>
      </c>
      <c r="H153" s="127" t="s">
        <v>5544</v>
      </c>
      <c r="I153" s="127" t="s">
        <v>5545</v>
      </c>
      <c r="J153" s="127" t="s">
        <v>5346</v>
      </c>
      <c r="K153" s="127" t="s">
        <v>5347</v>
      </c>
      <c r="L153" s="127" t="s">
        <v>5348</v>
      </c>
      <c r="M153" s="127" t="s">
        <v>5349</v>
      </c>
      <c r="N153" s="127" t="s">
        <v>5346</v>
      </c>
      <c r="O153" s="127" t="s">
        <v>5350</v>
      </c>
      <c r="P153" s="127" t="s">
        <v>5351</v>
      </c>
      <c r="Q153" s="127" t="s">
        <v>5352</v>
      </c>
      <c r="R153" s="127" t="s">
        <v>5386</v>
      </c>
      <c r="S153" s="127" t="s">
        <v>5387</v>
      </c>
      <c r="T153" s="129">
        <v>2</v>
      </c>
      <c r="U153" s="129">
        <v>2</v>
      </c>
      <c r="V153" s="127" t="s">
        <v>5355</v>
      </c>
      <c r="W153" s="127" t="s">
        <v>5355</v>
      </c>
      <c r="X153" s="130">
        <v>213273</v>
      </c>
      <c r="Y153" s="130">
        <v>213273</v>
      </c>
      <c r="Z153" s="131" t="s">
        <v>5356</v>
      </c>
      <c r="AA153" s="131">
        <v>426546</v>
      </c>
      <c r="AB153" s="131">
        <v>0</v>
      </c>
      <c r="AC153" s="131">
        <v>42655</v>
      </c>
      <c r="AD153" s="130">
        <v>469.20100000000002</v>
      </c>
      <c r="AE153" s="127" t="s">
        <v>5357</v>
      </c>
      <c r="AF153" s="127" t="s">
        <v>5356</v>
      </c>
      <c r="AG153" s="127" t="s">
        <v>5356</v>
      </c>
      <c r="AH153" s="127" t="s">
        <v>5546</v>
      </c>
      <c r="AI153" s="127" t="s">
        <v>5356</v>
      </c>
      <c r="AJ153" s="127" t="s">
        <v>5359</v>
      </c>
      <c r="AK153" s="127" t="s">
        <v>5360</v>
      </c>
      <c r="AL153" s="131" t="s">
        <v>5509</v>
      </c>
      <c r="AM153" s="127" t="s">
        <v>13</v>
      </c>
      <c r="AN153" s="127" t="s">
        <v>5543</v>
      </c>
      <c r="AO153" s="127" t="s">
        <v>5356</v>
      </c>
      <c r="AP153" s="127" t="s">
        <v>5356</v>
      </c>
      <c r="AQ153" s="132">
        <v>2</v>
      </c>
      <c r="AR153" t="s">
        <v>94</v>
      </c>
      <c r="AS153"/>
    </row>
    <row r="154" spans="1:45" s="127" customFormat="1">
      <c r="A154" s="127" t="s">
        <v>5547</v>
      </c>
      <c r="B154" s="128">
        <v>43623</v>
      </c>
      <c r="C154" s="127" t="s">
        <v>5339</v>
      </c>
      <c r="D154" s="127" t="s">
        <v>5340</v>
      </c>
      <c r="E154" s="127" t="s">
        <v>5548</v>
      </c>
      <c r="F154" s="127" t="s">
        <v>5342</v>
      </c>
      <c r="G154" s="127" t="s">
        <v>5427</v>
      </c>
      <c r="H154" s="127" t="s">
        <v>5428</v>
      </c>
      <c r="I154" s="127" t="s">
        <v>5507</v>
      </c>
      <c r="J154" s="127" t="s">
        <v>5346</v>
      </c>
      <c r="K154" s="127" t="s">
        <v>5347</v>
      </c>
      <c r="L154" s="127" t="s">
        <v>5348</v>
      </c>
      <c r="M154" s="127" t="s">
        <v>5349</v>
      </c>
      <c r="N154" s="127" t="s">
        <v>5346</v>
      </c>
      <c r="O154" s="127" t="s">
        <v>5350</v>
      </c>
      <c r="P154" s="127" t="s">
        <v>5351</v>
      </c>
      <c r="Q154" s="127" t="s">
        <v>5352</v>
      </c>
      <c r="R154" s="127" t="s">
        <v>5353</v>
      </c>
      <c r="S154" s="127" t="s">
        <v>5354</v>
      </c>
      <c r="T154" s="129">
        <v>9</v>
      </c>
      <c r="U154" s="129">
        <v>9</v>
      </c>
      <c r="V154" s="127" t="s">
        <v>5355</v>
      </c>
      <c r="W154" s="127" t="s">
        <v>5355</v>
      </c>
      <c r="X154" s="130">
        <v>155455</v>
      </c>
      <c r="Y154" s="130">
        <v>155455</v>
      </c>
      <c r="Z154" s="131" t="s">
        <v>5356</v>
      </c>
      <c r="AA154" s="131">
        <v>1399095</v>
      </c>
      <c r="AB154" s="131">
        <v>0</v>
      </c>
      <c r="AC154" s="131">
        <v>139910</v>
      </c>
      <c r="AD154" s="130">
        <v>1539.0050000000001</v>
      </c>
      <c r="AE154" s="127" t="s">
        <v>5357</v>
      </c>
      <c r="AF154" s="127" t="s">
        <v>5356</v>
      </c>
      <c r="AG154" s="127" t="s">
        <v>5356</v>
      </c>
      <c r="AH154" s="127" t="s">
        <v>5508</v>
      </c>
      <c r="AI154" s="127" t="s">
        <v>5356</v>
      </c>
      <c r="AJ154" s="127" t="s">
        <v>5359</v>
      </c>
      <c r="AK154" s="127" t="s">
        <v>5360</v>
      </c>
      <c r="AL154" s="131" t="s">
        <v>5361</v>
      </c>
      <c r="AM154" s="127" t="s">
        <v>5356</v>
      </c>
      <c r="AN154" s="127" t="s">
        <v>5510</v>
      </c>
      <c r="AO154" s="127" t="s">
        <v>5507</v>
      </c>
      <c r="AP154" s="127" t="s">
        <v>13</v>
      </c>
      <c r="AQ154" s="132">
        <v>9</v>
      </c>
      <c r="AR154" t="s">
        <v>95</v>
      </c>
      <c r="AS154"/>
    </row>
    <row r="155" spans="1:45" s="127" customFormat="1">
      <c r="A155" s="127" t="s">
        <v>5547</v>
      </c>
      <c r="B155" s="128">
        <v>43623</v>
      </c>
      <c r="C155" s="127" t="s">
        <v>5339</v>
      </c>
      <c r="D155" s="127" t="s">
        <v>5340</v>
      </c>
      <c r="E155" s="127" t="s">
        <v>5548</v>
      </c>
      <c r="F155" s="127" t="s">
        <v>5342</v>
      </c>
      <c r="G155" s="127" t="s">
        <v>5427</v>
      </c>
      <c r="H155" s="127" t="s">
        <v>5428</v>
      </c>
      <c r="I155" s="127" t="s">
        <v>5507</v>
      </c>
      <c r="J155" s="127" t="s">
        <v>5346</v>
      </c>
      <c r="K155" s="127" t="s">
        <v>5347</v>
      </c>
      <c r="L155" s="127" t="s">
        <v>5348</v>
      </c>
      <c r="M155" s="127" t="s">
        <v>5349</v>
      </c>
      <c r="N155" s="127" t="s">
        <v>5346</v>
      </c>
      <c r="O155" s="127" t="s">
        <v>5350</v>
      </c>
      <c r="P155" s="127" t="s">
        <v>5351</v>
      </c>
      <c r="Q155" s="127" t="s">
        <v>5352</v>
      </c>
      <c r="R155" s="127" t="s">
        <v>5363</v>
      </c>
      <c r="S155" s="127" t="s">
        <v>5364</v>
      </c>
      <c r="T155" s="129">
        <v>1</v>
      </c>
      <c r="U155" s="129">
        <v>1</v>
      </c>
      <c r="V155" s="127" t="s">
        <v>5355</v>
      </c>
      <c r="W155" s="127" t="s">
        <v>5355</v>
      </c>
      <c r="X155" s="130">
        <v>355455</v>
      </c>
      <c r="Y155" s="130">
        <v>355455</v>
      </c>
      <c r="Z155" s="131" t="s">
        <v>5356</v>
      </c>
      <c r="AA155" s="131">
        <v>355455</v>
      </c>
      <c r="AB155" s="131">
        <v>0</v>
      </c>
      <c r="AC155" s="131">
        <v>35546</v>
      </c>
      <c r="AD155" s="130">
        <v>391.00099999999998</v>
      </c>
      <c r="AE155" s="127" t="s">
        <v>5357</v>
      </c>
      <c r="AF155" s="127" t="s">
        <v>5356</v>
      </c>
      <c r="AG155" s="127" t="s">
        <v>5356</v>
      </c>
      <c r="AH155" s="127" t="s">
        <v>5508</v>
      </c>
      <c r="AI155" s="127" t="s">
        <v>5356</v>
      </c>
      <c r="AJ155" s="127" t="s">
        <v>5359</v>
      </c>
      <c r="AK155" s="127" t="s">
        <v>5360</v>
      </c>
      <c r="AL155" s="131" t="s">
        <v>5361</v>
      </c>
      <c r="AM155" s="127" t="s">
        <v>5356</v>
      </c>
      <c r="AN155" s="127" t="s">
        <v>5510</v>
      </c>
      <c r="AO155" s="127" t="s">
        <v>5507</v>
      </c>
      <c r="AP155" s="127" t="s">
        <v>13</v>
      </c>
      <c r="AQ155" s="132">
        <v>1</v>
      </c>
      <c r="AR155" t="s">
        <v>95</v>
      </c>
      <c r="AS155"/>
    </row>
    <row r="156" spans="1:45" s="127" customFormat="1">
      <c r="A156" s="127" t="s">
        <v>5547</v>
      </c>
      <c r="B156" s="128">
        <v>43623</v>
      </c>
      <c r="C156" s="127" t="s">
        <v>5339</v>
      </c>
      <c r="D156" s="127" t="s">
        <v>5340</v>
      </c>
      <c r="E156" s="127" t="s">
        <v>5548</v>
      </c>
      <c r="F156" s="127" t="s">
        <v>5342</v>
      </c>
      <c r="G156" s="127" t="s">
        <v>5427</v>
      </c>
      <c r="H156" s="127" t="s">
        <v>5428</v>
      </c>
      <c r="I156" s="127" t="s">
        <v>5507</v>
      </c>
      <c r="J156" s="127" t="s">
        <v>5346</v>
      </c>
      <c r="K156" s="127" t="s">
        <v>5347</v>
      </c>
      <c r="L156" s="127" t="s">
        <v>5348</v>
      </c>
      <c r="M156" s="127" t="s">
        <v>5349</v>
      </c>
      <c r="N156" s="127" t="s">
        <v>5346</v>
      </c>
      <c r="O156" s="127" t="s">
        <v>5350</v>
      </c>
      <c r="P156" s="127" t="s">
        <v>5351</v>
      </c>
      <c r="Q156" s="127" t="s">
        <v>5352</v>
      </c>
      <c r="R156" s="127" t="s">
        <v>5386</v>
      </c>
      <c r="S156" s="127" t="s">
        <v>5387</v>
      </c>
      <c r="T156" s="129">
        <v>8</v>
      </c>
      <c r="U156" s="129">
        <v>8</v>
      </c>
      <c r="V156" s="127" t="s">
        <v>5355</v>
      </c>
      <c r="W156" s="127" t="s">
        <v>5355</v>
      </c>
      <c r="X156" s="130">
        <v>213273</v>
      </c>
      <c r="Y156" s="130">
        <v>213273</v>
      </c>
      <c r="Z156" s="131" t="s">
        <v>5356</v>
      </c>
      <c r="AA156" s="131">
        <v>1706184</v>
      </c>
      <c r="AB156" s="131">
        <v>0</v>
      </c>
      <c r="AC156" s="131">
        <v>170617</v>
      </c>
      <c r="AD156" s="130">
        <v>1876.8009999999999</v>
      </c>
      <c r="AE156" s="127" t="s">
        <v>5357</v>
      </c>
      <c r="AF156" s="127" t="s">
        <v>5356</v>
      </c>
      <c r="AG156" s="127" t="s">
        <v>5356</v>
      </c>
      <c r="AH156" s="127" t="s">
        <v>5508</v>
      </c>
      <c r="AI156" s="127" t="s">
        <v>5356</v>
      </c>
      <c r="AJ156" s="127" t="s">
        <v>5359</v>
      </c>
      <c r="AK156" s="127" t="s">
        <v>5360</v>
      </c>
      <c r="AL156" s="131" t="s">
        <v>5361</v>
      </c>
      <c r="AM156" s="127" t="s">
        <v>5356</v>
      </c>
      <c r="AN156" s="127" t="s">
        <v>5510</v>
      </c>
      <c r="AO156" s="127" t="s">
        <v>5507</v>
      </c>
      <c r="AP156" s="127" t="s">
        <v>13</v>
      </c>
      <c r="AQ156" s="132">
        <v>8</v>
      </c>
      <c r="AR156" t="s">
        <v>95</v>
      </c>
      <c r="AS156"/>
    </row>
    <row r="157" spans="1:45" s="127" customFormat="1">
      <c r="A157" s="127" t="s">
        <v>5547</v>
      </c>
      <c r="B157" s="128">
        <v>43623</v>
      </c>
      <c r="C157" s="127" t="s">
        <v>5339</v>
      </c>
      <c r="D157" s="127" t="s">
        <v>5340</v>
      </c>
      <c r="E157" s="127" t="s">
        <v>5548</v>
      </c>
      <c r="F157" s="127" t="s">
        <v>5342</v>
      </c>
      <c r="G157" s="127" t="s">
        <v>5427</v>
      </c>
      <c r="H157" s="127" t="s">
        <v>5428</v>
      </c>
      <c r="I157" s="127" t="s">
        <v>5507</v>
      </c>
      <c r="J157" s="127" t="s">
        <v>5346</v>
      </c>
      <c r="K157" s="127" t="s">
        <v>5347</v>
      </c>
      <c r="L157" s="127" t="s">
        <v>5348</v>
      </c>
      <c r="M157" s="127" t="s">
        <v>5349</v>
      </c>
      <c r="N157" s="127" t="s">
        <v>5346</v>
      </c>
      <c r="O157" s="127" t="s">
        <v>5350</v>
      </c>
      <c r="P157" s="127" t="s">
        <v>5351</v>
      </c>
      <c r="Q157" s="127" t="s">
        <v>5352</v>
      </c>
      <c r="R157" s="127" t="s">
        <v>5367</v>
      </c>
      <c r="S157" s="127" t="s">
        <v>5368</v>
      </c>
      <c r="T157" s="129">
        <v>5</v>
      </c>
      <c r="U157" s="129">
        <v>5</v>
      </c>
      <c r="V157" s="127" t="s">
        <v>5355</v>
      </c>
      <c r="W157" s="127" t="s">
        <v>5355</v>
      </c>
      <c r="X157" s="130">
        <v>313636</v>
      </c>
      <c r="Y157" s="130">
        <v>313636</v>
      </c>
      <c r="Z157" s="131" t="s">
        <v>5356</v>
      </c>
      <c r="AA157" s="131">
        <v>1568180</v>
      </c>
      <c r="AB157" s="131">
        <v>0</v>
      </c>
      <c r="AC157" s="131">
        <v>156818</v>
      </c>
      <c r="AD157" s="130">
        <v>1724.998</v>
      </c>
      <c r="AE157" s="127" t="s">
        <v>5357</v>
      </c>
      <c r="AF157" s="127" t="s">
        <v>5356</v>
      </c>
      <c r="AG157" s="127" t="s">
        <v>5356</v>
      </c>
      <c r="AH157" s="127" t="s">
        <v>5508</v>
      </c>
      <c r="AI157" s="127" t="s">
        <v>5356</v>
      </c>
      <c r="AJ157" s="127" t="s">
        <v>5359</v>
      </c>
      <c r="AK157" s="127" t="s">
        <v>5360</v>
      </c>
      <c r="AL157" s="131" t="s">
        <v>5361</v>
      </c>
      <c r="AM157" s="127" t="s">
        <v>5356</v>
      </c>
      <c r="AN157" s="127" t="s">
        <v>5510</v>
      </c>
      <c r="AO157" s="127" t="s">
        <v>5507</v>
      </c>
      <c r="AP157" s="127" t="s">
        <v>13</v>
      </c>
      <c r="AQ157" s="132">
        <v>5</v>
      </c>
      <c r="AR157" t="s">
        <v>95</v>
      </c>
      <c r="AS157"/>
    </row>
    <row r="158" spans="1:45" s="127" customFormat="1">
      <c r="A158" s="127" t="s">
        <v>5547</v>
      </c>
      <c r="B158" s="128">
        <v>43623</v>
      </c>
      <c r="C158" s="127" t="s">
        <v>5339</v>
      </c>
      <c r="D158" s="127" t="s">
        <v>5340</v>
      </c>
      <c r="E158" s="127" t="s">
        <v>5548</v>
      </c>
      <c r="F158" s="127" t="s">
        <v>5342</v>
      </c>
      <c r="G158" s="127" t="s">
        <v>5427</v>
      </c>
      <c r="H158" s="127" t="s">
        <v>5428</v>
      </c>
      <c r="I158" s="127" t="s">
        <v>5507</v>
      </c>
      <c r="J158" s="127" t="s">
        <v>5346</v>
      </c>
      <c r="K158" s="127" t="s">
        <v>5347</v>
      </c>
      <c r="L158" s="127" t="s">
        <v>5348</v>
      </c>
      <c r="M158" s="127" t="s">
        <v>5349</v>
      </c>
      <c r="N158" s="127" t="s">
        <v>5346</v>
      </c>
      <c r="O158" s="127" t="s">
        <v>5350</v>
      </c>
      <c r="P158" s="127" t="s">
        <v>5351</v>
      </c>
      <c r="Q158" s="127" t="s">
        <v>5352</v>
      </c>
      <c r="R158" s="127" t="s">
        <v>5369</v>
      </c>
      <c r="S158" s="127" t="s">
        <v>5370</v>
      </c>
      <c r="T158" s="129">
        <v>2</v>
      </c>
      <c r="U158" s="129">
        <v>2</v>
      </c>
      <c r="V158" s="127" t="s">
        <v>5355</v>
      </c>
      <c r="W158" s="127" t="s">
        <v>5355</v>
      </c>
      <c r="X158" s="130">
        <v>313636</v>
      </c>
      <c r="Y158" s="130">
        <v>313636</v>
      </c>
      <c r="Z158" s="131" t="s">
        <v>5356</v>
      </c>
      <c r="AA158" s="131">
        <v>627272</v>
      </c>
      <c r="AB158" s="131">
        <v>0</v>
      </c>
      <c r="AC158" s="131">
        <v>62727</v>
      </c>
      <c r="AD158" s="130">
        <v>689.99900000000002</v>
      </c>
      <c r="AE158" s="127" t="s">
        <v>5357</v>
      </c>
      <c r="AF158" s="127" t="s">
        <v>5356</v>
      </c>
      <c r="AG158" s="127" t="s">
        <v>5356</v>
      </c>
      <c r="AH158" s="127" t="s">
        <v>5508</v>
      </c>
      <c r="AI158" s="127" t="s">
        <v>5356</v>
      </c>
      <c r="AJ158" s="127" t="s">
        <v>5359</v>
      </c>
      <c r="AK158" s="127" t="s">
        <v>5360</v>
      </c>
      <c r="AL158" s="131" t="s">
        <v>5361</v>
      </c>
      <c r="AM158" s="127" t="s">
        <v>5356</v>
      </c>
      <c r="AN158" s="127" t="s">
        <v>5510</v>
      </c>
      <c r="AO158" s="127" t="s">
        <v>5507</v>
      </c>
      <c r="AP158" s="127" t="s">
        <v>13</v>
      </c>
      <c r="AQ158" s="132">
        <v>2</v>
      </c>
      <c r="AR158" t="s">
        <v>95</v>
      </c>
      <c r="AS158"/>
    </row>
    <row r="159" spans="1:45" s="127" customFormat="1">
      <c r="A159" s="127" t="s">
        <v>5547</v>
      </c>
      <c r="B159" s="128">
        <v>43623</v>
      </c>
      <c r="C159" s="127" t="s">
        <v>5339</v>
      </c>
      <c r="D159" s="127" t="s">
        <v>5340</v>
      </c>
      <c r="E159" s="127" t="s">
        <v>5548</v>
      </c>
      <c r="F159" s="127" t="s">
        <v>5342</v>
      </c>
      <c r="G159" s="127" t="s">
        <v>5427</v>
      </c>
      <c r="H159" s="127" t="s">
        <v>5428</v>
      </c>
      <c r="I159" s="127" t="s">
        <v>5507</v>
      </c>
      <c r="J159" s="127" t="s">
        <v>5346</v>
      </c>
      <c r="K159" s="127" t="s">
        <v>5347</v>
      </c>
      <c r="L159" s="127" t="s">
        <v>5348</v>
      </c>
      <c r="M159" s="127" t="s">
        <v>5349</v>
      </c>
      <c r="N159" s="127" t="s">
        <v>5346</v>
      </c>
      <c r="O159" s="127" t="s">
        <v>5350</v>
      </c>
      <c r="P159" s="127" t="s">
        <v>5351</v>
      </c>
      <c r="Q159" s="127" t="s">
        <v>5352</v>
      </c>
      <c r="R159" s="127" t="s">
        <v>5447</v>
      </c>
      <c r="S159" s="127" t="s">
        <v>5448</v>
      </c>
      <c r="T159" s="129">
        <v>3</v>
      </c>
      <c r="U159" s="129">
        <v>3</v>
      </c>
      <c r="V159" s="127" t="s">
        <v>5355</v>
      </c>
      <c r="W159" s="127" t="s">
        <v>5355</v>
      </c>
      <c r="X159" s="130">
        <v>334545</v>
      </c>
      <c r="Y159" s="130">
        <v>334545</v>
      </c>
      <c r="Z159" s="131" t="s">
        <v>5356</v>
      </c>
      <c r="AA159" s="131">
        <v>1003635</v>
      </c>
      <c r="AB159" s="131">
        <v>0</v>
      </c>
      <c r="AC159" s="131">
        <v>100364</v>
      </c>
      <c r="AD159" s="130">
        <v>1103.999</v>
      </c>
      <c r="AE159" s="127" t="s">
        <v>5357</v>
      </c>
      <c r="AF159" s="127" t="s">
        <v>5356</v>
      </c>
      <c r="AG159" s="127" t="s">
        <v>5356</v>
      </c>
      <c r="AH159" s="127" t="s">
        <v>5508</v>
      </c>
      <c r="AI159" s="127" t="s">
        <v>5356</v>
      </c>
      <c r="AJ159" s="127" t="s">
        <v>5359</v>
      </c>
      <c r="AK159" s="127" t="s">
        <v>5360</v>
      </c>
      <c r="AL159" s="131" t="s">
        <v>5361</v>
      </c>
      <c r="AM159" s="127" t="s">
        <v>5356</v>
      </c>
      <c r="AN159" s="127" t="s">
        <v>5510</v>
      </c>
      <c r="AO159" s="127" t="s">
        <v>5507</v>
      </c>
      <c r="AP159" s="127" t="s">
        <v>13</v>
      </c>
      <c r="AQ159" s="132">
        <v>3</v>
      </c>
      <c r="AR159" t="s">
        <v>95</v>
      </c>
      <c r="AS159"/>
    </row>
    <row r="160" spans="1:45" s="127" customFormat="1">
      <c r="A160" s="127" t="s">
        <v>5547</v>
      </c>
      <c r="B160" s="128">
        <v>43623</v>
      </c>
      <c r="C160" s="127" t="s">
        <v>5339</v>
      </c>
      <c r="D160" s="127" t="s">
        <v>5340</v>
      </c>
      <c r="E160" s="127" t="s">
        <v>5548</v>
      </c>
      <c r="F160" s="127" t="s">
        <v>5342</v>
      </c>
      <c r="G160" s="127" t="s">
        <v>5427</v>
      </c>
      <c r="H160" s="127" t="s">
        <v>5428</v>
      </c>
      <c r="I160" s="127" t="s">
        <v>5507</v>
      </c>
      <c r="J160" s="127" t="s">
        <v>5346</v>
      </c>
      <c r="K160" s="127" t="s">
        <v>5347</v>
      </c>
      <c r="L160" s="127" t="s">
        <v>5348</v>
      </c>
      <c r="M160" s="127" t="s">
        <v>5349</v>
      </c>
      <c r="N160" s="127" t="s">
        <v>5346</v>
      </c>
      <c r="O160" s="127" t="s">
        <v>5350</v>
      </c>
      <c r="P160" s="127" t="s">
        <v>5351</v>
      </c>
      <c r="Q160" s="127" t="s">
        <v>5352</v>
      </c>
      <c r="R160" s="127" t="s">
        <v>5371</v>
      </c>
      <c r="S160" s="127" t="s">
        <v>5372</v>
      </c>
      <c r="T160" s="129">
        <v>2</v>
      </c>
      <c r="U160" s="129">
        <v>2</v>
      </c>
      <c r="V160" s="127" t="s">
        <v>5355</v>
      </c>
      <c r="W160" s="127" t="s">
        <v>5355</v>
      </c>
      <c r="X160" s="130">
        <v>313636</v>
      </c>
      <c r="Y160" s="130">
        <v>313636</v>
      </c>
      <c r="Z160" s="131" t="s">
        <v>5356</v>
      </c>
      <c r="AA160" s="131">
        <v>627272</v>
      </c>
      <c r="AB160" s="131">
        <v>0</v>
      </c>
      <c r="AC160" s="131">
        <v>62727</v>
      </c>
      <c r="AD160" s="130">
        <v>689.99900000000002</v>
      </c>
      <c r="AE160" s="127" t="s">
        <v>5357</v>
      </c>
      <c r="AF160" s="127" t="s">
        <v>5356</v>
      </c>
      <c r="AG160" s="127" t="s">
        <v>5356</v>
      </c>
      <c r="AH160" s="127" t="s">
        <v>5508</v>
      </c>
      <c r="AI160" s="127" t="s">
        <v>5356</v>
      </c>
      <c r="AJ160" s="127" t="s">
        <v>5359</v>
      </c>
      <c r="AK160" s="127" t="s">
        <v>5360</v>
      </c>
      <c r="AL160" s="131" t="s">
        <v>5361</v>
      </c>
      <c r="AM160" s="127" t="s">
        <v>5356</v>
      </c>
      <c r="AN160" s="127" t="s">
        <v>5510</v>
      </c>
      <c r="AO160" s="127" t="s">
        <v>5507</v>
      </c>
      <c r="AP160" s="127" t="s">
        <v>13</v>
      </c>
      <c r="AQ160" s="132">
        <v>2</v>
      </c>
      <c r="AR160" t="s">
        <v>95</v>
      </c>
      <c r="AS160"/>
    </row>
    <row r="161" spans="1:45" s="127" customFormat="1">
      <c r="A161" s="127" t="s">
        <v>5549</v>
      </c>
      <c r="B161" s="128">
        <v>43627</v>
      </c>
      <c r="C161" s="127" t="s">
        <v>5339</v>
      </c>
      <c r="D161" s="127" t="s">
        <v>5340</v>
      </c>
      <c r="E161" s="127" t="s">
        <v>5550</v>
      </c>
      <c r="F161" s="127" t="s">
        <v>5342</v>
      </c>
      <c r="G161" s="127" t="s">
        <v>5551</v>
      </c>
      <c r="H161" s="127" t="s">
        <v>5552</v>
      </c>
      <c r="I161" s="127" t="s">
        <v>5553</v>
      </c>
      <c r="J161" s="127" t="s">
        <v>5346</v>
      </c>
      <c r="K161" s="127" t="s">
        <v>5347</v>
      </c>
      <c r="L161" s="127" t="s">
        <v>5348</v>
      </c>
      <c r="M161" s="127" t="s">
        <v>5349</v>
      </c>
      <c r="N161" s="127" t="s">
        <v>5346</v>
      </c>
      <c r="O161" s="127" t="s">
        <v>5350</v>
      </c>
      <c r="P161" s="127" t="s">
        <v>5351</v>
      </c>
      <c r="Q161" s="127" t="s">
        <v>5352</v>
      </c>
      <c r="R161" s="127" t="s">
        <v>5353</v>
      </c>
      <c r="S161" s="127" t="s">
        <v>5354</v>
      </c>
      <c r="T161" s="129">
        <v>30</v>
      </c>
      <c r="U161" s="129">
        <v>30</v>
      </c>
      <c r="V161" s="127" t="s">
        <v>5355</v>
      </c>
      <c r="W161" s="127" t="s">
        <v>5355</v>
      </c>
      <c r="X161" s="130">
        <v>115037</v>
      </c>
      <c r="Y161" s="130">
        <v>115037</v>
      </c>
      <c r="Z161" s="131" t="s">
        <v>5356</v>
      </c>
      <c r="AA161" s="131">
        <v>3451101</v>
      </c>
      <c r="AB161" s="131">
        <v>-1212549</v>
      </c>
      <c r="AC161" s="131">
        <v>345110</v>
      </c>
      <c r="AD161" s="130">
        <v>3796.2109999999998</v>
      </c>
      <c r="AE161" s="127" t="s">
        <v>5357</v>
      </c>
      <c r="AF161" s="127" t="s">
        <v>5356</v>
      </c>
      <c r="AG161" s="127" t="s">
        <v>5356</v>
      </c>
      <c r="AH161" s="127" t="s">
        <v>5554</v>
      </c>
      <c r="AI161" s="127" t="s">
        <v>5356</v>
      </c>
      <c r="AJ161" s="127" t="s">
        <v>5359</v>
      </c>
      <c r="AK161" s="127" t="s">
        <v>5360</v>
      </c>
      <c r="AL161" s="131" t="s">
        <v>5509</v>
      </c>
      <c r="AM161" s="127" t="s">
        <v>13</v>
      </c>
      <c r="AN161" s="127" t="s">
        <v>5551</v>
      </c>
      <c r="AO161" s="127" t="s">
        <v>5356</v>
      </c>
      <c r="AP161" s="127" t="s">
        <v>5356</v>
      </c>
      <c r="AQ161" s="132">
        <v>30</v>
      </c>
      <c r="AR161" t="s">
        <v>95</v>
      </c>
      <c r="AS161"/>
    </row>
    <row r="162" spans="1:45" s="127" customFormat="1">
      <c r="A162" s="127" t="s">
        <v>5549</v>
      </c>
      <c r="B162" s="128">
        <v>43627</v>
      </c>
      <c r="C162" s="127" t="s">
        <v>5339</v>
      </c>
      <c r="D162" s="127" t="s">
        <v>5340</v>
      </c>
      <c r="E162" s="127" t="s">
        <v>5550</v>
      </c>
      <c r="F162" s="127" t="s">
        <v>5342</v>
      </c>
      <c r="G162" s="127" t="s">
        <v>5551</v>
      </c>
      <c r="H162" s="127" t="s">
        <v>5552</v>
      </c>
      <c r="I162" s="127" t="s">
        <v>5553</v>
      </c>
      <c r="J162" s="127" t="s">
        <v>5346</v>
      </c>
      <c r="K162" s="127" t="s">
        <v>5347</v>
      </c>
      <c r="L162" s="127" t="s">
        <v>5348</v>
      </c>
      <c r="M162" s="127" t="s">
        <v>5349</v>
      </c>
      <c r="N162" s="127" t="s">
        <v>5346</v>
      </c>
      <c r="O162" s="127" t="s">
        <v>5350</v>
      </c>
      <c r="P162" s="127" t="s">
        <v>5351</v>
      </c>
      <c r="Q162" s="127" t="s">
        <v>5352</v>
      </c>
      <c r="R162" s="127" t="s">
        <v>5363</v>
      </c>
      <c r="S162" s="127" t="s">
        <v>5364</v>
      </c>
      <c r="T162" s="129">
        <v>3</v>
      </c>
      <c r="U162" s="129">
        <v>3</v>
      </c>
      <c r="V162" s="127" t="s">
        <v>5355</v>
      </c>
      <c r="W162" s="127" t="s">
        <v>5355</v>
      </c>
      <c r="X162" s="130">
        <v>340000</v>
      </c>
      <c r="Y162" s="130">
        <v>340000</v>
      </c>
      <c r="Z162" s="131" t="s">
        <v>5356</v>
      </c>
      <c r="AA162" s="131">
        <v>1020000</v>
      </c>
      <c r="AB162" s="131">
        <v>0</v>
      </c>
      <c r="AC162" s="131">
        <v>102000</v>
      </c>
      <c r="AD162" s="130">
        <v>1122</v>
      </c>
      <c r="AE162" s="127" t="s">
        <v>5357</v>
      </c>
      <c r="AF162" s="127" t="s">
        <v>5356</v>
      </c>
      <c r="AG162" s="127" t="s">
        <v>5356</v>
      </c>
      <c r="AH162" s="127" t="s">
        <v>5554</v>
      </c>
      <c r="AI162" s="127" t="s">
        <v>5356</v>
      </c>
      <c r="AJ162" s="127" t="s">
        <v>5359</v>
      </c>
      <c r="AK162" s="127" t="s">
        <v>5360</v>
      </c>
      <c r="AL162" s="131" t="s">
        <v>5509</v>
      </c>
      <c r="AM162" s="127" t="s">
        <v>13</v>
      </c>
      <c r="AN162" s="127" t="s">
        <v>5551</v>
      </c>
      <c r="AO162" s="127" t="s">
        <v>5356</v>
      </c>
      <c r="AP162" s="127" t="s">
        <v>5356</v>
      </c>
      <c r="AQ162" s="132">
        <v>3</v>
      </c>
      <c r="AR162" t="s">
        <v>95</v>
      </c>
      <c r="AS162"/>
    </row>
    <row r="163" spans="1:45" s="127" customFormat="1">
      <c r="A163" s="127" t="s">
        <v>5549</v>
      </c>
      <c r="B163" s="128">
        <v>43627</v>
      </c>
      <c r="C163" s="127" t="s">
        <v>5339</v>
      </c>
      <c r="D163" s="127" t="s">
        <v>5340</v>
      </c>
      <c r="E163" s="127" t="s">
        <v>5550</v>
      </c>
      <c r="F163" s="127" t="s">
        <v>5342</v>
      </c>
      <c r="G163" s="127" t="s">
        <v>5551</v>
      </c>
      <c r="H163" s="127" t="s">
        <v>5552</v>
      </c>
      <c r="I163" s="127" t="s">
        <v>5553</v>
      </c>
      <c r="J163" s="127" t="s">
        <v>5346</v>
      </c>
      <c r="K163" s="127" t="s">
        <v>5347</v>
      </c>
      <c r="L163" s="127" t="s">
        <v>5348</v>
      </c>
      <c r="M163" s="127" t="s">
        <v>5349</v>
      </c>
      <c r="N163" s="127" t="s">
        <v>5346</v>
      </c>
      <c r="O163" s="127" t="s">
        <v>5350</v>
      </c>
      <c r="P163" s="127" t="s">
        <v>5351</v>
      </c>
      <c r="Q163" s="127" t="s">
        <v>5352</v>
      </c>
      <c r="R163" s="127" t="s">
        <v>5365</v>
      </c>
      <c r="S163" s="127" t="s">
        <v>5366</v>
      </c>
      <c r="T163" s="129">
        <v>1</v>
      </c>
      <c r="U163" s="129">
        <v>1</v>
      </c>
      <c r="V163" s="127" t="s">
        <v>5355</v>
      </c>
      <c r="W163" s="127" t="s">
        <v>5355</v>
      </c>
      <c r="X163" s="130">
        <v>213273</v>
      </c>
      <c r="Y163" s="130">
        <v>213273</v>
      </c>
      <c r="Z163" s="131" t="s">
        <v>5356</v>
      </c>
      <c r="AA163" s="131">
        <v>213273</v>
      </c>
      <c r="AB163" s="131">
        <v>0</v>
      </c>
      <c r="AC163" s="131">
        <v>21327</v>
      </c>
      <c r="AD163" s="130">
        <v>234.6</v>
      </c>
      <c r="AE163" s="127" t="s">
        <v>5357</v>
      </c>
      <c r="AF163" s="127" t="s">
        <v>5356</v>
      </c>
      <c r="AG163" s="127" t="s">
        <v>5356</v>
      </c>
      <c r="AH163" s="127" t="s">
        <v>5554</v>
      </c>
      <c r="AI163" s="127" t="s">
        <v>5356</v>
      </c>
      <c r="AJ163" s="127" t="s">
        <v>5359</v>
      </c>
      <c r="AK163" s="127" t="s">
        <v>5360</v>
      </c>
      <c r="AL163" s="131" t="s">
        <v>5509</v>
      </c>
      <c r="AM163" s="127" t="s">
        <v>13</v>
      </c>
      <c r="AN163" s="127" t="s">
        <v>5551</v>
      </c>
      <c r="AO163" s="127" t="s">
        <v>5356</v>
      </c>
      <c r="AP163" s="127" t="s">
        <v>5356</v>
      </c>
      <c r="AQ163" s="132">
        <v>1</v>
      </c>
      <c r="AR163" t="s">
        <v>95</v>
      </c>
      <c r="AS163"/>
    </row>
    <row r="164" spans="1:45" s="127" customFormat="1">
      <c r="A164" s="127" t="s">
        <v>5549</v>
      </c>
      <c r="B164" s="128">
        <v>43627</v>
      </c>
      <c r="C164" s="127" t="s">
        <v>5339</v>
      </c>
      <c r="D164" s="127" t="s">
        <v>5340</v>
      </c>
      <c r="E164" s="127" t="s">
        <v>5550</v>
      </c>
      <c r="F164" s="127" t="s">
        <v>5342</v>
      </c>
      <c r="G164" s="127" t="s">
        <v>5551</v>
      </c>
      <c r="H164" s="127" t="s">
        <v>5552</v>
      </c>
      <c r="I164" s="127" t="s">
        <v>5553</v>
      </c>
      <c r="J164" s="127" t="s">
        <v>5346</v>
      </c>
      <c r="K164" s="127" t="s">
        <v>5347</v>
      </c>
      <c r="L164" s="127" t="s">
        <v>5348</v>
      </c>
      <c r="M164" s="127" t="s">
        <v>5349</v>
      </c>
      <c r="N164" s="127" t="s">
        <v>5346</v>
      </c>
      <c r="O164" s="127" t="s">
        <v>5350</v>
      </c>
      <c r="P164" s="127" t="s">
        <v>5351</v>
      </c>
      <c r="Q164" s="127" t="s">
        <v>5352</v>
      </c>
      <c r="R164" s="127" t="s">
        <v>5386</v>
      </c>
      <c r="S164" s="127" t="s">
        <v>5387</v>
      </c>
      <c r="T164" s="129">
        <v>5</v>
      </c>
      <c r="U164" s="129">
        <v>5</v>
      </c>
      <c r="V164" s="127" t="s">
        <v>5355</v>
      </c>
      <c r="W164" s="127" t="s">
        <v>5355</v>
      </c>
      <c r="X164" s="130">
        <v>213273</v>
      </c>
      <c r="Y164" s="130">
        <v>213273</v>
      </c>
      <c r="Z164" s="131" t="s">
        <v>5356</v>
      </c>
      <c r="AA164" s="131">
        <v>1066365</v>
      </c>
      <c r="AB164" s="131">
        <v>0</v>
      </c>
      <c r="AC164" s="131">
        <v>106637</v>
      </c>
      <c r="AD164" s="130">
        <v>1173.002</v>
      </c>
      <c r="AE164" s="127" t="s">
        <v>5357</v>
      </c>
      <c r="AF164" s="127" t="s">
        <v>5356</v>
      </c>
      <c r="AG164" s="127" t="s">
        <v>5356</v>
      </c>
      <c r="AH164" s="127" t="s">
        <v>5554</v>
      </c>
      <c r="AI164" s="127" t="s">
        <v>5356</v>
      </c>
      <c r="AJ164" s="127" t="s">
        <v>5359</v>
      </c>
      <c r="AK164" s="127" t="s">
        <v>5360</v>
      </c>
      <c r="AL164" s="131" t="s">
        <v>5509</v>
      </c>
      <c r="AM164" s="127" t="s">
        <v>13</v>
      </c>
      <c r="AN164" s="127" t="s">
        <v>5551</v>
      </c>
      <c r="AO164" s="127" t="s">
        <v>5356</v>
      </c>
      <c r="AP164" s="127" t="s">
        <v>5356</v>
      </c>
      <c r="AQ164" s="132">
        <v>5</v>
      </c>
      <c r="AR164" t="s">
        <v>95</v>
      </c>
      <c r="AS164"/>
    </row>
    <row r="165" spans="1:45" s="127" customFormat="1">
      <c r="A165" s="127" t="s">
        <v>5549</v>
      </c>
      <c r="B165" s="128">
        <v>43627</v>
      </c>
      <c r="C165" s="127" t="s">
        <v>5339</v>
      </c>
      <c r="D165" s="127" t="s">
        <v>5340</v>
      </c>
      <c r="E165" s="127" t="s">
        <v>5550</v>
      </c>
      <c r="F165" s="127" t="s">
        <v>5342</v>
      </c>
      <c r="G165" s="127" t="s">
        <v>5551</v>
      </c>
      <c r="H165" s="127" t="s">
        <v>5552</v>
      </c>
      <c r="I165" s="127" t="s">
        <v>5553</v>
      </c>
      <c r="J165" s="127" t="s">
        <v>5346</v>
      </c>
      <c r="K165" s="127" t="s">
        <v>5347</v>
      </c>
      <c r="L165" s="127" t="s">
        <v>5348</v>
      </c>
      <c r="M165" s="127" t="s">
        <v>5349</v>
      </c>
      <c r="N165" s="127" t="s">
        <v>5346</v>
      </c>
      <c r="O165" s="127" t="s">
        <v>5350</v>
      </c>
      <c r="P165" s="127" t="s">
        <v>5351</v>
      </c>
      <c r="Q165" s="127" t="s">
        <v>5352</v>
      </c>
      <c r="R165" s="127" t="s">
        <v>5371</v>
      </c>
      <c r="S165" s="127" t="s">
        <v>5372</v>
      </c>
      <c r="T165" s="129">
        <v>3</v>
      </c>
      <c r="U165" s="129">
        <v>3</v>
      </c>
      <c r="V165" s="127" t="s">
        <v>5355</v>
      </c>
      <c r="W165" s="127" t="s">
        <v>5355</v>
      </c>
      <c r="X165" s="130">
        <v>300000</v>
      </c>
      <c r="Y165" s="130">
        <v>300000</v>
      </c>
      <c r="Z165" s="131" t="s">
        <v>5356</v>
      </c>
      <c r="AA165" s="131">
        <v>900000</v>
      </c>
      <c r="AB165" s="131">
        <v>0</v>
      </c>
      <c r="AC165" s="131">
        <v>90000</v>
      </c>
      <c r="AD165" s="130">
        <v>990</v>
      </c>
      <c r="AE165" s="127" t="s">
        <v>5357</v>
      </c>
      <c r="AF165" s="127" t="s">
        <v>5356</v>
      </c>
      <c r="AG165" s="127" t="s">
        <v>5356</v>
      </c>
      <c r="AH165" s="127" t="s">
        <v>5554</v>
      </c>
      <c r="AI165" s="127" t="s">
        <v>5356</v>
      </c>
      <c r="AJ165" s="127" t="s">
        <v>5359</v>
      </c>
      <c r="AK165" s="127" t="s">
        <v>5360</v>
      </c>
      <c r="AL165" s="131" t="s">
        <v>5509</v>
      </c>
      <c r="AM165" s="127" t="s">
        <v>13</v>
      </c>
      <c r="AN165" s="127" t="s">
        <v>5551</v>
      </c>
      <c r="AO165" s="127" t="s">
        <v>5356</v>
      </c>
      <c r="AP165" s="127" t="s">
        <v>5356</v>
      </c>
      <c r="AQ165" s="132">
        <v>3</v>
      </c>
      <c r="AR165" t="s">
        <v>95</v>
      </c>
      <c r="AS165"/>
    </row>
    <row r="166" spans="1:45" s="127" customFormat="1">
      <c r="A166" s="127" t="s">
        <v>5549</v>
      </c>
      <c r="B166" s="128">
        <v>43627</v>
      </c>
      <c r="C166" s="127" t="s">
        <v>5339</v>
      </c>
      <c r="D166" s="127" t="s">
        <v>5340</v>
      </c>
      <c r="E166" s="127" t="s">
        <v>5550</v>
      </c>
      <c r="F166" s="127" t="s">
        <v>5342</v>
      </c>
      <c r="G166" s="127" t="s">
        <v>5551</v>
      </c>
      <c r="H166" s="127" t="s">
        <v>5552</v>
      </c>
      <c r="I166" s="127" t="s">
        <v>5553</v>
      </c>
      <c r="J166" s="127" t="s">
        <v>5346</v>
      </c>
      <c r="K166" s="127" t="s">
        <v>5347</v>
      </c>
      <c r="L166" s="127" t="s">
        <v>5348</v>
      </c>
      <c r="M166" s="127" t="s">
        <v>5349</v>
      </c>
      <c r="N166" s="127" t="s">
        <v>5346</v>
      </c>
      <c r="O166" s="127" t="s">
        <v>5350</v>
      </c>
      <c r="P166" s="127" t="s">
        <v>5351</v>
      </c>
      <c r="Q166" s="127" t="s">
        <v>5352</v>
      </c>
      <c r="R166" s="127" t="s">
        <v>5447</v>
      </c>
      <c r="S166" s="127" t="s">
        <v>5448</v>
      </c>
      <c r="T166" s="129">
        <v>3</v>
      </c>
      <c r="U166" s="129">
        <v>3</v>
      </c>
      <c r="V166" s="127" t="s">
        <v>5355</v>
      </c>
      <c r="W166" s="127" t="s">
        <v>5355</v>
      </c>
      <c r="X166" s="130">
        <v>320000</v>
      </c>
      <c r="Y166" s="130">
        <v>320000</v>
      </c>
      <c r="Z166" s="131" t="s">
        <v>5356</v>
      </c>
      <c r="AA166" s="131">
        <v>960000</v>
      </c>
      <c r="AB166" s="131">
        <v>0</v>
      </c>
      <c r="AC166" s="131">
        <v>96000</v>
      </c>
      <c r="AD166" s="130">
        <v>1056</v>
      </c>
      <c r="AE166" s="127" t="s">
        <v>5357</v>
      </c>
      <c r="AF166" s="127" t="s">
        <v>5356</v>
      </c>
      <c r="AG166" s="127" t="s">
        <v>5356</v>
      </c>
      <c r="AH166" s="127" t="s">
        <v>5554</v>
      </c>
      <c r="AI166" s="127" t="s">
        <v>5356</v>
      </c>
      <c r="AJ166" s="127" t="s">
        <v>5359</v>
      </c>
      <c r="AK166" s="127" t="s">
        <v>5360</v>
      </c>
      <c r="AL166" s="131" t="s">
        <v>5509</v>
      </c>
      <c r="AM166" s="127" t="s">
        <v>13</v>
      </c>
      <c r="AN166" s="127" t="s">
        <v>5551</v>
      </c>
      <c r="AO166" s="127" t="s">
        <v>5356</v>
      </c>
      <c r="AP166" s="127" t="s">
        <v>5356</v>
      </c>
      <c r="AQ166" s="132">
        <v>3</v>
      </c>
      <c r="AR166" t="s">
        <v>95</v>
      </c>
      <c r="AS166"/>
    </row>
    <row r="167" spans="1:45" s="127" customFormat="1">
      <c r="A167" s="127" t="s">
        <v>5555</v>
      </c>
      <c r="B167" s="128">
        <v>43627</v>
      </c>
      <c r="C167" s="127" t="s">
        <v>5339</v>
      </c>
      <c r="D167" s="127" t="s">
        <v>5340</v>
      </c>
      <c r="E167" s="127" t="s">
        <v>5556</v>
      </c>
      <c r="F167" s="127" t="s">
        <v>5342</v>
      </c>
      <c r="G167" s="127" t="s">
        <v>5557</v>
      </c>
      <c r="H167" s="127" t="s">
        <v>5558</v>
      </c>
      <c r="I167" s="127" t="s">
        <v>5559</v>
      </c>
      <c r="J167" s="127" t="s">
        <v>5346</v>
      </c>
      <c r="K167" s="127" t="s">
        <v>5347</v>
      </c>
      <c r="L167" s="127" t="s">
        <v>5348</v>
      </c>
      <c r="M167" s="127" t="s">
        <v>5349</v>
      </c>
      <c r="N167" s="127" t="s">
        <v>5346</v>
      </c>
      <c r="O167" s="127" t="s">
        <v>5350</v>
      </c>
      <c r="P167" s="127" t="s">
        <v>5560</v>
      </c>
      <c r="Q167" s="127" t="s">
        <v>5561</v>
      </c>
      <c r="R167" s="127" t="s">
        <v>5397</v>
      </c>
      <c r="S167" s="127" t="s">
        <v>5398</v>
      </c>
      <c r="T167" s="129">
        <v>5</v>
      </c>
      <c r="U167" s="129">
        <v>5</v>
      </c>
      <c r="V167" s="127" t="s">
        <v>5355</v>
      </c>
      <c r="W167" s="127" t="s">
        <v>5355</v>
      </c>
      <c r="X167" s="130">
        <v>300000</v>
      </c>
      <c r="Y167" s="130">
        <v>300000</v>
      </c>
      <c r="Z167" s="131" t="s">
        <v>5356</v>
      </c>
      <c r="AA167" s="131">
        <v>1500000</v>
      </c>
      <c r="AB167" s="131">
        <v>0</v>
      </c>
      <c r="AC167" s="131">
        <v>150000</v>
      </c>
      <c r="AD167" s="130">
        <v>1650</v>
      </c>
      <c r="AE167" s="127" t="s">
        <v>5357</v>
      </c>
      <c r="AF167" s="127" t="s">
        <v>5356</v>
      </c>
      <c r="AG167" s="127" t="s">
        <v>5356</v>
      </c>
      <c r="AH167" s="127" t="s">
        <v>5562</v>
      </c>
      <c r="AI167" s="127" t="s">
        <v>5356</v>
      </c>
      <c r="AJ167" s="127" t="s">
        <v>5359</v>
      </c>
      <c r="AK167" s="127" t="s">
        <v>5360</v>
      </c>
      <c r="AL167" s="131" t="s">
        <v>5361</v>
      </c>
      <c r="AM167" s="127" t="s">
        <v>5384</v>
      </c>
      <c r="AN167" s="127" t="s">
        <v>5557</v>
      </c>
      <c r="AO167" s="127" t="s">
        <v>5356</v>
      </c>
      <c r="AP167" s="127" t="s">
        <v>5356</v>
      </c>
      <c r="AQ167" s="132">
        <v>5</v>
      </c>
      <c r="AR167" t="s">
        <v>29</v>
      </c>
      <c r="AS167"/>
    </row>
    <row r="168" spans="1:45" s="127" customFormat="1">
      <c r="A168" s="127" t="s">
        <v>5555</v>
      </c>
      <c r="B168" s="128">
        <v>43627</v>
      </c>
      <c r="C168" s="127" t="s">
        <v>5339</v>
      </c>
      <c r="D168" s="127" t="s">
        <v>5340</v>
      </c>
      <c r="E168" s="127" t="s">
        <v>5556</v>
      </c>
      <c r="F168" s="127" t="s">
        <v>5342</v>
      </c>
      <c r="G168" s="127" t="s">
        <v>5557</v>
      </c>
      <c r="H168" s="127" t="s">
        <v>5558</v>
      </c>
      <c r="I168" s="127" t="s">
        <v>5559</v>
      </c>
      <c r="J168" s="127" t="s">
        <v>5346</v>
      </c>
      <c r="K168" s="127" t="s">
        <v>5347</v>
      </c>
      <c r="L168" s="127" t="s">
        <v>5348</v>
      </c>
      <c r="M168" s="127" t="s">
        <v>5349</v>
      </c>
      <c r="N168" s="127" t="s">
        <v>5346</v>
      </c>
      <c r="O168" s="127" t="s">
        <v>5350</v>
      </c>
      <c r="P168" s="127" t="s">
        <v>5560</v>
      </c>
      <c r="Q168" s="127" t="s">
        <v>5561</v>
      </c>
      <c r="R168" s="127" t="s">
        <v>5363</v>
      </c>
      <c r="S168" s="127" t="s">
        <v>5364</v>
      </c>
      <c r="T168" s="129">
        <v>100</v>
      </c>
      <c r="U168" s="129">
        <v>100</v>
      </c>
      <c r="V168" s="127" t="s">
        <v>5355</v>
      </c>
      <c r="W168" s="127" t="s">
        <v>5355</v>
      </c>
      <c r="X168" s="130">
        <v>340000</v>
      </c>
      <c r="Y168" s="130">
        <v>340000</v>
      </c>
      <c r="Z168" s="131" t="s">
        <v>5356</v>
      </c>
      <c r="AA168" s="131">
        <v>34000000</v>
      </c>
      <c r="AB168" s="131">
        <v>0</v>
      </c>
      <c r="AC168" s="131">
        <v>3400000</v>
      </c>
      <c r="AD168" s="130">
        <v>37400</v>
      </c>
      <c r="AE168" s="127" t="s">
        <v>5357</v>
      </c>
      <c r="AF168" s="127" t="s">
        <v>5356</v>
      </c>
      <c r="AG168" s="127" t="s">
        <v>5356</v>
      </c>
      <c r="AH168" s="127" t="s">
        <v>5562</v>
      </c>
      <c r="AI168" s="127" t="s">
        <v>5356</v>
      </c>
      <c r="AJ168" s="127" t="s">
        <v>5359</v>
      </c>
      <c r="AK168" s="127" t="s">
        <v>5360</v>
      </c>
      <c r="AL168" s="131" t="s">
        <v>5361</v>
      </c>
      <c r="AM168" s="127" t="s">
        <v>5384</v>
      </c>
      <c r="AN168" s="127" t="s">
        <v>5557</v>
      </c>
      <c r="AO168" s="127" t="s">
        <v>5356</v>
      </c>
      <c r="AP168" s="127" t="s">
        <v>5356</v>
      </c>
      <c r="AQ168" s="132">
        <v>100</v>
      </c>
      <c r="AR168" t="s">
        <v>29</v>
      </c>
      <c r="AS168"/>
    </row>
    <row r="169" spans="1:45" s="127" customFormat="1">
      <c r="A169" s="127" t="s">
        <v>5555</v>
      </c>
      <c r="B169" s="128">
        <v>43627</v>
      </c>
      <c r="C169" s="127" t="s">
        <v>5339</v>
      </c>
      <c r="D169" s="127" t="s">
        <v>5340</v>
      </c>
      <c r="E169" s="127" t="s">
        <v>5556</v>
      </c>
      <c r="F169" s="127" t="s">
        <v>5342</v>
      </c>
      <c r="G169" s="127" t="s">
        <v>5557</v>
      </c>
      <c r="H169" s="127" t="s">
        <v>5558</v>
      </c>
      <c r="I169" s="127" t="s">
        <v>5559</v>
      </c>
      <c r="J169" s="127" t="s">
        <v>5346</v>
      </c>
      <c r="K169" s="127" t="s">
        <v>5347</v>
      </c>
      <c r="L169" s="127" t="s">
        <v>5348</v>
      </c>
      <c r="M169" s="127" t="s">
        <v>5349</v>
      </c>
      <c r="N169" s="127" t="s">
        <v>5346</v>
      </c>
      <c r="O169" s="127" t="s">
        <v>5350</v>
      </c>
      <c r="P169" s="127" t="s">
        <v>5560</v>
      </c>
      <c r="Q169" s="127" t="s">
        <v>5561</v>
      </c>
      <c r="R169" s="127" t="s">
        <v>5369</v>
      </c>
      <c r="S169" s="127" t="s">
        <v>5370</v>
      </c>
      <c r="T169" s="129">
        <v>3</v>
      </c>
      <c r="U169" s="129">
        <v>3</v>
      </c>
      <c r="V169" s="127" t="s">
        <v>5355</v>
      </c>
      <c r="W169" s="127" t="s">
        <v>5355</v>
      </c>
      <c r="X169" s="130">
        <v>300000</v>
      </c>
      <c r="Y169" s="130">
        <v>300000</v>
      </c>
      <c r="Z169" s="131" t="s">
        <v>5356</v>
      </c>
      <c r="AA169" s="131">
        <v>900000</v>
      </c>
      <c r="AB169" s="131">
        <v>0</v>
      </c>
      <c r="AC169" s="131">
        <v>90000</v>
      </c>
      <c r="AD169" s="130">
        <v>990</v>
      </c>
      <c r="AE169" s="127" t="s">
        <v>5357</v>
      </c>
      <c r="AF169" s="127" t="s">
        <v>5356</v>
      </c>
      <c r="AG169" s="127" t="s">
        <v>5356</v>
      </c>
      <c r="AH169" s="127" t="s">
        <v>5562</v>
      </c>
      <c r="AI169" s="127" t="s">
        <v>5356</v>
      </c>
      <c r="AJ169" s="127" t="s">
        <v>5359</v>
      </c>
      <c r="AK169" s="127" t="s">
        <v>5360</v>
      </c>
      <c r="AL169" s="131" t="s">
        <v>5361</v>
      </c>
      <c r="AM169" s="127" t="s">
        <v>5384</v>
      </c>
      <c r="AN169" s="127" t="s">
        <v>5557</v>
      </c>
      <c r="AO169" s="127" t="s">
        <v>5356</v>
      </c>
      <c r="AP169" s="127" t="s">
        <v>5356</v>
      </c>
      <c r="AQ169" s="132">
        <v>3</v>
      </c>
      <c r="AR169" t="s">
        <v>29</v>
      </c>
      <c r="AS169"/>
    </row>
    <row r="170" spans="1:45" s="127" customFormat="1">
      <c r="A170" s="127" t="s">
        <v>5555</v>
      </c>
      <c r="B170" s="128">
        <v>43627</v>
      </c>
      <c r="C170" s="127" t="s">
        <v>5339</v>
      </c>
      <c r="D170" s="127" t="s">
        <v>5340</v>
      </c>
      <c r="E170" s="127" t="s">
        <v>5556</v>
      </c>
      <c r="F170" s="127" t="s">
        <v>5342</v>
      </c>
      <c r="G170" s="127" t="s">
        <v>5557</v>
      </c>
      <c r="H170" s="127" t="s">
        <v>5558</v>
      </c>
      <c r="I170" s="127" t="s">
        <v>5559</v>
      </c>
      <c r="J170" s="127" t="s">
        <v>5346</v>
      </c>
      <c r="K170" s="127" t="s">
        <v>5347</v>
      </c>
      <c r="L170" s="127" t="s">
        <v>5348</v>
      </c>
      <c r="M170" s="127" t="s">
        <v>5349</v>
      </c>
      <c r="N170" s="127" t="s">
        <v>5346</v>
      </c>
      <c r="O170" s="127" t="s">
        <v>5350</v>
      </c>
      <c r="P170" s="127" t="s">
        <v>5560</v>
      </c>
      <c r="Q170" s="127" t="s">
        <v>5561</v>
      </c>
      <c r="R170" s="127" t="s">
        <v>5386</v>
      </c>
      <c r="S170" s="127" t="s">
        <v>5387</v>
      </c>
      <c r="T170" s="129">
        <v>2</v>
      </c>
      <c r="U170" s="129">
        <v>2</v>
      </c>
      <c r="V170" s="127" t="s">
        <v>5355</v>
      </c>
      <c r="W170" s="127" t="s">
        <v>5355</v>
      </c>
      <c r="X170" s="130">
        <v>213273</v>
      </c>
      <c r="Y170" s="130">
        <v>213273</v>
      </c>
      <c r="Z170" s="131" t="s">
        <v>5356</v>
      </c>
      <c r="AA170" s="131">
        <v>426546</v>
      </c>
      <c r="AB170" s="131">
        <v>0</v>
      </c>
      <c r="AC170" s="131">
        <v>42655</v>
      </c>
      <c r="AD170" s="130">
        <v>469.20100000000002</v>
      </c>
      <c r="AE170" s="127" t="s">
        <v>5357</v>
      </c>
      <c r="AF170" s="127" t="s">
        <v>5356</v>
      </c>
      <c r="AG170" s="127" t="s">
        <v>5356</v>
      </c>
      <c r="AH170" s="127" t="s">
        <v>5562</v>
      </c>
      <c r="AI170" s="127" t="s">
        <v>5356</v>
      </c>
      <c r="AJ170" s="127" t="s">
        <v>5359</v>
      </c>
      <c r="AK170" s="127" t="s">
        <v>5360</v>
      </c>
      <c r="AL170" s="131" t="s">
        <v>5361</v>
      </c>
      <c r="AM170" s="127" t="s">
        <v>5384</v>
      </c>
      <c r="AN170" s="127" t="s">
        <v>5557</v>
      </c>
      <c r="AO170" s="127" t="s">
        <v>5356</v>
      </c>
      <c r="AP170" s="127" t="s">
        <v>5356</v>
      </c>
      <c r="AQ170" s="132">
        <v>2</v>
      </c>
      <c r="AR170" t="s">
        <v>29</v>
      </c>
      <c r="AS170"/>
    </row>
    <row r="171" spans="1:45" s="127" customFormat="1">
      <c r="A171" s="127" t="s">
        <v>5555</v>
      </c>
      <c r="B171" s="128">
        <v>43627</v>
      </c>
      <c r="C171" s="127" t="s">
        <v>5339</v>
      </c>
      <c r="D171" s="127" t="s">
        <v>5340</v>
      </c>
      <c r="E171" s="127" t="s">
        <v>5556</v>
      </c>
      <c r="F171" s="127" t="s">
        <v>5342</v>
      </c>
      <c r="G171" s="127" t="s">
        <v>5557</v>
      </c>
      <c r="H171" s="127" t="s">
        <v>5558</v>
      </c>
      <c r="I171" s="127" t="s">
        <v>5559</v>
      </c>
      <c r="J171" s="127" t="s">
        <v>5346</v>
      </c>
      <c r="K171" s="127" t="s">
        <v>5347</v>
      </c>
      <c r="L171" s="127" t="s">
        <v>5348</v>
      </c>
      <c r="M171" s="127" t="s">
        <v>5349</v>
      </c>
      <c r="N171" s="127" t="s">
        <v>5346</v>
      </c>
      <c r="O171" s="127" t="s">
        <v>5350</v>
      </c>
      <c r="P171" s="127" t="s">
        <v>5560</v>
      </c>
      <c r="Q171" s="127" t="s">
        <v>5561</v>
      </c>
      <c r="R171" s="127" t="s">
        <v>5371</v>
      </c>
      <c r="S171" s="127" t="s">
        <v>5372</v>
      </c>
      <c r="T171" s="129">
        <v>2</v>
      </c>
      <c r="U171" s="129">
        <v>2</v>
      </c>
      <c r="V171" s="127" t="s">
        <v>5355</v>
      </c>
      <c r="W171" s="127" t="s">
        <v>5355</v>
      </c>
      <c r="X171" s="130">
        <v>300000</v>
      </c>
      <c r="Y171" s="130">
        <v>300000</v>
      </c>
      <c r="Z171" s="131" t="s">
        <v>5356</v>
      </c>
      <c r="AA171" s="131">
        <v>600000</v>
      </c>
      <c r="AB171" s="131">
        <v>0</v>
      </c>
      <c r="AC171" s="131">
        <v>60000</v>
      </c>
      <c r="AD171" s="130">
        <v>660</v>
      </c>
      <c r="AE171" s="127" t="s">
        <v>5357</v>
      </c>
      <c r="AF171" s="127" t="s">
        <v>5356</v>
      </c>
      <c r="AG171" s="127" t="s">
        <v>5356</v>
      </c>
      <c r="AH171" s="127" t="s">
        <v>5562</v>
      </c>
      <c r="AI171" s="127" t="s">
        <v>5356</v>
      </c>
      <c r="AJ171" s="127" t="s">
        <v>5359</v>
      </c>
      <c r="AK171" s="127" t="s">
        <v>5360</v>
      </c>
      <c r="AL171" s="131" t="s">
        <v>5361</v>
      </c>
      <c r="AM171" s="127" t="s">
        <v>5384</v>
      </c>
      <c r="AN171" s="127" t="s">
        <v>5557</v>
      </c>
      <c r="AO171" s="127" t="s">
        <v>5356</v>
      </c>
      <c r="AP171" s="127" t="s">
        <v>5356</v>
      </c>
      <c r="AQ171" s="132">
        <v>2</v>
      </c>
      <c r="AR171" t="s">
        <v>29</v>
      </c>
      <c r="AS171"/>
    </row>
    <row r="172" spans="1:45" s="127" customFormat="1">
      <c r="A172" s="127" t="s">
        <v>5555</v>
      </c>
      <c r="B172" s="128">
        <v>43627</v>
      </c>
      <c r="C172" s="127" t="s">
        <v>5339</v>
      </c>
      <c r="D172" s="127" t="s">
        <v>5340</v>
      </c>
      <c r="E172" s="127" t="s">
        <v>5556</v>
      </c>
      <c r="F172" s="127" t="s">
        <v>5342</v>
      </c>
      <c r="G172" s="127" t="s">
        <v>5557</v>
      </c>
      <c r="H172" s="127" t="s">
        <v>5558</v>
      </c>
      <c r="I172" s="127" t="s">
        <v>5559</v>
      </c>
      <c r="J172" s="127" t="s">
        <v>5346</v>
      </c>
      <c r="K172" s="127" t="s">
        <v>5347</v>
      </c>
      <c r="L172" s="127" t="s">
        <v>5348</v>
      </c>
      <c r="M172" s="127" t="s">
        <v>5349</v>
      </c>
      <c r="N172" s="127" t="s">
        <v>5346</v>
      </c>
      <c r="O172" s="127" t="s">
        <v>5350</v>
      </c>
      <c r="P172" s="127" t="s">
        <v>5560</v>
      </c>
      <c r="Q172" s="127" t="s">
        <v>5561</v>
      </c>
      <c r="R172" s="127" t="s">
        <v>5447</v>
      </c>
      <c r="S172" s="127" t="s">
        <v>5448</v>
      </c>
      <c r="T172" s="129">
        <v>1</v>
      </c>
      <c r="U172" s="129">
        <v>1</v>
      </c>
      <c r="V172" s="127" t="s">
        <v>5355</v>
      </c>
      <c r="W172" s="127" t="s">
        <v>5355</v>
      </c>
      <c r="X172" s="130">
        <v>320000</v>
      </c>
      <c r="Y172" s="130">
        <v>320000</v>
      </c>
      <c r="Z172" s="131" t="s">
        <v>5356</v>
      </c>
      <c r="AA172" s="131">
        <v>320000</v>
      </c>
      <c r="AB172" s="131">
        <v>0</v>
      </c>
      <c r="AC172" s="131">
        <v>32000</v>
      </c>
      <c r="AD172" s="130">
        <v>352</v>
      </c>
      <c r="AE172" s="127" t="s">
        <v>5357</v>
      </c>
      <c r="AF172" s="127" t="s">
        <v>5356</v>
      </c>
      <c r="AG172" s="127" t="s">
        <v>5356</v>
      </c>
      <c r="AH172" s="127" t="s">
        <v>5562</v>
      </c>
      <c r="AI172" s="127" t="s">
        <v>5356</v>
      </c>
      <c r="AJ172" s="127" t="s">
        <v>5359</v>
      </c>
      <c r="AK172" s="127" t="s">
        <v>5360</v>
      </c>
      <c r="AL172" s="131" t="s">
        <v>5361</v>
      </c>
      <c r="AM172" s="127" t="s">
        <v>5384</v>
      </c>
      <c r="AN172" s="127" t="s">
        <v>5557</v>
      </c>
      <c r="AO172" s="127" t="s">
        <v>5356</v>
      </c>
      <c r="AP172" s="127" t="s">
        <v>5356</v>
      </c>
      <c r="AQ172" s="132">
        <v>1</v>
      </c>
      <c r="AR172" t="s">
        <v>29</v>
      </c>
      <c r="AS172"/>
    </row>
    <row r="173" spans="1:45" s="127" customFormat="1">
      <c r="A173" s="127" t="s">
        <v>5563</v>
      </c>
      <c r="B173" s="128">
        <v>43627</v>
      </c>
      <c r="C173" s="127" t="s">
        <v>5339</v>
      </c>
      <c r="D173" s="127" t="s">
        <v>5340</v>
      </c>
      <c r="E173" s="127" t="s">
        <v>5564</v>
      </c>
      <c r="F173" s="127" t="s">
        <v>5342</v>
      </c>
      <c r="G173" s="127" t="s">
        <v>5427</v>
      </c>
      <c r="H173" s="127" t="s">
        <v>5428</v>
      </c>
      <c r="I173" s="127" t="s">
        <v>5565</v>
      </c>
      <c r="J173" s="127" t="s">
        <v>5346</v>
      </c>
      <c r="K173" s="127" t="s">
        <v>5347</v>
      </c>
      <c r="L173" s="127" t="s">
        <v>5348</v>
      </c>
      <c r="M173" s="127" t="s">
        <v>5349</v>
      </c>
      <c r="N173" s="127" t="s">
        <v>5346</v>
      </c>
      <c r="O173" s="127" t="s">
        <v>5350</v>
      </c>
      <c r="P173" s="127" t="s">
        <v>5351</v>
      </c>
      <c r="Q173" s="127" t="s">
        <v>5352</v>
      </c>
      <c r="R173" s="127" t="s">
        <v>5353</v>
      </c>
      <c r="S173" s="127" t="s">
        <v>5354</v>
      </c>
      <c r="T173" s="129">
        <v>4</v>
      </c>
      <c r="U173" s="129">
        <v>4</v>
      </c>
      <c r="V173" s="127" t="s">
        <v>5355</v>
      </c>
      <c r="W173" s="127" t="s">
        <v>5355</v>
      </c>
      <c r="X173" s="130">
        <v>155455</v>
      </c>
      <c r="Y173" s="130">
        <v>155455</v>
      </c>
      <c r="Z173" s="131" t="s">
        <v>5356</v>
      </c>
      <c r="AA173" s="131">
        <v>621820</v>
      </c>
      <c r="AB173" s="131">
        <v>0</v>
      </c>
      <c r="AC173" s="131">
        <v>62182</v>
      </c>
      <c r="AD173" s="130">
        <v>684.00199999999995</v>
      </c>
      <c r="AE173" s="127" t="s">
        <v>5357</v>
      </c>
      <c r="AF173" s="127" t="s">
        <v>5356</v>
      </c>
      <c r="AG173" s="127" t="s">
        <v>5356</v>
      </c>
      <c r="AH173" s="127" t="s">
        <v>5566</v>
      </c>
      <c r="AI173" s="127" t="s">
        <v>5356</v>
      </c>
      <c r="AJ173" s="127" t="s">
        <v>5359</v>
      </c>
      <c r="AK173" s="127" t="s">
        <v>5360</v>
      </c>
      <c r="AL173" s="131" t="s">
        <v>5361</v>
      </c>
      <c r="AM173" s="127" t="s">
        <v>5356</v>
      </c>
      <c r="AN173" s="127" t="s">
        <v>5567</v>
      </c>
      <c r="AO173" s="127" t="s">
        <v>5565</v>
      </c>
      <c r="AP173" s="127" t="s">
        <v>5384</v>
      </c>
      <c r="AQ173" s="132">
        <v>4</v>
      </c>
      <c r="AR173" t="s">
        <v>34</v>
      </c>
      <c r="AS173"/>
    </row>
    <row r="174" spans="1:45" s="127" customFormat="1">
      <c r="A174" s="127" t="s">
        <v>5563</v>
      </c>
      <c r="B174" s="128">
        <v>43627</v>
      </c>
      <c r="C174" s="127" t="s">
        <v>5339</v>
      </c>
      <c r="D174" s="127" t="s">
        <v>5340</v>
      </c>
      <c r="E174" s="127" t="s">
        <v>5564</v>
      </c>
      <c r="F174" s="127" t="s">
        <v>5342</v>
      </c>
      <c r="G174" s="127" t="s">
        <v>5427</v>
      </c>
      <c r="H174" s="127" t="s">
        <v>5428</v>
      </c>
      <c r="I174" s="127" t="s">
        <v>5565</v>
      </c>
      <c r="J174" s="127" t="s">
        <v>5346</v>
      </c>
      <c r="K174" s="127" t="s">
        <v>5347</v>
      </c>
      <c r="L174" s="127" t="s">
        <v>5348</v>
      </c>
      <c r="M174" s="127" t="s">
        <v>5349</v>
      </c>
      <c r="N174" s="127" t="s">
        <v>5346</v>
      </c>
      <c r="O174" s="127" t="s">
        <v>5350</v>
      </c>
      <c r="P174" s="127" t="s">
        <v>5351</v>
      </c>
      <c r="Q174" s="127" t="s">
        <v>5352</v>
      </c>
      <c r="R174" s="127" t="s">
        <v>5363</v>
      </c>
      <c r="S174" s="127" t="s">
        <v>5364</v>
      </c>
      <c r="T174" s="129">
        <v>5</v>
      </c>
      <c r="U174" s="129">
        <v>5</v>
      </c>
      <c r="V174" s="127" t="s">
        <v>5355</v>
      </c>
      <c r="W174" s="127" t="s">
        <v>5355</v>
      </c>
      <c r="X174" s="130">
        <v>355455</v>
      </c>
      <c r="Y174" s="130">
        <v>355455</v>
      </c>
      <c r="Z174" s="131" t="s">
        <v>5356</v>
      </c>
      <c r="AA174" s="131">
        <v>1777275</v>
      </c>
      <c r="AB174" s="131">
        <v>0</v>
      </c>
      <c r="AC174" s="131">
        <v>177727</v>
      </c>
      <c r="AD174" s="130">
        <v>1955.002</v>
      </c>
      <c r="AE174" s="127" t="s">
        <v>5357</v>
      </c>
      <c r="AF174" s="127" t="s">
        <v>5356</v>
      </c>
      <c r="AG174" s="127" t="s">
        <v>5356</v>
      </c>
      <c r="AH174" s="127" t="s">
        <v>5566</v>
      </c>
      <c r="AI174" s="127" t="s">
        <v>5356</v>
      </c>
      <c r="AJ174" s="127" t="s">
        <v>5359</v>
      </c>
      <c r="AK174" s="127" t="s">
        <v>5360</v>
      </c>
      <c r="AL174" s="131" t="s">
        <v>5361</v>
      </c>
      <c r="AM174" s="127" t="s">
        <v>5356</v>
      </c>
      <c r="AN174" s="127" t="s">
        <v>5567</v>
      </c>
      <c r="AO174" s="127" t="s">
        <v>5565</v>
      </c>
      <c r="AP174" s="127" t="s">
        <v>5384</v>
      </c>
      <c r="AQ174" s="132">
        <v>5</v>
      </c>
      <c r="AR174" t="s">
        <v>34</v>
      </c>
      <c r="AS174"/>
    </row>
    <row r="175" spans="1:45" s="127" customFormat="1">
      <c r="A175" s="127" t="s">
        <v>5563</v>
      </c>
      <c r="B175" s="128">
        <v>43627</v>
      </c>
      <c r="C175" s="127" t="s">
        <v>5339</v>
      </c>
      <c r="D175" s="127" t="s">
        <v>5340</v>
      </c>
      <c r="E175" s="127" t="s">
        <v>5564</v>
      </c>
      <c r="F175" s="127" t="s">
        <v>5342</v>
      </c>
      <c r="G175" s="127" t="s">
        <v>5427</v>
      </c>
      <c r="H175" s="127" t="s">
        <v>5428</v>
      </c>
      <c r="I175" s="127" t="s">
        <v>5565</v>
      </c>
      <c r="J175" s="127" t="s">
        <v>5346</v>
      </c>
      <c r="K175" s="127" t="s">
        <v>5347</v>
      </c>
      <c r="L175" s="127" t="s">
        <v>5348</v>
      </c>
      <c r="M175" s="127" t="s">
        <v>5349</v>
      </c>
      <c r="N175" s="127" t="s">
        <v>5346</v>
      </c>
      <c r="O175" s="127" t="s">
        <v>5350</v>
      </c>
      <c r="P175" s="127" t="s">
        <v>5351</v>
      </c>
      <c r="Q175" s="127" t="s">
        <v>5352</v>
      </c>
      <c r="R175" s="127" t="s">
        <v>5386</v>
      </c>
      <c r="S175" s="127" t="s">
        <v>5387</v>
      </c>
      <c r="T175" s="129">
        <v>2</v>
      </c>
      <c r="U175" s="129">
        <v>2</v>
      </c>
      <c r="V175" s="127" t="s">
        <v>5355</v>
      </c>
      <c r="W175" s="127" t="s">
        <v>5355</v>
      </c>
      <c r="X175" s="130">
        <v>213273</v>
      </c>
      <c r="Y175" s="130">
        <v>213273</v>
      </c>
      <c r="Z175" s="131" t="s">
        <v>5356</v>
      </c>
      <c r="AA175" s="131">
        <v>426546</v>
      </c>
      <c r="AB175" s="131">
        <v>0</v>
      </c>
      <c r="AC175" s="131">
        <v>42655</v>
      </c>
      <c r="AD175" s="130">
        <v>469.20100000000002</v>
      </c>
      <c r="AE175" s="127" t="s">
        <v>5357</v>
      </c>
      <c r="AF175" s="127" t="s">
        <v>5356</v>
      </c>
      <c r="AG175" s="127" t="s">
        <v>5356</v>
      </c>
      <c r="AH175" s="127" t="s">
        <v>5566</v>
      </c>
      <c r="AI175" s="127" t="s">
        <v>5356</v>
      </c>
      <c r="AJ175" s="127" t="s">
        <v>5359</v>
      </c>
      <c r="AK175" s="127" t="s">
        <v>5360</v>
      </c>
      <c r="AL175" s="131" t="s">
        <v>5361</v>
      </c>
      <c r="AM175" s="127" t="s">
        <v>5356</v>
      </c>
      <c r="AN175" s="127" t="s">
        <v>5567</v>
      </c>
      <c r="AO175" s="127" t="s">
        <v>5565</v>
      </c>
      <c r="AP175" s="127" t="s">
        <v>5384</v>
      </c>
      <c r="AQ175" s="132">
        <v>2</v>
      </c>
      <c r="AR175" t="s">
        <v>34</v>
      </c>
      <c r="AS175"/>
    </row>
    <row r="176" spans="1:45" s="127" customFormat="1">
      <c r="A176" s="127" t="s">
        <v>5563</v>
      </c>
      <c r="B176" s="128">
        <v>43627</v>
      </c>
      <c r="C176" s="127" t="s">
        <v>5339</v>
      </c>
      <c r="D176" s="127" t="s">
        <v>5340</v>
      </c>
      <c r="E176" s="127" t="s">
        <v>5564</v>
      </c>
      <c r="F176" s="127" t="s">
        <v>5342</v>
      </c>
      <c r="G176" s="127" t="s">
        <v>5427</v>
      </c>
      <c r="H176" s="127" t="s">
        <v>5428</v>
      </c>
      <c r="I176" s="127" t="s">
        <v>5565</v>
      </c>
      <c r="J176" s="127" t="s">
        <v>5346</v>
      </c>
      <c r="K176" s="127" t="s">
        <v>5347</v>
      </c>
      <c r="L176" s="127" t="s">
        <v>5348</v>
      </c>
      <c r="M176" s="127" t="s">
        <v>5349</v>
      </c>
      <c r="N176" s="127" t="s">
        <v>5346</v>
      </c>
      <c r="O176" s="127" t="s">
        <v>5350</v>
      </c>
      <c r="P176" s="127" t="s">
        <v>5351</v>
      </c>
      <c r="Q176" s="127" t="s">
        <v>5352</v>
      </c>
      <c r="R176" s="127" t="s">
        <v>5367</v>
      </c>
      <c r="S176" s="127" t="s">
        <v>5368</v>
      </c>
      <c r="T176" s="129">
        <v>3</v>
      </c>
      <c r="U176" s="129">
        <v>3</v>
      </c>
      <c r="V176" s="127" t="s">
        <v>5355</v>
      </c>
      <c r="W176" s="127" t="s">
        <v>5355</v>
      </c>
      <c r="X176" s="130">
        <v>266591</v>
      </c>
      <c r="Y176" s="130">
        <v>266591</v>
      </c>
      <c r="Z176" s="131" t="s">
        <v>5356</v>
      </c>
      <c r="AA176" s="131">
        <v>799772</v>
      </c>
      <c r="AB176" s="131">
        <v>-141136</v>
      </c>
      <c r="AC176" s="131">
        <v>79977</v>
      </c>
      <c r="AD176" s="130">
        <v>879.74900000000002</v>
      </c>
      <c r="AE176" s="127" t="s">
        <v>5357</v>
      </c>
      <c r="AF176" s="127" t="s">
        <v>5356</v>
      </c>
      <c r="AG176" s="127" t="s">
        <v>5356</v>
      </c>
      <c r="AH176" s="127" t="s">
        <v>5566</v>
      </c>
      <c r="AI176" s="127" t="s">
        <v>5356</v>
      </c>
      <c r="AJ176" s="127" t="s">
        <v>5359</v>
      </c>
      <c r="AK176" s="127" t="s">
        <v>5360</v>
      </c>
      <c r="AL176" s="131" t="s">
        <v>5361</v>
      </c>
      <c r="AM176" s="127" t="s">
        <v>5356</v>
      </c>
      <c r="AN176" s="127" t="s">
        <v>5567</v>
      </c>
      <c r="AO176" s="127" t="s">
        <v>5565</v>
      </c>
      <c r="AP176" s="127" t="s">
        <v>5384</v>
      </c>
      <c r="AQ176" s="132">
        <v>3</v>
      </c>
      <c r="AR176" t="s">
        <v>34</v>
      </c>
      <c r="AS176"/>
    </row>
    <row r="177" spans="1:45" s="127" customFormat="1">
      <c r="A177" s="127" t="s">
        <v>5563</v>
      </c>
      <c r="B177" s="128">
        <v>43627</v>
      </c>
      <c r="C177" s="127" t="s">
        <v>5339</v>
      </c>
      <c r="D177" s="127" t="s">
        <v>5340</v>
      </c>
      <c r="E177" s="127" t="s">
        <v>5564</v>
      </c>
      <c r="F177" s="127" t="s">
        <v>5342</v>
      </c>
      <c r="G177" s="127" t="s">
        <v>5427</v>
      </c>
      <c r="H177" s="127" t="s">
        <v>5428</v>
      </c>
      <c r="I177" s="127" t="s">
        <v>5565</v>
      </c>
      <c r="J177" s="127" t="s">
        <v>5346</v>
      </c>
      <c r="K177" s="127" t="s">
        <v>5347</v>
      </c>
      <c r="L177" s="127" t="s">
        <v>5348</v>
      </c>
      <c r="M177" s="127" t="s">
        <v>5349</v>
      </c>
      <c r="N177" s="127" t="s">
        <v>5346</v>
      </c>
      <c r="O177" s="127" t="s">
        <v>5350</v>
      </c>
      <c r="P177" s="127" t="s">
        <v>5351</v>
      </c>
      <c r="Q177" s="127" t="s">
        <v>5352</v>
      </c>
      <c r="R177" s="127" t="s">
        <v>5369</v>
      </c>
      <c r="S177" s="127" t="s">
        <v>5370</v>
      </c>
      <c r="T177" s="129">
        <v>2</v>
      </c>
      <c r="U177" s="129">
        <v>2</v>
      </c>
      <c r="V177" s="127" t="s">
        <v>5355</v>
      </c>
      <c r="W177" s="127" t="s">
        <v>5355</v>
      </c>
      <c r="X177" s="130">
        <v>313636</v>
      </c>
      <c r="Y177" s="130">
        <v>313636</v>
      </c>
      <c r="Z177" s="131" t="s">
        <v>5356</v>
      </c>
      <c r="AA177" s="131">
        <v>627272</v>
      </c>
      <c r="AB177" s="131">
        <v>0</v>
      </c>
      <c r="AC177" s="131">
        <v>62727</v>
      </c>
      <c r="AD177" s="130">
        <v>689.99900000000002</v>
      </c>
      <c r="AE177" s="127" t="s">
        <v>5357</v>
      </c>
      <c r="AF177" s="127" t="s">
        <v>5356</v>
      </c>
      <c r="AG177" s="127" t="s">
        <v>5356</v>
      </c>
      <c r="AH177" s="127" t="s">
        <v>5566</v>
      </c>
      <c r="AI177" s="127" t="s">
        <v>5356</v>
      </c>
      <c r="AJ177" s="127" t="s">
        <v>5359</v>
      </c>
      <c r="AK177" s="127" t="s">
        <v>5360</v>
      </c>
      <c r="AL177" s="131" t="s">
        <v>5361</v>
      </c>
      <c r="AM177" s="127" t="s">
        <v>5356</v>
      </c>
      <c r="AN177" s="127" t="s">
        <v>5567</v>
      </c>
      <c r="AO177" s="127" t="s">
        <v>5565</v>
      </c>
      <c r="AP177" s="127" t="s">
        <v>5384</v>
      </c>
      <c r="AQ177" s="132">
        <v>2</v>
      </c>
      <c r="AR177" t="s">
        <v>34</v>
      </c>
      <c r="AS177"/>
    </row>
    <row r="178" spans="1:45" s="127" customFormat="1">
      <c r="A178" s="127" t="s">
        <v>5563</v>
      </c>
      <c r="B178" s="128">
        <v>43627</v>
      </c>
      <c r="C178" s="127" t="s">
        <v>5339</v>
      </c>
      <c r="D178" s="127" t="s">
        <v>5340</v>
      </c>
      <c r="E178" s="127" t="s">
        <v>5564</v>
      </c>
      <c r="F178" s="127" t="s">
        <v>5342</v>
      </c>
      <c r="G178" s="127" t="s">
        <v>5427</v>
      </c>
      <c r="H178" s="127" t="s">
        <v>5428</v>
      </c>
      <c r="I178" s="127" t="s">
        <v>5565</v>
      </c>
      <c r="J178" s="127" t="s">
        <v>5346</v>
      </c>
      <c r="K178" s="127" t="s">
        <v>5347</v>
      </c>
      <c r="L178" s="127" t="s">
        <v>5348</v>
      </c>
      <c r="M178" s="127" t="s">
        <v>5349</v>
      </c>
      <c r="N178" s="127" t="s">
        <v>5346</v>
      </c>
      <c r="O178" s="127" t="s">
        <v>5350</v>
      </c>
      <c r="P178" s="127" t="s">
        <v>5351</v>
      </c>
      <c r="Q178" s="127" t="s">
        <v>5352</v>
      </c>
      <c r="R178" s="127" t="s">
        <v>5447</v>
      </c>
      <c r="S178" s="127" t="s">
        <v>5448</v>
      </c>
      <c r="T178" s="129">
        <v>3</v>
      </c>
      <c r="U178" s="129">
        <v>3</v>
      </c>
      <c r="V178" s="127" t="s">
        <v>5355</v>
      </c>
      <c r="W178" s="127" t="s">
        <v>5355</v>
      </c>
      <c r="X178" s="130">
        <v>334545</v>
      </c>
      <c r="Y178" s="130">
        <v>334545</v>
      </c>
      <c r="Z178" s="131" t="s">
        <v>5356</v>
      </c>
      <c r="AA178" s="131">
        <v>1003635</v>
      </c>
      <c r="AB178" s="131">
        <v>0</v>
      </c>
      <c r="AC178" s="131">
        <v>100364</v>
      </c>
      <c r="AD178" s="130">
        <v>1103.999</v>
      </c>
      <c r="AE178" s="127" t="s">
        <v>5357</v>
      </c>
      <c r="AF178" s="127" t="s">
        <v>5356</v>
      </c>
      <c r="AG178" s="127" t="s">
        <v>5356</v>
      </c>
      <c r="AH178" s="127" t="s">
        <v>5566</v>
      </c>
      <c r="AI178" s="127" t="s">
        <v>5356</v>
      </c>
      <c r="AJ178" s="127" t="s">
        <v>5359</v>
      </c>
      <c r="AK178" s="127" t="s">
        <v>5360</v>
      </c>
      <c r="AL178" s="131" t="s">
        <v>5361</v>
      </c>
      <c r="AM178" s="127" t="s">
        <v>5356</v>
      </c>
      <c r="AN178" s="127" t="s">
        <v>5567</v>
      </c>
      <c r="AO178" s="127" t="s">
        <v>5565</v>
      </c>
      <c r="AP178" s="127" t="s">
        <v>5384</v>
      </c>
      <c r="AQ178" s="132">
        <v>3</v>
      </c>
      <c r="AR178" t="s">
        <v>34</v>
      </c>
      <c r="AS178"/>
    </row>
    <row r="179" spans="1:45" s="127" customFormat="1">
      <c r="A179" s="127" t="s">
        <v>5563</v>
      </c>
      <c r="B179" s="128">
        <v>43627</v>
      </c>
      <c r="C179" s="127" t="s">
        <v>5339</v>
      </c>
      <c r="D179" s="127" t="s">
        <v>5340</v>
      </c>
      <c r="E179" s="127" t="s">
        <v>5564</v>
      </c>
      <c r="F179" s="127" t="s">
        <v>5342</v>
      </c>
      <c r="G179" s="127" t="s">
        <v>5427</v>
      </c>
      <c r="H179" s="127" t="s">
        <v>5428</v>
      </c>
      <c r="I179" s="127" t="s">
        <v>5565</v>
      </c>
      <c r="J179" s="127" t="s">
        <v>5346</v>
      </c>
      <c r="K179" s="127" t="s">
        <v>5347</v>
      </c>
      <c r="L179" s="127" t="s">
        <v>5348</v>
      </c>
      <c r="M179" s="127" t="s">
        <v>5349</v>
      </c>
      <c r="N179" s="127" t="s">
        <v>5346</v>
      </c>
      <c r="O179" s="127" t="s">
        <v>5350</v>
      </c>
      <c r="P179" s="127" t="s">
        <v>5351</v>
      </c>
      <c r="Q179" s="127" t="s">
        <v>5352</v>
      </c>
      <c r="R179" s="127" t="s">
        <v>5371</v>
      </c>
      <c r="S179" s="127" t="s">
        <v>5372</v>
      </c>
      <c r="T179" s="129">
        <v>2</v>
      </c>
      <c r="U179" s="129">
        <v>2</v>
      </c>
      <c r="V179" s="127" t="s">
        <v>5355</v>
      </c>
      <c r="W179" s="127" t="s">
        <v>5355</v>
      </c>
      <c r="X179" s="130">
        <v>313636</v>
      </c>
      <c r="Y179" s="130">
        <v>313636</v>
      </c>
      <c r="Z179" s="131" t="s">
        <v>5356</v>
      </c>
      <c r="AA179" s="131">
        <v>627272</v>
      </c>
      <c r="AB179" s="131">
        <v>0</v>
      </c>
      <c r="AC179" s="131">
        <v>62727</v>
      </c>
      <c r="AD179" s="130">
        <v>689.99900000000002</v>
      </c>
      <c r="AE179" s="127" t="s">
        <v>5357</v>
      </c>
      <c r="AF179" s="127" t="s">
        <v>5356</v>
      </c>
      <c r="AG179" s="127" t="s">
        <v>5356</v>
      </c>
      <c r="AH179" s="127" t="s">
        <v>5566</v>
      </c>
      <c r="AI179" s="127" t="s">
        <v>5356</v>
      </c>
      <c r="AJ179" s="127" t="s">
        <v>5359</v>
      </c>
      <c r="AK179" s="127" t="s">
        <v>5360</v>
      </c>
      <c r="AL179" s="131" t="s">
        <v>5361</v>
      </c>
      <c r="AM179" s="127" t="s">
        <v>5356</v>
      </c>
      <c r="AN179" s="127" t="s">
        <v>5567</v>
      </c>
      <c r="AO179" s="127" t="s">
        <v>5565</v>
      </c>
      <c r="AP179" s="127" t="s">
        <v>5384</v>
      </c>
      <c r="AQ179" s="132">
        <v>2</v>
      </c>
      <c r="AR179" t="s">
        <v>34</v>
      </c>
      <c r="AS179"/>
    </row>
    <row r="180" spans="1:45" s="127" customFormat="1">
      <c r="A180" s="127" t="s">
        <v>5568</v>
      </c>
      <c r="B180" s="128">
        <v>43627</v>
      </c>
      <c r="C180" s="127" t="s">
        <v>5339</v>
      </c>
      <c r="D180" s="127" t="s">
        <v>5340</v>
      </c>
      <c r="E180" s="127" t="s">
        <v>5569</v>
      </c>
      <c r="F180" s="127" t="s">
        <v>5342</v>
      </c>
      <c r="G180" s="127" t="s">
        <v>5551</v>
      </c>
      <c r="H180" s="127" t="s">
        <v>5552</v>
      </c>
      <c r="I180" s="127" t="s">
        <v>5553</v>
      </c>
      <c r="J180" s="127" t="s">
        <v>5346</v>
      </c>
      <c r="K180" s="127" t="s">
        <v>5347</v>
      </c>
      <c r="L180" s="127" t="s">
        <v>5348</v>
      </c>
      <c r="M180" s="127" t="s">
        <v>5349</v>
      </c>
      <c r="N180" s="127" t="s">
        <v>5346</v>
      </c>
      <c r="O180" s="127" t="s">
        <v>5350</v>
      </c>
      <c r="P180" s="127" t="s">
        <v>5351</v>
      </c>
      <c r="Q180" s="127" t="s">
        <v>5352</v>
      </c>
      <c r="R180" s="127" t="s">
        <v>5353</v>
      </c>
      <c r="S180" s="127" t="s">
        <v>5354</v>
      </c>
      <c r="T180" s="129">
        <v>30</v>
      </c>
      <c r="U180" s="129">
        <v>30</v>
      </c>
      <c r="V180" s="127" t="s">
        <v>5355</v>
      </c>
      <c r="W180" s="127" t="s">
        <v>5355</v>
      </c>
      <c r="X180" s="130">
        <v>115037</v>
      </c>
      <c r="Y180" s="130">
        <v>115037</v>
      </c>
      <c r="Z180" s="131" t="s">
        <v>5356</v>
      </c>
      <c r="AA180" s="131">
        <v>3451101</v>
      </c>
      <c r="AB180" s="131">
        <v>-1212549</v>
      </c>
      <c r="AC180" s="131">
        <v>345110</v>
      </c>
      <c r="AD180" s="130">
        <v>3796.2109999999998</v>
      </c>
      <c r="AE180" s="127" t="s">
        <v>5357</v>
      </c>
      <c r="AF180" s="127" t="s">
        <v>5356</v>
      </c>
      <c r="AG180" s="127" t="s">
        <v>5356</v>
      </c>
      <c r="AH180" s="127" t="s">
        <v>5554</v>
      </c>
      <c r="AI180" s="127" t="s">
        <v>5356</v>
      </c>
      <c r="AJ180" s="127" t="s">
        <v>5359</v>
      </c>
      <c r="AK180" s="127" t="s">
        <v>5360</v>
      </c>
      <c r="AL180" s="131" t="s">
        <v>5361</v>
      </c>
      <c r="AM180" s="127" t="s">
        <v>13</v>
      </c>
      <c r="AN180" s="127" t="s">
        <v>5551</v>
      </c>
      <c r="AO180" s="127" t="s">
        <v>5356</v>
      </c>
      <c r="AP180" s="127" t="s">
        <v>5356</v>
      </c>
      <c r="AQ180" s="132">
        <v>30</v>
      </c>
      <c r="AR180" t="s">
        <v>95</v>
      </c>
      <c r="AS180"/>
    </row>
    <row r="181" spans="1:45" s="127" customFormat="1">
      <c r="A181" s="127" t="s">
        <v>5568</v>
      </c>
      <c r="B181" s="128">
        <v>43627</v>
      </c>
      <c r="C181" s="127" t="s">
        <v>5339</v>
      </c>
      <c r="D181" s="127" t="s">
        <v>5340</v>
      </c>
      <c r="E181" s="127" t="s">
        <v>5569</v>
      </c>
      <c r="F181" s="127" t="s">
        <v>5342</v>
      </c>
      <c r="G181" s="127" t="s">
        <v>5551</v>
      </c>
      <c r="H181" s="127" t="s">
        <v>5552</v>
      </c>
      <c r="I181" s="127" t="s">
        <v>5553</v>
      </c>
      <c r="J181" s="127" t="s">
        <v>5346</v>
      </c>
      <c r="K181" s="127" t="s">
        <v>5347</v>
      </c>
      <c r="L181" s="127" t="s">
        <v>5348</v>
      </c>
      <c r="M181" s="127" t="s">
        <v>5349</v>
      </c>
      <c r="N181" s="127" t="s">
        <v>5346</v>
      </c>
      <c r="O181" s="127" t="s">
        <v>5350</v>
      </c>
      <c r="P181" s="127" t="s">
        <v>5351</v>
      </c>
      <c r="Q181" s="127" t="s">
        <v>5352</v>
      </c>
      <c r="R181" s="127" t="s">
        <v>5363</v>
      </c>
      <c r="S181" s="127" t="s">
        <v>5364</v>
      </c>
      <c r="T181" s="129">
        <v>3</v>
      </c>
      <c r="U181" s="129">
        <v>3</v>
      </c>
      <c r="V181" s="127" t="s">
        <v>5355</v>
      </c>
      <c r="W181" s="127" t="s">
        <v>5355</v>
      </c>
      <c r="X181" s="130">
        <v>340000</v>
      </c>
      <c r="Y181" s="130">
        <v>340000</v>
      </c>
      <c r="Z181" s="131" t="s">
        <v>5356</v>
      </c>
      <c r="AA181" s="131">
        <v>1020000</v>
      </c>
      <c r="AB181" s="131">
        <v>0</v>
      </c>
      <c r="AC181" s="131">
        <v>102000</v>
      </c>
      <c r="AD181" s="130">
        <v>1122</v>
      </c>
      <c r="AE181" s="127" t="s">
        <v>5357</v>
      </c>
      <c r="AF181" s="127" t="s">
        <v>5356</v>
      </c>
      <c r="AG181" s="127" t="s">
        <v>5356</v>
      </c>
      <c r="AH181" s="127" t="s">
        <v>5554</v>
      </c>
      <c r="AI181" s="127" t="s">
        <v>5356</v>
      </c>
      <c r="AJ181" s="127" t="s">
        <v>5359</v>
      </c>
      <c r="AK181" s="127" t="s">
        <v>5360</v>
      </c>
      <c r="AL181" s="131" t="s">
        <v>5361</v>
      </c>
      <c r="AM181" s="127" t="s">
        <v>13</v>
      </c>
      <c r="AN181" s="127" t="s">
        <v>5551</v>
      </c>
      <c r="AO181" s="127" t="s">
        <v>5356</v>
      </c>
      <c r="AP181" s="127" t="s">
        <v>5356</v>
      </c>
      <c r="AQ181" s="132">
        <v>3</v>
      </c>
      <c r="AR181" t="s">
        <v>95</v>
      </c>
      <c r="AS181"/>
    </row>
    <row r="182" spans="1:45" s="127" customFormat="1">
      <c r="A182" s="127" t="s">
        <v>5568</v>
      </c>
      <c r="B182" s="128">
        <v>43627</v>
      </c>
      <c r="C182" s="127" t="s">
        <v>5339</v>
      </c>
      <c r="D182" s="127" t="s">
        <v>5340</v>
      </c>
      <c r="E182" s="127" t="s">
        <v>5569</v>
      </c>
      <c r="F182" s="127" t="s">
        <v>5342</v>
      </c>
      <c r="G182" s="127" t="s">
        <v>5551</v>
      </c>
      <c r="H182" s="127" t="s">
        <v>5552</v>
      </c>
      <c r="I182" s="127" t="s">
        <v>5553</v>
      </c>
      <c r="J182" s="127" t="s">
        <v>5346</v>
      </c>
      <c r="K182" s="127" t="s">
        <v>5347</v>
      </c>
      <c r="L182" s="127" t="s">
        <v>5348</v>
      </c>
      <c r="M182" s="127" t="s">
        <v>5349</v>
      </c>
      <c r="N182" s="127" t="s">
        <v>5346</v>
      </c>
      <c r="O182" s="127" t="s">
        <v>5350</v>
      </c>
      <c r="P182" s="127" t="s">
        <v>5351</v>
      </c>
      <c r="Q182" s="127" t="s">
        <v>5352</v>
      </c>
      <c r="R182" s="127" t="s">
        <v>5365</v>
      </c>
      <c r="S182" s="127" t="s">
        <v>5366</v>
      </c>
      <c r="T182" s="129">
        <v>1</v>
      </c>
      <c r="U182" s="129">
        <v>1</v>
      </c>
      <c r="V182" s="127" t="s">
        <v>5355</v>
      </c>
      <c r="W182" s="127" t="s">
        <v>5355</v>
      </c>
      <c r="X182" s="130">
        <v>213273</v>
      </c>
      <c r="Y182" s="130">
        <v>213273</v>
      </c>
      <c r="Z182" s="131" t="s">
        <v>5356</v>
      </c>
      <c r="AA182" s="131">
        <v>213273</v>
      </c>
      <c r="AB182" s="131">
        <v>0</v>
      </c>
      <c r="AC182" s="131">
        <v>21327</v>
      </c>
      <c r="AD182" s="130">
        <v>234.6</v>
      </c>
      <c r="AE182" s="127" t="s">
        <v>5357</v>
      </c>
      <c r="AF182" s="127" t="s">
        <v>5356</v>
      </c>
      <c r="AG182" s="127" t="s">
        <v>5356</v>
      </c>
      <c r="AH182" s="127" t="s">
        <v>5554</v>
      </c>
      <c r="AI182" s="127" t="s">
        <v>5356</v>
      </c>
      <c r="AJ182" s="127" t="s">
        <v>5359</v>
      </c>
      <c r="AK182" s="127" t="s">
        <v>5360</v>
      </c>
      <c r="AL182" s="131" t="s">
        <v>5361</v>
      </c>
      <c r="AM182" s="127" t="s">
        <v>13</v>
      </c>
      <c r="AN182" s="127" t="s">
        <v>5551</v>
      </c>
      <c r="AO182" s="127" t="s">
        <v>5356</v>
      </c>
      <c r="AP182" s="127" t="s">
        <v>5356</v>
      </c>
      <c r="AQ182" s="132">
        <v>1</v>
      </c>
      <c r="AR182" t="s">
        <v>95</v>
      </c>
      <c r="AS182"/>
    </row>
    <row r="183" spans="1:45" s="127" customFormat="1">
      <c r="A183" s="127" t="s">
        <v>5568</v>
      </c>
      <c r="B183" s="128">
        <v>43627</v>
      </c>
      <c r="C183" s="127" t="s">
        <v>5339</v>
      </c>
      <c r="D183" s="127" t="s">
        <v>5340</v>
      </c>
      <c r="E183" s="127" t="s">
        <v>5569</v>
      </c>
      <c r="F183" s="127" t="s">
        <v>5342</v>
      </c>
      <c r="G183" s="127" t="s">
        <v>5551</v>
      </c>
      <c r="H183" s="127" t="s">
        <v>5552</v>
      </c>
      <c r="I183" s="127" t="s">
        <v>5553</v>
      </c>
      <c r="J183" s="127" t="s">
        <v>5346</v>
      </c>
      <c r="K183" s="127" t="s">
        <v>5347</v>
      </c>
      <c r="L183" s="127" t="s">
        <v>5348</v>
      </c>
      <c r="M183" s="127" t="s">
        <v>5349</v>
      </c>
      <c r="N183" s="127" t="s">
        <v>5346</v>
      </c>
      <c r="O183" s="127" t="s">
        <v>5350</v>
      </c>
      <c r="P183" s="127" t="s">
        <v>5351</v>
      </c>
      <c r="Q183" s="127" t="s">
        <v>5352</v>
      </c>
      <c r="R183" s="127" t="s">
        <v>5386</v>
      </c>
      <c r="S183" s="127" t="s">
        <v>5387</v>
      </c>
      <c r="T183" s="129">
        <v>5</v>
      </c>
      <c r="U183" s="129">
        <v>5</v>
      </c>
      <c r="V183" s="127" t="s">
        <v>5355</v>
      </c>
      <c r="W183" s="127" t="s">
        <v>5355</v>
      </c>
      <c r="X183" s="130">
        <v>213273</v>
      </c>
      <c r="Y183" s="130">
        <v>213273</v>
      </c>
      <c r="Z183" s="131" t="s">
        <v>5356</v>
      </c>
      <c r="AA183" s="131">
        <v>1066365</v>
      </c>
      <c r="AB183" s="131">
        <v>0</v>
      </c>
      <c r="AC183" s="131">
        <v>106637</v>
      </c>
      <c r="AD183" s="130">
        <v>1173.002</v>
      </c>
      <c r="AE183" s="127" t="s">
        <v>5357</v>
      </c>
      <c r="AF183" s="127" t="s">
        <v>5356</v>
      </c>
      <c r="AG183" s="127" t="s">
        <v>5356</v>
      </c>
      <c r="AH183" s="127" t="s">
        <v>5554</v>
      </c>
      <c r="AI183" s="127" t="s">
        <v>5356</v>
      </c>
      <c r="AJ183" s="127" t="s">
        <v>5359</v>
      </c>
      <c r="AK183" s="127" t="s">
        <v>5360</v>
      </c>
      <c r="AL183" s="131" t="s">
        <v>5361</v>
      </c>
      <c r="AM183" s="127" t="s">
        <v>13</v>
      </c>
      <c r="AN183" s="127" t="s">
        <v>5551</v>
      </c>
      <c r="AO183" s="127" t="s">
        <v>5356</v>
      </c>
      <c r="AP183" s="127" t="s">
        <v>5356</v>
      </c>
      <c r="AQ183" s="132">
        <v>5</v>
      </c>
      <c r="AR183" t="s">
        <v>95</v>
      </c>
      <c r="AS183"/>
    </row>
    <row r="184" spans="1:45" s="127" customFormat="1">
      <c r="A184" s="127" t="s">
        <v>5568</v>
      </c>
      <c r="B184" s="128">
        <v>43627</v>
      </c>
      <c r="C184" s="127" t="s">
        <v>5339</v>
      </c>
      <c r="D184" s="127" t="s">
        <v>5340</v>
      </c>
      <c r="E184" s="127" t="s">
        <v>5569</v>
      </c>
      <c r="F184" s="127" t="s">
        <v>5342</v>
      </c>
      <c r="G184" s="127" t="s">
        <v>5551</v>
      </c>
      <c r="H184" s="127" t="s">
        <v>5552</v>
      </c>
      <c r="I184" s="127" t="s">
        <v>5553</v>
      </c>
      <c r="J184" s="127" t="s">
        <v>5346</v>
      </c>
      <c r="K184" s="127" t="s">
        <v>5347</v>
      </c>
      <c r="L184" s="127" t="s">
        <v>5348</v>
      </c>
      <c r="M184" s="127" t="s">
        <v>5349</v>
      </c>
      <c r="N184" s="127" t="s">
        <v>5346</v>
      </c>
      <c r="O184" s="127" t="s">
        <v>5350</v>
      </c>
      <c r="P184" s="127" t="s">
        <v>5351</v>
      </c>
      <c r="Q184" s="127" t="s">
        <v>5352</v>
      </c>
      <c r="R184" s="127" t="s">
        <v>5371</v>
      </c>
      <c r="S184" s="127" t="s">
        <v>5372</v>
      </c>
      <c r="T184" s="129">
        <v>3</v>
      </c>
      <c r="U184" s="129">
        <v>3</v>
      </c>
      <c r="V184" s="127" t="s">
        <v>5355</v>
      </c>
      <c r="W184" s="127" t="s">
        <v>5355</v>
      </c>
      <c r="X184" s="130">
        <v>300000</v>
      </c>
      <c r="Y184" s="130">
        <v>300000</v>
      </c>
      <c r="Z184" s="131" t="s">
        <v>5356</v>
      </c>
      <c r="AA184" s="131">
        <v>900000</v>
      </c>
      <c r="AB184" s="131">
        <v>0</v>
      </c>
      <c r="AC184" s="131">
        <v>90000</v>
      </c>
      <c r="AD184" s="130">
        <v>990</v>
      </c>
      <c r="AE184" s="127" t="s">
        <v>5357</v>
      </c>
      <c r="AF184" s="127" t="s">
        <v>5356</v>
      </c>
      <c r="AG184" s="127" t="s">
        <v>5356</v>
      </c>
      <c r="AH184" s="127" t="s">
        <v>5554</v>
      </c>
      <c r="AI184" s="127" t="s">
        <v>5356</v>
      </c>
      <c r="AJ184" s="127" t="s">
        <v>5359</v>
      </c>
      <c r="AK184" s="127" t="s">
        <v>5360</v>
      </c>
      <c r="AL184" s="131" t="s">
        <v>5361</v>
      </c>
      <c r="AM184" s="127" t="s">
        <v>13</v>
      </c>
      <c r="AN184" s="127" t="s">
        <v>5551</v>
      </c>
      <c r="AO184" s="127" t="s">
        <v>5356</v>
      </c>
      <c r="AP184" s="127" t="s">
        <v>5356</v>
      </c>
      <c r="AQ184" s="132">
        <v>3</v>
      </c>
      <c r="AR184" t="s">
        <v>95</v>
      </c>
      <c r="AS184"/>
    </row>
    <row r="185" spans="1:45" s="127" customFormat="1">
      <c r="A185" s="127" t="s">
        <v>5568</v>
      </c>
      <c r="B185" s="128">
        <v>43627</v>
      </c>
      <c r="C185" s="127" t="s">
        <v>5339</v>
      </c>
      <c r="D185" s="127" t="s">
        <v>5340</v>
      </c>
      <c r="E185" s="127" t="s">
        <v>5569</v>
      </c>
      <c r="F185" s="127" t="s">
        <v>5342</v>
      </c>
      <c r="G185" s="127" t="s">
        <v>5551</v>
      </c>
      <c r="H185" s="127" t="s">
        <v>5552</v>
      </c>
      <c r="I185" s="127" t="s">
        <v>5553</v>
      </c>
      <c r="J185" s="127" t="s">
        <v>5346</v>
      </c>
      <c r="K185" s="127" t="s">
        <v>5347</v>
      </c>
      <c r="L185" s="127" t="s">
        <v>5348</v>
      </c>
      <c r="M185" s="127" t="s">
        <v>5349</v>
      </c>
      <c r="N185" s="127" t="s">
        <v>5346</v>
      </c>
      <c r="O185" s="127" t="s">
        <v>5350</v>
      </c>
      <c r="P185" s="127" t="s">
        <v>5351</v>
      </c>
      <c r="Q185" s="127" t="s">
        <v>5352</v>
      </c>
      <c r="R185" s="127" t="s">
        <v>5447</v>
      </c>
      <c r="S185" s="127" t="s">
        <v>5448</v>
      </c>
      <c r="T185" s="129">
        <v>3</v>
      </c>
      <c r="U185" s="129">
        <v>3</v>
      </c>
      <c r="V185" s="127" t="s">
        <v>5355</v>
      </c>
      <c r="W185" s="127" t="s">
        <v>5355</v>
      </c>
      <c r="X185" s="130">
        <v>320000</v>
      </c>
      <c r="Y185" s="130">
        <v>320000</v>
      </c>
      <c r="Z185" s="131" t="s">
        <v>5356</v>
      </c>
      <c r="AA185" s="131">
        <v>960000</v>
      </c>
      <c r="AB185" s="131">
        <v>0</v>
      </c>
      <c r="AC185" s="131">
        <v>96000</v>
      </c>
      <c r="AD185" s="130">
        <v>1056</v>
      </c>
      <c r="AE185" s="127" t="s">
        <v>5357</v>
      </c>
      <c r="AF185" s="127" t="s">
        <v>5356</v>
      </c>
      <c r="AG185" s="127" t="s">
        <v>5356</v>
      </c>
      <c r="AH185" s="127" t="s">
        <v>5554</v>
      </c>
      <c r="AI185" s="127" t="s">
        <v>5356</v>
      </c>
      <c r="AJ185" s="127" t="s">
        <v>5359</v>
      </c>
      <c r="AK185" s="127" t="s">
        <v>5360</v>
      </c>
      <c r="AL185" s="131" t="s">
        <v>5361</v>
      </c>
      <c r="AM185" s="127" t="s">
        <v>13</v>
      </c>
      <c r="AN185" s="127" t="s">
        <v>5551</v>
      </c>
      <c r="AO185" s="127" t="s">
        <v>5356</v>
      </c>
      <c r="AP185" s="127" t="s">
        <v>5356</v>
      </c>
      <c r="AQ185" s="132">
        <v>3</v>
      </c>
      <c r="AR185" t="s">
        <v>95</v>
      </c>
      <c r="AS185"/>
    </row>
    <row r="186" spans="1:45" s="127" customFormat="1">
      <c r="A186" s="127" t="s">
        <v>5570</v>
      </c>
      <c r="B186" s="128">
        <v>43623</v>
      </c>
      <c r="C186" s="127" t="s">
        <v>5339</v>
      </c>
      <c r="D186" s="127" t="s">
        <v>5340</v>
      </c>
      <c r="E186" s="127" t="s">
        <v>5571</v>
      </c>
      <c r="F186" s="127" t="s">
        <v>5342</v>
      </c>
      <c r="G186" s="127" t="s">
        <v>5543</v>
      </c>
      <c r="H186" s="127" t="s">
        <v>5544</v>
      </c>
      <c r="I186" s="127" t="s">
        <v>5545</v>
      </c>
      <c r="J186" s="127" t="s">
        <v>5346</v>
      </c>
      <c r="K186" s="127" t="s">
        <v>5347</v>
      </c>
      <c r="L186" s="127" t="s">
        <v>5348</v>
      </c>
      <c r="M186" s="127" t="s">
        <v>5349</v>
      </c>
      <c r="N186" s="127" t="s">
        <v>5346</v>
      </c>
      <c r="O186" s="127" t="s">
        <v>5350</v>
      </c>
      <c r="P186" s="127" t="s">
        <v>5351</v>
      </c>
      <c r="Q186" s="127" t="s">
        <v>5352</v>
      </c>
      <c r="R186" s="127" t="s">
        <v>5369</v>
      </c>
      <c r="S186" s="127" t="s">
        <v>5370</v>
      </c>
      <c r="T186" s="129">
        <v>1</v>
      </c>
      <c r="U186" s="129">
        <v>1</v>
      </c>
      <c r="V186" s="127" t="s">
        <v>5355</v>
      </c>
      <c r="W186" s="127" t="s">
        <v>5355</v>
      </c>
      <c r="X186" s="130">
        <v>300000</v>
      </c>
      <c r="Y186" s="130">
        <v>300000</v>
      </c>
      <c r="Z186" s="131" t="s">
        <v>5356</v>
      </c>
      <c r="AA186" s="131">
        <v>300000</v>
      </c>
      <c r="AB186" s="131">
        <v>0</v>
      </c>
      <c r="AC186" s="131">
        <v>30000</v>
      </c>
      <c r="AD186" s="130">
        <v>330</v>
      </c>
      <c r="AE186" s="127" t="s">
        <v>5357</v>
      </c>
      <c r="AF186" s="127" t="s">
        <v>5356</v>
      </c>
      <c r="AG186" s="127" t="s">
        <v>5356</v>
      </c>
      <c r="AH186" s="127" t="s">
        <v>5546</v>
      </c>
      <c r="AI186" s="127" t="s">
        <v>5356</v>
      </c>
      <c r="AJ186" s="127" t="s">
        <v>5359</v>
      </c>
      <c r="AK186" s="127" t="s">
        <v>5360</v>
      </c>
      <c r="AL186" s="131" t="s">
        <v>5361</v>
      </c>
      <c r="AM186" s="127" t="s">
        <v>13</v>
      </c>
      <c r="AN186" s="127" t="s">
        <v>5543</v>
      </c>
      <c r="AO186" s="127" t="s">
        <v>5356</v>
      </c>
      <c r="AP186" s="127" t="s">
        <v>5356</v>
      </c>
      <c r="AQ186" s="132">
        <v>1</v>
      </c>
      <c r="AR186" t="s">
        <v>94</v>
      </c>
      <c r="AS186"/>
    </row>
    <row r="187" spans="1:45" s="127" customFormat="1">
      <c r="A187" s="127" t="s">
        <v>5570</v>
      </c>
      <c r="B187" s="128">
        <v>43623</v>
      </c>
      <c r="C187" s="127" t="s">
        <v>5339</v>
      </c>
      <c r="D187" s="127" t="s">
        <v>5340</v>
      </c>
      <c r="E187" s="127" t="s">
        <v>5571</v>
      </c>
      <c r="F187" s="127" t="s">
        <v>5342</v>
      </c>
      <c r="G187" s="127" t="s">
        <v>5543</v>
      </c>
      <c r="H187" s="127" t="s">
        <v>5544</v>
      </c>
      <c r="I187" s="127" t="s">
        <v>5545</v>
      </c>
      <c r="J187" s="127" t="s">
        <v>5346</v>
      </c>
      <c r="K187" s="127" t="s">
        <v>5347</v>
      </c>
      <c r="L187" s="127" t="s">
        <v>5348</v>
      </c>
      <c r="M187" s="127" t="s">
        <v>5349</v>
      </c>
      <c r="N187" s="127" t="s">
        <v>5346</v>
      </c>
      <c r="O187" s="127" t="s">
        <v>5350</v>
      </c>
      <c r="P187" s="127" t="s">
        <v>5351</v>
      </c>
      <c r="Q187" s="127" t="s">
        <v>5352</v>
      </c>
      <c r="R187" s="127" t="s">
        <v>5367</v>
      </c>
      <c r="S187" s="127" t="s">
        <v>5368</v>
      </c>
      <c r="T187" s="129">
        <v>5</v>
      </c>
      <c r="U187" s="129">
        <v>5</v>
      </c>
      <c r="V187" s="127" t="s">
        <v>5355</v>
      </c>
      <c r="W187" s="127" t="s">
        <v>5355</v>
      </c>
      <c r="X187" s="130">
        <v>300000</v>
      </c>
      <c r="Y187" s="130">
        <v>300000</v>
      </c>
      <c r="Z187" s="131" t="s">
        <v>5356</v>
      </c>
      <c r="AA187" s="131">
        <v>1500000</v>
      </c>
      <c r="AB187" s="131">
        <v>0</v>
      </c>
      <c r="AC187" s="131">
        <v>150000</v>
      </c>
      <c r="AD187" s="130">
        <v>1650</v>
      </c>
      <c r="AE187" s="127" t="s">
        <v>5357</v>
      </c>
      <c r="AF187" s="127" t="s">
        <v>5356</v>
      </c>
      <c r="AG187" s="127" t="s">
        <v>5356</v>
      </c>
      <c r="AH187" s="127" t="s">
        <v>5546</v>
      </c>
      <c r="AI187" s="127" t="s">
        <v>5356</v>
      </c>
      <c r="AJ187" s="127" t="s">
        <v>5359</v>
      </c>
      <c r="AK187" s="127" t="s">
        <v>5360</v>
      </c>
      <c r="AL187" s="131" t="s">
        <v>5361</v>
      </c>
      <c r="AM187" s="127" t="s">
        <v>13</v>
      </c>
      <c r="AN187" s="127" t="s">
        <v>5543</v>
      </c>
      <c r="AO187" s="127" t="s">
        <v>5356</v>
      </c>
      <c r="AP187" s="127" t="s">
        <v>5356</v>
      </c>
      <c r="AQ187" s="132">
        <v>5</v>
      </c>
      <c r="AR187" t="s">
        <v>94</v>
      </c>
      <c r="AS187"/>
    </row>
    <row r="188" spans="1:45" s="127" customFormat="1">
      <c r="A188" s="127" t="s">
        <v>5570</v>
      </c>
      <c r="B188" s="128">
        <v>43623</v>
      </c>
      <c r="C188" s="127" t="s">
        <v>5339</v>
      </c>
      <c r="D188" s="127" t="s">
        <v>5340</v>
      </c>
      <c r="E188" s="127" t="s">
        <v>5571</v>
      </c>
      <c r="F188" s="127" t="s">
        <v>5342</v>
      </c>
      <c r="G188" s="127" t="s">
        <v>5543</v>
      </c>
      <c r="H188" s="127" t="s">
        <v>5544</v>
      </c>
      <c r="I188" s="127" t="s">
        <v>5545</v>
      </c>
      <c r="J188" s="127" t="s">
        <v>5346</v>
      </c>
      <c r="K188" s="127" t="s">
        <v>5347</v>
      </c>
      <c r="L188" s="127" t="s">
        <v>5348</v>
      </c>
      <c r="M188" s="127" t="s">
        <v>5349</v>
      </c>
      <c r="N188" s="127" t="s">
        <v>5346</v>
      </c>
      <c r="O188" s="127" t="s">
        <v>5350</v>
      </c>
      <c r="P188" s="127" t="s">
        <v>5351</v>
      </c>
      <c r="Q188" s="127" t="s">
        <v>5352</v>
      </c>
      <c r="R188" s="127" t="s">
        <v>5386</v>
      </c>
      <c r="S188" s="127" t="s">
        <v>5387</v>
      </c>
      <c r="T188" s="129">
        <v>2</v>
      </c>
      <c r="U188" s="129">
        <v>2</v>
      </c>
      <c r="V188" s="127" t="s">
        <v>5355</v>
      </c>
      <c r="W188" s="127" t="s">
        <v>5355</v>
      </c>
      <c r="X188" s="130">
        <v>213273</v>
      </c>
      <c r="Y188" s="130">
        <v>213273</v>
      </c>
      <c r="Z188" s="131" t="s">
        <v>5356</v>
      </c>
      <c r="AA188" s="131">
        <v>426546</v>
      </c>
      <c r="AB188" s="131">
        <v>0</v>
      </c>
      <c r="AC188" s="131">
        <v>42655</v>
      </c>
      <c r="AD188" s="130">
        <v>469.20100000000002</v>
      </c>
      <c r="AE188" s="127" t="s">
        <v>5357</v>
      </c>
      <c r="AF188" s="127" t="s">
        <v>5356</v>
      </c>
      <c r="AG188" s="127" t="s">
        <v>5356</v>
      </c>
      <c r="AH188" s="127" t="s">
        <v>5546</v>
      </c>
      <c r="AI188" s="127" t="s">
        <v>5356</v>
      </c>
      <c r="AJ188" s="127" t="s">
        <v>5359</v>
      </c>
      <c r="AK188" s="127" t="s">
        <v>5360</v>
      </c>
      <c r="AL188" s="131" t="s">
        <v>5361</v>
      </c>
      <c r="AM188" s="127" t="s">
        <v>13</v>
      </c>
      <c r="AN188" s="127" t="s">
        <v>5543</v>
      </c>
      <c r="AO188" s="127" t="s">
        <v>5356</v>
      </c>
      <c r="AP188" s="127" t="s">
        <v>5356</v>
      </c>
      <c r="AQ188" s="132">
        <v>2</v>
      </c>
      <c r="AR188" t="s">
        <v>94</v>
      </c>
      <c r="AS188"/>
    </row>
    <row r="189" spans="1:45" s="127" customFormat="1">
      <c r="A189" s="127" t="s">
        <v>5572</v>
      </c>
      <c r="B189" s="128">
        <v>43627</v>
      </c>
      <c r="C189" s="127" t="s">
        <v>5339</v>
      </c>
      <c r="D189" s="127" t="s">
        <v>5340</v>
      </c>
      <c r="E189" s="127" t="s">
        <v>5573</v>
      </c>
      <c r="F189" s="127" t="s">
        <v>5342</v>
      </c>
      <c r="G189" s="127" t="s">
        <v>5343</v>
      </c>
      <c r="H189" s="127" t="s">
        <v>5344</v>
      </c>
      <c r="I189" s="127" t="s">
        <v>5345</v>
      </c>
      <c r="J189" s="127" t="s">
        <v>5346</v>
      </c>
      <c r="K189" s="127" t="s">
        <v>5347</v>
      </c>
      <c r="L189" s="127" t="s">
        <v>5348</v>
      </c>
      <c r="M189" s="127" t="s">
        <v>5349</v>
      </c>
      <c r="N189" s="127" t="s">
        <v>5346</v>
      </c>
      <c r="O189" s="127" t="s">
        <v>5350</v>
      </c>
      <c r="P189" s="127" t="s">
        <v>5351</v>
      </c>
      <c r="Q189" s="127" t="s">
        <v>5352</v>
      </c>
      <c r="R189" s="127" t="s">
        <v>5353</v>
      </c>
      <c r="S189" s="127" t="s">
        <v>5354</v>
      </c>
      <c r="T189" s="129">
        <v>100</v>
      </c>
      <c r="U189" s="129">
        <v>100</v>
      </c>
      <c r="V189" s="127" t="s">
        <v>5355</v>
      </c>
      <c r="W189" s="127" t="s">
        <v>5355</v>
      </c>
      <c r="X189" s="130">
        <v>114545</v>
      </c>
      <c r="Y189" s="130">
        <v>114545</v>
      </c>
      <c r="Z189" s="131" t="s">
        <v>5356</v>
      </c>
      <c r="AA189" s="131">
        <v>11454525</v>
      </c>
      <c r="AB189" s="131">
        <v>-3818175</v>
      </c>
      <c r="AC189" s="131">
        <v>1145453</v>
      </c>
      <c r="AD189" s="130">
        <v>12599.977999999999</v>
      </c>
      <c r="AE189" s="127" t="s">
        <v>5357</v>
      </c>
      <c r="AF189" s="127" t="s">
        <v>5356</v>
      </c>
      <c r="AG189" s="127" t="s">
        <v>5356</v>
      </c>
      <c r="AH189" s="127" t="s">
        <v>5574</v>
      </c>
      <c r="AI189" s="127" t="s">
        <v>5356</v>
      </c>
      <c r="AJ189" s="127" t="s">
        <v>5359</v>
      </c>
      <c r="AK189" s="127" t="s">
        <v>5360</v>
      </c>
      <c r="AL189" s="131" t="s">
        <v>5361</v>
      </c>
      <c r="AM189" s="127" t="s">
        <v>5356</v>
      </c>
      <c r="AN189" s="127" t="s">
        <v>5343</v>
      </c>
      <c r="AO189" s="127" t="s">
        <v>5356</v>
      </c>
      <c r="AP189" s="127" t="s">
        <v>5356</v>
      </c>
      <c r="AQ189" s="132">
        <v>100</v>
      </c>
      <c r="AR189">
        <v>0</v>
      </c>
      <c r="AS189"/>
    </row>
    <row r="190" spans="1:45" s="127" customFormat="1">
      <c r="A190" s="127" t="s">
        <v>5572</v>
      </c>
      <c r="B190" s="128">
        <v>43627</v>
      </c>
      <c r="C190" s="127" t="s">
        <v>5339</v>
      </c>
      <c r="D190" s="127" t="s">
        <v>5340</v>
      </c>
      <c r="E190" s="127" t="s">
        <v>5573</v>
      </c>
      <c r="F190" s="127" t="s">
        <v>5342</v>
      </c>
      <c r="G190" s="127" t="s">
        <v>5343</v>
      </c>
      <c r="H190" s="127" t="s">
        <v>5344</v>
      </c>
      <c r="I190" s="127" t="s">
        <v>5345</v>
      </c>
      <c r="J190" s="127" t="s">
        <v>5346</v>
      </c>
      <c r="K190" s="127" t="s">
        <v>5347</v>
      </c>
      <c r="L190" s="127" t="s">
        <v>5348</v>
      </c>
      <c r="M190" s="127" t="s">
        <v>5349</v>
      </c>
      <c r="N190" s="127" t="s">
        <v>5346</v>
      </c>
      <c r="O190" s="127" t="s">
        <v>5350</v>
      </c>
      <c r="P190" s="127" t="s">
        <v>5351</v>
      </c>
      <c r="Q190" s="127" t="s">
        <v>5352</v>
      </c>
      <c r="R190" s="127" t="s">
        <v>5363</v>
      </c>
      <c r="S190" s="127" t="s">
        <v>5364</v>
      </c>
      <c r="T190" s="129">
        <v>100</v>
      </c>
      <c r="U190" s="129">
        <v>100</v>
      </c>
      <c r="V190" s="127" t="s">
        <v>5355</v>
      </c>
      <c r="W190" s="127" t="s">
        <v>5355</v>
      </c>
      <c r="X190" s="130">
        <v>340000</v>
      </c>
      <c r="Y190" s="130">
        <v>340000</v>
      </c>
      <c r="Z190" s="131" t="s">
        <v>5356</v>
      </c>
      <c r="AA190" s="131">
        <v>34000000</v>
      </c>
      <c r="AB190" s="131">
        <v>0</v>
      </c>
      <c r="AC190" s="131">
        <v>3400000</v>
      </c>
      <c r="AD190" s="130">
        <v>37400</v>
      </c>
      <c r="AE190" s="127" t="s">
        <v>5357</v>
      </c>
      <c r="AF190" s="127" t="s">
        <v>5356</v>
      </c>
      <c r="AG190" s="127" t="s">
        <v>5356</v>
      </c>
      <c r="AH190" s="127" t="s">
        <v>5574</v>
      </c>
      <c r="AI190" s="127" t="s">
        <v>5356</v>
      </c>
      <c r="AJ190" s="127" t="s">
        <v>5359</v>
      </c>
      <c r="AK190" s="127" t="s">
        <v>5360</v>
      </c>
      <c r="AL190" s="131" t="s">
        <v>5361</v>
      </c>
      <c r="AM190" s="127" t="s">
        <v>5356</v>
      </c>
      <c r="AN190" s="127" t="s">
        <v>5343</v>
      </c>
      <c r="AO190" s="127" t="s">
        <v>5356</v>
      </c>
      <c r="AP190" s="127" t="s">
        <v>5356</v>
      </c>
      <c r="AQ190" s="132">
        <v>100</v>
      </c>
      <c r="AR190">
        <v>0</v>
      </c>
      <c r="AS190"/>
    </row>
    <row r="191" spans="1:45" s="127" customFormat="1">
      <c r="A191" s="127" t="s">
        <v>5572</v>
      </c>
      <c r="B191" s="128">
        <v>43627</v>
      </c>
      <c r="C191" s="127" t="s">
        <v>5339</v>
      </c>
      <c r="D191" s="127" t="s">
        <v>5340</v>
      </c>
      <c r="E191" s="127" t="s">
        <v>5573</v>
      </c>
      <c r="F191" s="127" t="s">
        <v>5342</v>
      </c>
      <c r="G191" s="127" t="s">
        <v>5343</v>
      </c>
      <c r="H191" s="127" t="s">
        <v>5344</v>
      </c>
      <c r="I191" s="127" t="s">
        <v>5345</v>
      </c>
      <c r="J191" s="127" t="s">
        <v>5346</v>
      </c>
      <c r="K191" s="127" t="s">
        <v>5347</v>
      </c>
      <c r="L191" s="127" t="s">
        <v>5348</v>
      </c>
      <c r="M191" s="127" t="s">
        <v>5349</v>
      </c>
      <c r="N191" s="127" t="s">
        <v>5346</v>
      </c>
      <c r="O191" s="127" t="s">
        <v>5350</v>
      </c>
      <c r="P191" s="127" t="s">
        <v>5351</v>
      </c>
      <c r="Q191" s="127" t="s">
        <v>5352</v>
      </c>
      <c r="R191" s="127" t="s">
        <v>5365</v>
      </c>
      <c r="S191" s="127" t="s">
        <v>5366</v>
      </c>
      <c r="T191" s="129">
        <v>100</v>
      </c>
      <c r="U191" s="129">
        <v>100</v>
      </c>
      <c r="V191" s="127" t="s">
        <v>5355</v>
      </c>
      <c r="W191" s="127" t="s">
        <v>5355</v>
      </c>
      <c r="X191" s="130">
        <v>204000</v>
      </c>
      <c r="Y191" s="130">
        <v>204000</v>
      </c>
      <c r="Z191" s="131" t="s">
        <v>5356</v>
      </c>
      <c r="AA191" s="131">
        <v>20400000</v>
      </c>
      <c r="AB191" s="131">
        <v>0</v>
      </c>
      <c r="AC191" s="131">
        <v>2040000</v>
      </c>
      <c r="AD191" s="130">
        <v>22440</v>
      </c>
      <c r="AE191" s="127" t="s">
        <v>5357</v>
      </c>
      <c r="AF191" s="127" t="s">
        <v>5356</v>
      </c>
      <c r="AG191" s="127" t="s">
        <v>5356</v>
      </c>
      <c r="AH191" s="127" t="s">
        <v>5574</v>
      </c>
      <c r="AI191" s="127" t="s">
        <v>5356</v>
      </c>
      <c r="AJ191" s="127" t="s">
        <v>5359</v>
      </c>
      <c r="AK191" s="127" t="s">
        <v>5360</v>
      </c>
      <c r="AL191" s="131" t="s">
        <v>5361</v>
      </c>
      <c r="AM191" s="127" t="s">
        <v>5356</v>
      </c>
      <c r="AN191" s="127" t="s">
        <v>5343</v>
      </c>
      <c r="AO191" s="127" t="s">
        <v>5356</v>
      </c>
      <c r="AP191" s="127" t="s">
        <v>5356</v>
      </c>
      <c r="AQ191" s="132">
        <v>100</v>
      </c>
      <c r="AR191">
        <v>0</v>
      </c>
      <c r="AS191"/>
    </row>
    <row r="192" spans="1:45" s="127" customFormat="1">
      <c r="A192" s="127" t="s">
        <v>5572</v>
      </c>
      <c r="B192" s="128">
        <v>43627</v>
      </c>
      <c r="C192" s="127" t="s">
        <v>5339</v>
      </c>
      <c r="D192" s="127" t="s">
        <v>5340</v>
      </c>
      <c r="E192" s="127" t="s">
        <v>5573</v>
      </c>
      <c r="F192" s="127" t="s">
        <v>5342</v>
      </c>
      <c r="G192" s="127" t="s">
        <v>5343</v>
      </c>
      <c r="H192" s="127" t="s">
        <v>5344</v>
      </c>
      <c r="I192" s="127" t="s">
        <v>5345</v>
      </c>
      <c r="J192" s="127" t="s">
        <v>5346</v>
      </c>
      <c r="K192" s="127" t="s">
        <v>5347</v>
      </c>
      <c r="L192" s="127" t="s">
        <v>5348</v>
      </c>
      <c r="M192" s="127" t="s">
        <v>5349</v>
      </c>
      <c r="N192" s="127" t="s">
        <v>5346</v>
      </c>
      <c r="O192" s="127" t="s">
        <v>5350</v>
      </c>
      <c r="P192" s="127" t="s">
        <v>5351</v>
      </c>
      <c r="Q192" s="127" t="s">
        <v>5352</v>
      </c>
      <c r="R192" s="127" t="s">
        <v>5369</v>
      </c>
      <c r="S192" s="127" t="s">
        <v>5370</v>
      </c>
      <c r="T192" s="129">
        <v>210</v>
      </c>
      <c r="U192" s="129">
        <v>210</v>
      </c>
      <c r="V192" s="127" t="s">
        <v>5355</v>
      </c>
      <c r="W192" s="127" t="s">
        <v>5355</v>
      </c>
      <c r="X192" s="130">
        <v>255000</v>
      </c>
      <c r="Y192" s="130">
        <v>255000</v>
      </c>
      <c r="Z192" s="131" t="s">
        <v>5356</v>
      </c>
      <c r="AA192" s="131">
        <v>53550000</v>
      </c>
      <c r="AB192" s="131">
        <v>-9450000</v>
      </c>
      <c r="AC192" s="131">
        <v>5355000</v>
      </c>
      <c r="AD192" s="130">
        <v>58905</v>
      </c>
      <c r="AE192" s="127" t="s">
        <v>5357</v>
      </c>
      <c r="AF192" s="127" t="s">
        <v>5356</v>
      </c>
      <c r="AG192" s="127" t="s">
        <v>5356</v>
      </c>
      <c r="AH192" s="127" t="s">
        <v>5574</v>
      </c>
      <c r="AI192" s="127" t="s">
        <v>5356</v>
      </c>
      <c r="AJ192" s="127" t="s">
        <v>5359</v>
      </c>
      <c r="AK192" s="127" t="s">
        <v>5360</v>
      </c>
      <c r="AL192" s="131" t="s">
        <v>5361</v>
      </c>
      <c r="AM192" s="127" t="s">
        <v>5356</v>
      </c>
      <c r="AN192" s="127" t="s">
        <v>5343</v>
      </c>
      <c r="AO192" s="127" t="s">
        <v>5356</v>
      </c>
      <c r="AP192" s="127" t="s">
        <v>5356</v>
      </c>
      <c r="AQ192" s="132">
        <v>210</v>
      </c>
      <c r="AR192">
        <v>0</v>
      </c>
      <c r="AS192"/>
    </row>
    <row r="193" spans="1:45" s="127" customFormat="1">
      <c r="A193" s="127" t="s">
        <v>5575</v>
      </c>
      <c r="B193" s="128">
        <v>43627</v>
      </c>
      <c r="C193" s="127" t="s">
        <v>5339</v>
      </c>
      <c r="D193" s="127" t="s">
        <v>5340</v>
      </c>
      <c r="E193" s="127" t="s">
        <v>5576</v>
      </c>
      <c r="F193" s="127" t="s">
        <v>5342</v>
      </c>
      <c r="G193" s="127" t="s">
        <v>5343</v>
      </c>
      <c r="H193" s="127" t="s">
        <v>5344</v>
      </c>
      <c r="I193" s="127" t="s">
        <v>5345</v>
      </c>
      <c r="J193" s="127" t="s">
        <v>5346</v>
      </c>
      <c r="K193" s="127" t="s">
        <v>5347</v>
      </c>
      <c r="L193" s="127" t="s">
        <v>5348</v>
      </c>
      <c r="M193" s="127" t="s">
        <v>5349</v>
      </c>
      <c r="N193" s="127" t="s">
        <v>5346</v>
      </c>
      <c r="O193" s="127" t="s">
        <v>5350</v>
      </c>
      <c r="P193" s="127" t="s">
        <v>5351</v>
      </c>
      <c r="Q193" s="127" t="s">
        <v>5352</v>
      </c>
      <c r="R193" s="127" t="s">
        <v>5363</v>
      </c>
      <c r="S193" s="127" t="s">
        <v>5364</v>
      </c>
      <c r="T193" s="129">
        <v>12</v>
      </c>
      <c r="U193" s="129">
        <v>12</v>
      </c>
      <c r="V193" s="127" t="s">
        <v>5355</v>
      </c>
      <c r="W193" s="127" t="s">
        <v>5355</v>
      </c>
      <c r="X193" s="130">
        <v>340000</v>
      </c>
      <c r="Y193" s="130">
        <v>340000</v>
      </c>
      <c r="Z193" s="131" t="s">
        <v>5356</v>
      </c>
      <c r="AA193" s="131">
        <v>4080000</v>
      </c>
      <c r="AB193" s="131">
        <v>0</v>
      </c>
      <c r="AC193" s="131">
        <v>408000</v>
      </c>
      <c r="AD193" s="130">
        <v>4488</v>
      </c>
      <c r="AE193" s="127" t="s">
        <v>5357</v>
      </c>
      <c r="AF193" s="127" t="s">
        <v>5356</v>
      </c>
      <c r="AG193" s="127" t="s">
        <v>5356</v>
      </c>
      <c r="AH193" s="127" t="s">
        <v>5577</v>
      </c>
      <c r="AI193" s="127" t="s">
        <v>5356</v>
      </c>
      <c r="AJ193" s="127" t="s">
        <v>5359</v>
      </c>
      <c r="AK193" s="127" t="s">
        <v>5360</v>
      </c>
      <c r="AL193" s="131" t="s">
        <v>5361</v>
      </c>
      <c r="AM193" s="127" t="s">
        <v>5356</v>
      </c>
      <c r="AN193" s="127" t="s">
        <v>5362</v>
      </c>
      <c r="AO193" s="127" t="s">
        <v>5356</v>
      </c>
      <c r="AP193" s="127" t="s">
        <v>5356</v>
      </c>
      <c r="AQ193" s="132">
        <v>12</v>
      </c>
      <c r="AR193">
        <v>0</v>
      </c>
      <c r="AS193"/>
    </row>
    <row r="194" spans="1:45" s="127" customFormat="1">
      <c r="A194" s="127" t="s">
        <v>5575</v>
      </c>
      <c r="B194" s="128">
        <v>43627</v>
      </c>
      <c r="C194" s="127" t="s">
        <v>5339</v>
      </c>
      <c r="D194" s="127" t="s">
        <v>5340</v>
      </c>
      <c r="E194" s="127" t="s">
        <v>5576</v>
      </c>
      <c r="F194" s="127" t="s">
        <v>5342</v>
      </c>
      <c r="G194" s="127" t="s">
        <v>5343</v>
      </c>
      <c r="H194" s="127" t="s">
        <v>5344</v>
      </c>
      <c r="I194" s="127" t="s">
        <v>5345</v>
      </c>
      <c r="J194" s="127" t="s">
        <v>5346</v>
      </c>
      <c r="K194" s="127" t="s">
        <v>5347</v>
      </c>
      <c r="L194" s="127" t="s">
        <v>5348</v>
      </c>
      <c r="M194" s="127" t="s">
        <v>5349</v>
      </c>
      <c r="N194" s="127" t="s">
        <v>5346</v>
      </c>
      <c r="O194" s="127" t="s">
        <v>5350</v>
      </c>
      <c r="P194" s="127" t="s">
        <v>5351</v>
      </c>
      <c r="Q194" s="127" t="s">
        <v>5352</v>
      </c>
      <c r="R194" s="127" t="s">
        <v>5365</v>
      </c>
      <c r="S194" s="127" t="s">
        <v>5366</v>
      </c>
      <c r="T194" s="129">
        <v>30</v>
      </c>
      <c r="U194" s="129">
        <v>30</v>
      </c>
      <c r="V194" s="127" t="s">
        <v>5355</v>
      </c>
      <c r="W194" s="127" t="s">
        <v>5355</v>
      </c>
      <c r="X194" s="130">
        <v>204000</v>
      </c>
      <c r="Y194" s="130">
        <v>204000</v>
      </c>
      <c r="Z194" s="131" t="s">
        <v>5356</v>
      </c>
      <c r="AA194" s="131">
        <v>6120000</v>
      </c>
      <c r="AB194" s="131">
        <v>0</v>
      </c>
      <c r="AC194" s="131">
        <v>612000</v>
      </c>
      <c r="AD194" s="130">
        <v>6732</v>
      </c>
      <c r="AE194" s="127" t="s">
        <v>5357</v>
      </c>
      <c r="AF194" s="127" t="s">
        <v>5356</v>
      </c>
      <c r="AG194" s="127" t="s">
        <v>5356</v>
      </c>
      <c r="AH194" s="127" t="s">
        <v>5577</v>
      </c>
      <c r="AI194" s="127" t="s">
        <v>5356</v>
      </c>
      <c r="AJ194" s="127" t="s">
        <v>5359</v>
      </c>
      <c r="AK194" s="127" t="s">
        <v>5360</v>
      </c>
      <c r="AL194" s="131" t="s">
        <v>5361</v>
      </c>
      <c r="AM194" s="127" t="s">
        <v>5356</v>
      </c>
      <c r="AN194" s="127" t="s">
        <v>5362</v>
      </c>
      <c r="AO194" s="127" t="s">
        <v>5356</v>
      </c>
      <c r="AP194" s="127" t="s">
        <v>5356</v>
      </c>
      <c r="AQ194" s="132">
        <v>30</v>
      </c>
      <c r="AR194">
        <v>0</v>
      </c>
      <c r="AS194"/>
    </row>
    <row r="195" spans="1:45" s="127" customFormat="1">
      <c r="A195" s="127" t="s">
        <v>5575</v>
      </c>
      <c r="B195" s="128">
        <v>43627</v>
      </c>
      <c r="C195" s="127" t="s">
        <v>5339</v>
      </c>
      <c r="D195" s="127" t="s">
        <v>5340</v>
      </c>
      <c r="E195" s="127" t="s">
        <v>5576</v>
      </c>
      <c r="F195" s="127" t="s">
        <v>5342</v>
      </c>
      <c r="G195" s="127" t="s">
        <v>5343</v>
      </c>
      <c r="H195" s="127" t="s">
        <v>5344</v>
      </c>
      <c r="I195" s="127" t="s">
        <v>5345</v>
      </c>
      <c r="J195" s="127" t="s">
        <v>5346</v>
      </c>
      <c r="K195" s="127" t="s">
        <v>5347</v>
      </c>
      <c r="L195" s="127" t="s">
        <v>5348</v>
      </c>
      <c r="M195" s="127" t="s">
        <v>5349</v>
      </c>
      <c r="N195" s="127" t="s">
        <v>5346</v>
      </c>
      <c r="O195" s="127" t="s">
        <v>5350</v>
      </c>
      <c r="P195" s="127" t="s">
        <v>5351</v>
      </c>
      <c r="Q195" s="127" t="s">
        <v>5352</v>
      </c>
      <c r="R195" s="127" t="s">
        <v>5369</v>
      </c>
      <c r="S195" s="127" t="s">
        <v>5370</v>
      </c>
      <c r="T195" s="129">
        <v>20</v>
      </c>
      <c r="U195" s="129">
        <v>20</v>
      </c>
      <c r="V195" s="127" t="s">
        <v>5355</v>
      </c>
      <c r="W195" s="127" t="s">
        <v>5355</v>
      </c>
      <c r="X195" s="130">
        <v>255000</v>
      </c>
      <c r="Y195" s="130">
        <v>255000</v>
      </c>
      <c r="Z195" s="131" t="s">
        <v>5356</v>
      </c>
      <c r="AA195" s="131">
        <v>5100000</v>
      </c>
      <c r="AB195" s="131">
        <v>-900000</v>
      </c>
      <c r="AC195" s="131">
        <v>510000</v>
      </c>
      <c r="AD195" s="130">
        <v>5610</v>
      </c>
      <c r="AE195" s="127" t="s">
        <v>5357</v>
      </c>
      <c r="AF195" s="127" t="s">
        <v>5356</v>
      </c>
      <c r="AG195" s="127" t="s">
        <v>5356</v>
      </c>
      <c r="AH195" s="127" t="s">
        <v>5577</v>
      </c>
      <c r="AI195" s="127" t="s">
        <v>5356</v>
      </c>
      <c r="AJ195" s="127" t="s">
        <v>5359</v>
      </c>
      <c r="AK195" s="127" t="s">
        <v>5360</v>
      </c>
      <c r="AL195" s="131" t="s">
        <v>5361</v>
      </c>
      <c r="AM195" s="127" t="s">
        <v>5356</v>
      </c>
      <c r="AN195" s="127" t="s">
        <v>5362</v>
      </c>
      <c r="AO195" s="127" t="s">
        <v>5356</v>
      </c>
      <c r="AP195" s="127" t="s">
        <v>5356</v>
      </c>
      <c r="AQ195" s="132">
        <v>20</v>
      </c>
      <c r="AR195">
        <v>0</v>
      </c>
      <c r="AS195"/>
    </row>
    <row r="196" spans="1:45" s="127" customFormat="1">
      <c r="A196" s="127" t="s">
        <v>5578</v>
      </c>
      <c r="B196" s="128">
        <v>43627</v>
      </c>
      <c r="C196" s="127" t="s">
        <v>5339</v>
      </c>
      <c r="D196" s="127" t="s">
        <v>5340</v>
      </c>
      <c r="E196" s="127" t="s">
        <v>5579</v>
      </c>
      <c r="F196" s="127" t="s">
        <v>5342</v>
      </c>
      <c r="G196" s="127" t="s">
        <v>5378</v>
      </c>
      <c r="H196" s="127" t="s">
        <v>5379</v>
      </c>
      <c r="I196" s="127" t="s">
        <v>5380</v>
      </c>
      <c r="J196" s="127" t="s">
        <v>5346</v>
      </c>
      <c r="K196" s="127" t="s">
        <v>5347</v>
      </c>
      <c r="L196" s="127" t="s">
        <v>5348</v>
      </c>
      <c r="M196" s="127" t="s">
        <v>5349</v>
      </c>
      <c r="N196" s="127" t="s">
        <v>5346</v>
      </c>
      <c r="O196" s="127" t="s">
        <v>5350</v>
      </c>
      <c r="P196" s="127" t="s">
        <v>5381</v>
      </c>
      <c r="Q196" s="127" t="s">
        <v>5382</v>
      </c>
      <c r="R196" s="127" t="s">
        <v>5353</v>
      </c>
      <c r="S196" s="127" t="s">
        <v>5354</v>
      </c>
      <c r="T196" s="129">
        <v>6</v>
      </c>
      <c r="U196" s="129">
        <v>6</v>
      </c>
      <c r="V196" s="127" t="s">
        <v>5355</v>
      </c>
      <c r="W196" s="127" t="s">
        <v>5355</v>
      </c>
      <c r="X196" s="130">
        <v>115037</v>
      </c>
      <c r="Y196" s="130">
        <v>115037</v>
      </c>
      <c r="Z196" s="131" t="s">
        <v>5356</v>
      </c>
      <c r="AA196" s="131">
        <v>690220</v>
      </c>
      <c r="AB196" s="131">
        <v>-242510</v>
      </c>
      <c r="AC196" s="131">
        <v>69022</v>
      </c>
      <c r="AD196" s="130">
        <v>759.24199999999996</v>
      </c>
      <c r="AE196" s="127" t="s">
        <v>5357</v>
      </c>
      <c r="AF196" s="127" t="s">
        <v>5356</v>
      </c>
      <c r="AG196" s="127" t="s">
        <v>5356</v>
      </c>
      <c r="AH196" s="127" t="s">
        <v>5580</v>
      </c>
      <c r="AI196" s="127" t="s">
        <v>5356</v>
      </c>
      <c r="AJ196" s="127" t="s">
        <v>5359</v>
      </c>
      <c r="AK196" s="127" t="s">
        <v>5360</v>
      </c>
      <c r="AL196" s="131" t="s">
        <v>5361</v>
      </c>
      <c r="AM196" s="127" t="s">
        <v>5384</v>
      </c>
      <c r="AN196" s="127" t="s">
        <v>5378</v>
      </c>
      <c r="AO196" s="127" t="s">
        <v>5356</v>
      </c>
      <c r="AP196" s="127" t="s">
        <v>5356</v>
      </c>
      <c r="AQ196" s="132">
        <v>6</v>
      </c>
      <c r="AR196" t="s">
        <v>34</v>
      </c>
      <c r="AS196"/>
    </row>
    <row r="197" spans="1:45" s="127" customFormat="1">
      <c r="A197" s="127" t="s">
        <v>5578</v>
      </c>
      <c r="B197" s="128">
        <v>43627</v>
      </c>
      <c r="C197" s="127" t="s">
        <v>5339</v>
      </c>
      <c r="D197" s="127" t="s">
        <v>5340</v>
      </c>
      <c r="E197" s="127" t="s">
        <v>5579</v>
      </c>
      <c r="F197" s="127" t="s">
        <v>5342</v>
      </c>
      <c r="G197" s="127" t="s">
        <v>5378</v>
      </c>
      <c r="H197" s="127" t="s">
        <v>5379</v>
      </c>
      <c r="I197" s="127" t="s">
        <v>5380</v>
      </c>
      <c r="J197" s="127" t="s">
        <v>5346</v>
      </c>
      <c r="K197" s="127" t="s">
        <v>5347</v>
      </c>
      <c r="L197" s="127" t="s">
        <v>5348</v>
      </c>
      <c r="M197" s="127" t="s">
        <v>5349</v>
      </c>
      <c r="N197" s="127" t="s">
        <v>5346</v>
      </c>
      <c r="O197" s="127" t="s">
        <v>5350</v>
      </c>
      <c r="P197" s="127" t="s">
        <v>5381</v>
      </c>
      <c r="Q197" s="127" t="s">
        <v>5382</v>
      </c>
      <c r="R197" s="127" t="s">
        <v>5363</v>
      </c>
      <c r="S197" s="127" t="s">
        <v>5364</v>
      </c>
      <c r="T197" s="129">
        <v>5</v>
      </c>
      <c r="U197" s="129">
        <v>5</v>
      </c>
      <c r="V197" s="127" t="s">
        <v>5355</v>
      </c>
      <c r="W197" s="127" t="s">
        <v>5355</v>
      </c>
      <c r="X197" s="130">
        <v>340000</v>
      </c>
      <c r="Y197" s="130">
        <v>340000</v>
      </c>
      <c r="Z197" s="131" t="s">
        <v>5356</v>
      </c>
      <c r="AA197" s="131">
        <v>1700000</v>
      </c>
      <c r="AB197" s="131">
        <v>0</v>
      </c>
      <c r="AC197" s="131">
        <v>170000</v>
      </c>
      <c r="AD197" s="130">
        <v>1870</v>
      </c>
      <c r="AE197" s="127" t="s">
        <v>5357</v>
      </c>
      <c r="AF197" s="127" t="s">
        <v>5356</v>
      </c>
      <c r="AG197" s="127" t="s">
        <v>5356</v>
      </c>
      <c r="AH197" s="127" t="s">
        <v>5580</v>
      </c>
      <c r="AI197" s="127" t="s">
        <v>5356</v>
      </c>
      <c r="AJ197" s="127" t="s">
        <v>5359</v>
      </c>
      <c r="AK197" s="127" t="s">
        <v>5360</v>
      </c>
      <c r="AL197" s="131" t="s">
        <v>5361</v>
      </c>
      <c r="AM197" s="127" t="s">
        <v>5384</v>
      </c>
      <c r="AN197" s="127" t="s">
        <v>5378</v>
      </c>
      <c r="AO197" s="127" t="s">
        <v>5356</v>
      </c>
      <c r="AP197" s="127" t="s">
        <v>5356</v>
      </c>
      <c r="AQ197" s="132">
        <v>5</v>
      </c>
      <c r="AR197" t="s">
        <v>34</v>
      </c>
      <c r="AS197"/>
    </row>
    <row r="198" spans="1:45" s="127" customFormat="1">
      <c r="A198" s="127" t="s">
        <v>5578</v>
      </c>
      <c r="B198" s="128">
        <v>43627</v>
      </c>
      <c r="C198" s="127" t="s">
        <v>5339</v>
      </c>
      <c r="D198" s="127" t="s">
        <v>5340</v>
      </c>
      <c r="E198" s="127" t="s">
        <v>5579</v>
      </c>
      <c r="F198" s="127" t="s">
        <v>5342</v>
      </c>
      <c r="G198" s="127" t="s">
        <v>5378</v>
      </c>
      <c r="H198" s="127" t="s">
        <v>5379</v>
      </c>
      <c r="I198" s="127" t="s">
        <v>5380</v>
      </c>
      <c r="J198" s="127" t="s">
        <v>5346</v>
      </c>
      <c r="K198" s="127" t="s">
        <v>5347</v>
      </c>
      <c r="L198" s="127" t="s">
        <v>5348</v>
      </c>
      <c r="M198" s="127" t="s">
        <v>5349</v>
      </c>
      <c r="N198" s="127" t="s">
        <v>5346</v>
      </c>
      <c r="O198" s="127" t="s">
        <v>5350</v>
      </c>
      <c r="P198" s="127" t="s">
        <v>5381</v>
      </c>
      <c r="Q198" s="127" t="s">
        <v>5382</v>
      </c>
      <c r="R198" s="127" t="s">
        <v>5365</v>
      </c>
      <c r="S198" s="127" t="s">
        <v>5366</v>
      </c>
      <c r="T198" s="129">
        <v>1</v>
      </c>
      <c r="U198" s="129">
        <v>1</v>
      </c>
      <c r="V198" s="127" t="s">
        <v>5355</v>
      </c>
      <c r="W198" s="127" t="s">
        <v>5355</v>
      </c>
      <c r="X198" s="130">
        <v>213273</v>
      </c>
      <c r="Y198" s="130">
        <v>213273</v>
      </c>
      <c r="Z198" s="131" t="s">
        <v>5356</v>
      </c>
      <c r="AA198" s="131">
        <v>213273</v>
      </c>
      <c r="AB198" s="131">
        <v>0</v>
      </c>
      <c r="AC198" s="131">
        <v>21327</v>
      </c>
      <c r="AD198" s="130">
        <v>234.6</v>
      </c>
      <c r="AE198" s="127" t="s">
        <v>5357</v>
      </c>
      <c r="AF198" s="127" t="s">
        <v>5356</v>
      </c>
      <c r="AG198" s="127" t="s">
        <v>5356</v>
      </c>
      <c r="AH198" s="127" t="s">
        <v>5580</v>
      </c>
      <c r="AI198" s="127" t="s">
        <v>5356</v>
      </c>
      <c r="AJ198" s="127" t="s">
        <v>5359</v>
      </c>
      <c r="AK198" s="127" t="s">
        <v>5360</v>
      </c>
      <c r="AL198" s="131" t="s">
        <v>5361</v>
      </c>
      <c r="AM198" s="127" t="s">
        <v>5384</v>
      </c>
      <c r="AN198" s="127" t="s">
        <v>5378</v>
      </c>
      <c r="AO198" s="127" t="s">
        <v>5356</v>
      </c>
      <c r="AP198" s="127" t="s">
        <v>5356</v>
      </c>
      <c r="AQ198" s="132">
        <v>1</v>
      </c>
      <c r="AR198" t="s">
        <v>34</v>
      </c>
      <c r="AS198"/>
    </row>
    <row r="199" spans="1:45" s="127" customFormat="1">
      <c r="A199" s="127" t="s">
        <v>5578</v>
      </c>
      <c r="B199" s="128">
        <v>43627</v>
      </c>
      <c r="C199" s="127" t="s">
        <v>5339</v>
      </c>
      <c r="D199" s="127" t="s">
        <v>5340</v>
      </c>
      <c r="E199" s="127" t="s">
        <v>5579</v>
      </c>
      <c r="F199" s="127" t="s">
        <v>5342</v>
      </c>
      <c r="G199" s="127" t="s">
        <v>5378</v>
      </c>
      <c r="H199" s="127" t="s">
        <v>5379</v>
      </c>
      <c r="I199" s="127" t="s">
        <v>5380</v>
      </c>
      <c r="J199" s="127" t="s">
        <v>5346</v>
      </c>
      <c r="K199" s="127" t="s">
        <v>5347</v>
      </c>
      <c r="L199" s="127" t="s">
        <v>5348</v>
      </c>
      <c r="M199" s="127" t="s">
        <v>5349</v>
      </c>
      <c r="N199" s="127" t="s">
        <v>5346</v>
      </c>
      <c r="O199" s="127" t="s">
        <v>5350</v>
      </c>
      <c r="P199" s="127" t="s">
        <v>5381</v>
      </c>
      <c r="Q199" s="127" t="s">
        <v>5382</v>
      </c>
      <c r="R199" s="127" t="s">
        <v>5369</v>
      </c>
      <c r="S199" s="127" t="s">
        <v>5370</v>
      </c>
      <c r="T199" s="129">
        <v>3</v>
      </c>
      <c r="U199" s="129">
        <v>3</v>
      </c>
      <c r="V199" s="127" t="s">
        <v>5355</v>
      </c>
      <c r="W199" s="127" t="s">
        <v>5355</v>
      </c>
      <c r="X199" s="130">
        <v>300000</v>
      </c>
      <c r="Y199" s="130">
        <v>300000</v>
      </c>
      <c r="Z199" s="131" t="s">
        <v>5356</v>
      </c>
      <c r="AA199" s="131">
        <v>900000</v>
      </c>
      <c r="AB199" s="131">
        <v>0</v>
      </c>
      <c r="AC199" s="131">
        <v>90000</v>
      </c>
      <c r="AD199" s="130">
        <v>990</v>
      </c>
      <c r="AE199" s="127" t="s">
        <v>5357</v>
      </c>
      <c r="AF199" s="127" t="s">
        <v>5356</v>
      </c>
      <c r="AG199" s="127" t="s">
        <v>5356</v>
      </c>
      <c r="AH199" s="127" t="s">
        <v>5580</v>
      </c>
      <c r="AI199" s="127" t="s">
        <v>5356</v>
      </c>
      <c r="AJ199" s="127" t="s">
        <v>5359</v>
      </c>
      <c r="AK199" s="127" t="s">
        <v>5360</v>
      </c>
      <c r="AL199" s="131" t="s">
        <v>5361</v>
      </c>
      <c r="AM199" s="127" t="s">
        <v>5384</v>
      </c>
      <c r="AN199" s="127" t="s">
        <v>5378</v>
      </c>
      <c r="AO199" s="127" t="s">
        <v>5356</v>
      </c>
      <c r="AP199" s="127" t="s">
        <v>5356</v>
      </c>
      <c r="AQ199" s="132">
        <v>3</v>
      </c>
      <c r="AR199" t="s">
        <v>34</v>
      </c>
      <c r="AS199"/>
    </row>
    <row r="200" spans="1:45" s="127" customFormat="1">
      <c r="A200" s="127" t="s">
        <v>5578</v>
      </c>
      <c r="B200" s="128">
        <v>43627</v>
      </c>
      <c r="C200" s="127" t="s">
        <v>5339</v>
      </c>
      <c r="D200" s="127" t="s">
        <v>5340</v>
      </c>
      <c r="E200" s="127" t="s">
        <v>5579</v>
      </c>
      <c r="F200" s="127" t="s">
        <v>5342</v>
      </c>
      <c r="G200" s="127" t="s">
        <v>5378</v>
      </c>
      <c r="H200" s="127" t="s">
        <v>5379</v>
      </c>
      <c r="I200" s="127" t="s">
        <v>5380</v>
      </c>
      <c r="J200" s="127" t="s">
        <v>5346</v>
      </c>
      <c r="K200" s="127" t="s">
        <v>5347</v>
      </c>
      <c r="L200" s="127" t="s">
        <v>5348</v>
      </c>
      <c r="M200" s="127" t="s">
        <v>5349</v>
      </c>
      <c r="N200" s="127" t="s">
        <v>5346</v>
      </c>
      <c r="O200" s="127" t="s">
        <v>5350</v>
      </c>
      <c r="P200" s="127" t="s">
        <v>5381</v>
      </c>
      <c r="Q200" s="127" t="s">
        <v>5382</v>
      </c>
      <c r="R200" s="127" t="s">
        <v>5367</v>
      </c>
      <c r="S200" s="127" t="s">
        <v>5368</v>
      </c>
      <c r="T200" s="129">
        <v>3</v>
      </c>
      <c r="U200" s="129">
        <v>3</v>
      </c>
      <c r="V200" s="127" t="s">
        <v>5355</v>
      </c>
      <c r="W200" s="127" t="s">
        <v>5355</v>
      </c>
      <c r="X200" s="130">
        <v>300000</v>
      </c>
      <c r="Y200" s="130">
        <v>300000</v>
      </c>
      <c r="Z200" s="131" t="s">
        <v>5356</v>
      </c>
      <c r="AA200" s="131">
        <v>900000</v>
      </c>
      <c r="AB200" s="131">
        <v>0</v>
      </c>
      <c r="AC200" s="131">
        <v>90000</v>
      </c>
      <c r="AD200" s="130">
        <v>990</v>
      </c>
      <c r="AE200" s="127" t="s">
        <v>5357</v>
      </c>
      <c r="AF200" s="127" t="s">
        <v>5356</v>
      </c>
      <c r="AG200" s="127" t="s">
        <v>5356</v>
      </c>
      <c r="AH200" s="127" t="s">
        <v>5580</v>
      </c>
      <c r="AI200" s="127" t="s">
        <v>5356</v>
      </c>
      <c r="AJ200" s="127" t="s">
        <v>5359</v>
      </c>
      <c r="AK200" s="127" t="s">
        <v>5360</v>
      </c>
      <c r="AL200" s="131" t="s">
        <v>5361</v>
      </c>
      <c r="AM200" s="127" t="s">
        <v>5384</v>
      </c>
      <c r="AN200" s="127" t="s">
        <v>5378</v>
      </c>
      <c r="AO200" s="127" t="s">
        <v>5356</v>
      </c>
      <c r="AP200" s="127" t="s">
        <v>5356</v>
      </c>
      <c r="AQ200" s="132">
        <v>3</v>
      </c>
      <c r="AR200" t="s">
        <v>34</v>
      </c>
      <c r="AS200"/>
    </row>
    <row r="201" spans="1:45" s="127" customFormat="1">
      <c r="A201" s="127" t="s">
        <v>5578</v>
      </c>
      <c r="B201" s="128">
        <v>43627</v>
      </c>
      <c r="C201" s="127" t="s">
        <v>5339</v>
      </c>
      <c r="D201" s="127" t="s">
        <v>5340</v>
      </c>
      <c r="E201" s="127" t="s">
        <v>5579</v>
      </c>
      <c r="F201" s="127" t="s">
        <v>5342</v>
      </c>
      <c r="G201" s="127" t="s">
        <v>5378</v>
      </c>
      <c r="H201" s="127" t="s">
        <v>5379</v>
      </c>
      <c r="I201" s="127" t="s">
        <v>5380</v>
      </c>
      <c r="J201" s="127" t="s">
        <v>5346</v>
      </c>
      <c r="K201" s="127" t="s">
        <v>5347</v>
      </c>
      <c r="L201" s="127" t="s">
        <v>5348</v>
      </c>
      <c r="M201" s="127" t="s">
        <v>5349</v>
      </c>
      <c r="N201" s="127" t="s">
        <v>5346</v>
      </c>
      <c r="O201" s="127" t="s">
        <v>5350</v>
      </c>
      <c r="P201" s="127" t="s">
        <v>5381</v>
      </c>
      <c r="Q201" s="127" t="s">
        <v>5382</v>
      </c>
      <c r="R201" s="127" t="s">
        <v>5386</v>
      </c>
      <c r="S201" s="127" t="s">
        <v>5387</v>
      </c>
      <c r="T201" s="129">
        <v>10</v>
      </c>
      <c r="U201" s="129">
        <v>10</v>
      </c>
      <c r="V201" s="127" t="s">
        <v>5355</v>
      </c>
      <c r="W201" s="127" t="s">
        <v>5355</v>
      </c>
      <c r="X201" s="130">
        <v>213273</v>
      </c>
      <c r="Y201" s="130">
        <v>213273</v>
      </c>
      <c r="Z201" s="131" t="s">
        <v>5356</v>
      </c>
      <c r="AA201" s="131">
        <v>2132730</v>
      </c>
      <c r="AB201" s="131">
        <v>0</v>
      </c>
      <c r="AC201" s="131">
        <v>213273</v>
      </c>
      <c r="AD201" s="130">
        <v>2346.0030000000002</v>
      </c>
      <c r="AE201" s="127" t="s">
        <v>5357</v>
      </c>
      <c r="AF201" s="127" t="s">
        <v>5356</v>
      </c>
      <c r="AG201" s="127" t="s">
        <v>5356</v>
      </c>
      <c r="AH201" s="127" t="s">
        <v>5580</v>
      </c>
      <c r="AI201" s="127" t="s">
        <v>5356</v>
      </c>
      <c r="AJ201" s="127" t="s">
        <v>5359</v>
      </c>
      <c r="AK201" s="127" t="s">
        <v>5360</v>
      </c>
      <c r="AL201" s="131" t="s">
        <v>5361</v>
      </c>
      <c r="AM201" s="127" t="s">
        <v>5384</v>
      </c>
      <c r="AN201" s="127" t="s">
        <v>5378</v>
      </c>
      <c r="AO201" s="127" t="s">
        <v>5356</v>
      </c>
      <c r="AP201" s="127" t="s">
        <v>5356</v>
      </c>
      <c r="AQ201" s="132">
        <v>10</v>
      </c>
      <c r="AR201" t="s">
        <v>34</v>
      </c>
      <c r="AS201"/>
    </row>
    <row r="202" spans="1:45" s="127" customFormat="1">
      <c r="A202" s="127" t="s">
        <v>5578</v>
      </c>
      <c r="B202" s="128">
        <v>43627</v>
      </c>
      <c r="C202" s="127" t="s">
        <v>5339</v>
      </c>
      <c r="D202" s="127" t="s">
        <v>5340</v>
      </c>
      <c r="E202" s="127" t="s">
        <v>5579</v>
      </c>
      <c r="F202" s="127" t="s">
        <v>5342</v>
      </c>
      <c r="G202" s="127" t="s">
        <v>5378</v>
      </c>
      <c r="H202" s="127" t="s">
        <v>5379</v>
      </c>
      <c r="I202" s="127" t="s">
        <v>5380</v>
      </c>
      <c r="J202" s="127" t="s">
        <v>5346</v>
      </c>
      <c r="K202" s="127" t="s">
        <v>5347</v>
      </c>
      <c r="L202" s="127" t="s">
        <v>5348</v>
      </c>
      <c r="M202" s="127" t="s">
        <v>5349</v>
      </c>
      <c r="N202" s="127" t="s">
        <v>5346</v>
      </c>
      <c r="O202" s="127" t="s">
        <v>5350</v>
      </c>
      <c r="P202" s="127" t="s">
        <v>5381</v>
      </c>
      <c r="Q202" s="127" t="s">
        <v>5382</v>
      </c>
      <c r="R202" s="127" t="s">
        <v>5371</v>
      </c>
      <c r="S202" s="127" t="s">
        <v>5372</v>
      </c>
      <c r="T202" s="129">
        <v>2</v>
      </c>
      <c r="U202" s="129">
        <v>2</v>
      </c>
      <c r="V202" s="127" t="s">
        <v>5355</v>
      </c>
      <c r="W202" s="127" t="s">
        <v>5355</v>
      </c>
      <c r="X202" s="130">
        <v>300000</v>
      </c>
      <c r="Y202" s="130">
        <v>300000</v>
      </c>
      <c r="Z202" s="131" t="s">
        <v>5356</v>
      </c>
      <c r="AA202" s="131">
        <v>600000</v>
      </c>
      <c r="AB202" s="131">
        <v>0</v>
      </c>
      <c r="AC202" s="131">
        <v>60000</v>
      </c>
      <c r="AD202" s="130">
        <v>660</v>
      </c>
      <c r="AE202" s="127" t="s">
        <v>5357</v>
      </c>
      <c r="AF202" s="127" t="s">
        <v>5356</v>
      </c>
      <c r="AG202" s="127" t="s">
        <v>5356</v>
      </c>
      <c r="AH202" s="127" t="s">
        <v>5580</v>
      </c>
      <c r="AI202" s="127" t="s">
        <v>5356</v>
      </c>
      <c r="AJ202" s="127" t="s">
        <v>5359</v>
      </c>
      <c r="AK202" s="127" t="s">
        <v>5360</v>
      </c>
      <c r="AL202" s="131" t="s">
        <v>5361</v>
      </c>
      <c r="AM202" s="127" t="s">
        <v>5384</v>
      </c>
      <c r="AN202" s="127" t="s">
        <v>5378</v>
      </c>
      <c r="AO202" s="127" t="s">
        <v>5356</v>
      </c>
      <c r="AP202" s="127" t="s">
        <v>5356</v>
      </c>
      <c r="AQ202" s="132">
        <v>2</v>
      </c>
      <c r="AR202" t="s">
        <v>34</v>
      </c>
      <c r="AS202"/>
    </row>
    <row r="203" spans="1:45" s="127" customFormat="1">
      <c r="A203" s="127" t="s">
        <v>5581</v>
      </c>
      <c r="B203" s="128">
        <v>43627</v>
      </c>
      <c r="C203" s="127" t="s">
        <v>5339</v>
      </c>
      <c r="D203" s="127" t="s">
        <v>5340</v>
      </c>
      <c r="E203" s="127" t="s">
        <v>5582</v>
      </c>
      <c r="F203" s="127" t="s">
        <v>5342</v>
      </c>
      <c r="G203" s="127" t="s">
        <v>5393</v>
      </c>
      <c r="H203" s="127" t="s">
        <v>5394</v>
      </c>
      <c r="I203" s="127" t="s">
        <v>5395</v>
      </c>
      <c r="J203" s="127" t="s">
        <v>5346</v>
      </c>
      <c r="K203" s="127" t="s">
        <v>5347</v>
      </c>
      <c r="L203" s="127" t="s">
        <v>5348</v>
      </c>
      <c r="M203" s="127" t="s">
        <v>5349</v>
      </c>
      <c r="N203" s="127" t="s">
        <v>5346</v>
      </c>
      <c r="O203" s="127" t="s">
        <v>5350</v>
      </c>
      <c r="P203" s="127" t="s">
        <v>5351</v>
      </c>
      <c r="Q203" s="127" t="s">
        <v>5352</v>
      </c>
      <c r="R203" s="127" t="s">
        <v>5363</v>
      </c>
      <c r="S203" s="127" t="s">
        <v>5364</v>
      </c>
      <c r="T203" s="129">
        <v>15</v>
      </c>
      <c r="U203" s="129">
        <v>15</v>
      </c>
      <c r="V203" s="127" t="s">
        <v>5355</v>
      </c>
      <c r="W203" s="127" t="s">
        <v>5355</v>
      </c>
      <c r="X203" s="130">
        <v>340000</v>
      </c>
      <c r="Y203" s="130">
        <v>340000</v>
      </c>
      <c r="Z203" s="131" t="s">
        <v>5356</v>
      </c>
      <c r="AA203" s="131">
        <v>5100000</v>
      </c>
      <c r="AB203" s="131">
        <v>0</v>
      </c>
      <c r="AC203" s="131">
        <v>510000</v>
      </c>
      <c r="AD203" s="130">
        <v>5610</v>
      </c>
      <c r="AE203" s="127" t="s">
        <v>5357</v>
      </c>
      <c r="AF203" s="127" t="s">
        <v>5356</v>
      </c>
      <c r="AG203" s="127" t="s">
        <v>5356</v>
      </c>
      <c r="AH203" s="127" t="s">
        <v>5583</v>
      </c>
      <c r="AI203" s="127" t="s">
        <v>5356</v>
      </c>
      <c r="AJ203" s="127" t="s">
        <v>5359</v>
      </c>
      <c r="AK203" s="127" t="s">
        <v>5360</v>
      </c>
      <c r="AL203" s="131" t="s">
        <v>5361</v>
      </c>
      <c r="AM203" s="127" t="s">
        <v>13</v>
      </c>
      <c r="AN203" s="127" t="s">
        <v>5393</v>
      </c>
      <c r="AO203" s="127" t="s">
        <v>5356</v>
      </c>
      <c r="AP203" s="127" t="s">
        <v>5356</v>
      </c>
      <c r="AQ203" s="132">
        <v>15</v>
      </c>
      <c r="AR203" t="s">
        <v>94</v>
      </c>
      <c r="AS203"/>
    </row>
    <row r="204" spans="1:45" s="127" customFormat="1">
      <c r="A204" s="127" t="s">
        <v>5581</v>
      </c>
      <c r="B204" s="128">
        <v>43627</v>
      </c>
      <c r="C204" s="127" t="s">
        <v>5339</v>
      </c>
      <c r="D204" s="127" t="s">
        <v>5340</v>
      </c>
      <c r="E204" s="127" t="s">
        <v>5582</v>
      </c>
      <c r="F204" s="127" t="s">
        <v>5342</v>
      </c>
      <c r="G204" s="127" t="s">
        <v>5393</v>
      </c>
      <c r="H204" s="127" t="s">
        <v>5394</v>
      </c>
      <c r="I204" s="127" t="s">
        <v>5395</v>
      </c>
      <c r="J204" s="127" t="s">
        <v>5346</v>
      </c>
      <c r="K204" s="127" t="s">
        <v>5347</v>
      </c>
      <c r="L204" s="127" t="s">
        <v>5348</v>
      </c>
      <c r="M204" s="127" t="s">
        <v>5349</v>
      </c>
      <c r="N204" s="127" t="s">
        <v>5346</v>
      </c>
      <c r="O204" s="127" t="s">
        <v>5350</v>
      </c>
      <c r="P204" s="127" t="s">
        <v>5351</v>
      </c>
      <c r="Q204" s="127" t="s">
        <v>5352</v>
      </c>
      <c r="R204" s="127" t="s">
        <v>5365</v>
      </c>
      <c r="S204" s="127" t="s">
        <v>5366</v>
      </c>
      <c r="T204" s="129">
        <v>3</v>
      </c>
      <c r="U204" s="129">
        <v>3</v>
      </c>
      <c r="V204" s="127" t="s">
        <v>5355</v>
      </c>
      <c r="W204" s="127" t="s">
        <v>5355</v>
      </c>
      <c r="X204" s="130">
        <v>213273</v>
      </c>
      <c r="Y204" s="130">
        <v>213273</v>
      </c>
      <c r="Z204" s="131" t="s">
        <v>5356</v>
      </c>
      <c r="AA204" s="131">
        <v>639819</v>
      </c>
      <c r="AB204" s="131">
        <v>0</v>
      </c>
      <c r="AC204" s="131">
        <v>63982</v>
      </c>
      <c r="AD204" s="130">
        <v>703.80100000000004</v>
      </c>
      <c r="AE204" s="127" t="s">
        <v>5357</v>
      </c>
      <c r="AF204" s="127" t="s">
        <v>5356</v>
      </c>
      <c r="AG204" s="127" t="s">
        <v>5356</v>
      </c>
      <c r="AH204" s="127" t="s">
        <v>5583</v>
      </c>
      <c r="AI204" s="127" t="s">
        <v>5356</v>
      </c>
      <c r="AJ204" s="127" t="s">
        <v>5359</v>
      </c>
      <c r="AK204" s="127" t="s">
        <v>5360</v>
      </c>
      <c r="AL204" s="131" t="s">
        <v>5361</v>
      </c>
      <c r="AM204" s="127" t="s">
        <v>13</v>
      </c>
      <c r="AN204" s="127" t="s">
        <v>5393</v>
      </c>
      <c r="AO204" s="127" t="s">
        <v>5356</v>
      </c>
      <c r="AP204" s="127" t="s">
        <v>5356</v>
      </c>
      <c r="AQ204" s="132">
        <v>3</v>
      </c>
      <c r="AR204" t="s">
        <v>94</v>
      </c>
      <c r="AS204"/>
    </row>
    <row r="205" spans="1:45" s="127" customFormat="1">
      <c r="A205" s="127" t="s">
        <v>5581</v>
      </c>
      <c r="B205" s="128">
        <v>43627</v>
      </c>
      <c r="C205" s="127" t="s">
        <v>5339</v>
      </c>
      <c r="D205" s="127" t="s">
        <v>5340</v>
      </c>
      <c r="E205" s="127" t="s">
        <v>5582</v>
      </c>
      <c r="F205" s="127" t="s">
        <v>5342</v>
      </c>
      <c r="G205" s="127" t="s">
        <v>5393</v>
      </c>
      <c r="H205" s="127" t="s">
        <v>5394</v>
      </c>
      <c r="I205" s="127" t="s">
        <v>5395</v>
      </c>
      <c r="J205" s="127" t="s">
        <v>5346</v>
      </c>
      <c r="K205" s="127" t="s">
        <v>5347</v>
      </c>
      <c r="L205" s="127" t="s">
        <v>5348</v>
      </c>
      <c r="M205" s="127" t="s">
        <v>5349</v>
      </c>
      <c r="N205" s="127" t="s">
        <v>5346</v>
      </c>
      <c r="O205" s="127" t="s">
        <v>5350</v>
      </c>
      <c r="P205" s="127" t="s">
        <v>5351</v>
      </c>
      <c r="Q205" s="127" t="s">
        <v>5352</v>
      </c>
      <c r="R205" s="127" t="s">
        <v>5369</v>
      </c>
      <c r="S205" s="127" t="s">
        <v>5370</v>
      </c>
      <c r="T205" s="129">
        <v>2</v>
      </c>
      <c r="U205" s="129">
        <v>2</v>
      </c>
      <c r="V205" s="127" t="s">
        <v>5355</v>
      </c>
      <c r="W205" s="127" t="s">
        <v>5355</v>
      </c>
      <c r="X205" s="130">
        <v>300000</v>
      </c>
      <c r="Y205" s="130">
        <v>300000</v>
      </c>
      <c r="Z205" s="131" t="s">
        <v>5356</v>
      </c>
      <c r="AA205" s="131">
        <v>600000</v>
      </c>
      <c r="AB205" s="131">
        <v>0</v>
      </c>
      <c r="AC205" s="131">
        <v>60000</v>
      </c>
      <c r="AD205" s="130">
        <v>660</v>
      </c>
      <c r="AE205" s="127" t="s">
        <v>5357</v>
      </c>
      <c r="AF205" s="127" t="s">
        <v>5356</v>
      </c>
      <c r="AG205" s="127" t="s">
        <v>5356</v>
      </c>
      <c r="AH205" s="127" t="s">
        <v>5583</v>
      </c>
      <c r="AI205" s="127" t="s">
        <v>5356</v>
      </c>
      <c r="AJ205" s="127" t="s">
        <v>5359</v>
      </c>
      <c r="AK205" s="127" t="s">
        <v>5360</v>
      </c>
      <c r="AL205" s="131" t="s">
        <v>5361</v>
      </c>
      <c r="AM205" s="127" t="s">
        <v>13</v>
      </c>
      <c r="AN205" s="127" t="s">
        <v>5393</v>
      </c>
      <c r="AO205" s="127" t="s">
        <v>5356</v>
      </c>
      <c r="AP205" s="127" t="s">
        <v>5356</v>
      </c>
      <c r="AQ205" s="132">
        <v>2</v>
      </c>
      <c r="AR205" t="s">
        <v>94</v>
      </c>
      <c r="AS205"/>
    </row>
    <row r="206" spans="1:45" s="127" customFormat="1">
      <c r="A206" s="127" t="s">
        <v>5581</v>
      </c>
      <c r="B206" s="128">
        <v>43627</v>
      </c>
      <c r="C206" s="127" t="s">
        <v>5339</v>
      </c>
      <c r="D206" s="127" t="s">
        <v>5340</v>
      </c>
      <c r="E206" s="127" t="s">
        <v>5582</v>
      </c>
      <c r="F206" s="127" t="s">
        <v>5342</v>
      </c>
      <c r="G206" s="127" t="s">
        <v>5393</v>
      </c>
      <c r="H206" s="127" t="s">
        <v>5394</v>
      </c>
      <c r="I206" s="127" t="s">
        <v>5395</v>
      </c>
      <c r="J206" s="127" t="s">
        <v>5346</v>
      </c>
      <c r="K206" s="127" t="s">
        <v>5347</v>
      </c>
      <c r="L206" s="127" t="s">
        <v>5348</v>
      </c>
      <c r="M206" s="127" t="s">
        <v>5349</v>
      </c>
      <c r="N206" s="127" t="s">
        <v>5346</v>
      </c>
      <c r="O206" s="127" t="s">
        <v>5350</v>
      </c>
      <c r="P206" s="127" t="s">
        <v>5351</v>
      </c>
      <c r="Q206" s="127" t="s">
        <v>5352</v>
      </c>
      <c r="R206" s="127" t="s">
        <v>5367</v>
      </c>
      <c r="S206" s="127" t="s">
        <v>5368</v>
      </c>
      <c r="T206" s="129">
        <v>3</v>
      </c>
      <c r="U206" s="129">
        <v>3</v>
      </c>
      <c r="V206" s="127" t="s">
        <v>5355</v>
      </c>
      <c r="W206" s="127" t="s">
        <v>5355</v>
      </c>
      <c r="X206" s="130">
        <v>300000</v>
      </c>
      <c r="Y206" s="130">
        <v>300000</v>
      </c>
      <c r="Z206" s="131" t="s">
        <v>5356</v>
      </c>
      <c r="AA206" s="131">
        <v>900000</v>
      </c>
      <c r="AB206" s="131">
        <v>0</v>
      </c>
      <c r="AC206" s="131">
        <v>90000</v>
      </c>
      <c r="AD206" s="130">
        <v>990</v>
      </c>
      <c r="AE206" s="127" t="s">
        <v>5357</v>
      </c>
      <c r="AF206" s="127" t="s">
        <v>5356</v>
      </c>
      <c r="AG206" s="127" t="s">
        <v>5356</v>
      </c>
      <c r="AH206" s="127" t="s">
        <v>5583</v>
      </c>
      <c r="AI206" s="127" t="s">
        <v>5356</v>
      </c>
      <c r="AJ206" s="127" t="s">
        <v>5359</v>
      </c>
      <c r="AK206" s="127" t="s">
        <v>5360</v>
      </c>
      <c r="AL206" s="131" t="s">
        <v>5361</v>
      </c>
      <c r="AM206" s="127" t="s">
        <v>13</v>
      </c>
      <c r="AN206" s="127" t="s">
        <v>5393</v>
      </c>
      <c r="AO206" s="127" t="s">
        <v>5356</v>
      </c>
      <c r="AP206" s="127" t="s">
        <v>5356</v>
      </c>
      <c r="AQ206" s="132">
        <v>3</v>
      </c>
      <c r="AR206" t="s">
        <v>94</v>
      </c>
      <c r="AS206"/>
    </row>
    <row r="207" spans="1:45" s="127" customFormat="1">
      <c r="A207" s="127" t="s">
        <v>5581</v>
      </c>
      <c r="B207" s="128">
        <v>43627</v>
      </c>
      <c r="C207" s="127" t="s">
        <v>5339</v>
      </c>
      <c r="D207" s="127" t="s">
        <v>5340</v>
      </c>
      <c r="E207" s="127" t="s">
        <v>5582</v>
      </c>
      <c r="F207" s="127" t="s">
        <v>5342</v>
      </c>
      <c r="G207" s="127" t="s">
        <v>5393</v>
      </c>
      <c r="H207" s="127" t="s">
        <v>5394</v>
      </c>
      <c r="I207" s="127" t="s">
        <v>5395</v>
      </c>
      <c r="J207" s="127" t="s">
        <v>5346</v>
      </c>
      <c r="K207" s="127" t="s">
        <v>5347</v>
      </c>
      <c r="L207" s="127" t="s">
        <v>5348</v>
      </c>
      <c r="M207" s="127" t="s">
        <v>5349</v>
      </c>
      <c r="N207" s="127" t="s">
        <v>5346</v>
      </c>
      <c r="O207" s="127" t="s">
        <v>5350</v>
      </c>
      <c r="P207" s="127" t="s">
        <v>5351</v>
      </c>
      <c r="Q207" s="127" t="s">
        <v>5352</v>
      </c>
      <c r="R207" s="127" t="s">
        <v>5371</v>
      </c>
      <c r="S207" s="127" t="s">
        <v>5372</v>
      </c>
      <c r="T207" s="129">
        <v>2</v>
      </c>
      <c r="U207" s="129">
        <v>2</v>
      </c>
      <c r="V207" s="127" t="s">
        <v>5355</v>
      </c>
      <c r="W207" s="127" t="s">
        <v>5355</v>
      </c>
      <c r="X207" s="130">
        <v>300000</v>
      </c>
      <c r="Y207" s="130">
        <v>300000</v>
      </c>
      <c r="Z207" s="131" t="s">
        <v>5356</v>
      </c>
      <c r="AA207" s="131">
        <v>600000</v>
      </c>
      <c r="AB207" s="131">
        <v>0</v>
      </c>
      <c r="AC207" s="131">
        <v>60000</v>
      </c>
      <c r="AD207" s="130">
        <v>660</v>
      </c>
      <c r="AE207" s="127" t="s">
        <v>5357</v>
      </c>
      <c r="AF207" s="127" t="s">
        <v>5356</v>
      </c>
      <c r="AG207" s="127" t="s">
        <v>5356</v>
      </c>
      <c r="AH207" s="127" t="s">
        <v>5583</v>
      </c>
      <c r="AI207" s="127" t="s">
        <v>5356</v>
      </c>
      <c r="AJ207" s="127" t="s">
        <v>5359</v>
      </c>
      <c r="AK207" s="127" t="s">
        <v>5360</v>
      </c>
      <c r="AL207" s="131" t="s">
        <v>5361</v>
      </c>
      <c r="AM207" s="127" t="s">
        <v>13</v>
      </c>
      <c r="AN207" s="127" t="s">
        <v>5393</v>
      </c>
      <c r="AO207" s="127" t="s">
        <v>5356</v>
      </c>
      <c r="AP207" s="127" t="s">
        <v>5356</v>
      </c>
      <c r="AQ207" s="132">
        <v>2</v>
      </c>
      <c r="AR207" t="s">
        <v>94</v>
      </c>
      <c r="AS207"/>
    </row>
    <row r="208" spans="1:45" s="127" customFormat="1">
      <c r="A208" s="127" t="s">
        <v>5584</v>
      </c>
      <c r="B208" s="128">
        <v>43627</v>
      </c>
      <c r="C208" s="127" t="s">
        <v>5339</v>
      </c>
      <c r="D208" s="127" t="s">
        <v>5340</v>
      </c>
      <c r="E208" s="127" t="s">
        <v>5585</v>
      </c>
      <c r="F208" s="127" t="s">
        <v>5342</v>
      </c>
      <c r="G208" s="127" t="s">
        <v>5586</v>
      </c>
      <c r="H208" s="127" t="s">
        <v>5587</v>
      </c>
      <c r="I208" s="127" t="s">
        <v>5588</v>
      </c>
      <c r="J208" s="127" t="s">
        <v>5346</v>
      </c>
      <c r="K208" s="127" t="s">
        <v>5347</v>
      </c>
      <c r="L208" s="127" t="s">
        <v>5348</v>
      </c>
      <c r="M208" s="127" t="s">
        <v>5349</v>
      </c>
      <c r="N208" s="127" t="s">
        <v>5346</v>
      </c>
      <c r="O208" s="127" t="s">
        <v>5350</v>
      </c>
      <c r="P208" s="127" t="s">
        <v>5381</v>
      </c>
      <c r="Q208" s="127" t="s">
        <v>5382</v>
      </c>
      <c r="R208" s="127" t="s">
        <v>5353</v>
      </c>
      <c r="S208" s="127" t="s">
        <v>5354</v>
      </c>
      <c r="T208" s="129">
        <v>5</v>
      </c>
      <c r="U208" s="129">
        <v>5</v>
      </c>
      <c r="V208" s="127" t="s">
        <v>5355</v>
      </c>
      <c r="W208" s="127" t="s">
        <v>5355</v>
      </c>
      <c r="X208" s="130">
        <v>115037</v>
      </c>
      <c r="Y208" s="130">
        <v>115037</v>
      </c>
      <c r="Z208" s="131" t="s">
        <v>5356</v>
      </c>
      <c r="AA208" s="131">
        <v>575183</v>
      </c>
      <c r="AB208" s="131">
        <v>-202092</v>
      </c>
      <c r="AC208" s="131">
        <v>57518</v>
      </c>
      <c r="AD208" s="130">
        <v>632.70100000000002</v>
      </c>
      <c r="AE208" s="127" t="s">
        <v>5357</v>
      </c>
      <c r="AF208" s="127" t="s">
        <v>5356</v>
      </c>
      <c r="AG208" s="127" t="s">
        <v>5356</v>
      </c>
      <c r="AH208" s="127" t="s">
        <v>5589</v>
      </c>
      <c r="AI208" s="127" t="s">
        <v>5356</v>
      </c>
      <c r="AJ208" s="127" t="s">
        <v>5590</v>
      </c>
      <c r="AK208" s="127" t="s">
        <v>5591</v>
      </c>
      <c r="AL208" s="131" t="s">
        <v>5361</v>
      </c>
      <c r="AM208" s="127" t="s">
        <v>5384</v>
      </c>
      <c r="AN208" s="127" t="s">
        <v>5586</v>
      </c>
      <c r="AO208" s="127" t="s">
        <v>5356</v>
      </c>
      <c r="AP208" s="127" t="s">
        <v>5356</v>
      </c>
      <c r="AQ208" s="132">
        <v>5</v>
      </c>
      <c r="AR208" t="s">
        <v>34</v>
      </c>
      <c r="AS208"/>
    </row>
    <row r="209" spans="1:45" s="127" customFormat="1">
      <c r="A209" s="127" t="s">
        <v>5584</v>
      </c>
      <c r="B209" s="128">
        <v>43627</v>
      </c>
      <c r="C209" s="127" t="s">
        <v>5339</v>
      </c>
      <c r="D209" s="127" t="s">
        <v>5340</v>
      </c>
      <c r="E209" s="127" t="s">
        <v>5585</v>
      </c>
      <c r="F209" s="127" t="s">
        <v>5342</v>
      </c>
      <c r="G209" s="127" t="s">
        <v>5586</v>
      </c>
      <c r="H209" s="127" t="s">
        <v>5587</v>
      </c>
      <c r="I209" s="127" t="s">
        <v>5588</v>
      </c>
      <c r="J209" s="127" t="s">
        <v>5346</v>
      </c>
      <c r="K209" s="127" t="s">
        <v>5347</v>
      </c>
      <c r="L209" s="127" t="s">
        <v>5348</v>
      </c>
      <c r="M209" s="127" t="s">
        <v>5349</v>
      </c>
      <c r="N209" s="127" t="s">
        <v>5346</v>
      </c>
      <c r="O209" s="127" t="s">
        <v>5350</v>
      </c>
      <c r="P209" s="127" t="s">
        <v>5381</v>
      </c>
      <c r="Q209" s="127" t="s">
        <v>5382</v>
      </c>
      <c r="R209" s="127" t="s">
        <v>5369</v>
      </c>
      <c r="S209" s="127" t="s">
        <v>5370</v>
      </c>
      <c r="T209" s="129">
        <v>5</v>
      </c>
      <c r="U209" s="129">
        <v>5</v>
      </c>
      <c r="V209" s="127" t="s">
        <v>5355</v>
      </c>
      <c r="W209" s="127" t="s">
        <v>5355</v>
      </c>
      <c r="X209" s="130">
        <v>300000</v>
      </c>
      <c r="Y209" s="130">
        <v>300000</v>
      </c>
      <c r="Z209" s="131" t="s">
        <v>5356</v>
      </c>
      <c r="AA209" s="131">
        <v>1500000</v>
      </c>
      <c r="AB209" s="131">
        <v>0</v>
      </c>
      <c r="AC209" s="131">
        <v>150000</v>
      </c>
      <c r="AD209" s="130">
        <v>1650</v>
      </c>
      <c r="AE209" s="127" t="s">
        <v>5357</v>
      </c>
      <c r="AF209" s="127" t="s">
        <v>5356</v>
      </c>
      <c r="AG209" s="127" t="s">
        <v>5356</v>
      </c>
      <c r="AH209" s="127" t="s">
        <v>5589</v>
      </c>
      <c r="AI209" s="127" t="s">
        <v>5356</v>
      </c>
      <c r="AJ209" s="127" t="s">
        <v>5590</v>
      </c>
      <c r="AK209" s="127" t="s">
        <v>5591</v>
      </c>
      <c r="AL209" s="131" t="s">
        <v>5361</v>
      </c>
      <c r="AM209" s="127" t="s">
        <v>5384</v>
      </c>
      <c r="AN209" s="127" t="s">
        <v>5586</v>
      </c>
      <c r="AO209" s="127" t="s">
        <v>5356</v>
      </c>
      <c r="AP209" s="127" t="s">
        <v>5356</v>
      </c>
      <c r="AQ209" s="132">
        <v>5</v>
      </c>
      <c r="AR209" t="s">
        <v>34</v>
      </c>
      <c r="AS209"/>
    </row>
    <row r="210" spans="1:45" s="127" customFormat="1">
      <c r="A210" s="127" t="s">
        <v>5584</v>
      </c>
      <c r="B210" s="128">
        <v>43627</v>
      </c>
      <c r="C210" s="127" t="s">
        <v>5339</v>
      </c>
      <c r="D210" s="127" t="s">
        <v>5340</v>
      </c>
      <c r="E210" s="127" t="s">
        <v>5585</v>
      </c>
      <c r="F210" s="127" t="s">
        <v>5342</v>
      </c>
      <c r="G210" s="127" t="s">
        <v>5586</v>
      </c>
      <c r="H210" s="127" t="s">
        <v>5587</v>
      </c>
      <c r="I210" s="127" t="s">
        <v>5588</v>
      </c>
      <c r="J210" s="127" t="s">
        <v>5346</v>
      </c>
      <c r="K210" s="127" t="s">
        <v>5347</v>
      </c>
      <c r="L210" s="127" t="s">
        <v>5348</v>
      </c>
      <c r="M210" s="127" t="s">
        <v>5349</v>
      </c>
      <c r="N210" s="127" t="s">
        <v>5346</v>
      </c>
      <c r="O210" s="127" t="s">
        <v>5350</v>
      </c>
      <c r="P210" s="127" t="s">
        <v>5381</v>
      </c>
      <c r="Q210" s="127" t="s">
        <v>5382</v>
      </c>
      <c r="R210" s="127" t="s">
        <v>5367</v>
      </c>
      <c r="S210" s="127" t="s">
        <v>5368</v>
      </c>
      <c r="T210" s="129">
        <v>3</v>
      </c>
      <c r="U210" s="129">
        <v>3</v>
      </c>
      <c r="V210" s="127" t="s">
        <v>5355</v>
      </c>
      <c r="W210" s="127" t="s">
        <v>5355</v>
      </c>
      <c r="X210" s="130">
        <v>300000</v>
      </c>
      <c r="Y210" s="130">
        <v>300000</v>
      </c>
      <c r="Z210" s="131" t="s">
        <v>5356</v>
      </c>
      <c r="AA210" s="131">
        <v>900000</v>
      </c>
      <c r="AB210" s="131">
        <v>0</v>
      </c>
      <c r="AC210" s="131">
        <v>90000</v>
      </c>
      <c r="AD210" s="130">
        <v>990</v>
      </c>
      <c r="AE210" s="127" t="s">
        <v>5357</v>
      </c>
      <c r="AF210" s="127" t="s">
        <v>5356</v>
      </c>
      <c r="AG210" s="127" t="s">
        <v>5356</v>
      </c>
      <c r="AH210" s="127" t="s">
        <v>5589</v>
      </c>
      <c r="AI210" s="127" t="s">
        <v>5356</v>
      </c>
      <c r="AJ210" s="127" t="s">
        <v>5590</v>
      </c>
      <c r="AK210" s="127" t="s">
        <v>5591</v>
      </c>
      <c r="AL210" s="131" t="s">
        <v>5361</v>
      </c>
      <c r="AM210" s="127" t="s">
        <v>5384</v>
      </c>
      <c r="AN210" s="127" t="s">
        <v>5586</v>
      </c>
      <c r="AO210" s="127" t="s">
        <v>5356</v>
      </c>
      <c r="AP210" s="127" t="s">
        <v>5356</v>
      </c>
      <c r="AQ210" s="132">
        <v>3</v>
      </c>
      <c r="AR210" t="s">
        <v>34</v>
      </c>
      <c r="AS210"/>
    </row>
    <row r="211" spans="1:45" s="127" customFormat="1">
      <c r="A211" s="127" t="s">
        <v>5592</v>
      </c>
      <c r="B211" s="128">
        <v>43628</v>
      </c>
      <c r="C211" s="127" t="s">
        <v>5339</v>
      </c>
      <c r="D211" s="127" t="s">
        <v>5340</v>
      </c>
      <c r="E211" s="127" t="s">
        <v>5593</v>
      </c>
      <c r="F211" s="127" t="s">
        <v>5342</v>
      </c>
      <c r="G211" s="127" t="s">
        <v>5495</v>
      </c>
      <c r="H211" s="127" t="s">
        <v>5496</v>
      </c>
      <c r="I211" s="127" t="s">
        <v>5497</v>
      </c>
      <c r="J211" s="127" t="s">
        <v>5346</v>
      </c>
      <c r="K211" s="127" t="s">
        <v>5347</v>
      </c>
      <c r="L211" s="127" t="s">
        <v>5348</v>
      </c>
      <c r="M211" s="127" t="s">
        <v>5349</v>
      </c>
      <c r="N211" s="127" t="s">
        <v>5346</v>
      </c>
      <c r="O211" s="127" t="s">
        <v>5350</v>
      </c>
      <c r="P211" s="127" t="s">
        <v>5351</v>
      </c>
      <c r="Q211" s="127" t="s">
        <v>5352</v>
      </c>
      <c r="R211" s="127" t="s">
        <v>5353</v>
      </c>
      <c r="S211" s="127" t="s">
        <v>5354</v>
      </c>
      <c r="T211" s="129">
        <v>5</v>
      </c>
      <c r="U211" s="129">
        <v>5</v>
      </c>
      <c r="V211" s="127" t="s">
        <v>5355</v>
      </c>
      <c r="W211" s="127" t="s">
        <v>5355</v>
      </c>
      <c r="X211" s="130">
        <v>115037</v>
      </c>
      <c r="Y211" s="130">
        <v>115037</v>
      </c>
      <c r="Z211" s="131" t="s">
        <v>5356</v>
      </c>
      <c r="AA211" s="131">
        <v>575183</v>
      </c>
      <c r="AB211" s="131">
        <v>-202092</v>
      </c>
      <c r="AC211" s="131">
        <v>57518</v>
      </c>
      <c r="AD211" s="130">
        <v>632.70100000000002</v>
      </c>
      <c r="AE211" s="127" t="s">
        <v>5357</v>
      </c>
      <c r="AF211" s="127" t="s">
        <v>5356</v>
      </c>
      <c r="AG211" s="127" t="s">
        <v>5356</v>
      </c>
      <c r="AH211" s="127" t="s">
        <v>5594</v>
      </c>
      <c r="AI211" s="127" t="s">
        <v>5356</v>
      </c>
      <c r="AJ211" s="127" t="s">
        <v>5359</v>
      </c>
      <c r="AK211" s="127" t="s">
        <v>5360</v>
      </c>
      <c r="AL211" s="131" t="s">
        <v>5361</v>
      </c>
      <c r="AM211" s="127" t="s">
        <v>13</v>
      </c>
      <c r="AN211" s="127" t="s">
        <v>5495</v>
      </c>
      <c r="AO211" s="127" t="s">
        <v>5356</v>
      </c>
      <c r="AP211" s="127" t="s">
        <v>5356</v>
      </c>
      <c r="AQ211" s="132">
        <v>5</v>
      </c>
      <c r="AR211" t="s">
        <v>95</v>
      </c>
      <c r="AS211"/>
    </row>
    <row r="212" spans="1:45" s="127" customFormat="1">
      <c r="A212" s="127" t="s">
        <v>5592</v>
      </c>
      <c r="B212" s="128">
        <v>43628</v>
      </c>
      <c r="C212" s="127" t="s">
        <v>5339</v>
      </c>
      <c r="D212" s="127" t="s">
        <v>5340</v>
      </c>
      <c r="E212" s="127" t="s">
        <v>5593</v>
      </c>
      <c r="F212" s="127" t="s">
        <v>5342</v>
      </c>
      <c r="G212" s="127" t="s">
        <v>5495</v>
      </c>
      <c r="H212" s="127" t="s">
        <v>5496</v>
      </c>
      <c r="I212" s="127" t="s">
        <v>5497</v>
      </c>
      <c r="J212" s="127" t="s">
        <v>5346</v>
      </c>
      <c r="K212" s="127" t="s">
        <v>5347</v>
      </c>
      <c r="L212" s="127" t="s">
        <v>5348</v>
      </c>
      <c r="M212" s="127" t="s">
        <v>5349</v>
      </c>
      <c r="N212" s="127" t="s">
        <v>5346</v>
      </c>
      <c r="O212" s="127" t="s">
        <v>5350</v>
      </c>
      <c r="P212" s="127" t="s">
        <v>5351</v>
      </c>
      <c r="Q212" s="127" t="s">
        <v>5352</v>
      </c>
      <c r="R212" s="127" t="s">
        <v>5363</v>
      </c>
      <c r="S212" s="127" t="s">
        <v>5364</v>
      </c>
      <c r="T212" s="129">
        <v>10</v>
      </c>
      <c r="U212" s="129">
        <v>10</v>
      </c>
      <c r="V212" s="127" t="s">
        <v>5355</v>
      </c>
      <c r="W212" s="127" t="s">
        <v>5355</v>
      </c>
      <c r="X212" s="130">
        <v>340000</v>
      </c>
      <c r="Y212" s="130">
        <v>340000</v>
      </c>
      <c r="Z212" s="131" t="s">
        <v>5356</v>
      </c>
      <c r="AA212" s="131">
        <v>3400000</v>
      </c>
      <c r="AB212" s="131">
        <v>0</v>
      </c>
      <c r="AC212" s="131">
        <v>340000</v>
      </c>
      <c r="AD212" s="130">
        <v>3740</v>
      </c>
      <c r="AE212" s="127" t="s">
        <v>5357</v>
      </c>
      <c r="AF212" s="127" t="s">
        <v>5356</v>
      </c>
      <c r="AG212" s="127" t="s">
        <v>5356</v>
      </c>
      <c r="AH212" s="127" t="s">
        <v>5594</v>
      </c>
      <c r="AI212" s="127" t="s">
        <v>5356</v>
      </c>
      <c r="AJ212" s="127" t="s">
        <v>5359</v>
      </c>
      <c r="AK212" s="127" t="s">
        <v>5360</v>
      </c>
      <c r="AL212" s="131" t="s">
        <v>5361</v>
      </c>
      <c r="AM212" s="127" t="s">
        <v>13</v>
      </c>
      <c r="AN212" s="127" t="s">
        <v>5495</v>
      </c>
      <c r="AO212" s="127" t="s">
        <v>5356</v>
      </c>
      <c r="AP212" s="127" t="s">
        <v>5356</v>
      </c>
      <c r="AQ212" s="132">
        <v>10</v>
      </c>
      <c r="AR212" t="s">
        <v>95</v>
      </c>
      <c r="AS212"/>
    </row>
    <row r="213" spans="1:45" s="127" customFormat="1">
      <c r="A213" s="127" t="s">
        <v>5592</v>
      </c>
      <c r="B213" s="128">
        <v>43628</v>
      </c>
      <c r="C213" s="127" t="s">
        <v>5339</v>
      </c>
      <c r="D213" s="127" t="s">
        <v>5340</v>
      </c>
      <c r="E213" s="127" t="s">
        <v>5593</v>
      </c>
      <c r="F213" s="127" t="s">
        <v>5342</v>
      </c>
      <c r="G213" s="127" t="s">
        <v>5495</v>
      </c>
      <c r="H213" s="127" t="s">
        <v>5496</v>
      </c>
      <c r="I213" s="127" t="s">
        <v>5497</v>
      </c>
      <c r="J213" s="127" t="s">
        <v>5346</v>
      </c>
      <c r="K213" s="127" t="s">
        <v>5347</v>
      </c>
      <c r="L213" s="127" t="s">
        <v>5348</v>
      </c>
      <c r="M213" s="127" t="s">
        <v>5349</v>
      </c>
      <c r="N213" s="127" t="s">
        <v>5346</v>
      </c>
      <c r="O213" s="127" t="s">
        <v>5350</v>
      </c>
      <c r="P213" s="127" t="s">
        <v>5351</v>
      </c>
      <c r="Q213" s="127" t="s">
        <v>5352</v>
      </c>
      <c r="R213" s="127" t="s">
        <v>5365</v>
      </c>
      <c r="S213" s="127" t="s">
        <v>5366</v>
      </c>
      <c r="T213" s="129">
        <v>3</v>
      </c>
      <c r="U213" s="129">
        <v>3</v>
      </c>
      <c r="V213" s="127" t="s">
        <v>5355</v>
      </c>
      <c r="W213" s="127" t="s">
        <v>5355</v>
      </c>
      <c r="X213" s="130">
        <v>213273</v>
      </c>
      <c r="Y213" s="130">
        <v>213273</v>
      </c>
      <c r="Z213" s="131" t="s">
        <v>5356</v>
      </c>
      <c r="AA213" s="131">
        <v>639819</v>
      </c>
      <c r="AB213" s="131">
        <v>0</v>
      </c>
      <c r="AC213" s="131">
        <v>63982</v>
      </c>
      <c r="AD213" s="130">
        <v>703.80100000000004</v>
      </c>
      <c r="AE213" s="127" t="s">
        <v>5357</v>
      </c>
      <c r="AF213" s="127" t="s">
        <v>5356</v>
      </c>
      <c r="AG213" s="127" t="s">
        <v>5356</v>
      </c>
      <c r="AH213" s="127" t="s">
        <v>5594</v>
      </c>
      <c r="AI213" s="127" t="s">
        <v>5356</v>
      </c>
      <c r="AJ213" s="127" t="s">
        <v>5359</v>
      </c>
      <c r="AK213" s="127" t="s">
        <v>5360</v>
      </c>
      <c r="AL213" s="131" t="s">
        <v>5361</v>
      </c>
      <c r="AM213" s="127" t="s">
        <v>13</v>
      </c>
      <c r="AN213" s="127" t="s">
        <v>5495</v>
      </c>
      <c r="AO213" s="127" t="s">
        <v>5356</v>
      </c>
      <c r="AP213" s="127" t="s">
        <v>5356</v>
      </c>
      <c r="AQ213" s="132">
        <v>3</v>
      </c>
      <c r="AR213" t="s">
        <v>95</v>
      </c>
      <c r="AS213"/>
    </row>
    <row r="214" spans="1:45" s="127" customFormat="1">
      <c r="A214" s="127" t="s">
        <v>5592</v>
      </c>
      <c r="B214" s="128">
        <v>43628</v>
      </c>
      <c r="C214" s="127" t="s">
        <v>5339</v>
      </c>
      <c r="D214" s="127" t="s">
        <v>5340</v>
      </c>
      <c r="E214" s="127" t="s">
        <v>5593</v>
      </c>
      <c r="F214" s="127" t="s">
        <v>5342</v>
      </c>
      <c r="G214" s="127" t="s">
        <v>5495</v>
      </c>
      <c r="H214" s="127" t="s">
        <v>5496</v>
      </c>
      <c r="I214" s="127" t="s">
        <v>5497</v>
      </c>
      <c r="J214" s="127" t="s">
        <v>5346</v>
      </c>
      <c r="K214" s="127" t="s">
        <v>5347</v>
      </c>
      <c r="L214" s="127" t="s">
        <v>5348</v>
      </c>
      <c r="M214" s="127" t="s">
        <v>5349</v>
      </c>
      <c r="N214" s="127" t="s">
        <v>5346</v>
      </c>
      <c r="O214" s="127" t="s">
        <v>5350</v>
      </c>
      <c r="P214" s="127" t="s">
        <v>5351</v>
      </c>
      <c r="Q214" s="127" t="s">
        <v>5352</v>
      </c>
      <c r="R214" s="127" t="s">
        <v>5386</v>
      </c>
      <c r="S214" s="127" t="s">
        <v>5387</v>
      </c>
      <c r="T214" s="129">
        <v>20</v>
      </c>
      <c r="U214" s="129">
        <v>20</v>
      </c>
      <c r="V214" s="127" t="s">
        <v>5355</v>
      </c>
      <c r="W214" s="127" t="s">
        <v>5355</v>
      </c>
      <c r="X214" s="130">
        <v>213273</v>
      </c>
      <c r="Y214" s="130">
        <v>213273</v>
      </c>
      <c r="Z214" s="131" t="s">
        <v>5356</v>
      </c>
      <c r="AA214" s="131">
        <v>4265460</v>
      </c>
      <c r="AB214" s="131">
        <v>0</v>
      </c>
      <c r="AC214" s="131">
        <v>426546</v>
      </c>
      <c r="AD214" s="130">
        <v>4692.0060000000003</v>
      </c>
      <c r="AE214" s="127" t="s">
        <v>5357</v>
      </c>
      <c r="AF214" s="127" t="s">
        <v>5356</v>
      </c>
      <c r="AG214" s="127" t="s">
        <v>5356</v>
      </c>
      <c r="AH214" s="127" t="s">
        <v>5594</v>
      </c>
      <c r="AI214" s="127" t="s">
        <v>5356</v>
      </c>
      <c r="AJ214" s="127" t="s">
        <v>5359</v>
      </c>
      <c r="AK214" s="127" t="s">
        <v>5360</v>
      </c>
      <c r="AL214" s="131" t="s">
        <v>5361</v>
      </c>
      <c r="AM214" s="127" t="s">
        <v>13</v>
      </c>
      <c r="AN214" s="127" t="s">
        <v>5495</v>
      </c>
      <c r="AO214" s="127" t="s">
        <v>5356</v>
      </c>
      <c r="AP214" s="127" t="s">
        <v>5356</v>
      </c>
      <c r="AQ214" s="132">
        <v>20</v>
      </c>
      <c r="AR214" t="s">
        <v>95</v>
      </c>
      <c r="AS214"/>
    </row>
    <row r="215" spans="1:45" s="127" customFormat="1">
      <c r="A215" s="127" t="s">
        <v>5592</v>
      </c>
      <c r="B215" s="128">
        <v>43628</v>
      </c>
      <c r="C215" s="127" t="s">
        <v>5339</v>
      </c>
      <c r="D215" s="127" t="s">
        <v>5340</v>
      </c>
      <c r="E215" s="127" t="s">
        <v>5593</v>
      </c>
      <c r="F215" s="127" t="s">
        <v>5342</v>
      </c>
      <c r="G215" s="127" t="s">
        <v>5495</v>
      </c>
      <c r="H215" s="127" t="s">
        <v>5496</v>
      </c>
      <c r="I215" s="127" t="s">
        <v>5497</v>
      </c>
      <c r="J215" s="127" t="s">
        <v>5346</v>
      </c>
      <c r="K215" s="127" t="s">
        <v>5347</v>
      </c>
      <c r="L215" s="127" t="s">
        <v>5348</v>
      </c>
      <c r="M215" s="127" t="s">
        <v>5349</v>
      </c>
      <c r="N215" s="127" t="s">
        <v>5346</v>
      </c>
      <c r="O215" s="127" t="s">
        <v>5350</v>
      </c>
      <c r="P215" s="127" t="s">
        <v>5351</v>
      </c>
      <c r="Q215" s="127" t="s">
        <v>5352</v>
      </c>
      <c r="R215" s="127" t="s">
        <v>5371</v>
      </c>
      <c r="S215" s="127" t="s">
        <v>5372</v>
      </c>
      <c r="T215" s="129">
        <v>3</v>
      </c>
      <c r="U215" s="129">
        <v>3</v>
      </c>
      <c r="V215" s="127" t="s">
        <v>5355</v>
      </c>
      <c r="W215" s="127" t="s">
        <v>5355</v>
      </c>
      <c r="X215" s="130">
        <v>300000</v>
      </c>
      <c r="Y215" s="130">
        <v>300000</v>
      </c>
      <c r="Z215" s="131" t="s">
        <v>5356</v>
      </c>
      <c r="AA215" s="131">
        <v>900000</v>
      </c>
      <c r="AB215" s="131">
        <v>0</v>
      </c>
      <c r="AC215" s="131">
        <v>90000</v>
      </c>
      <c r="AD215" s="130">
        <v>990</v>
      </c>
      <c r="AE215" s="127" t="s">
        <v>5357</v>
      </c>
      <c r="AF215" s="127" t="s">
        <v>5356</v>
      </c>
      <c r="AG215" s="127" t="s">
        <v>5356</v>
      </c>
      <c r="AH215" s="127" t="s">
        <v>5594</v>
      </c>
      <c r="AI215" s="127" t="s">
        <v>5356</v>
      </c>
      <c r="AJ215" s="127" t="s">
        <v>5359</v>
      </c>
      <c r="AK215" s="127" t="s">
        <v>5360</v>
      </c>
      <c r="AL215" s="131" t="s">
        <v>5361</v>
      </c>
      <c r="AM215" s="127" t="s">
        <v>13</v>
      </c>
      <c r="AN215" s="127" t="s">
        <v>5495</v>
      </c>
      <c r="AO215" s="127" t="s">
        <v>5356</v>
      </c>
      <c r="AP215" s="127" t="s">
        <v>5356</v>
      </c>
      <c r="AQ215" s="132">
        <v>3</v>
      </c>
      <c r="AR215" t="s">
        <v>95</v>
      </c>
      <c r="AS215"/>
    </row>
    <row r="216" spans="1:45" s="127" customFormat="1">
      <c r="A216" s="127" t="s">
        <v>5592</v>
      </c>
      <c r="B216" s="128">
        <v>43628</v>
      </c>
      <c r="C216" s="127" t="s">
        <v>5339</v>
      </c>
      <c r="D216" s="127" t="s">
        <v>5340</v>
      </c>
      <c r="E216" s="127" t="s">
        <v>5593</v>
      </c>
      <c r="F216" s="127" t="s">
        <v>5342</v>
      </c>
      <c r="G216" s="127" t="s">
        <v>5495</v>
      </c>
      <c r="H216" s="127" t="s">
        <v>5496</v>
      </c>
      <c r="I216" s="127" t="s">
        <v>5497</v>
      </c>
      <c r="J216" s="127" t="s">
        <v>5346</v>
      </c>
      <c r="K216" s="127" t="s">
        <v>5347</v>
      </c>
      <c r="L216" s="127" t="s">
        <v>5348</v>
      </c>
      <c r="M216" s="127" t="s">
        <v>5349</v>
      </c>
      <c r="N216" s="127" t="s">
        <v>5346</v>
      </c>
      <c r="O216" s="127" t="s">
        <v>5350</v>
      </c>
      <c r="P216" s="127" t="s">
        <v>5351</v>
      </c>
      <c r="Q216" s="127" t="s">
        <v>5352</v>
      </c>
      <c r="R216" s="127" t="s">
        <v>5447</v>
      </c>
      <c r="S216" s="127" t="s">
        <v>5448</v>
      </c>
      <c r="T216" s="129">
        <v>6</v>
      </c>
      <c r="U216" s="129">
        <v>6</v>
      </c>
      <c r="V216" s="127" t="s">
        <v>5355</v>
      </c>
      <c r="W216" s="127" t="s">
        <v>5355</v>
      </c>
      <c r="X216" s="130">
        <v>320000</v>
      </c>
      <c r="Y216" s="130">
        <v>320000</v>
      </c>
      <c r="Z216" s="131" t="s">
        <v>5356</v>
      </c>
      <c r="AA216" s="131">
        <v>1920000</v>
      </c>
      <c r="AB216" s="131">
        <v>0</v>
      </c>
      <c r="AC216" s="131">
        <v>192000</v>
      </c>
      <c r="AD216" s="130">
        <v>2112</v>
      </c>
      <c r="AE216" s="127" t="s">
        <v>5357</v>
      </c>
      <c r="AF216" s="127" t="s">
        <v>5356</v>
      </c>
      <c r="AG216" s="127" t="s">
        <v>5356</v>
      </c>
      <c r="AH216" s="127" t="s">
        <v>5594</v>
      </c>
      <c r="AI216" s="127" t="s">
        <v>5356</v>
      </c>
      <c r="AJ216" s="127" t="s">
        <v>5359</v>
      </c>
      <c r="AK216" s="127" t="s">
        <v>5360</v>
      </c>
      <c r="AL216" s="131" t="s">
        <v>5361</v>
      </c>
      <c r="AM216" s="127" t="s">
        <v>13</v>
      </c>
      <c r="AN216" s="127" t="s">
        <v>5495</v>
      </c>
      <c r="AO216" s="127" t="s">
        <v>5356</v>
      </c>
      <c r="AP216" s="127" t="s">
        <v>5356</v>
      </c>
      <c r="AQ216" s="132">
        <v>6</v>
      </c>
      <c r="AR216" t="s">
        <v>95</v>
      </c>
      <c r="AS216"/>
    </row>
    <row r="217" spans="1:45" s="127" customFormat="1">
      <c r="A217" s="127" t="s">
        <v>5595</v>
      </c>
      <c r="B217" s="128">
        <v>43628</v>
      </c>
      <c r="C217" s="127" t="s">
        <v>5339</v>
      </c>
      <c r="D217" s="127" t="s">
        <v>5340</v>
      </c>
      <c r="E217" s="127" t="s">
        <v>5596</v>
      </c>
      <c r="F217" s="127" t="s">
        <v>5342</v>
      </c>
      <c r="G217" s="127" t="s">
        <v>5531</v>
      </c>
      <c r="H217" s="127" t="s">
        <v>5532</v>
      </c>
      <c r="I217" s="127" t="s">
        <v>5533</v>
      </c>
      <c r="J217" s="127" t="s">
        <v>5346</v>
      </c>
      <c r="K217" s="127" t="s">
        <v>5347</v>
      </c>
      <c r="L217" s="127" t="s">
        <v>5348</v>
      </c>
      <c r="M217" s="127" t="s">
        <v>5349</v>
      </c>
      <c r="N217" s="127" t="s">
        <v>5346</v>
      </c>
      <c r="O217" s="127" t="s">
        <v>5350</v>
      </c>
      <c r="P217" s="127" t="s">
        <v>5351</v>
      </c>
      <c r="Q217" s="127" t="s">
        <v>5352</v>
      </c>
      <c r="R217" s="127" t="s">
        <v>5353</v>
      </c>
      <c r="S217" s="127" t="s">
        <v>5354</v>
      </c>
      <c r="T217" s="129">
        <v>20</v>
      </c>
      <c r="U217" s="129">
        <v>20</v>
      </c>
      <c r="V217" s="127" t="s">
        <v>5355</v>
      </c>
      <c r="W217" s="127" t="s">
        <v>5355</v>
      </c>
      <c r="X217" s="130">
        <v>115037</v>
      </c>
      <c r="Y217" s="130">
        <v>115037</v>
      </c>
      <c r="Z217" s="131" t="s">
        <v>5356</v>
      </c>
      <c r="AA217" s="131">
        <v>2300734</v>
      </c>
      <c r="AB217" s="131">
        <v>-808366</v>
      </c>
      <c r="AC217" s="131">
        <v>230073</v>
      </c>
      <c r="AD217" s="130">
        <v>2530.8069999999998</v>
      </c>
      <c r="AE217" s="127" t="s">
        <v>5357</v>
      </c>
      <c r="AF217" s="127" t="s">
        <v>5356</v>
      </c>
      <c r="AG217" s="127" t="s">
        <v>5356</v>
      </c>
      <c r="AH217" s="127" t="s">
        <v>5597</v>
      </c>
      <c r="AI217" s="127" t="s">
        <v>5356</v>
      </c>
      <c r="AJ217" s="127" t="s">
        <v>5359</v>
      </c>
      <c r="AK217" s="127" t="s">
        <v>5360</v>
      </c>
      <c r="AL217" s="131" t="s">
        <v>5361</v>
      </c>
      <c r="AM217" s="127" t="s">
        <v>13</v>
      </c>
      <c r="AN217" s="127" t="s">
        <v>5531</v>
      </c>
      <c r="AO217" s="127" t="s">
        <v>5356</v>
      </c>
      <c r="AP217" s="127" t="s">
        <v>5356</v>
      </c>
      <c r="AQ217" s="132">
        <v>20</v>
      </c>
      <c r="AR217" t="s">
        <v>94</v>
      </c>
      <c r="AS217"/>
    </row>
    <row r="218" spans="1:45" s="127" customFormat="1">
      <c r="A218" s="127" t="s">
        <v>5595</v>
      </c>
      <c r="B218" s="128">
        <v>43628</v>
      </c>
      <c r="C218" s="127" t="s">
        <v>5339</v>
      </c>
      <c r="D218" s="127" t="s">
        <v>5340</v>
      </c>
      <c r="E218" s="127" t="s">
        <v>5596</v>
      </c>
      <c r="F218" s="127" t="s">
        <v>5342</v>
      </c>
      <c r="G218" s="127" t="s">
        <v>5531</v>
      </c>
      <c r="H218" s="127" t="s">
        <v>5532</v>
      </c>
      <c r="I218" s="127" t="s">
        <v>5533</v>
      </c>
      <c r="J218" s="127" t="s">
        <v>5346</v>
      </c>
      <c r="K218" s="127" t="s">
        <v>5347</v>
      </c>
      <c r="L218" s="127" t="s">
        <v>5348</v>
      </c>
      <c r="M218" s="127" t="s">
        <v>5349</v>
      </c>
      <c r="N218" s="127" t="s">
        <v>5346</v>
      </c>
      <c r="O218" s="127" t="s">
        <v>5350</v>
      </c>
      <c r="P218" s="127" t="s">
        <v>5351</v>
      </c>
      <c r="Q218" s="127" t="s">
        <v>5352</v>
      </c>
      <c r="R218" s="127" t="s">
        <v>5363</v>
      </c>
      <c r="S218" s="127" t="s">
        <v>5364</v>
      </c>
      <c r="T218" s="129">
        <v>10</v>
      </c>
      <c r="U218" s="129">
        <v>10</v>
      </c>
      <c r="V218" s="127" t="s">
        <v>5355</v>
      </c>
      <c r="W218" s="127" t="s">
        <v>5355</v>
      </c>
      <c r="X218" s="130">
        <v>340000</v>
      </c>
      <c r="Y218" s="130">
        <v>340000</v>
      </c>
      <c r="Z218" s="131" t="s">
        <v>5356</v>
      </c>
      <c r="AA218" s="131">
        <v>3400000</v>
      </c>
      <c r="AB218" s="131">
        <v>0</v>
      </c>
      <c r="AC218" s="131">
        <v>340000</v>
      </c>
      <c r="AD218" s="130">
        <v>3740</v>
      </c>
      <c r="AE218" s="127" t="s">
        <v>5357</v>
      </c>
      <c r="AF218" s="127" t="s">
        <v>5356</v>
      </c>
      <c r="AG218" s="127" t="s">
        <v>5356</v>
      </c>
      <c r="AH218" s="127" t="s">
        <v>5597</v>
      </c>
      <c r="AI218" s="127" t="s">
        <v>5356</v>
      </c>
      <c r="AJ218" s="127" t="s">
        <v>5359</v>
      </c>
      <c r="AK218" s="127" t="s">
        <v>5360</v>
      </c>
      <c r="AL218" s="131" t="s">
        <v>5361</v>
      </c>
      <c r="AM218" s="127" t="s">
        <v>13</v>
      </c>
      <c r="AN218" s="127" t="s">
        <v>5531</v>
      </c>
      <c r="AO218" s="127" t="s">
        <v>5356</v>
      </c>
      <c r="AP218" s="127" t="s">
        <v>5356</v>
      </c>
      <c r="AQ218" s="132">
        <v>10</v>
      </c>
      <c r="AR218" t="s">
        <v>94</v>
      </c>
      <c r="AS218"/>
    </row>
    <row r="219" spans="1:45" s="127" customFormat="1">
      <c r="A219" s="127" t="s">
        <v>5595</v>
      </c>
      <c r="B219" s="128">
        <v>43628</v>
      </c>
      <c r="C219" s="127" t="s">
        <v>5339</v>
      </c>
      <c r="D219" s="127" t="s">
        <v>5340</v>
      </c>
      <c r="E219" s="127" t="s">
        <v>5596</v>
      </c>
      <c r="F219" s="127" t="s">
        <v>5342</v>
      </c>
      <c r="G219" s="127" t="s">
        <v>5531</v>
      </c>
      <c r="H219" s="127" t="s">
        <v>5532</v>
      </c>
      <c r="I219" s="127" t="s">
        <v>5533</v>
      </c>
      <c r="J219" s="127" t="s">
        <v>5346</v>
      </c>
      <c r="K219" s="127" t="s">
        <v>5347</v>
      </c>
      <c r="L219" s="127" t="s">
        <v>5348</v>
      </c>
      <c r="M219" s="127" t="s">
        <v>5349</v>
      </c>
      <c r="N219" s="127" t="s">
        <v>5346</v>
      </c>
      <c r="O219" s="127" t="s">
        <v>5350</v>
      </c>
      <c r="P219" s="127" t="s">
        <v>5351</v>
      </c>
      <c r="Q219" s="127" t="s">
        <v>5352</v>
      </c>
      <c r="R219" s="127" t="s">
        <v>5365</v>
      </c>
      <c r="S219" s="127" t="s">
        <v>5366</v>
      </c>
      <c r="T219" s="129">
        <v>10</v>
      </c>
      <c r="U219" s="129">
        <v>10</v>
      </c>
      <c r="V219" s="127" t="s">
        <v>5355</v>
      </c>
      <c r="W219" s="127" t="s">
        <v>5355</v>
      </c>
      <c r="X219" s="130">
        <v>213273</v>
      </c>
      <c r="Y219" s="130">
        <v>213273</v>
      </c>
      <c r="Z219" s="131" t="s">
        <v>5356</v>
      </c>
      <c r="AA219" s="131">
        <v>2132730</v>
      </c>
      <c r="AB219" s="131">
        <v>0</v>
      </c>
      <c r="AC219" s="131">
        <v>213273</v>
      </c>
      <c r="AD219" s="130">
        <v>2346.0030000000002</v>
      </c>
      <c r="AE219" s="127" t="s">
        <v>5357</v>
      </c>
      <c r="AF219" s="127" t="s">
        <v>5356</v>
      </c>
      <c r="AG219" s="127" t="s">
        <v>5356</v>
      </c>
      <c r="AH219" s="127" t="s">
        <v>5597</v>
      </c>
      <c r="AI219" s="127" t="s">
        <v>5356</v>
      </c>
      <c r="AJ219" s="127" t="s">
        <v>5359</v>
      </c>
      <c r="AK219" s="127" t="s">
        <v>5360</v>
      </c>
      <c r="AL219" s="131" t="s">
        <v>5361</v>
      </c>
      <c r="AM219" s="127" t="s">
        <v>13</v>
      </c>
      <c r="AN219" s="127" t="s">
        <v>5531</v>
      </c>
      <c r="AO219" s="127" t="s">
        <v>5356</v>
      </c>
      <c r="AP219" s="127" t="s">
        <v>5356</v>
      </c>
      <c r="AQ219" s="132">
        <v>10</v>
      </c>
      <c r="AR219" t="s">
        <v>94</v>
      </c>
      <c r="AS219"/>
    </row>
    <row r="220" spans="1:45" s="127" customFormat="1">
      <c r="A220" s="127" t="s">
        <v>5595</v>
      </c>
      <c r="B220" s="128">
        <v>43628</v>
      </c>
      <c r="C220" s="127" t="s">
        <v>5339</v>
      </c>
      <c r="D220" s="127" t="s">
        <v>5340</v>
      </c>
      <c r="E220" s="127" t="s">
        <v>5596</v>
      </c>
      <c r="F220" s="127" t="s">
        <v>5342</v>
      </c>
      <c r="G220" s="127" t="s">
        <v>5531</v>
      </c>
      <c r="H220" s="127" t="s">
        <v>5532</v>
      </c>
      <c r="I220" s="127" t="s">
        <v>5533</v>
      </c>
      <c r="J220" s="127" t="s">
        <v>5346</v>
      </c>
      <c r="K220" s="127" t="s">
        <v>5347</v>
      </c>
      <c r="L220" s="127" t="s">
        <v>5348</v>
      </c>
      <c r="M220" s="127" t="s">
        <v>5349</v>
      </c>
      <c r="N220" s="127" t="s">
        <v>5346</v>
      </c>
      <c r="O220" s="127" t="s">
        <v>5350</v>
      </c>
      <c r="P220" s="127" t="s">
        <v>5351</v>
      </c>
      <c r="Q220" s="127" t="s">
        <v>5352</v>
      </c>
      <c r="R220" s="127" t="s">
        <v>5369</v>
      </c>
      <c r="S220" s="127" t="s">
        <v>5370</v>
      </c>
      <c r="T220" s="129">
        <v>2</v>
      </c>
      <c r="U220" s="129">
        <v>2</v>
      </c>
      <c r="V220" s="127" t="s">
        <v>5355</v>
      </c>
      <c r="W220" s="127" t="s">
        <v>5355</v>
      </c>
      <c r="X220" s="130">
        <v>300000</v>
      </c>
      <c r="Y220" s="130">
        <v>300000</v>
      </c>
      <c r="Z220" s="131" t="s">
        <v>5356</v>
      </c>
      <c r="AA220" s="131">
        <v>600000</v>
      </c>
      <c r="AB220" s="131">
        <v>0</v>
      </c>
      <c r="AC220" s="131">
        <v>60000</v>
      </c>
      <c r="AD220" s="130">
        <v>660</v>
      </c>
      <c r="AE220" s="127" t="s">
        <v>5357</v>
      </c>
      <c r="AF220" s="127" t="s">
        <v>5356</v>
      </c>
      <c r="AG220" s="127" t="s">
        <v>5356</v>
      </c>
      <c r="AH220" s="127" t="s">
        <v>5597</v>
      </c>
      <c r="AI220" s="127" t="s">
        <v>5356</v>
      </c>
      <c r="AJ220" s="127" t="s">
        <v>5359</v>
      </c>
      <c r="AK220" s="127" t="s">
        <v>5360</v>
      </c>
      <c r="AL220" s="131" t="s">
        <v>5361</v>
      </c>
      <c r="AM220" s="127" t="s">
        <v>13</v>
      </c>
      <c r="AN220" s="127" t="s">
        <v>5531</v>
      </c>
      <c r="AO220" s="127" t="s">
        <v>5356</v>
      </c>
      <c r="AP220" s="127" t="s">
        <v>5356</v>
      </c>
      <c r="AQ220" s="132">
        <v>2</v>
      </c>
      <c r="AR220" t="s">
        <v>94</v>
      </c>
      <c r="AS220"/>
    </row>
    <row r="221" spans="1:45" s="127" customFormat="1">
      <c r="A221" s="127" t="s">
        <v>5595</v>
      </c>
      <c r="B221" s="128">
        <v>43628</v>
      </c>
      <c r="C221" s="127" t="s">
        <v>5339</v>
      </c>
      <c r="D221" s="127" t="s">
        <v>5340</v>
      </c>
      <c r="E221" s="127" t="s">
        <v>5596</v>
      </c>
      <c r="F221" s="127" t="s">
        <v>5342</v>
      </c>
      <c r="G221" s="127" t="s">
        <v>5531</v>
      </c>
      <c r="H221" s="127" t="s">
        <v>5532</v>
      </c>
      <c r="I221" s="127" t="s">
        <v>5533</v>
      </c>
      <c r="J221" s="127" t="s">
        <v>5346</v>
      </c>
      <c r="K221" s="127" t="s">
        <v>5347</v>
      </c>
      <c r="L221" s="127" t="s">
        <v>5348</v>
      </c>
      <c r="M221" s="127" t="s">
        <v>5349</v>
      </c>
      <c r="N221" s="127" t="s">
        <v>5346</v>
      </c>
      <c r="O221" s="127" t="s">
        <v>5350</v>
      </c>
      <c r="P221" s="127" t="s">
        <v>5351</v>
      </c>
      <c r="Q221" s="127" t="s">
        <v>5352</v>
      </c>
      <c r="R221" s="127" t="s">
        <v>5367</v>
      </c>
      <c r="S221" s="127" t="s">
        <v>5368</v>
      </c>
      <c r="T221" s="129">
        <v>3</v>
      </c>
      <c r="U221" s="129">
        <v>3</v>
      </c>
      <c r="V221" s="127" t="s">
        <v>5355</v>
      </c>
      <c r="W221" s="127" t="s">
        <v>5355</v>
      </c>
      <c r="X221" s="130">
        <v>300000</v>
      </c>
      <c r="Y221" s="130">
        <v>300000</v>
      </c>
      <c r="Z221" s="131" t="s">
        <v>5356</v>
      </c>
      <c r="AA221" s="131">
        <v>900000</v>
      </c>
      <c r="AB221" s="131">
        <v>0</v>
      </c>
      <c r="AC221" s="131">
        <v>90000</v>
      </c>
      <c r="AD221" s="130">
        <v>990</v>
      </c>
      <c r="AE221" s="127" t="s">
        <v>5357</v>
      </c>
      <c r="AF221" s="127" t="s">
        <v>5356</v>
      </c>
      <c r="AG221" s="127" t="s">
        <v>5356</v>
      </c>
      <c r="AH221" s="127" t="s">
        <v>5597</v>
      </c>
      <c r="AI221" s="127" t="s">
        <v>5356</v>
      </c>
      <c r="AJ221" s="127" t="s">
        <v>5359</v>
      </c>
      <c r="AK221" s="127" t="s">
        <v>5360</v>
      </c>
      <c r="AL221" s="131" t="s">
        <v>5361</v>
      </c>
      <c r="AM221" s="127" t="s">
        <v>13</v>
      </c>
      <c r="AN221" s="127" t="s">
        <v>5531</v>
      </c>
      <c r="AO221" s="127" t="s">
        <v>5356</v>
      </c>
      <c r="AP221" s="127" t="s">
        <v>5356</v>
      </c>
      <c r="AQ221" s="132">
        <v>3</v>
      </c>
      <c r="AR221" t="s">
        <v>94</v>
      </c>
      <c r="AS221"/>
    </row>
    <row r="222" spans="1:45" s="127" customFormat="1">
      <c r="A222" s="127" t="s">
        <v>5595</v>
      </c>
      <c r="B222" s="128">
        <v>43628</v>
      </c>
      <c r="C222" s="127" t="s">
        <v>5339</v>
      </c>
      <c r="D222" s="127" t="s">
        <v>5340</v>
      </c>
      <c r="E222" s="127" t="s">
        <v>5596</v>
      </c>
      <c r="F222" s="127" t="s">
        <v>5342</v>
      </c>
      <c r="G222" s="127" t="s">
        <v>5531</v>
      </c>
      <c r="H222" s="127" t="s">
        <v>5532</v>
      </c>
      <c r="I222" s="127" t="s">
        <v>5533</v>
      </c>
      <c r="J222" s="127" t="s">
        <v>5346</v>
      </c>
      <c r="K222" s="127" t="s">
        <v>5347</v>
      </c>
      <c r="L222" s="127" t="s">
        <v>5348</v>
      </c>
      <c r="M222" s="127" t="s">
        <v>5349</v>
      </c>
      <c r="N222" s="127" t="s">
        <v>5346</v>
      </c>
      <c r="O222" s="127" t="s">
        <v>5350</v>
      </c>
      <c r="P222" s="127" t="s">
        <v>5351</v>
      </c>
      <c r="Q222" s="127" t="s">
        <v>5352</v>
      </c>
      <c r="R222" s="127" t="s">
        <v>5386</v>
      </c>
      <c r="S222" s="127" t="s">
        <v>5387</v>
      </c>
      <c r="T222" s="129">
        <v>10</v>
      </c>
      <c r="U222" s="129">
        <v>10</v>
      </c>
      <c r="V222" s="127" t="s">
        <v>5355</v>
      </c>
      <c r="W222" s="127" t="s">
        <v>5355</v>
      </c>
      <c r="X222" s="130">
        <v>213273</v>
      </c>
      <c r="Y222" s="130">
        <v>213273</v>
      </c>
      <c r="Z222" s="131" t="s">
        <v>5356</v>
      </c>
      <c r="AA222" s="131">
        <v>2132730</v>
      </c>
      <c r="AB222" s="131">
        <v>0</v>
      </c>
      <c r="AC222" s="131">
        <v>213273</v>
      </c>
      <c r="AD222" s="130">
        <v>2346.0030000000002</v>
      </c>
      <c r="AE222" s="127" t="s">
        <v>5357</v>
      </c>
      <c r="AF222" s="127" t="s">
        <v>5356</v>
      </c>
      <c r="AG222" s="127" t="s">
        <v>5356</v>
      </c>
      <c r="AH222" s="127" t="s">
        <v>5597</v>
      </c>
      <c r="AI222" s="127" t="s">
        <v>5356</v>
      </c>
      <c r="AJ222" s="127" t="s">
        <v>5359</v>
      </c>
      <c r="AK222" s="127" t="s">
        <v>5360</v>
      </c>
      <c r="AL222" s="131" t="s">
        <v>5361</v>
      </c>
      <c r="AM222" s="127" t="s">
        <v>13</v>
      </c>
      <c r="AN222" s="127" t="s">
        <v>5531</v>
      </c>
      <c r="AO222" s="127" t="s">
        <v>5356</v>
      </c>
      <c r="AP222" s="127" t="s">
        <v>5356</v>
      </c>
      <c r="AQ222" s="132">
        <v>10</v>
      </c>
      <c r="AR222" t="s">
        <v>94</v>
      </c>
      <c r="AS222"/>
    </row>
    <row r="223" spans="1:45" s="127" customFormat="1">
      <c r="A223" s="127" t="s">
        <v>5595</v>
      </c>
      <c r="B223" s="128">
        <v>43628</v>
      </c>
      <c r="C223" s="127" t="s">
        <v>5339</v>
      </c>
      <c r="D223" s="127" t="s">
        <v>5340</v>
      </c>
      <c r="E223" s="127" t="s">
        <v>5596</v>
      </c>
      <c r="F223" s="127" t="s">
        <v>5342</v>
      </c>
      <c r="G223" s="127" t="s">
        <v>5531</v>
      </c>
      <c r="H223" s="127" t="s">
        <v>5532</v>
      </c>
      <c r="I223" s="127" t="s">
        <v>5533</v>
      </c>
      <c r="J223" s="127" t="s">
        <v>5346</v>
      </c>
      <c r="K223" s="127" t="s">
        <v>5347</v>
      </c>
      <c r="L223" s="127" t="s">
        <v>5348</v>
      </c>
      <c r="M223" s="127" t="s">
        <v>5349</v>
      </c>
      <c r="N223" s="127" t="s">
        <v>5346</v>
      </c>
      <c r="O223" s="127" t="s">
        <v>5350</v>
      </c>
      <c r="P223" s="127" t="s">
        <v>5351</v>
      </c>
      <c r="Q223" s="127" t="s">
        <v>5352</v>
      </c>
      <c r="R223" s="127" t="s">
        <v>5371</v>
      </c>
      <c r="S223" s="127" t="s">
        <v>5372</v>
      </c>
      <c r="T223" s="129">
        <v>2</v>
      </c>
      <c r="U223" s="129">
        <v>2</v>
      </c>
      <c r="V223" s="127" t="s">
        <v>5355</v>
      </c>
      <c r="W223" s="127" t="s">
        <v>5355</v>
      </c>
      <c r="X223" s="130">
        <v>300000</v>
      </c>
      <c r="Y223" s="130">
        <v>300000</v>
      </c>
      <c r="Z223" s="131" t="s">
        <v>5356</v>
      </c>
      <c r="AA223" s="131">
        <v>600000</v>
      </c>
      <c r="AB223" s="131">
        <v>0</v>
      </c>
      <c r="AC223" s="131">
        <v>60000</v>
      </c>
      <c r="AD223" s="130">
        <v>660</v>
      </c>
      <c r="AE223" s="127" t="s">
        <v>5357</v>
      </c>
      <c r="AF223" s="127" t="s">
        <v>5356</v>
      </c>
      <c r="AG223" s="127" t="s">
        <v>5356</v>
      </c>
      <c r="AH223" s="127" t="s">
        <v>5597</v>
      </c>
      <c r="AI223" s="127" t="s">
        <v>5356</v>
      </c>
      <c r="AJ223" s="127" t="s">
        <v>5359</v>
      </c>
      <c r="AK223" s="127" t="s">
        <v>5360</v>
      </c>
      <c r="AL223" s="131" t="s">
        <v>5361</v>
      </c>
      <c r="AM223" s="127" t="s">
        <v>13</v>
      </c>
      <c r="AN223" s="127" t="s">
        <v>5531</v>
      </c>
      <c r="AO223" s="127" t="s">
        <v>5356</v>
      </c>
      <c r="AP223" s="127" t="s">
        <v>5356</v>
      </c>
      <c r="AQ223" s="132">
        <v>2</v>
      </c>
      <c r="AR223" t="s">
        <v>94</v>
      </c>
      <c r="AS223"/>
    </row>
    <row r="224" spans="1:45" s="127" customFormat="1">
      <c r="A224" s="127" t="s">
        <v>5595</v>
      </c>
      <c r="B224" s="128">
        <v>43628</v>
      </c>
      <c r="C224" s="127" t="s">
        <v>5339</v>
      </c>
      <c r="D224" s="127" t="s">
        <v>5340</v>
      </c>
      <c r="E224" s="127" t="s">
        <v>5596</v>
      </c>
      <c r="F224" s="127" t="s">
        <v>5342</v>
      </c>
      <c r="G224" s="127" t="s">
        <v>5531</v>
      </c>
      <c r="H224" s="127" t="s">
        <v>5532</v>
      </c>
      <c r="I224" s="127" t="s">
        <v>5533</v>
      </c>
      <c r="J224" s="127" t="s">
        <v>5346</v>
      </c>
      <c r="K224" s="127" t="s">
        <v>5347</v>
      </c>
      <c r="L224" s="127" t="s">
        <v>5348</v>
      </c>
      <c r="M224" s="127" t="s">
        <v>5349</v>
      </c>
      <c r="N224" s="127" t="s">
        <v>5346</v>
      </c>
      <c r="O224" s="127" t="s">
        <v>5350</v>
      </c>
      <c r="P224" s="127" t="s">
        <v>5351</v>
      </c>
      <c r="Q224" s="127" t="s">
        <v>5352</v>
      </c>
      <c r="R224" s="127" t="s">
        <v>5447</v>
      </c>
      <c r="S224" s="127" t="s">
        <v>5448</v>
      </c>
      <c r="T224" s="129">
        <v>3</v>
      </c>
      <c r="U224" s="129">
        <v>3</v>
      </c>
      <c r="V224" s="127" t="s">
        <v>5355</v>
      </c>
      <c r="W224" s="127" t="s">
        <v>5355</v>
      </c>
      <c r="X224" s="130">
        <v>320000</v>
      </c>
      <c r="Y224" s="130">
        <v>320000</v>
      </c>
      <c r="Z224" s="131" t="s">
        <v>5356</v>
      </c>
      <c r="AA224" s="131">
        <v>960000</v>
      </c>
      <c r="AB224" s="131">
        <v>0</v>
      </c>
      <c r="AC224" s="131">
        <v>96000</v>
      </c>
      <c r="AD224" s="130">
        <v>1056</v>
      </c>
      <c r="AE224" s="127" t="s">
        <v>5357</v>
      </c>
      <c r="AF224" s="127" t="s">
        <v>5356</v>
      </c>
      <c r="AG224" s="127" t="s">
        <v>5356</v>
      </c>
      <c r="AH224" s="127" t="s">
        <v>5597</v>
      </c>
      <c r="AI224" s="127" t="s">
        <v>5356</v>
      </c>
      <c r="AJ224" s="127" t="s">
        <v>5359</v>
      </c>
      <c r="AK224" s="127" t="s">
        <v>5360</v>
      </c>
      <c r="AL224" s="131" t="s">
        <v>5361</v>
      </c>
      <c r="AM224" s="127" t="s">
        <v>13</v>
      </c>
      <c r="AN224" s="127" t="s">
        <v>5531</v>
      </c>
      <c r="AO224" s="127" t="s">
        <v>5356</v>
      </c>
      <c r="AP224" s="127" t="s">
        <v>5356</v>
      </c>
      <c r="AQ224" s="132">
        <v>3</v>
      </c>
      <c r="AR224" t="s">
        <v>94</v>
      </c>
      <c r="AS224"/>
    </row>
    <row r="225" spans="1:45" s="127" customFormat="1">
      <c r="A225" s="127" t="s">
        <v>5598</v>
      </c>
      <c r="B225" s="128">
        <v>43628</v>
      </c>
      <c r="C225" s="127" t="s">
        <v>5339</v>
      </c>
      <c r="D225" s="127" t="s">
        <v>5340</v>
      </c>
      <c r="E225" s="127" t="s">
        <v>5599</v>
      </c>
      <c r="F225" s="127" t="s">
        <v>5342</v>
      </c>
      <c r="G225" s="127" t="s">
        <v>5416</v>
      </c>
      <c r="H225" s="127" t="s">
        <v>5417</v>
      </c>
      <c r="I225" s="127" t="s">
        <v>5418</v>
      </c>
      <c r="J225" s="127" t="s">
        <v>5346</v>
      </c>
      <c r="K225" s="127" t="s">
        <v>5347</v>
      </c>
      <c r="L225" s="127" t="s">
        <v>5348</v>
      </c>
      <c r="M225" s="127" t="s">
        <v>5349</v>
      </c>
      <c r="N225" s="127" t="s">
        <v>5346</v>
      </c>
      <c r="O225" s="127" t="s">
        <v>5350</v>
      </c>
      <c r="P225" s="127" t="s">
        <v>5419</v>
      </c>
      <c r="Q225" s="127" t="s">
        <v>5420</v>
      </c>
      <c r="R225" s="127" t="s">
        <v>5363</v>
      </c>
      <c r="S225" s="127" t="s">
        <v>5364</v>
      </c>
      <c r="T225" s="129">
        <v>100</v>
      </c>
      <c r="U225" s="129">
        <v>100</v>
      </c>
      <c r="V225" s="127" t="s">
        <v>5355</v>
      </c>
      <c r="W225" s="127" t="s">
        <v>5355</v>
      </c>
      <c r="X225" s="130">
        <v>309400</v>
      </c>
      <c r="Y225" s="130">
        <v>309400</v>
      </c>
      <c r="Z225" s="131" t="s">
        <v>5356</v>
      </c>
      <c r="AA225" s="131">
        <v>30940000</v>
      </c>
      <c r="AB225" s="131">
        <v>0</v>
      </c>
      <c r="AC225" s="131">
        <v>3094000</v>
      </c>
      <c r="AD225" s="130">
        <v>34034</v>
      </c>
      <c r="AE225" s="127" t="s">
        <v>5357</v>
      </c>
      <c r="AF225" s="127" t="s">
        <v>5356</v>
      </c>
      <c r="AG225" s="127" t="s">
        <v>5356</v>
      </c>
      <c r="AH225" s="127" t="s">
        <v>5600</v>
      </c>
      <c r="AI225" s="127" t="s">
        <v>5356</v>
      </c>
      <c r="AJ225" s="127" t="s">
        <v>5359</v>
      </c>
      <c r="AK225" s="127" t="s">
        <v>5360</v>
      </c>
      <c r="AL225" s="131" t="s">
        <v>5361</v>
      </c>
      <c r="AM225" s="127" t="s">
        <v>5356</v>
      </c>
      <c r="AN225" s="127" t="s">
        <v>5416</v>
      </c>
      <c r="AO225" s="127" t="s">
        <v>5356</v>
      </c>
      <c r="AP225" s="127" t="s">
        <v>5356</v>
      </c>
      <c r="AQ225" s="132">
        <v>100</v>
      </c>
      <c r="AR225">
        <v>0</v>
      </c>
      <c r="AS225"/>
    </row>
    <row r="226" spans="1:45" s="127" customFormat="1">
      <c r="A226" s="127" t="s">
        <v>5598</v>
      </c>
      <c r="B226" s="128">
        <v>43628</v>
      </c>
      <c r="C226" s="127" t="s">
        <v>5339</v>
      </c>
      <c r="D226" s="127" t="s">
        <v>5340</v>
      </c>
      <c r="E226" s="127" t="s">
        <v>5599</v>
      </c>
      <c r="F226" s="127" t="s">
        <v>5342</v>
      </c>
      <c r="G226" s="127" t="s">
        <v>5416</v>
      </c>
      <c r="H226" s="127" t="s">
        <v>5417</v>
      </c>
      <c r="I226" s="127" t="s">
        <v>5418</v>
      </c>
      <c r="J226" s="127" t="s">
        <v>5346</v>
      </c>
      <c r="K226" s="127" t="s">
        <v>5347</v>
      </c>
      <c r="L226" s="127" t="s">
        <v>5348</v>
      </c>
      <c r="M226" s="127" t="s">
        <v>5349</v>
      </c>
      <c r="N226" s="127" t="s">
        <v>5346</v>
      </c>
      <c r="O226" s="127" t="s">
        <v>5350</v>
      </c>
      <c r="P226" s="127" t="s">
        <v>5419</v>
      </c>
      <c r="Q226" s="127" t="s">
        <v>5420</v>
      </c>
      <c r="R226" s="127" t="s">
        <v>5365</v>
      </c>
      <c r="S226" s="127" t="s">
        <v>5366</v>
      </c>
      <c r="T226" s="129">
        <v>150</v>
      </c>
      <c r="U226" s="129">
        <v>150</v>
      </c>
      <c r="V226" s="127" t="s">
        <v>5355</v>
      </c>
      <c r="W226" s="127" t="s">
        <v>5355</v>
      </c>
      <c r="X226" s="130">
        <v>185640</v>
      </c>
      <c r="Y226" s="130">
        <v>185640</v>
      </c>
      <c r="Z226" s="131" t="s">
        <v>5356</v>
      </c>
      <c r="AA226" s="131">
        <v>27846000</v>
      </c>
      <c r="AB226" s="131">
        <v>0</v>
      </c>
      <c r="AC226" s="131">
        <v>2784600</v>
      </c>
      <c r="AD226" s="130">
        <v>30630.6</v>
      </c>
      <c r="AE226" s="127" t="s">
        <v>5357</v>
      </c>
      <c r="AF226" s="127" t="s">
        <v>5356</v>
      </c>
      <c r="AG226" s="127" t="s">
        <v>5356</v>
      </c>
      <c r="AH226" s="127" t="s">
        <v>5600</v>
      </c>
      <c r="AI226" s="127" t="s">
        <v>5356</v>
      </c>
      <c r="AJ226" s="127" t="s">
        <v>5359</v>
      </c>
      <c r="AK226" s="127" t="s">
        <v>5360</v>
      </c>
      <c r="AL226" s="131" t="s">
        <v>5361</v>
      </c>
      <c r="AM226" s="127" t="s">
        <v>5356</v>
      </c>
      <c r="AN226" s="127" t="s">
        <v>5416</v>
      </c>
      <c r="AO226" s="127" t="s">
        <v>5356</v>
      </c>
      <c r="AP226" s="127" t="s">
        <v>5356</v>
      </c>
      <c r="AQ226" s="132">
        <v>150</v>
      </c>
      <c r="AR226">
        <v>0</v>
      </c>
      <c r="AS226"/>
    </row>
    <row r="227" spans="1:45" s="127" customFormat="1">
      <c r="A227" s="127" t="s">
        <v>5598</v>
      </c>
      <c r="B227" s="128">
        <v>43628</v>
      </c>
      <c r="C227" s="127" t="s">
        <v>5339</v>
      </c>
      <c r="D227" s="127" t="s">
        <v>5340</v>
      </c>
      <c r="E227" s="127" t="s">
        <v>5599</v>
      </c>
      <c r="F227" s="127" t="s">
        <v>5342</v>
      </c>
      <c r="G227" s="127" t="s">
        <v>5416</v>
      </c>
      <c r="H227" s="127" t="s">
        <v>5417</v>
      </c>
      <c r="I227" s="127" t="s">
        <v>5418</v>
      </c>
      <c r="J227" s="127" t="s">
        <v>5346</v>
      </c>
      <c r="K227" s="127" t="s">
        <v>5347</v>
      </c>
      <c r="L227" s="127" t="s">
        <v>5348</v>
      </c>
      <c r="M227" s="127" t="s">
        <v>5349</v>
      </c>
      <c r="N227" s="127" t="s">
        <v>5346</v>
      </c>
      <c r="O227" s="127" t="s">
        <v>5350</v>
      </c>
      <c r="P227" s="127" t="s">
        <v>5419</v>
      </c>
      <c r="Q227" s="127" t="s">
        <v>5420</v>
      </c>
      <c r="R227" s="127" t="s">
        <v>5371</v>
      </c>
      <c r="S227" s="127" t="s">
        <v>5372</v>
      </c>
      <c r="T227" s="129">
        <v>140</v>
      </c>
      <c r="U227" s="129">
        <v>140</v>
      </c>
      <c r="V227" s="127" t="s">
        <v>5355</v>
      </c>
      <c r="W227" s="127" t="s">
        <v>5355</v>
      </c>
      <c r="X227" s="130">
        <v>273000</v>
      </c>
      <c r="Y227" s="130">
        <v>273000</v>
      </c>
      <c r="Z227" s="131" t="s">
        <v>5356</v>
      </c>
      <c r="AA227" s="131">
        <v>38220000</v>
      </c>
      <c r="AB227" s="131">
        <v>0</v>
      </c>
      <c r="AC227" s="131">
        <v>3822000</v>
      </c>
      <c r="AD227" s="130">
        <v>42042</v>
      </c>
      <c r="AE227" s="127" t="s">
        <v>5357</v>
      </c>
      <c r="AF227" s="127" t="s">
        <v>5356</v>
      </c>
      <c r="AG227" s="127" t="s">
        <v>5356</v>
      </c>
      <c r="AH227" s="127" t="s">
        <v>5600</v>
      </c>
      <c r="AI227" s="127" t="s">
        <v>5356</v>
      </c>
      <c r="AJ227" s="127" t="s">
        <v>5359</v>
      </c>
      <c r="AK227" s="127" t="s">
        <v>5360</v>
      </c>
      <c r="AL227" s="131" t="s">
        <v>5361</v>
      </c>
      <c r="AM227" s="127" t="s">
        <v>5356</v>
      </c>
      <c r="AN227" s="127" t="s">
        <v>5416</v>
      </c>
      <c r="AO227" s="127" t="s">
        <v>5356</v>
      </c>
      <c r="AP227" s="127" t="s">
        <v>5356</v>
      </c>
      <c r="AQ227" s="132">
        <v>140</v>
      </c>
      <c r="AR227">
        <v>0</v>
      </c>
      <c r="AS227"/>
    </row>
    <row r="228" spans="1:45" s="127" customFormat="1">
      <c r="A228" s="127" t="s">
        <v>5601</v>
      </c>
      <c r="B228" s="128">
        <v>43628</v>
      </c>
      <c r="C228" s="127" t="s">
        <v>5339</v>
      </c>
      <c r="D228" s="127" t="s">
        <v>5340</v>
      </c>
      <c r="E228" s="127" t="s">
        <v>5602</v>
      </c>
      <c r="F228" s="127" t="s">
        <v>5342</v>
      </c>
      <c r="G228" s="127" t="s">
        <v>5416</v>
      </c>
      <c r="H228" s="127" t="s">
        <v>5417</v>
      </c>
      <c r="I228" s="127" t="s">
        <v>5418</v>
      </c>
      <c r="J228" s="127" t="s">
        <v>5346</v>
      </c>
      <c r="K228" s="127" t="s">
        <v>5347</v>
      </c>
      <c r="L228" s="127" t="s">
        <v>5348</v>
      </c>
      <c r="M228" s="127" t="s">
        <v>5349</v>
      </c>
      <c r="N228" s="127" t="s">
        <v>5346</v>
      </c>
      <c r="O228" s="127" t="s">
        <v>5350</v>
      </c>
      <c r="P228" s="127" t="s">
        <v>5419</v>
      </c>
      <c r="Q228" s="127" t="s">
        <v>5420</v>
      </c>
      <c r="R228" s="127" t="s">
        <v>5386</v>
      </c>
      <c r="S228" s="127" t="s">
        <v>5387</v>
      </c>
      <c r="T228" s="129">
        <v>500</v>
      </c>
      <c r="U228" s="129">
        <v>500</v>
      </c>
      <c r="V228" s="127" t="s">
        <v>5355</v>
      </c>
      <c r="W228" s="127" t="s">
        <v>5355</v>
      </c>
      <c r="X228" s="130">
        <v>185640</v>
      </c>
      <c r="Y228" s="130">
        <v>185640</v>
      </c>
      <c r="Z228" s="131" t="s">
        <v>5356</v>
      </c>
      <c r="AA228" s="131">
        <v>92820000</v>
      </c>
      <c r="AB228" s="131">
        <v>0</v>
      </c>
      <c r="AC228" s="131">
        <v>9282000</v>
      </c>
      <c r="AD228" s="130">
        <v>102102</v>
      </c>
      <c r="AE228" s="127" t="s">
        <v>5357</v>
      </c>
      <c r="AF228" s="127" t="s">
        <v>5356</v>
      </c>
      <c r="AG228" s="127" t="s">
        <v>5356</v>
      </c>
      <c r="AH228" s="127" t="s">
        <v>5603</v>
      </c>
      <c r="AI228" s="127" t="s">
        <v>5356</v>
      </c>
      <c r="AJ228" s="127" t="s">
        <v>5359</v>
      </c>
      <c r="AK228" s="127" t="s">
        <v>5360</v>
      </c>
      <c r="AL228" s="131" t="s">
        <v>5361</v>
      </c>
      <c r="AM228" s="127" t="s">
        <v>5356</v>
      </c>
      <c r="AN228" s="127" t="s">
        <v>5416</v>
      </c>
      <c r="AO228" s="127" t="s">
        <v>5356</v>
      </c>
      <c r="AP228" s="127" t="s">
        <v>5356</v>
      </c>
      <c r="AQ228" s="132">
        <v>500</v>
      </c>
      <c r="AR228">
        <v>0</v>
      </c>
      <c r="AS228"/>
    </row>
    <row r="229" spans="1:45" s="127" customFormat="1">
      <c r="A229" s="127" t="s">
        <v>5601</v>
      </c>
      <c r="B229" s="128">
        <v>43628</v>
      </c>
      <c r="C229" s="127" t="s">
        <v>5339</v>
      </c>
      <c r="D229" s="127" t="s">
        <v>5340</v>
      </c>
      <c r="E229" s="127" t="s">
        <v>5602</v>
      </c>
      <c r="F229" s="127" t="s">
        <v>5342</v>
      </c>
      <c r="G229" s="127" t="s">
        <v>5416</v>
      </c>
      <c r="H229" s="127" t="s">
        <v>5417</v>
      </c>
      <c r="I229" s="127" t="s">
        <v>5418</v>
      </c>
      <c r="J229" s="127" t="s">
        <v>5346</v>
      </c>
      <c r="K229" s="127" t="s">
        <v>5347</v>
      </c>
      <c r="L229" s="127" t="s">
        <v>5348</v>
      </c>
      <c r="M229" s="127" t="s">
        <v>5349</v>
      </c>
      <c r="N229" s="127" t="s">
        <v>5346</v>
      </c>
      <c r="O229" s="127" t="s">
        <v>5350</v>
      </c>
      <c r="P229" s="127" t="s">
        <v>5419</v>
      </c>
      <c r="Q229" s="127" t="s">
        <v>5420</v>
      </c>
      <c r="R229" s="127" t="s">
        <v>5371</v>
      </c>
      <c r="S229" s="127" t="s">
        <v>5372</v>
      </c>
      <c r="T229" s="129">
        <v>60</v>
      </c>
      <c r="U229" s="129">
        <v>60</v>
      </c>
      <c r="V229" s="127" t="s">
        <v>5355</v>
      </c>
      <c r="W229" s="127" t="s">
        <v>5355</v>
      </c>
      <c r="X229" s="130">
        <v>273000</v>
      </c>
      <c r="Y229" s="130">
        <v>273000</v>
      </c>
      <c r="Z229" s="131" t="s">
        <v>5356</v>
      </c>
      <c r="AA229" s="131">
        <v>16380000</v>
      </c>
      <c r="AB229" s="131">
        <v>0</v>
      </c>
      <c r="AC229" s="131">
        <v>1638000</v>
      </c>
      <c r="AD229" s="130">
        <v>18018</v>
      </c>
      <c r="AE229" s="127" t="s">
        <v>5357</v>
      </c>
      <c r="AF229" s="127" t="s">
        <v>5356</v>
      </c>
      <c r="AG229" s="127" t="s">
        <v>5356</v>
      </c>
      <c r="AH229" s="127" t="s">
        <v>5603</v>
      </c>
      <c r="AI229" s="127" t="s">
        <v>5356</v>
      </c>
      <c r="AJ229" s="127" t="s">
        <v>5359</v>
      </c>
      <c r="AK229" s="127" t="s">
        <v>5360</v>
      </c>
      <c r="AL229" s="131" t="s">
        <v>5361</v>
      </c>
      <c r="AM229" s="127" t="s">
        <v>5356</v>
      </c>
      <c r="AN229" s="127" t="s">
        <v>5416</v>
      </c>
      <c r="AO229" s="127" t="s">
        <v>5356</v>
      </c>
      <c r="AP229" s="127" t="s">
        <v>5356</v>
      </c>
      <c r="AQ229" s="132">
        <v>60</v>
      </c>
      <c r="AR229">
        <v>0</v>
      </c>
      <c r="AS229"/>
    </row>
    <row r="230" spans="1:45" s="127" customFormat="1">
      <c r="A230" s="127" t="s">
        <v>5604</v>
      </c>
      <c r="B230" s="128">
        <v>43628</v>
      </c>
      <c r="C230" s="127" t="s">
        <v>5339</v>
      </c>
      <c r="D230" s="127" t="s">
        <v>5340</v>
      </c>
      <c r="E230" s="127" t="s">
        <v>5605</v>
      </c>
      <c r="F230" s="127" t="s">
        <v>5342</v>
      </c>
      <c r="G230" s="127" t="s">
        <v>5378</v>
      </c>
      <c r="H230" s="127" t="s">
        <v>5379</v>
      </c>
      <c r="I230" s="127" t="s">
        <v>5380</v>
      </c>
      <c r="J230" s="127" t="s">
        <v>5346</v>
      </c>
      <c r="K230" s="127" t="s">
        <v>5347</v>
      </c>
      <c r="L230" s="127" t="s">
        <v>5348</v>
      </c>
      <c r="M230" s="127" t="s">
        <v>5349</v>
      </c>
      <c r="N230" s="127" t="s">
        <v>5346</v>
      </c>
      <c r="O230" s="127" t="s">
        <v>5350</v>
      </c>
      <c r="P230" s="127" t="s">
        <v>5381</v>
      </c>
      <c r="Q230" s="127" t="s">
        <v>5382</v>
      </c>
      <c r="R230" s="127" t="s">
        <v>5353</v>
      </c>
      <c r="S230" s="127" t="s">
        <v>5354</v>
      </c>
      <c r="T230" s="129">
        <v>5</v>
      </c>
      <c r="U230" s="129">
        <v>5</v>
      </c>
      <c r="V230" s="127" t="s">
        <v>5355</v>
      </c>
      <c r="W230" s="127" t="s">
        <v>5355</v>
      </c>
      <c r="X230" s="130">
        <v>155455</v>
      </c>
      <c r="Y230" s="130">
        <v>155455</v>
      </c>
      <c r="Z230" s="131" t="s">
        <v>5356</v>
      </c>
      <c r="AA230" s="131">
        <v>777275</v>
      </c>
      <c r="AB230" s="131">
        <v>0</v>
      </c>
      <c r="AC230" s="131">
        <v>77728</v>
      </c>
      <c r="AD230" s="130">
        <v>855.00300000000004</v>
      </c>
      <c r="AE230" s="127" t="s">
        <v>5357</v>
      </c>
      <c r="AF230" s="127" t="s">
        <v>5356</v>
      </c>
      <c r="AG230" s="127" t="s">
        <v>5356</v>
      </c>
      <c r="AH230" s="127" t="s">
        <v>5606</v>
      </c>
      <c r="AI230" s="127" t="s">
        <v>5356</v>
      </c>
      <c r="AJ230" s="127" t="s">
        <v>5359</v>
      </c>
      <c r="AK230" s="127" t="s">
        <v>5360</v>
      </c>
      <c r="AL230" s="131" t="s">
        <v>5361</v>
      </c>
      <c r="AM230" s="127" t="s">
        <v>5384</v>
      </c>
      <c r="AN230" s="127" t="s">
        <v>5378</v>
      </c>
      <c r="AO230" s="127" t="s">
        <v>5356</v>
      </c>
      <c r="AP230" s="127" t="s">
        <v>5356</v>
      </c>
      <c r="AQ230" s="132">
        <v>5</v>
      </c>
      <c r="AR230" t="s">
        <v>34</v>
      </c>
      <c r="AS230"/>
    </row>
    <row r="231" spans="1:45" s="127" customFormat="1">
      <c r="A231" s="127" t="s">
        <v>5604</v>
      </c>
      <c r="B231" s="128">
        <v>43628</v>
      </c>
      <c r="C231" s="127" t="s">
        <v>5339</v>
      </c>
      <c r="D231" s="127" t="s">
        <v>5340</v>
      </c>
      <c r="E231" s="127" t="s">
        <v>5605</v>
      </c>
      <c r="F231" s="127" t="s">
        <v>5342</v>
      </c>
      <c r="G231" s="127" t="s">
        <v>5378</v>
      </c>
      <c r="H231" s="127" t="s">
        <v>5379</v>
      </c>
      <c r="I231" s="127" t="s">
        <v>5380</v>
      </c>
      <c r="J231" s="127" t="s">
        <v>5346</v>
      </c>
      <c r="K231" s="127" t="s">
        <v>5347</v>
      </c>
      <c r="L231" s="127" t="s">
        <v>5348</v>
      </c>
      <c r="M231" s="127" t="s">
        <v>5349</v>
      </c>
      <c r="N231" s="127" t="s">
        <v>5346</v>
      </c>
      <c r="O231" s="127" t="s">
        <v>5350</v>
      </c>
      <c r="P231" s="127" t="s">
        <v>5381</v>
      </c>
      <c r="Q231" s="127" t="s">
        <v>5382</v>
      </c>
      <c r="R231" s="127" t="s">
        <v>5363</v>
      </c>
      <c r="S231" s="127" t="s">
        <v>5364</v>
      </c>
      <c r="T231" s="129">
        <v>3</v>
      </c>
      <c r="U231" s="129">
        <v>3</v>
      </c>
      <c r="V231" s="127" t="s">
        <v>5355</v>
      </c>
      <c r="W231" s="127" t="s">
        <v>5355</v>
      </c>
      <c r="X231" s="130">
        <v>340000</v>
      </c>
      <c r="Y231" s="130">
        <v>340000</v>
      </c>
      <c r="Z231" s="131" t="s">
        <v>5356</v>
      </c>
      <c r="AA231" s="131">
        <v>1020000</v>
      </c>
      <c r="AB231" s="131">
        <v>0</v>
      </c>
      <c r="AC231" s="131">
        <v>102000</v>
      </c>
      <c r="AD231" s="130">
        <v>1122</v>
      </c>
      <c r="AE231" s="127" t="s">
        <v>5357</v>
      </c>
      <c r="AF231" s="127" t="s">
        <v>5356</v>
      </c>
      <c r="AG231" s="127" t="s">
        <v>5356</v>
      </c>
      <c r="AH231" s="127" t="s">
        <v>5606</v>
      </c>
      <c r="AI231" s="127" t="s">
        <v>5356</v>
      </c>
      <c r="AJ231" s="127" t="s">
        <v>5359</v>
      </c>
      <c r="AK231" s="127" t="s">
        <v>5360</v>
      </c>
      <c r="AL231" s="131" t="s">
        <v>5361</v>
      </c>
      <c r="AM231" s="127" t="s">
        <v>5384</v>
      </c>
      <c r="AN231" s="127" t="s">
        <v>5378</v>
      </c>
      <c r="AO231" s="127" t="s">
        <v>5356</v>
      </c>
      <c r="AP231" s="127" t="s">
        <v>5356</v>
      </c>
      <c r="AQ231" s="132">
        <v>3</v>
      </c>
      <c r="AR231" t="s">
        <v>34</v>
      </c>
      <c r="AS231"/>
    </row>
    <row r="232" spans="1:45" s="127" customFormat="1">
      <c r="A232" s="127" t="s">
        <v>5604</v>
      </c>
      <c r="B232" s="128">
        <v>43628</v>
      </c>
      <c r="C232" s="127" t="s">
        <v>5339</v>
      </c>
      <c r="D232" s="127" t="s">
        <v>5340</v>
      </c>
      <c r="E232" s="127" t="s">
        <v>5605</v>
      </c>
      <c r="F232" s="127" t="s">
        <v>5342</v>
      </c>
      <c r="G232" s="127" t="s">
        <v>5378</v>
      </c>
      <c r="H232" s="127" t="s">
        <v>5379</v>
      </c>
      <c r="I232" s="127" t="s">
        <v>5380</v>
      </c>
      <c r="J232" s="127" t="s">
        <v>5346</v>
      </c>
      <c r="K232" s="127" t="s">
        <v>5347</v>
      </c>
      <c r="L232" s="127" t="s">
        <v>5348</v>
      </c>
      <c r="M232" s="127" t="s">
        <v>5349</v>
      </c>
      <c r="N232" s="127" t="s">
        <v>5346</v>
      </c>
      <c r="O232" s="127" t="s">
        <v>5350</v>
      </c>
      <c r="P232" s="127" t="s">
        <v>5381</v>
      </c>
      <c r="Q232" s="127" t="s">
        <v>5382</v>
      </c>
      <c r="R232" s="127" t="s">
        <v>5369</v>
      </c>
      <c r="S232" s="127" t="s">
        <v>5370</v>
      </c>
      <c r="T232" s="129">
        <v>3</v>
      </c>
      <c r="U232" s="129">
        <v>3</v>
      </c>
      <c r="V232" s="127" t="s">
        <v>5355</v>
      </c>
      <c r="W232" s="127" t="s">
        <v>5355</v>
      </c>
      <c r="X232" s="130">
        <v>300000</v>
      </c>
      <c r="Y232" s="130">
        <v>300000</v>
      </c>
      <c r="Z232" s="131" t="s">
        <v>5356</v>
      </c>
      <c r="AA232" s="131">
        <v>900000</v>
      </c>
      <c r="AB232" s="131">
        <v>0</v>
      </c>
      <c r="AC232" s="131">
        <v>90000</v>
      </c>
      <c r="AD232" s="130">
        <v>990</v>
      </c>
      <c r="AE232" s="127" t="s">
        <v>5357</v>
      </c>
      <c r="AF232" s="127" t="s">
        <v>5356</v>
      </c>
      <c r="AG232" s="127" t="s">
        <v>5356</v>
      </c>
      <c r="AH232" s="127" t="s">
        <v>5606</v>
      </c>
      <c r="AI232" s="127" t="s">
        <v>5356</v>
      </c>
      <c r="AJ232" s="127" t="s">
        <v>5359</v>
      </c>
      <c r="AK232" s="127" t="s">
        <v>5360</v>
      </c>
      <c r="AL232" s="131" t="s">
        <v>5361</v>
      </c>
      <c r="AM232" s="127" t="s">
        <v>5384</v>
      </c>
      <c r="AN232" s="127" t="s">
        <v>5378</v>
      </c>
      <c r="AO232" s="127" t="s">
        <v>5356</v>
      </c>
      <c r="AP232" s="127" t="s">
        <v>5356</v>
      </c>
      <c r="AQ232" s="132">
        <v>3</v>
      </c>
      <c r="AR232" t="s">
        <v>34</v>
      </c>
      <c r="AS232"/>
    </row>
    <row r="233" spans="1:45" s="127" customFormat="1">
      <c r="A233" s="127" t="s">
        <v>5604</v>
      </c>
      <c r="B233" s="128">
        <v>43628</v>
      </c>
      <c r="C233" s="127" t="s">
        <v>5339</v>
      </c>
      <c r="D233" s="127" t="s">
        <v>5340</v>
      </c>
      <c r="E233" s="127" t="s">
        <v>5605</v>
      </c>
      <c r="F233" s="127" t="s">
        <v>5342</v>
      </c>
      <c r="G233" s="127" t="s">
        <v>5378</v>
      </c>
      <c r="H233" s="127" t="s">
        <v>5379</v>
      </c>
      <c r="I233" s="127" t="s">
        <v>5380</v>
      </c>
      <c r="J233" s="127" t="s">
        <v>5346</v>
      </c>
      <c r="K233" s="127" t="s">
        <v>5347</v>
      </c>
      <c r="L233" s="127" t="s">
        <v>5348</v>
      </c>
      <c r="M233" s="127" t="s">
        <v>5349</v>
      </c>
      <c r="N233" s="127" t="s">
        <v>5346</v>
      </c>
      <c r="O233" s="127" t="s">
        <v>5350</v>
      </c>
      <c r="P233" s="127" t="s">
        <v>5381</v>
      </c>
      <c r="Q233" s="127" t="s">
        <v>5382</v>
      </c>
      <c r="R233" s="127" t="s">
        <v>5367</v>
      </c>
      <c r="S233" s="127" t="s">
        <v>5368</v>
      </c>
      <c r="T233" s="129">
        <v>2</v>
      </c>
      <c r="U233" s="129">
        <v>2</v>
      </c>
      <c r="V233" s="127" t="s">
        <v>5355</v>
      </c>
      <c r="W233" s="127" t="s">
        <v>5355</v>
      </c>
      <c r="X233" s="130">
        <v>255000</v>
      </c>
      <c r="Y233" s="130">
        <v>255000</v>
      </c>
      <c r="Z233" s="131" t="s">
        <v>5356</v>
      </c>
      <c r="AA233" s="131">
        <v>510000</v>
      </c>
      <c r="AB233" s="131">
        <v>-90000</v>
      </c>
      <c r="AC233" s="131">
        <v>51000</v>
      </c>
      <c r="AD233" s="130">
        <v>561</v>
      </c>
      <c r="AE233" s="127" t="s">
        <v>5357</v>
      </c>
      <c r="AF233" s="127" t="s">
        <v>5356</v>
      </c>
      <c r="AG233" s="127" t="s">
        <v>5356</v>
      </c>
      <c r="AH233" s="127" t="s">
        <v>5606</v>
      </c>
      <c r="AI233" s="127" t="s">
        <v>5356</v>
      </c>
      <c r="AJ233" s="127" t="s">
        <v>5359</v>
      </c>
      <c r="AK233" s="127" t="s">
        <v>5360</v>
      </c>
      <c r="AL233" s="131" t="s">
        <v>5361</v>
      </c>
      <c r="AM233" s="127" t="s">
        <v>5384</v>
      </c>
      <c r="AN233" s="127" t="s">
        <v>5378</v>
      </c>
      <c r="AO233" s="127" t="s">
        <v>5356</v>
      </c>
      <c r="AP233" s="127" t="s">
        <v>5356</v>
      </c>
      <c r="AQ233" s="132">
        <v>2</v>
      </c>
      <c r="AR233" t="s">
        <v>34</v>
      </c>
      <c r="AS233"/>
    </row>
    <row r="234" spans="1:45" s="127" customFormat="1">
      <c r="A234" s="127" t="s">
        <v>5604</v>
      </c>
      <c r="B234" s="128">
        <v>43628</v>
      </c>
      <c r="C234" s="127" t="s">
        <v>5339</v>
      </c>
      <c r="D234" s="127" t="s">
        <v>5340</v>
      </c>
      <c r="E234" s="127" t="s">
        <v>5605</v>
      </c>
      <c r="F234" s="127" t="s">
        <v>5342</v>
      </c>
      <c r="G234" s="127" t="s">
        <v>5378</v>
      </c>
      <c r="H234" s="127" t="s">
        <v>5379</v>
      </c>
      <c r="I234" s="127" t="s">
        <v>5380</v>
      </c>
      <c r="J234" s="127" t="s">
        <v>5346</v>
      </c>
      <c r="K234" s="127" t="s">
        <v>5347</v>
      </c>
      <c r="L234" s="127" t="s">
        <v>5348</v>
      </c>
      <c r="M234" s="127" t="s">
        <v>5349</v>
      </c>
      <c r="N234" s="127" t="s">
        <v>5346</v>
      </c>
      <c r="O234" s="127" t="s">
        <v>5350</v>
      </c>
      <c r="P234" s="127" t="s">
        <v>5381</v>
      </c>
      <c r="Q234" s="127" t="s">
        <v>5382</v>
      </c>
      <c r="R234" s="127" t="s">
        <v>5386</v>
      </c>
      <c r="S234" s="127" t="s">
        <v>5387</v>
      </c>
      <c r="T234" s="129">
        <v>10</v>
      </c>
      <c r="U234" s="129">
        <v>10</v>
      </c>
      <c r="V234" s="127" t="s">
        <v>5355</v>
      </c>
      <c r="W234" s="127" t="s">
        <v>5355</v>
      </c>
      <c r="X234" s="130">
        <v>213273</v>
      </c>
      <c r="Y234" s="130">
        <v>213273</v>
      </c>
      <c r="Z234" s="131" t="s">
        <v>5356</v>
      </c>
      <c r="AA234" s="131">
        <v>2132730</v>
      </c>
      <c r="AB234" s="131">
        <v>0</v>
      </c>
      <c r="AC234" s="131">
        <v>213273</v>
      </c>
      <c r="AD234" s="130">
        <v>2346.0030000000002</v>
      </c>
      <c r="AE234" s="127" t="s">
        <v>5357</v>
      </c>
      <c r="AF234" s="127" t="s">
        <v>5356</v>
      </c>
      <c r="AG234" s="127" t="s">
        <v>5356</v>
      </c>
      <c r="AH234" s="127" t="s">
        <v>5606</v>
      </c>
      <c r="AI234" s="127" t="s">
        <v>5356</v>
      </c>
      <c r="AJ234" s="127" t="s">
        <v>5359</v>
      </c>
      <c r="AK234" s="127" t="s">
        <v>5360</v>
      </c>
      <c r="AL234" s="131" t="s">
        <v>5361</v>
      </c>
      <c r="AM234" s="127" t="s">
        <v>5384</v>
      </c>
      <c r="AN234" s="127" t="s">
        <v>5378</v>
      </c>
      <c r="AO234" s="127" t="s">
        <v>5356</v>
      </c>
      <c r="AP234" s="127" t="s">
        <v>5356</v>
      </c>
      <c r="AQ234" s="132">
        <v>10</v>
      </c>
      <c r="AR234" t="s">
        <v>34</v>
      </c>
      <c r="AS234"/>
    </row>
    <row r="235" spans="1:45" s="127" customFormat="1">
      <c r="A235" s="127" t="s">
        <v>5607</v>
      </c>
      <c r="B235" s="128">
        <v>43629</v>
      </c>
      <c r="C235" s="127" t="s">
        <v>5339</v>
      </c>
      <c r="D235" s="127" t="s">
        <v>5340</v>
      </c>
      <c r="E235" s="127" t="s">
        <v>5608</v>
      </c>
      <c r="F235" s="127" t="s">
        <v>5342</v>
      </c>
      <c r="G235" s="127" t="s">
        <v>5427</v>
      </c>
      <c r="H235" s="127" t="s">
        <v>5428</v>
      </c>
      <c r="I235" s="127" t="s">
        <v>5609</v>
      </c>
      <c r="J235" s="127" t="s">
        <v>5346</v>
      </c>
      <c r="K235" s="127" t="s">
        <v>5347</v>
      </c>
      <c r="L235" s="127" t="s">
        <v>5348</v>
      </c>
      <c r="M235" s="127" t="s">
        <v>5349</v>
      </c>
      <c r="N235" s="127" t="s">
        <v>5346</v>
      </c>
      <c r="O235" s="127" t="s">
        <v>5350</v>
      </c>
      <c r="P235" s="127" t="s">
        <v>5351</v>
      </c>
      <c r="Q235" s="127" t="s">
        <v>5352</v>
      </c>
      <c r="R235" s="127" t="s">
        <v>5353</v>
      </c>
      <c r="S235" s="127" t="s">
        <v>5354</v>
      </c>
      <c r="T235" s="129">
        <v>3</v>
      </c>
      <c r="U235" s="129">
        <v>3</v>
      </c>
      <c r="V235" s="127" t="s">
        <v>5355</v>
      </c>
      <c r="W235" s="127" t="s">
        <v>5355</v>
      </c>
      <c r="X235" s="130">
        <v>155455</v>
      </c>
      <c r="Y235" s="130">
        <v>155455</v>
      </c>
      <c r="Z235" s="131" t="s">
        <v>5356</v>
      </c>
      <c r="AA235" s="131">
        <v>466365</v>
      </c>
      <c r="AB235" s="131">
        <v>0</v>
      </c>
      <c r="AC235" s="131">
        <v>46637</v>
      </c>
      <c r="AD235" s="130">
        <v>513.00199999999995</v>
      </c>
      <c r="AE235" s="127" t="s">
        <v>5357</v>
      </c>
      <c r="AF235" s="127" t="s">
        <v>5356</v>
      </c>
      <c r="AG235" s="127" t="s">
        <v>5356</v>
      </c>
      <c r="AH235" s="127" t="s">
        <v>5610</v>
      </c>
      <c r="AI235" s="127" t="s">
        <v>5356</v>
      </c>
      <c r="AJ235" s="127" t="s">
        <v>5359</v>
      </c>
      <c r="AK235" s="127" t="s">
        <v>5360</v>
      </c>
      <c r="AL235" s="131" t="s">
        <v>5361</v>
      </c>
      <c r="AM235" s="127" t="s">
        <v>5356</v>
      </c>
      <c r="AN235" s="127" t="s">
        <v>5611</v>
      </c>
      <c r="AO235" s="127" t="s">
        <v>5609</v>
      </c>
      <c r="AP235" s="127" t="s">
        <v>13</v>
      </c>
      <c r="AQ235" s="132">
        <v>3</v>
      </c>
      <c r="AR235" t="s">
        <v>95</v>
      </c>
      <c r="AS235"/>
    </row>
    <row r="236" spans="1:45" s="127" customFormat="1">
      <c r="A236" s="127" t="s">
        <v>5607</v>
      </c>
      <c r="B236" s="128">
        <v>43629</v>
      </c>
      <c r="C236" s="127" t="s">
        <v>5339</v>
      </c>
      <c r="D236" s="127" t="s">
        <v>5340</v>
      </c>
      <c r="E236" s="127" t="s">
        <v>5608</v>
      </c>
      <c r="F236" s="127" t="s">
        <v>5342</v>
      </c>
      <c r="G236" s="127" t="s">
        <v>5427</v>
      </c>
      <c r="H236" s="127" t="s">
        <v>5428</v>
      </c>
      <c r="I236" s="127" t="s">
        <v>5609</v>
      </c>
      <c r="J236" s="127" t="s">
        <v>5346</v>
      </c>
      <c r="K236" s="127" t="s">
        <v>5347</v>
      </c>
      <c r="L236" s="127" t="s">
        <v>5348</v>
      </c>
      <c r="M236" s="127" t="s">
        <v>5349</v>
      </c>
      <c r="N236" s="127" t="s">
        <v>5346</v>
      </c>
      <c r="O236" s="127" t="s">
        <v>5350</v>
      </c>
      <c r="P236" s="127" t="s">
        <v>5351</v>
      </c>
      <c r="Q236" s="127" t="s">
        <v>5352</v>
      </c>
      <c r="R236" s="127" t="s">
        <v>5363</v>
      </c>
      <c r="S236" s="127" t="s">
        <v>5364</v>
      </c>
      <c r="T236" s="129">
        <v>3</v>
      </c>
      <c r="U236" s="129">
        <v>3</v>
      </c>
      <c r="V236" s="127" t="s">
        <v>5355</v>
      </c>
      <c r="W236" s="127" t="s">
        <v>5355</v>
      </c>
      <c r="X236" s="130">
        <v>355455</v>
      </c>
      <c r="Y236" s="130">
        <v>355455</v>
      </c>
      <c r="Z236" s="131" t="s">
        <v>5356</v>
      </c>
      <c r="AA236" s="131">
        <v>1066365</v>
      </c>
      <c r="AB236" s="131">
        <v>0</v>
      </c>
      <c r="AC236" s="131">
        <v>106635</v>
      </c>
      <c r="AD236" s="130">
        <v>1173</v>
      </c>
      <c r="AE236" s="127" t="s">
        <v>5357</v>
      </c>
      <c r="AF236" s="127" t="s">
        <v>5356</v>
      </c>
      <c r="AG236" s="127" t="s">
        <v>5356</v>
      </c>
      <c r="AH236" s="127" t="s">
        <v>5610</v>
      </c>
      <c r="AI236" s="127" t="s">
        <v>5356</v>
      </c>
      <c r="AJ236" s="127" t="s">
        <v>5359</v>
      </c>
      <c r="AK236" s="127" t="s">
        <v>5360</v>
      </c>
      <c r="AL236" s="131" t="s">
        <v>5361</v>
      </c>
      <c r="AM236" s="127" t="s">
        <v>5356</v>
      </c>
      <c r="AN236" s="127" t="s">
        <v>5611</v>
      </c>
      <c r="AO236" s="127" t="s">
        <v>5609</v>
      </c>
      <c r="AP236" s="127" t="s">
        <v>13</v>
      </c>
      <c r="AQ236" s="132">
        <v>3</v>
      </c>
      <c r="AR236" t="s">
        <v>95</v>
      </c>
      <c r="AS236"/>
    </row>
    <row r="237" spans="1:45" s="127" customFormat="1">
      <c r="A237" s="127" t="s">
        <v>5607</v>
      </c>
      <c r="B237" s="128">
        <v>43629</v>
      </c>
      <c r="C237" s="127" t="s">
        <v>5339</v>
      </c>
      <c r="D237" s="127" t="s">
        <v>5340</v>
      </c>
      <c r="E237" s="127" t="s">
        <v>5608</v>
      </c>
      <c r="F237" s="127" t="s">
        <v>5342</v>
      </c>
      <c r="G237" s="127" t="s">
        <v>5427</v>
      </c>
      <c r="H237" s="127" t="s">
        <v>5428</v>
      </c>
      <c r="I237" s="127" t="s">
        <v>5609</v>
      </c>
      <c r="J237" s="127" t="s">
        <v>5346</v>
      </c>
      <c r="K237" s="127" t="s">
        <v>5347</v>
      </c>
      <c r="L237" s="127" t="s">
        <v>5348</v>
      </c>
      <c r="M237" s="127" t="s">
        <v>5349</v>
      </c>
      <c r="N237" s="127" t="s">
        <v>5346</v>
      </c>
      <c r="O237" s="127" t="s">
        <v>5350</v>
      </c>
      <c r="P237" s="127" t="s">
        <v>5351</v>
      </c>
      <c r="Q237" s="127" t="s">
        <v>5352</v>
      </c>
      <c r="R237" s="127" t="s">
        <v>5386</v>
      </c>
      <c r="S237" s="127" t="s">
        <v>5387</v>
      </c>
      <c r="T237" s="129">
        <v>3</v>
      </c>
      <c r="U237" s="129">
        <v>3</v>
      </c>
      <c r="V237" s="127" t="s">
        <v>5355</v>
      </c>
      <c r="W237" s="127" t="s">
        <v>5355</v>
      </c>
      <c r="X237" s="130">
        <v>213273</v>
      </c>
      <c r="Y237" s="130">
        <v>213273</v>
      </c>
      <c r="Z237" s="131" t="s">
        <v>5356</v>
      </c>
      <c r="AA237" s="131">
        <v>639819</v>
      </c>
      <c r="AB237" s="131">
        <v>0</v>
      </c>
      <c r="AC237" s="131">
        <v>63982</v>
      </c>
      <c r="AD237" s="130">
        <v>703.80100000000004</v>
      </c>
      <c r="AE237" s="127" t="s">
        <v>5357</v>
      </c>
      <c r="AF237" s="127" t="s">
        <v>5356</v>
      </c>
      <c r="AG237" s="127" t="s">
        <v>5356</v>
      </c>
      <c r="AH237" s="127" t="s">
        <v>5610</v>
      </c>
      <c r="AI237" s="127" t="s">
        <v>5356</v>
      </c>
      <c r="AJ237" s="127" t="s">
        <v>5359</v>
      </c>
      <c r="AK237" s="127" t="s">
        <v>5360</v>
      </c>
      <c r="AL237" s="131" t="s">
        <v>5361</v>
      </c>
      <c r="AM237" s="127" t="s">
        <v>5356</v>
      </c>
      <c r="AN237" s="127" t="s">
        <v>5611</v>
      </c>
      <c r="AO237" s="127" t="s">
        <v>5609</v>
      </c>
      <c r="AP237" s="127" t="s">
        <v>13</v>
      </c>
      <c r="AQ237" s="132">
        <v>3</v>
      </c>
      <c r="AR237" t="s">
        <v>95</v>
      </c>
      <c r="AS237"/>
    </row>
    <row r="238" spans="1:45" s="127" customFormat="1">
      <c r="A238" s="127" t="s">
        <v>5607</v>
      </c>
      <c r="B238" s="128">
        <v>43629</v>
      </c>
      <c r="C238" s="127" t="s">
        <v>5339</v>
      </c>
      <c r="D238" s="127" t="s">
        <v>5340</v>
      </c>
      <c r="E238" s="127" t="s">
        <v>5608</v>
      </c>
      <c r="F238" s="127" t="s">
        <v>5342</v>
      </c>
      <c r="G238" s="127" t="s">
        <v>5427</v>
      </c>
      <c r="H238" s="127" t="s">
        <v>5428</v>
      </c>
      <c r="I238" s="127" t="s">
        <v>5609</v>
      </c>
      <c r="J238" s="127" t="s">
        <v>5346</v>
      </c>
      <c r="K238" s="127" t="s">
        <v>5347</v>
      </c>
      <c r="L238" s="127" t="s">
        <v>5348</v>
      </c>
      <c r="M238" s="127" t="s">
        <v>5349</v>
      </c>
      <c r="N238" s="127" t="s">
        <v>5346</v>
      </c>
      <c r="O238" s="127" t="s">
        <v>5350</v>
      </c>
      <c r="P238" s="127" t="s">
        <v>5351</v>
      </c>
      <c r="Q238" s="127" t="s">
        <v>5352</v>
      </c>
      <c r="R238" s="127" t="s">
        <v>5367</v>
      </c>
      <c r="S238" s="127" t="s">
        <v>5368</v>
      </c>
      <c r="T238" s="129">
        <v>3</v>
      </c>
      <c r="U238" s="129">
        <v>3</v>
      </c>
      <c r="V238" s="127" t="s">
        <v>5355</v>
      </c>
      <c r="W238" s="127" t="s">
        <v>5355</v>
      </c>
      <c r="X238" s="130">
        <v>313636</v>
      </c>
      <c r="Y238" s="130">
        <v>313636</v>
      </c>
      <c r="Z238" s="131" t="s">
        <v>5356</v>
      </c>
      <c r="AA238" s="131">
        <v>940908</v>
      </c>
      <c r="AB238" s="131">
        <v>0</v>
      </c>
      <c r="AC238" s="131">
        <v>94091</v>
      </c>
      <c r="AD238" s="130">
        <v>1034.999</v>
      </c>
      <c r="AE238" s="127" t="s">
        <v>5357</v>
      </c>
      <c r="AF238" s="127" t="s">
        <v>5356</v>
      </c>
      <c r="AG238" s="127" t="s">
        <v>5356</v>
      </c>
      <c r="AH238" s="127" t="s">
        <v>5610</v>
      </c>
      <c r="AI238" s="127" t="s">
        <v>5356</v>
      </c>
      <c r="AJ238" s="127" t="s">
        <v>5359</v>
      </c>
      <c r="AK238" s="127" t="s">
        <v>5360</v>
      </c>
      <c r="AL238" s="131" t="s">
        <v>5361</v>
      </c>
      <c r="AM238" s="127" t="s">
        <v>5356</v>
      </c>
      <c r="AN238" s="127" t="s">
        <v>5611</v>
      </c>
      <c r="AO238" s="127" t="s">
        <v>5609</v>
      </c>
      <c r="AP238" s="127" t="s">
        <v>13</v>
      </c>
      <c r="AQ238" s="132">
        <v>3</v>
      </c>
      <c r="AR238" t="s">
        <v>95</v>
      </c>
      <c r="AS238"/>
    </row>
    <row r="239" spans="1:45" s="127" customFormat="1">
      <c r="A239" s="127" t="s">
        <v>5607</v>
      </c>
      <c r="B239" s="128">
        <v>43629</v>
      </c>
      <c r="C239" s="127" t="s">
        <v>5339</v>
      </c>
      <c r="D239" s="127" t="s">
        <v>5340</v>
      </c>
      <c r="E239" s="127" t="s">
        <v>5608</v>
      </c>
      <c r="F239" s="127" t="s">
        <v>5342</v>
      </c>
      <c r="G239" s="127" t="s">
        <v>5427</v>
      </c>
      <c r="H239" s="127" t="s">
        <v>5428</v>
      </c>
      <c r="I239" s="127" t="s">
        <v>5609</v>
      </c>
      <c r="J239" s="127" t="s">
        <v>5346</v>
      </c>
      <c r="K239" s="127" t="s">
        <v>5347</v>
      </c>
      <c r="L239" s="127" t="s">
        <v>5348</v>
      </c>
      <c r="M239" s="127" t="s">
        <v>5349</v>
      </c>
      <c r="N239" s="127" t="s">
        <v>5346</v>
      </c>
      <c r="O239" s="127" t="s">
        <v>5350</v>
      </c>
      <c r="P239" s="127" t="s">
        <v>5351</v>
      </c>
      <c r="Q239" s="127" t="s">
        <v>5352</v>
      </c>
      <c r="R239" s="127" t="s">
        <v>5369</v>
      </c>
      <c r="S239" s="127" t="s">
        <v>5370</v>
      </c>
      <c r="T239" s="129">
        <v>3</v>
      </c>
      <c r="U239" s="129">
        <v>3</v>
      </c>
      <c r="V239" s="127" t="s">
        <v>5355</v>
      </c>
      <c r="W239" s="127" t="s">
        <v>5355</v>
      </c>
      <c r="X239" s="130">
        <v>313636</v>
      </c>
      <c r="Y239" s="130">
        <v>313636</v>
      </c>
      <c r="Z239" s="131" t="s">
        <v>5356</v>
      </c>
      <c r="AA239" s="131">
        <v>940908</v>
      </c>
      <c r="AB239" s="131">
        <v>0</v>
      </c>
      <c r="AC239" s="131">
        <v>94091</v>
      </c>
      <c r="AD239" s="130">
        <v>1034.999</v>
      </c>
      <c r="AE239" s="127" t="s">
        <v>5357</v>
      </c>
      <c r="AF239" s="127" t="s">
        <v>5356</v>
      </c>
      <c r="AG239" s="127" t="s">
        <v>5356</v>
      </c>
      <c r="AH239" s="127" t="s">
        <v>5610</v>
      </c>
      <c r="AI239" s="127" t="s">
        <v>5356</v>
      </c>
      <c r="AJ239" s="127" t="s">
        <v>5359</v>
      </c>
      <c r="AK239" s="127" t="s">
        <v>5360</v>
      </c>
      <c r="AL239" s="131" t="s">
        <v>5361</v>
      </c>
      <c r="AM239" s="127" t="s">
        <v>5356</v>
      </c>
      <c r="AN239" s="127" t="s">
        <v>5611</v>
      </c>
      <c r="AO239" s="127" t="s">
        <v>5609</v>
      </c>
      <c r="AP239" s="127" t="s">
        <v>13</v>
      </c>
      <c r="AQ239" s="132">
        <v>3</v>
      </c>
      <c r="AR239" t="s">
        <v>95</v>
      </c>
      <c r="AS239"/>
    </row>
    <row r="240" spans="1:45" s="127" customFormat="1">
      <c r="A240" s="127" t="s">
        <v>5607</v>
      </c>
      <c r="B240" s="128">
        <v>43629</v>
      </c>
      <c r="C240" s="127" t="s">
        <v>5339</v>
      </c>
      <c r="D240" s="127" t="s">
        <v>5340</v>
      </c>
      <c r="E240" s="127" t="s">
        <v>5608</v>
      </c>
      <c r="F240" s="127" t="s">
        <v>5342</v>
      </c>
      <c r="G240" s="127" t="s">
        <v>5427</v>
      </c>
      <c r="H240" s="127" t="s">
        <v>5428</v>
      </c>
      <c r="I240" s="127" t="s">
        <v>5609</v>
      </c>
      <c r="J240" s="127" t="s">
        <v>5346</v>
      </c>
      <c r="K240" s="127" t="s">
        <v>5347</v>
      </c>
      <c r="L240" s="127" t="s">
        <v>5348</v>
      </c>
      <c r="M240" s="127" t="s">
        <v>5349</v>
      </c>
      <c r="N240" s="127" t="s">
        <v>5346</v>
      </c>
      <c r="O240" s="127" t="s">
        <v>5350</v>
      </c>
      <c r="P240" s="127" t="s">
        <v>5351</v>
      </c>
      <c r="Q240" s="127" t="s">
        <v>5352</v>
      </c>
      <c r="R240" s="127" t="s">
        <v>5447</v>
      </c>
      <c r="S240" s="127" t="s">
        <v>5448</v>
      </c>
      <c r="T240" s="129">
        <v>2</v>
      </c>
      <c r="U240" s="129">
        <v>2</v>
      </c>
      <c r="V240" s="127" t="s">
        <v>5355</v>
      </c>
      <c r="W240" s="127" t="s">
        <v>5355</v>
      </c>
      <c r="X240" s="130">
        <v>334545</v>
      </c>
      <c r="Y240" s="130">
        <v>334545</v>
      </c>
      <c r="Z240" s="131" t="s">
        <v>5356</v>
      </c>
      <c r="AA240" s="131">
        <v>669090</v>
      </c>
      <c r="AB240" s="131">
        <v>0</v>
      </c>
      <c r="AC240" s="131">
        <v>66909</v>
      </c>
      <c r="AD240" s="130">
        <v>735.99900000000002</v>
      </c>
      <c r="AE240" s="127" t="s">
        <v>5357</v>
      </c>
      <c r="AF240" s="127" t="s">
        <v>5356</v>
      </c>
      <c r="AG240" s="127" t="s">
        <v>5356</v>
      </c>
      <c r="AH240" s="127" t="s">
        <v>5610</v>
      </c>
      <c r="AI240" s="127" t="s">
        <v>5356</v>
      </c>
      <c r="AJ240" s="127" t="s">
        <v>5359</v>
      </c>
      <c r="AK240" s="127" t="s">
        <v>5360</v>
      </c>
      <c r="AL240" s="131" t="s">
        <v>5361</v>
      </c>
      <c r="AM240" s="127" t="s">
        <v>5356</v>
      </c>
      <c r="AN240" s="127" t="s">
        <v>5611</v>
      </c>
      <c r="AO240" s="127" t="s">
        <v>5609</v>
      </c>
      <c r="AP240" s="127" t="s">
        <v>13</v>
      </c>
      <c r="AQ240" s="132">
        <v>2</v>
      </c>
      <c r="AR240" t="s">
        <v>95</v>
      </c>
      <c r="AS240"/>
    </row>
    <row r="241" spans="1:45" s="127" customFormat="1">
      <c r="A241" s="127" t="s">
        <v>5607</v>
      </c>
      <c r="B241" s="128">
        <v>43629</v>
      </c>
      <c r="C241" s="127" t="s">
        <v>5339</v>
      </c>
      <c r="D241" s="127" t="s">
        <v>5340</v>
      </c>
      <c r="E241" s="127" t="s">
        <v>5608</v>
      </c>
      <c r="F241" s="127" t="s">
        <v>5342</v>
      </c>
      <c r="G241" s="127" t="s">
        <v>5427</v>
      </c>
      <c r="H241" s="127" t="s">
        <v>5428</v>
      </c>
      <c r="I241" s="127" t="s">
        <v>5609</v>
      </c>
      <c r="J241" s="127" t="s">
        <v>5346</v>
      </c>
      <c r="K241" s="127" t="s">
        <v>5347</v>
      </c>
      <c r="L241" s="127" t="s">
        <v>5348</v>
      </c>
      <c r="M241" s="127" t="s">
        <v>5349</v>
      </c>
      <c r="N241" s="127" t="s">
        <v>5346</v>
      </c>
      <c r="O241" s="127" t="s">
        <v>5350</v>
      </c>
      <c r="P241" s="127" t="s">
        <v>5351</v>
      </c>
      <c r="Q241" s="127" t="s">
        <v>5352</v>
      </c>
      <c r="R241" s="127" t="s">
        <v>5371</v>
      </c>
      <c r="S241" s="127" t="s">
        <v>5372</v>
      </c>
      <c r="T241" s="129">
        <v>3</v>
      </c>
      <c r="U241" s="129">
        <v>3</v>
      </c>
      <c r="V241" s="127" t="s">
        <v>5355</v>
      </c>
      <c r="W241" s="127" t="s">
        <v>5355</v>
      </c>
      <c r="X241" s="130">
        <v>313636</v>
      </c>
      <c r="Y241" s="130">
        <v>313636</v>
      </c>
      <c r="Z241" s="131" t="s">
        <v>5356</v>
      </c>
      <c r="AA241" s="131">
        <v>940908</v>
      </c>
      <c r="AB241" s="131">
        <v>0</v>
      </c>
      <c r="AC241" s="131">
        <v>94091</v>
      </c>
      <c r="AD241" s="130">
        <v>1034.999</v>
      </c>
      <c r="AE241" s="127" t="s">
        <v>5357</v>
      </c>
      <c r="AF241" s="127" t="s">
        <v>5356</v>
      </c>
      <c r="AG241" s="127" t="s">
        <v>5356</v>
      </c>
      <c r="AH241" s="127" t="s">
        <v>5610</v>
      </c>
      <c r="AI241" s="127" t="s">
        <v>5356</v>
      </c>
      <c r="AJ241" s="127" t="s">
        <v>5359</v>
      </c>
      <c r="AK241" s="127" t="s">
        <v>5360</v>
      </c>
      <c r="AL241" s="131" t="s">
        <v>5361</v>
      </c>
      <c r="AM241" s="127" t="s">
        <v>5356</v>
      </c>
      <c r="AN241" s="127" t="s">
        <v>5611</v>
      </c>
      <c r="AO241" s="127" t="s">
        <v>5609</v>
      </c>
      <c r="AP241" s="127" t="s">
        <v>13</v>
      </c>
      <c r="AQ241" s="132">
        <v>3</v>
      </c>
      <c r="AR241" t="s">
        <v>95</v>
      </c>
      <c r="AS241"/>
    </row>
    <row r="242" spans="1:45" s="127" customFormat="1">
      <c r="A242" s="127" t="s">
        <v>5612</v>
      </c>
      <c r="B242" s="128">
        <v>43629</v>
      </c>
      <c r="C242" s="127" t="s">
        <v>5339</v>
      </c>
      <c r="D242" s="127" t="s">
        <v>5340</v>
      </c>
      <c r="E242" s="127" t="s">
        <v>5613</v>
      </c>
      <c r="F242" s="127" t="s">
        <v>5342</v>
      </c>
      <c r="G242" s="127" t="s">
        <v>5427</v>
      </c>
      <c r="H242" s="127" t="s">
        <v>5428</v>
      </c>
      <c r="I242" s="127" t="s">
        <v>5469</v>
      </c>
      <c r="J242" s="127" t="s">
        <v>5346</v>
      </c>
      <c r="K242" s="127" t="s">
        <v>5347</v>
      </c>
      <c r="L242" s="127" t="s">
        <v>5348</v>
      </c>
      <c r="M242" s="127" t="s">
        <v>5349</v>
      </c>
      <c r="N242" s="127" t="s">
        <v>5346</v>
      </c>
      <c r="O242" s="127" t="s">
        <v>5350</v>
      </c>
      <c r="P242" s="127" t="s">
        <v>5351</v>
      </c>
      <c r="Q242" s="127" t="s">
        <v>5352</v>
      </c>
      <c r="R242" s="127" t="s">
        <v>5353</v>
      </c>
      <c r="S242" s="127" t="s">
        <v>5354</v>
      </c>
      <c r="T242" s="129">
        <v>10</v>
      </c>
      <c r="U242" s="129">
        <v>10</v>
      </c>
      <c r="V242" s="127" t="s">
        <v>5355</v>
      </c>
      <c r="W242" s="127" t="s">
        <v>5355</v>
      </c>
      <c r="X242" s="130">
        <v>155455</v>
      </c>
      <c r="Y242" s="130">
        <v>155455</v>
      </c>
      <c r="Z242" s="131" t="s">
        <v>5356</v>
      </c>
      <c r="AA242" s="131">
        <v>1554550</v>
      </c>
      <c r="AB242" s="131">
        <v>0</v>
      </c>
      <c r="AC242" s="131">
        <v>155455</v>
      </c>
      <c r="AD242" s="130">
        <v>1710.0050000000001</v>
      </c>
      <c r="AE242" s="127" t="s">
        <v>5357</v>
      </c>
      <c r="AF242" s="127" t="s">
        <v>5356</v>
      </c>
      <c r="AG242" s="127" t="s">
        <v>5356</v>
      </c>
      <c r="AH242" s="127" t="s">
        <v>5614</v>
      </c>
      <c r="AI242" s="127" t="s">
        <v>5356</v>
      </c>
      <c r="AJ242" s="127" t="s">
        <v>5359</v>
      </c>
      <c r="AK242" s="127" t="s">
        <v>5360</v>
      </c>
      <c r="AL242" s="131" t="s">
        <v>5361</v>
      </c>
      <c r="AM242" s="127" t="s">
        <v>5356</v>
      </c>
      <c r="AN242" s="127" t="s">
        <v>5471</v>
      </c>
      <c r="AO242" s="127" t="s">
        <v>5469</v>
      </c>
      <c r="AP242" s="127" t="s">
        <v>5384</v>
      </c>
      <c r="AQ242" s="132">
        <v>10</v>
      </c>
      <c r="AR242" t="s">
        <v>34</v>
      </c>
      <c r="AS242"/>
    </row>
    <row r="243" spans="1:45" s="127" customFormat="1">
      <c r="A243" s="127" t="s">
        <v>5612</v>
      </c>
      <c r="B243" s="128">
        <v>43629</v>
      </c>
      <c r="C243" s="127" t="s">
        <v>5339</v>
      </c>
      <c r="D243" s="127" t="s">
        <v>5340</v>
      </c>
      <c r="E243" s="127" t="s">
        <v>5613</v>
      </c>
      <c r="F243" s="127" t="s">
        <v>5342</v>
      </c>
      <c r="G243" s="127" t="s">
        <v>5427</v>
      </c>
      <c r="H243" s="127" t="s">
        <v>5428</v>
      </c>
      <c r="I243" s="127" t="s">
        <v>5469</v>
      </c>
      <c r="J243" s="127" t="s">
        <v>5346</v>
      </c>
      <c r="K243" s="127" t="s">
        <v>5347</v>
      </c>
      <c r="L243" s="127" t="s">
        <v>5348</v>
      </c>
      <c r="M243" s="127" t="s">
        <v>5349</v>
      </c>
      <c r="N243" s="127" t="s">
        <v>5346</v>
      </c>
      <c r="O243" s="127" t="s">
        <v>5350</v>
      </c>
      <c r="P243" s="127" t="s">
        <v>5351</v>
      </c>
      <c r="Q243" s="127" t="s">
        <v>5352</v>
      </c>
      <c r="R243" s="127" t="s">
        <v>5363</v>
      </c>
      <c r="S243" s="127" t="s">
        <v>5364</v>
      </c>
      <c r="T243" s="129">
        <v>2</v>
      </c>
      <c r="U243" s="129">
        <v>2</v>
      </c>
      <c r="V243" s="127" t="s">
        <v>5355</v>
      </c>
      <c r="W243" s="127" t="s">
        <v>5355</v>
      </c>
      <c r="X243" s="130">
        <v>355455</v>
      </c>
      <c r="Y243" s="130">
        <v>355455</v>
      </c>
      <c r="Z243" s="131" t="s">
        <v>5356</v>
      </c>
      <c r="AA243" s="131">
        <v>710910</v>
      </c>
      <c r="AB243" s="131">
        <v>0</v>
      </c>
      <c r="AC243" s="131">
        <v>71091</v>
      </c>
      <c r="AD243" s="130">
        <v>782.00099999999998</v>
      </c>
      <c r="AE243" s="127" t="s">
        <v>5357</v>
      </c>
      <c r="AF243" s="127" t="s">
        <v>5356</v>
      </c>
      <c r="AG243" s="127" t="s">
        <v>5356</v>
      </c>
      <c r="AH243" s="127" t="s">
        <v>5614</v>
      </c>
      <c r="AI243" s="127" t="s">
        <v>5356</v>
      </c>
      <c r="AJ243" s="127" t="s">
        <v>5359</v>
      </c>
      <c r="AK243" s="127" t="s">
        <v>5360</v>
      </c>
      <c r="AL243" s="131" t="s">
        <v>5361</v>
      </c>
      <c r="AM243" s="127" t="s">
        <v>5356</v>
      </c>
      <c r="AN243" s="127" t="s">
        <v>5471</v>
      </c>
      <c r="AO243" s="127" t="s">
        <v>5469</v>
      </c>
      <c r="AP243" s="127" t="s">
        <v>5384</v>
      </c>
      <c r="AQ243" s="132">
        <v>2</v>
      </c>
      <c r="AR243" t="s">
        <v>34</v>
      </c>
      <c r="AS243"/>
    </row>
    <row r="244" spans="1:45" s="127" customFormat="1">
      <c r="A244" s="127" t="s">
        <v>5612</v>
      </c>
      <c r="B244" s="128">
        <v>43629</v>
      </c>
      <c r="C244" s="127" t="s">
        <v>5339</v>
      </c>
      <c r="D244" s="127" t="s">
        <v>5340</v>
      </c>
      <c r="E244" s="127" t="s">
        <v>5613</v>
      </c>
      <c r="F244" s="127" t="s">
        <v>5342</v>
      </c>
      <c r="G244" s="127" t="s">
        <v>5427</v>
      </c>
      <c r="H244" s="127" t="s">
        <v>5428</v>
      </c>
      <c r="I244" s="127" t="s">
        <v>5469</v>
      </c>
      <c r="J244" s="127" t="s">
        <v>5346</v>
      </c>
      <c r="K244" s="127" t="s">
        <v>5347</v>
      </c>
      <c r="L244" s="127" t="s">
        <v>5348</v>
      </c>
      <c r="M244" s="127" t="s">
        <v>5349</v>
      </c>
      <c r="N244" s="127" t="s">
        <v>5346</v>
      </c>
      <c r="O244" s="127" t="s">
        <v>5350</v>
      </c>
      <c r="P244" s="127" t="s">
        <v>5351</v>
      </c>
      <c r="Q244" s="127" t="s">
        <v>5352</v>
      </c>
      <c r="R244" s="127" t="s">
        <v>5386</v>
      </c>
      <c r="S244" s="127" t="s">
        <v>5387</v>
      </c>
      <c r="T244" s="129">
        <v>10</v>
      </c>
      <c r="U244" s="129">
        <v>10</v>
      </c>
      <c r="V244" s="127" t="s">
        <v>5355</v>
      </c>
      <c r="W244" s="127" t="s">
        <v>5355</v>
      </c>
      <c r="X244" s="130">
        <v>213273</v>
      </c>
      <c r="Y244" s="130">
        <v>213273</v>
      </c>
      <c r="Z244" s="131" t="s">
        <v>5356</v>
      </c>
      <c r="AA244" s="131">
        <v>2132730</v>
      </c>
      <c r="AB244" s="131">
        <v>0</v>
      </c>
      <c r="AC244" s="131">
        <v>213273</v>
      </c>
      <c r="AD244" s="130">
        <v>2346.0030000000002</v>
      </c>
      <c r="AE244" s="127" t="s">
        <v>5357</v>
      </c>
      <c r="AF244" s="127" t="s">
        <v>5356</v>
      </c>
      <c r="AG244" s="127" t="s">
        <v>5356</v>
      </c>
      <c r="AH244" s="127" t="s">
        <v>5614</v>
      </c>
      <c r="AI244" s="127" t="s">
        <v>5356</v>
      </c>
      <c r="AJ244" s="127" t="s">
        <v>5359</v>
      </c>
      <c r="AK244" s="127" t="s">
        <v>5360</v>
      </c>
      <c r="AL244" s="131" t="s">
        <v>5361</v>
      </c>
      <c r="AM244" s="127" t="s">
        <v>5356</v>
      </c>
      <c r="AN244" s="127" t="s">
        <v>5471</v>
      </c>
      <c r="AO244" s="127" t="s">
        <v>5469</v>
      </c>
      <c r="AP244" s="127" t="s">
        <v>5384</v>
      </c>
      <c r="AQ244" s="132">
        <v>10</v>
      </c>
      <c r="AR244" t="s">
        <v>34</v>
      </c>
      <c r="AS244"/>
    </row>
    <row r="245" spans="1:45" s="127" customFormat="1">
      <c r="A245" s="127" t="s">
        <v>5612</v>
      </c>
      <c r="B245" s="128">
        <v>43629</v>
      </c>
      <c r="C245" s="127" t="s">
        <v>5339</v>
      </c>
      <c r="D245" s="127" t="s">
        <v>5340</v>
      </c>
      <c r="E245" s="127" t="s">
        <v>5613</v>
      </c>
      <c r="F245" s="127" t="s">
        <v>5342</v>
      </c>
      <c r="G245" s="127" t="s">
        <v>5427</v>
      </c>
      <c r="H245" s="127" t="s">
        <v>5428</v>
      </c>
      <c r="I245" s="127" t="s">
        <v>5469</v>
      </c>
      <c r="J245" s="127" t="s">
        <v>5346</v>
      </c>
      <c r="K245" s="127" t="s">
        <v>5347</v>
      </c>
      <c r="L245" s="127" t="s">
        <v>5348</v>
      </c>
      <c r="M245" s="127" t="s">
        <v>5349</v>
      </c>
      <c r="N245" s="127" t="s">
        <v>5346</v>
      </c>
      <c r="O245" s="127" t="s">
        <v>5350</v>
      </c>
      <c r="P245" s="127" t="s">
        <v>5351</v>
      </c>
      <c r="Q245" s="127" t="s">
        <v>5352</v>
      </c>
      <c r="R245" s="127" t="s">
        <v>5367</v>
      </c>
      <c r="S245" s="127" t="s">
        <v>5368</v>
      </c>
      <c r="T245" s="129">
        <v>3</v>
      </c>
      <c r="U245" s="129">
        <v>3</v>
      </c>
      <c r="V245" s="127" t="s">
        <v>5355</v>
      </c>
      <c r="W245" s="127" t="s">
        <v>5355</v>
      </c>
      <c r="X245" s="130">
        <v>313636</v>
      </c>
      <c r="Y245" s="130">
        <v>313636</v>
      </c>
      <c r="Z245" s="131" t="s">
        <v>5356</v>
      </c>
      <c r="AA245" s="131">
        <v>940908</v>
      </c>
      <c r="AB245" s="131">
        <v>0</v>
      </c>
      <c r="AC245" s="131">
        <v>94091</v>
      </c>
      <c r="AD245" s="130">
        <v>1034.999</v>
      </c>
      <c r="AE245" s="127" t="s">
        <v>5357</v>
      </c>
      <c r="AF245" s="127" t="s">
        <v>5356</v>
      </c>
      <c r="AG245" s="127" t="s">
        <v>5356</v>
      </c>
      <c r="AH245" s="127" t="s">
        <v>5614</v>
      </c>
      <c r="AI245" s="127" t="s">
        <v>5356</v>
      </c>
      <c r="AJ245" s="127" t="s">
        <v>5359</v>
      </c>
      <c r="AK245" s="127" t="s">
        <v>5360</v>
      </c>
      <c r="AL245" s="131" t="s">
        <v>5361</v>
      </c>
      <c r="AM245" s="127" t="s">
        <v>5356</v>
      </c>
      <c r="AN245" s="127" t="s">
        <v>5471</v>
      </c>
      <c r="AO245" s="127" t="s">
        <v>5469</v>
      </c>
      <c r="AP245" s="127" t="s">
        <v>5384</v>
      </c>
      <c r="AQ245" s="132">
        <v>3</v>
      </c>
      <c r="AR245" t="s">
        <v>34</v>
      </c>
      <c r="AS245"/>
    </row>
    <row r="246" spans="1:45" s="127" customFormat="1">
      <c r="A246" s="127" t="s">
        <v>5612</v>
      </c>
      <c r="B246" s="128">
        <v>43629</v>
      </c>
      <c r="C246" s="127" t="s">
        <v>5339</v>
      </c>
      <c r="D246" s="127" t="s">
        <v>5340</v>
      </c>
      <c r="E246" s="127" t="s">
        <v>5613</v>
      </c>
      <c r="F246" s="127" t="s">
        <v>5342</v>
      </c>
      <c r="G246" s="127" t="s">
        <v>5427</v>
      </c>
      <c r="H246" s="127" t="s">
        <v>5428</v>
      </c>
      <c r="I246" s="127" t="s">
        <v>5469</v>
      </c>
      <c r="J246" s="127" t="s">
        <v>5346</v>
      </c>
      <c r="K246" s="127" t="s">
        <v>5347</v>
      </c>
      <c r="L246" s="127" t="s">
        <v>5348</v>
      </c>
      <c r="M246" s="127" t="s">
        <v>5349</v>
      </c>
      <c r="N246" s="127" t="s">
        <v>5346</v>
      </c>
      <c r="O246" s="127" t="s">
        <v>5350</v>
      </c>
      <c r="P246" s="127" t="s">
        <v>5351</v>
      </c>
      <c r="Q246" s="127" t="s">
        <v>5352</v>
      </c>
      <c r="R246" s="127" t="s">
        <v>5369</v>
      </c>
      <c r="S246" s="127" t="s">
        <v>5370</v>
      </c>
      <c r="T246" s="129">
        <v>1</v>
      </c>
      <c r="U246" s="129">
        <v>1</v>
      </c>
      <c r="V246" s="127" t="s">
        <v>5355</v>
      </c>
      <c r="W246" s="127" t="s">
        <v>5355</v>
      </c>
      <c r="X246" s="130">
        <v>313636</v>
      </c>
      <c r="Y246" s="130">
        <v>313636</v>
      </c>
      <c r="Z246" s="131" t="s">
        <v>5356</v>
      </c>
      <c r="AA246" s="131">
        <v>313636</v>
      </c>
      <c r="AB246" s="131">
        <v>0</v>
      </c>
      <c r="AC246" s="131">
        <v>31364</v>
      </c>
      <c r="AD246" s="130">
        <v>345</v>
      </c>
      <c r="AE246" s="127" t="s">
        <v>5357</v>
      </c>
      <c r="AF246" s="127" t="s">
        <v>5356</v>
      </c>
      <c r="AG246" s="127" t="s">
        <v>5356</v>
      </c>
      <c r="AH246" s="127" t="s">
        <v>5614</v>
      </c>
      <c r="AI246" s="127" t="s">
        <v>5356</v>
      </c>
      <c r="AJ246" s="127" t="s">
        <v>5359</v>
      </c>
      <c r="AK246" s="127" t="s">
        <v>5360</v>
      </c>
      <c r="AL246" s="131" t="s">
        <v>5361</v>
      </c>
      <c r="AM246" s="127" t="s">
        <v>5356</v>
      </c>
      <c r="AN246" s="127" t="s">
        <v>5471</v>
      </c>
      <c r="AO246" s="127" t="s">
        <v>5469</v>
      </c>
      <c r="AP246" s="127" t="s">
        <v>5384</v>
      </c>
      <c r="AQ246" s="132">
        <v>1</v>
      </c>
      <c r="AR246" t="s">
        <v>34</v>
      </c>
      <c r="AS246"/>
    </row>
    <row r="247" spans="1:45" s="127" customFormat="1">
      <c r="A247" s="127" t="s">
        <v>5612</v>
      </c>
      <c r="B247" s="128">
        <v>43629</v>
      </c>
      <c r="C247" s="127" t="s">
        <v>5339</v>
      </c>
      <c r="D247" s="127" t="s">
        <v>5340</v>
      </c>
      <c r="E247" s="127" t="s">
        <v>5613</v>
      </c>
      <c r="F247" s="127" t="s">
        <v>5342</v>
      </c>
      <c r="G247" s="127" t="s">
        <v>5427</v>
      </c>
      <c r="H247" s="127" t="s">
        <v>5428</v>
      </c>
      <c r="I247" s="127" t="s">
        <v>5469</v>
      </c>
      <c r="J247" s="127" t="s">
        <v>5346</v>
      </c>
      <c r="K247" s="127" t="s">
        <v>5347</v>
      </c>
      <c r="L247" s="127" t="s">
        <v>5348</v>
      </c>
      <c r="M247" s="127" t="s">
        <v>5349</v>
      </c>
      <c r="N247" s="127" t="s">
        <v>5346</v>
      </c>
      <c r="O247" s="127" t="s">
        <v>5350</v>
      </c>
      <c r="P247" s="127" t="s">
        <v>5351</v>
      </c>
      <c r="Q247" s="127" t="s">
        <v>5352</v>
      </c>
      <c r="R247" s="127" t="s">
        <v>5371</v>
      </c>
      <c r="S247" s="127" t="s">
        <v>5372</v>
      </c>
      <c r="T247" s="129">
        <v>2</v>
      </c>
      <c r="U247" s="129">
        <v>2</v>
      </c>
      <c r="V247" s="127" t="s">
        <v>5355</v>
      </c>
      <c r="W247" s="127" t="s">
        <v>5355</v>
      </c>
      <c r="X247" s="130">
        <v>313636</v>
      </c>
      <c r="Y247" s="130">
        <v>313636</v>
      </c>
      <c r="Z247" s="131" t="s">
        <v>5356</v>
      </c>
      <c r="AA247" s="131">
        <v>627272</v>
      </c>
      <c r="AB247" s="131">
        <v>0</v>
      </c>
      <c r="AC247" s="131">
        <v>62727</v>
      </c>
      <c r="AD247" s="130">
        <v>689.99900000000002</v>
      </c>
      <c r="AE247" s="127" t="s">
        <v>5357</v>
      </c>
      <c r="AF247" s="127" t="s">
        <v>5356</v>
      </c>
      <c r="AG247" s="127" t="s">
        <v>5356</v>
      </c>
      <c r="AH247" s="127" t="s">
        <v>5614</v>
      </c>
      <c r="AI247" s="127" t="s">
        <v>5356</v>
      </c>
      <c r="AJ247" s="127" t="s">
        <v>5359</v>
      </c>
      <c r="AK247" s="127" t="s">
        <v>5360</v>
      </c>
      <c r="AL247" s="131" t="s">
        <v>5361</v>
      </c>
      <c r="AM247" s="127" t="s">
        <v>5356</v>
      </c>
      <c r="AN247" s="127" t="s">
        <v>5471</v>
      </c>
      <c r="AO247" s="127" t="s">
        <v>5469</v>
      </c>
      <c r="AP247" s="127" t="s">
        <v>5384</v>
      </c>
      <c r="AQ247" s="132">
        <v>2</v>
      </c>
      <c r="AR247" t="s">
        <v>34</v>
      </c>
      <c r="AS247"/>
    </row>
    <row r="248" spans="1:45" s="127" customFormat="1">
      <c r="A248" s="127" t="s">
        <v>5615</v>
      </c>
      <c r="B248" s="128">
        <v>43629</v>
      </c>
      <c r="C248" s="127" t="s">
        <v>5339</v>
      </c>
      <c r="D248" s="127" t="s">
        <v>5340</v>
      </c>
      <c r="E248" s="127" t="s">
        <v>5616</v>
      </c>
      <c r="F248" s="127" t="s">
        <v>5342</v>
      </c>
      <c r="G248" s="127" t="s">
        <v>5427</v>
      </c>
      <c r="H248" s="127" t="s">
        <v>5428</v>
      </c>
      <c r="I248" s="127" t="s">
        <v>5479</v>
      </c>
      <c r="J248" s="127" t="s">
        <v>5346</v>
      </c>
      <c r="K248" s="127" t="s">
        <v>5347</v>
      </c>
      <c r="L248" s="127" t="s">
        <v>5348</v>
      </c>
      <c r="M248" s="127" t="s">
        <v>5349</v>
      </c>
      <c r="N248" s="127" t="s">
        <v>5346</v>
      </c>
      <c r="O248" s="127" t="s">
        <v>5350</v>
      </c>
      <c r="P248" s="127" t="s">
        <v>5351</v>
      </c>
      <c r="Q248" s="127" t="s">
        <v>5352</v>
      </c>
      <c r="R248" s="127" t="s">
        <v>5353</v>
      </c>
      <c r="S248" s="127" t="s">
        <v>5354</v>
      </c>
      <c r="T248" s="129">
        <v>7</v>
      </c>
      <c r="U248" s="129">
        <v>7</v>
      </c>
      <c r="V248" s="127" t="s">
        <v>5355</v>
      </c>
      <c r="W248" s="127" t="s">
        <v>5355</v>
      </c>
      <c r="X248" s="130">
        <v>155455</v>
      </c>
      <c r="Y248" s="130">
        <v>155455</v>
      </c>
      <c r="Z248" s="131" t="s">
        <v>5356</v>
      </c>
      <c r="AA248" s="131">
        <v>1088185</v>
      </c>
      <c r="AB248" s="131">
        <v>0</v>
      </c>
      <c r="AC248" s="131">
        <v>108819</v>
      </c>
      <c r="AD248" s="130">
        <v>1197.0039999999999</v>
      </c>
      <c r="AE248" s="127" t="s">
        <v>5357</v>
      </c>
      <c r="AF248" s="127" t="s">
        <v>5356</v>
      </c>
      <c r="AG248" s="127" t="s">
        <v>5356</v>
      </c>
      <c r="AH248" s="127" t="s">
        <v>5617</v>
      </c>
      <c r="AI248" s="127" t="s">
        <v>5356</v>
      </c>
      <c r="AJ248" s="127" t="s">
        <v>5359</v>
      </c>
      <c r="AK248" s="127" t="s">
        <v>5360</v>
      </c>
      <c r="AL248" s="131" t="s">
        <v>5361</v>
      </c>
      <c r="AM248" s="127" t="s">
        <v>5356</v>
      </c>
      <c r="AN248" s="127" t="s">
        <v>5481</v>
      </c>
      <c r="AO248" s="127" t="s">
        <v>5479</v>
      </c>
      <c r="AP248" s="127" t="s">
        <v>5384</v>
      </c>
      <c r="AQ248" s="132">
        <v>7</v>
      </c>
      <c r="AR248" t="s">
        <v>34</v>
      </c>
      <c r="AS248"/>
    </row>
    <row r="249" spans="1:45" s="127" customFormat="1">
      <c r="A249" s="127" t="s">
        <v>5615</v>
      </c>
      <c r="B249" s="128">
        <v>43629</v>
      </c>
      <c r="C249" s="127" t="s">
        <v>5339</v>
      </c>
      <c r="D249" s="127" t="s">
        <v>5340</v>
      </c>
      <c r="E249" s="127" t="s">
        <v>5616</v>
      </c>
      <c r="F249" s="127" t="s">
        <v>5342</v>
      </c>
      <c r="G249" s="127" t="s">
        <v>5427</v>
      </c>
      <c r="H249" s="127" t="s">
        <v>5428</v>
      </c>
      <c r="I249" s="127" t="s">
        <v>5479</v>
      </c>
      <c r="J249" s="127" t="s">
        <v>5346</v>
      </c>
      <c r="K249" s="127" t="s">
        <v>5347</v>
      </c>
      <c r="L249" s="127" t="s">
        <v>5348</v>
      </c>
      <c r="M249" s="127" t="s">
        <v>5349</v>
      </c>
      <c r="N249" s="127" t="s">
        <v>5346</v>
      </c>
      <c r="O249" s="127" t="s">
        <v>5350</v>
      </c>
      <c r="P249" s="127" t="s">
        <v>5351</v>
      </c>
      <c r="Q249" s="127" t="s">
        <v>5352</v>
      </c>
      <c r="R249" s="127" t="s">
        <v>5363</v>
      </c>
      <c r="S249" s="127" t="s">
        <v>5364</v>
      </c>
      <c r="T249" s="129">
        <v>3</v>
      </c>
      <c r="U249" s="129">
        <v>3</v>
      </c>
      <c r="V249" s="127" t="s">
        <v>5355</v>
      </c>
      <c r="W249" s="127" t="s">
        <v>5355</v>
      </c>
      <c r="X249" s="130">
        <v>355455</v>
      </c>
      <c r="Y249" s="130">
        <v>355455</v>
      </c>
      <c r="Z249" s="131" t="s">
        <v>5356</v>
      </c>
      <c r="AA249" s="131">
        <v>1066365</v>
      </c>
      <c r="AB249" s="131">
        <v>0</v>
      </c>
      <c r="AC249" s="131">
        <v>106637</v>
      </c>
      <c r="AD249" s="130">
        <v>1173.002</v>
      </c>
      <c r="AE249" s="127" t="s">
        <v>5357</v>
      </c>
      <c r="AF249" s="127" t="s">
        <v>5356</v>
      </c>
      <c r="AG249" s="127" t="s">
        <v>5356</v>
      </c>
      <c r="AH249" s="127" t="s">
        <v>5617</v>
      </c>
      <c r="AI249" s="127" t="s">
        <v>5356</v>
      </c>
      <c r="AJ249" s="127" t="s">
        <v>5359</v>
      </c>
      <c r="AK249" s="127" t="s">
        <v>5360</v>
      </c>
      <c r="AL249" s="131" t="s">
        <v>5361</v>
      </c>
      <c r="AM249" s="127" t="s">
        <v>5356</v>
      </c>
      <c r="AN249" s="127" t="s">
        <v>5481</v>
      </c>
      <c r="AO249" s="127" t="s">
        <v>5479</v>
      </c>
      <c r="AP249" s="127" t="s">
        <v>5384</v>
      </c>
      <c r="AQ249" s="132">
        <v>3</v>
      </c>
      <c r="AR249" t="s">
        <v>34</v>
      </c>
      <c r="AS249"/>
    </row>
    <row r="250" spans="1:45" s="127" customFormat="1">
      <c r="A250" s="127" t="s">
        <v>5615</v>
      </c>
      <c r="B250" s="128">
        <v>43629</v>
      </c>
      <c r="C250" s="127" t="s">
        <v>5339</v>
      </c>
      <c r="D250" s="127" t="s">
        <v>5340</v>
      </c>
      <c r="E250" s="127" t="s">
        <v>5616</v>
      </c>
      <c r="F250" s="127" t="s">
        <v>5342</v>
      </c>
      <c r="G250" s="127" t="s">
        <v>5427</v>
      </c>
      <c r="H250" s="127" t="s">
        <v>5428</v>
      </c>
      <c r="I250" s="127" t="s">
        <v>5479</v>
      </c>
      <c r="J250" s="127" t="s">
        <v>5346</v>
      </c>
      <c r="K250" s="127" t="s">
        <v>5347</v>
      </c>
      <c r="L250" s="127" t="s">
        <v>5348</v>
      </c>
      <c r="M250" s="127" t="s">
        <v>5349</v>
      </c>
      <c r="N250" s="127" t="s">
        <v>5346</v>
      </c>
      <c r="O250" s="127" t="s">
        <v>5350</v>
      </c>
      <c r="P250" s="127" t="s">
        <v>5351</v>
      </c>
      <c r="Q250" s="127" t="s">
        <v>5352</v>
      </c>
      <c r="R250" s="127" t="s">
        <v>5386</v>
      </c>
      <c r="S250" s="127" t="s">
        <v>5387</v>
      </c>
      <c r="T250" s="129">
        <v>2</v>
      </c>
      <c r="U250" s="129">
        <v>2</v>
      </c>
      <c r="V250" s="127" t="s">
        <v>5355</v>
      </c>
      <c r="W250" s="127" t="s">
        <v>5355</v>
      </c>
      <c r="X250" s="130">
        <v>213273</v>
      </c>
      <c r="Y250" s="130">
        <v>213273</v>
      </c>
      <c r="Z250" s="131" t="s">
        <v>5356</v>
      </c>
      <c r="AA250" s="131">
        <v>426546</v>
      </c>
      <c r="AB250" s="131">
        <v>0</v>
      </c>
      <c r="AC250" s="131">
        <v>42655</v>
      </c>
      <c r="AD250" s="130">
        <v>469.20100000000002</v>
      </c>
      <c r="AE250" s="127" t="s">
        <v>5357</v>
      </c>
      <c r="AF250" s="127" t="s">
        <v>5356</v>
      </c>
      <c r="AG250" s="127" t="s">
        <v>5356</v>
      </c>
      <c r="AH250" s="127" t="s">
        <v>5617</v>
      </c>
      <c r="AI250" s="127" t="s">
        <v>5356</v>
      </c>
      <c r="AJ250" s="127" t="s">
        <v>5359</v>
      </c>
      <c r="AK250" s="127" t="s">
        <v>5360</v>
      </c>
      <c r="AL250" s="131" t="s">
        <v>5361</v>
      </c>
      <c r="AM250" s="127" t="s">
        <v>5356</v>
      </c>
      <c r="AN250" s="127" t="s">
        <v>5481</v>
      </c>
      <c r="AO250" s="127" t="s">
        <v>5479</v>
      </c>
      <c r="AP250" s="127" t="s">
        <v>5384</v>
      </c>
      <c r="AQ250" s="132">
        <v>2</v>
      </c>
      <c r="AR250" t="s">
        <v>34</v>
      </c>
      <c r="AS250"/>
    </row>
    <row r="251" spans="1:45" s="127" customFormat="1">
      <c r="A251" s="127" t="s">
        <v>5615</v>
      </c>
      <c r="B251" s="128">
        <v>43629</v>
      </c>
      <c r="C251" s="127" t="s">
        <v>5339</v>
      </c>
      <c r="D251" s="127" t="s">
        <v>5340</v>
      </c>
      <c r="E251" s="127" t="s">
        <v>5616</v>
      </c>
      <c r="F251" s="127" t="s">
        <v>5342</v>
      </c>
      <c r="G251" s="127" t="s">
        <v>5427</v>
      </c>
      <c r="H251" s="127" t="s">
        <v>5428</v>
      </c>
      <c r="I251" s="127" t="s">
        <v>5479</v>
      </c>
      <c r="J251" s="127" t="s">
        <v>5346</v>
      </c>
      <c r="K251" s="127" t="s">
        <v>5347</v>
      </c>
      <c r="L251" s="127" t="s">
        <v>5348</v>
      </c>
      <c r="M251" s="127" t="s">
        <v>5349</v>
      </c>
      <c r="N251" s="127" t="s">
        <v>5346</v>
      </c>
      <c r="O251" s="127" t="s">
        <v>5350</v>
      </c>
      <c r="P251" s="127" t="s">
        <v>5351</v>
      </c>
      <c r="Q251" s="127" t="s">
        <v>5352</v>
      </c>
      <c r="R251" s="127" t="s">
        <v>5367</v>
      </c>
      <c r="S251" s="127" t="s">
        <v>5368</v>
      </c>
      <c r="T251" s="129">
        <v>2</v>
      </c>
      <c r="U251" s="129">
        <v>2</v>
      </c>
      <c r="V251" s="127" t="s">
        <v>5355</v>
      </c>
      <c r="W251" s="127" t="s">
        <v>5355</v>
      </c>
      <c r="X251" s="130">
        <v>313636</v>
      </c>
      <c r="Y251" s="130">
        <v>313636</v>
      </c>
      <c r="Z251" s="131" t="s">
        <v>5356</v>
      </c>
      <c r="AA251" s="131">
        <v>627272</v>
      </c>
      <c r="AB251" s="131">
        <v>0</v>
      </c>
      <c r="AC251" s="131">
        <v>62727</v>
      </c>
      <c r="AD251" s="130">
        <v>689.99900000000002</v>
      </c>
      <c r="AE251" s="127" t="s">
        <v>5357</v>
      </c>
      <c r="AF251" s="127" t="s">
        <v>5356</v>
      </c>
      <c r="AG251" s="127" t="s">
        <v>5356</v>
      </c>
      <c r="AH251" s="127" t="s">
        <v>5617</v>
      </c>
      <c r="AI251" s="127" t="s">
        <v>5356</v>
      </c>
      <c r="AJ251" s="127" t="s">
        <v>5359</v>
      </c>
      <c r="AK251" s="127" t="s">
        <v>5360</v>
      </c>
      <c r="AL251" s="131" t="s">
        <v>5361</v>
      </c>
      <c r="AM251" s="127" t="s">
        <v>5356</v>
      </c>
      <c r="AN251" s="127" t="s">
        <v>5481</v>
      </c>
      <c r="AO251" s="127" t="s">
        <v>5479</v>
      </c>
      <c r="AP251" s="127" t="s">
        <v>5384</v>
      </c>
      <c r="AQ251" s="132">
        <v>2</v>
      </c>
      <c r="AR251" t="s">
        <v>34</v>
      </c>
      <c r="AS251"/>
    </row>
    <row r="252" spans="1:45" s="127" customFormat="1">
      <c r="A252" s="127" t="s">
        <v>5615</v>
      </c>
      <c r="B252" s="128">
        <v>43629</v>
      </c>
      <c r="C252" s="127" t="s">
        <v>5339</v>
      </c>
      <c r="D252" s="127" t="s">
        <v>5340</v>
      </c>
      <c r="E252" s="127" t="s">
        <v>5616</v>
      </c>
      <c r="F252" s="127" t="s">
        <v>5342</v>
      </c>
      <c r="G252" s="127" t="s">
        <v>5427</v>
      </c>
      <c r="H252" s="127" t="s">
        <v>5428</v>
      </c>
      <c r="I252" s="127" t="s">
        <v>5479</v>
      </c>
      <c r="J252" s="127" t="s">
        <v>5346</v>
      </c>
      <c r="K252" s="127" t="s">
        <v>5347</v>
      </c>
      <c r="L252" s="127" t="s">
        <v>5348</v>
      </c>
      <c r="M252" s="127" t="s">
        <v>5349</v>
      </c>
      <c r="N252" s="127" t="s">
        <v>5346</v>
      </c>
      <c r="O252" s="127" t="s">
        <v>5350</v>
      </c>
      <c r="P252" s="127" t="s">
        <v>5351</v>
      </c>
      <c r="Q252" s="127" t="s">
        <v>5352</v>
      </c>
      <c r="R252" s="127" t="s">
        <v>5369</v>
      </c>
      <c r="S252" s="127" t="s">
        <v>5370</v>
      </c>
      <c r="T252" s="129">
        <v>7</v>
      </c>
      <c r="U252" s="129">
        <v>7</v>
      </c>
      <c r="V252" s="127" t="s">
        <v>5355</v>
      </c>
      <c r="W252" s="127" t="s">
        <v>5355</v>
      </c>
      <c r="X252" s="130">
        <v>313636</v>
      </c>
      <c r="Y252" s="130">
        <v>313636</v>
      </c>
      <c r="Z252" s="131" t="s">
        <v>5356</v>
      </c>
      <c r="AA252" s="131">
        <v>2195452</v>
      </c>
      <c r="AB252" s="131">
        <v>0</v>
      </c>
      <c r="AC252" s="131">
        <v>219544</v>
      </c>
      <c r="AD252" s="130">
        <v>2414.9960000000001</v>
      </c>
      <c r="AE252" s="127" t="s">
        <v>5357</v>
      </c>
      <c r="AF252" s="127" t="s">
        <v>5356</v>
      </c>
      <c r="AG252" s="127" t="s">
        <v>5356</v>
      </c>
      <c r="AH252" s="127" t="s">
        <v>5617</v>
      </c>
      <c r="AI252" s="127" t="s">
        <v>5356</v>
      </c>
      <c r="AJ252" s="127" t="s">
        <v>5359</v>
      </c>
      <c r="AK252" s="127" t="s">
        <v>5360</v>
      </c>
      <c r="AL252" s="131" t="s">
        <v>5361</v>
      </c>
      <c r="AM252" s="127" t="s">
        <v>5356</v>
      </c>
      <c r="AN252" s="127" t="s">
        <v>5481</v>
      </c>
      <c r="AO252" s="127" t="s">
        <v>5479</v>
      </c>
      <c r="AP252" s="127" t="s">
        <v>5384</v>
      </c>
      <c r="AQ252" s="132">
        <v>7</v>
      </c>
      <c r="AR252" t="s">
        <v>34</v>
      </c>
      <c r="AS252"/>
    </row>
    <row r="253" spans="1:45" s="127" customFormat="1">
      <c r="A253" s="127" t="s">
        <v>5615</v>
      </c>
      <c r="B253" s="128">
        <v>43629</v>
      </c>
      <c r="C253" s="127" t="s">
        <v>5339</v>
      </c>
      <c r="D253" s="127" t="s">
        <v>5340</v>
      </c>
      <c r="E253" s="127" t="s">
        <v>5616</v>
      </c>
      <c r="F253" s="127" t="s">
        <v>5342</v>
      </c>
      <c r="G253" s="127" t="s">
        <v>5427</v>
      </c>
      <c r="H253" s="127" t="s">
        <v>5428</v>
      </c>
      <c r="I253" s="127" t="s">
        <v>5479</v>
      </c>
      <c r="J253" s="127" t="s">
        <v>5346</v>
      </c>
      <c r="K253" s="127" t="s">
        <v>5347</v>
      </c>
      <c r="L253" s="127" t="s">
        <v>5348</v>
      </c>
      <c r="M253" s="127" t="s">
        <v>5349</v>
      </c>
      <c r="N253" s="127" t="s">
        <v>5346</v>
      </c>
      <c r="O253" s="127" t="s">
        <v>5350</v>
      </c>
      <c r="P253" s="127" t="s">
        <v>5351</v>
      </c>
      <c r="Q253" s="127" t="s">
        <v>5352</v>
      </c>
      <c r="R253" s="127" t="s">
        <v>5371</v>
      </c>
      <c r="S253" s="127" t="s">
        <v>5372</v>
      </c>
      <c r="T253" s="129">
        <v>2</v>
      </c>
      <c r="U253" s="129">
        <v>2</v>
      </c>
      <c r="V253" s="127" t="s">
        <v>5355</v>
      </c>
      <c r="W253" s="127" t="s">
        <v>5355</v>
      </c>
      <c r="X253" s="130">
        <v>313636</v>
      </c>
      <c r="Y253" s="130">
        <v>313636</v>
      </c>
      <c r="Z253" s="131" t="s">
        <v>5356</v>
      </c>
      <c r="AA253" s="131">
        <v>627272</v>
      </c>
      <c r="AB253" s="131">
        <v>0</v>
      </c>
      <c r="AC253" s="131">
        <v>62727</v>
      </c>
      <c r="AD253" s="130">
        <v>689.99900000000002</v>
      </c>
      <c r="AE253" s="127" t="s">
        <v>5357</v>
      </c>
      <c r="AF253" s="127" t="s">
        <v>5356</v>
      </c>
      <c r="AG253" s="127" t="s">
        <v>5356</v>
      </c>
      <c r="AH253" s="127" t="s">
        <v>5617</v>
      </c>
      <c r="AI253" s="127" t="s">
        <v>5356</v>
      </c>
      <c r="AJ253" s="127" t="s">
        <v>5359</v>
      </c>
      <c r="AK253" s="127" t="s">
        <v>5360</v>
      </c>
      <c r="AL253" s="131" t="s">
        <v>5361</v>
      </c>
      <c r="AM253" s="127" t="s">
        <v>5356</v>
      </c>
      <c r="AN253" s="127" t="s">
        <v>5481</v>
      </c>
      <c r="AO253" s="127" t="s">
        <v>5479</v>
      </c>
      <c r="AP253" s="127" t="s">
        <v>5384</v>
      </c>
      <c r="AQ253" s="132">
        <v>2</v>
      </c>
      <c r="AR253" t="s">
        <v>34</v>
      </c>
      <c r="AS253"/>
    </row>
    <row r="254" spans="1:45" s="127" customFormat="1">
      <c r="A254" s="127" t="s">
        <v>5618</v>
      </c>
      <c r="B254" s="128">
        <v>43629</v>
      </c>
      <c r="C254" s="127" t="s">
        <v>5339</v>
      </c>
      <c r="D254" s="127" t="s">
        <v>5340</v>
      </c>
      <c r="E254" s="127" t="s">
        <v>5619</v>
      </c>
      <c r="F254" s="127" t="s">
        <v>5342</v>
      </c>
      <c r="G254" s="127" t="s">
        <v>5427</v>
      </c>
      <c r="H254" s="127" t="s">
        <v>5428</v>
      </c>
      <c r="I254" s="127" t="s">
        <v>5620</v>
      </c>
      <c r="J254" s="127" t="s">
        <v>5346</v>
      </c>
      <c r="K254" s="127" t="s">
        <v>5347</v>
      </c>
      <c r="L254" s="127" t="s">
        <v>5348</v>
      </c>
      <c r="M254" s="127" t="s">
        <v>5349</v>
      </c>
      <c r="N254" s="127" t="s">
        <v>5346</v>
      </c>
      <c r="O254" s="127" t="s">
        <v>5350</v>
      </c>
      <c r="P254" s="127" t="s">
        <v>5351</v>
      </c>
      <c r="Q254" s="127" t="s">
        <v>5352</v>
      </c>
      <c r="R254" s="127" t="s">
        <v>5353</v>
      </c>
      <c r="S254" s="127" t="s">
        <v>5354</v>
      </c>
      <c r="T254" s="129">
        <v>10</v>
      </c>
      <c r="U254" s="129">
        <v>10</v>
      </c>
      <c r="V254" s="127" t="s">
        <v>5355</v>
      </c>
      <c r="W254" s="127" t="s">
        <v>5355</v>
      </c>
      <c r="X254" s="130">
        <v>155455</v>
      </c>
      <c r="Y254" s="130">
        <v>155455</v>
      </c>
      <c r="Z254" s="131" t="s">
        <v>5356</v>
      </c>
      <c r="AA254" s="131">
        <v>1554550</v>
      </c>
      <c r="AB254" s="131">
        <v>0</v>
      </c>
      <c r="AC254" s="131">
        <v>155455</v>
      </c>
      <c r="AD254" s="130">
        <v>1710.0050000000001</v>
      </c>
      <c r="AE254" s="127" t="s">
        <v>5357</v>
      </c>
      <c r="AF254" s="127" t="s">
        <v>5356</v>
      </c>
      <c r="AG254" s="127" t="s">
        <v>5356</v>
      </c>
      <c r="AH254" s="127" t="s">
        <v>5621</v>
      </c>
      <c r="AI254" s="127" t="s">
        <v>5356</v>
      </c>
      <c r="AJ254" s="127" t="s">
        <v>5359</v>
      </c>
      <c r="AK254" s="127" t="s">
        <v>5360</v>
      </c>
      <c r="AL254" s="131" t="s">
        <v>5361</v>
      </c>
      <c r="AM254" s="127" t="s">
        <v>5356</v>
      </c>
      <c r="AN254" s="127" t="s">
        <v>5622</v>
      </c>
      <c r="AO254" s="127" t="s">
        <v>5620</v>
      </c>
      <c r="AP254" s="127" t="s">
        <v>5384</v>
      </c>
      <c r="AQ254" s="132">
        <v>10</v>
      </c>
      <c r="AR254" t="s">
        <v>34</v>
      </c>
      <c r="AS254"/>
    </row>
    <row r="255" spans="1:45" s="127" customFormat="1">
      <c r="A255" s="127" t="s">
        <v>5618</v>
      </c>
      <c r="B255" s="128">
        <v>43629</v>
      </c>
      <c r="C255" s="127" t="s">
        <v>5339</v>
      </c>
      <c r="D255" s="127" t="s">
        <v>5340</v>
      </c>
      <c r="E255" s="127" t="s">
        <v>5619</v>
      </c>
      <c r="F255" s="127" t="s">
        <v>5342</v>
      </c>
      <c r="G255" s="127" t="s">
        <v>5427</v>
      </c>
      <c r="H255" s="127" t="s">
        <v>5428</v>
      </c>
      <c r="I255" s="127" t="s">
        <v>5620</v>
      </c>
      <c r="J255" s="127" t="s">
        <v>5346</v>
      </c>
      <c r="K255" s="127" t="s">
        <v>5347</v>
      </c>
      <c r="L255" s="127" t="s">
        <v>5348</v>
      </c>
      <c r="M255" s="127" t="s">
        <v>5349</v>
      </c>
      <c r="N255" s="127" t="s">
        <v>5346</v>
      </c>
      <c r="O255" s="127" t="s">
        <v>5350</v>
      </c>
      <c r="P255" s="127" t="s">
        <v>5351</v>
      </c>
      <c r="Q255" s="127" t="s">
        <v>5352</v>
      </c>
      <c r="R255" s="127" t="s">
        <v>5386</v>
      </c>
      <c r="S255" s="127" t="s">
        <v>5387</v>
      </c>
      <c r="T255" s="129">
        <v>5</v>
      </c>
      <c r="U255" s="129">
        <v>5</v>
      </c>
      <c r="V255" s="127" t="s">
        <v>5355</v>
      </c>
      <c r="W255" s="127" t="s">
        <v>5355</v>
      </c>
      <c r="X255" s="130">
        <v>213273</v>
      </c>
      <c r="Y255" s="130">
        <v>213273</v>
      </c>
      <c r="Z255" s="131" t="s">
        <v>5356</v>
      </c>
      <c r="AA255" s="131">
        <v>1066365</v>
      </c>
      <c r="AB255" s="131">
        <v>0</v>
      </c>
      <c r="AC255" s="131">
        <v>106637</v>
      </c>
      <c r="AD255" s="130">
        <v>1173.002</v>
      </c>
      <c r="AE255" s="127" t="s">
        <v>5357</v>
      </c>
      <c r="AF255" s="127" t="s">
        <v>5356</v>
      </c>
      <c r="AG255" s="127" t="s">
        <v>5356</v>
      </c>
      <c r="AH255" s="127" t="s">
        <v>5621</v>
      </c>
      <c r="AI255" s="127" t="s">
        <v>5356</v>
      </c>
      <c r="AJ255" s="127" t="s">
        <v>5359</v>
      </c>
      <c r="AK255" s="127" t="s">
        <v>5360</v>
      </c>
      <c r="AL255" s="131" t="s">
        <v>5361</v>
      </c>
      <c r="AM255" s="127" t="s">
        <v>5356</v>
      </c>
      <c r="AN255" s="127" t="s">
        <v>5622</v>
      </c>
      <c r="AO255" s="127" t="s">
        <v>5620</v>
      </c>
      <c r="AP255" s="127" t="s">
        <v>5384</v>
      </c>
      <c r="AQ255" s="132">
        <v>5</v>
      </c>
      <c r="AR255" t="s">
        <v>34</v>
      </c>
      <c r="AS255"/>
    </row>
    <row r="256" spans="1:45" s="127" customFormat="1">
      <c r="A256" s="127" t="s">
        <v>5618</v>
      </c>
      <c r="B256" s="128">
        <v>43629</v>
      </c>
      <c r="C256" s="127" t="s">
        <v>5339</v>
      </c>
      <c r="D256" s="127" t="s">
        <v>5340</v>
      </c>
      <c r="E256" s="127" t="s">
        <v>5619</v>
      </c>
      <c r="F256" s="127" t="s">
        <v>5342</v>
      </c>
      <c r="G256" s="127" t="s">
        <v>5427</v>
      </c>
      <c r="H256" s="127" t="s">
        <v>5428</v>
      </c>
      <c r="I256" s="127" t="s">
        <v>5620</v>
      </c>
      <c r="J256" s="127" t="s">
        <v>5346</v>
      </c>
      <c r="K256" s="127" t="s">
        <v>5347</v>
      </c>
      <c r="L256" s="127" t="s">
        <v>5348</v>
      </c>
      <c r="M256" s="127" t="s">
        <v>5349</v>
      </c>
      <c r="N256" s="127" t="s">
        <v>5346</v>
      </c>
      <c r="O256" s="127" t="s">
        <v>5350</v>
      </c>
      <c r="P256" s="127" t="s">
        <v>5351</v>
      </c>
      <c r="Q256" s="127" t="s">
        <v>5352</v>
      </c>
      <c r="R256" s="127" t="s">
        <v>5367</v>
      </c>
      <c r="S256" s="127" t="s">
        <v>5368</v>
      </c>
      <c r="T256" s="129">
        <v>4</v>
      </c>
      <c r="U256" s="129">
        <v>4</v>
      </c>
      <c r="V256" s="127" t="s">
        <v>5355</v>
      </c>
      <c r="W256" s="127" t="s">
        <v>5355</v>
      </c>
      <c r="X256" s="130">
        <v>313636</v>
      </c>
      <c r="Y256" s="130">
        <v>313636</v>
      </c>
      <c r="Z256" s="131" t="s">
        <v>5356</v>
      </c>
      <c r="AA256" s="131">
        <v>1254544</v>
      </c>
      <c r="AB256" s="131">
        <v>0</v>
      </c>
      <c r="AC256" s="131">
        <v>125454</v>
      </c>
      <c r="AD256" s="130">
        <v>1379.998</v>
      </c>
      <c r="AE256" s="127" t="s">
        <v>5357</v>
      </c>
      <c r="AF256" s="127" t="s">
        <v>5356</v>
      </c>
      <c r="AG256" s="127" t="s">
        <v>5356</v>
      </c>
      <c r="AH256" s="127" t="s">
        <v>5621</v>
      </c>
      <c r="AI256" s="127" t="s">
        <v>5356</v>
      </c>
      <c r="AJ256" s="127" t="s">
        <v>5359</v>
      </c>
      <c r="AK256" s="127" t="s">
        <v>5360</v>
      </c>
      <c r="AL256" s="131" t="s">
        <v>5361</v>
      </c>
      <c r="AM256" s="127" t="s">
        <v>5356</v>
      </c>
      <c r="AN256" s="127" t="s">
        <v>5622</v>
      </c>
      <c r="AO256" s="127" t="s">
        <v>5620</v>
      </c>
      <c r="AP256" s="127" t="s">
        <v>5384</v>
      </c>
      <c r="AQ256" s="132">
        <v>4</v>
      </c>
      <c r="AR256" t="s">
        <v>34</v>
      </c>
      <c r="AS256"/>
    </row>
    <row r="257" spans="1:45" s="127" customFormat="1">
      <c r="A257" s="127" t="s">
        <v>5618</v>
      </c>
      <c r="B257" s="128">
        <v>43629</v>
      </c>
      <c r="C257" s="127" t="s">
        <v>5339</v>
      </c>
      <c r="D257" s="127" t="s">
        <v>5340</v>
      </c>
      <c r="E257" s="127" t="s">
        <v>5619</v>
      </c>
      <c r="F257" s="127" t="s">
        <v>5342</v>
      </c>
      <c r="G257" s="127" t="s">
        <v>5427</v>
      </c>
      <c r="H257" s="127" t="s">
        <v>5428</v>
      </c>
      <c r="I257" s="127" t="s">
        <v>5620</v>
      </c>
      <c r="J257" s="127" t="s">
        <v>5346</v>
      </c>
      <c r="K257" s="127" t="s">
        <v>5347</v>
      </c>
      <c r="L257" s="127" t="s">
        <v>5348</v>
      </c>
      <c r="M257" s="127" t="s">
        <v>5349</v>
      </c>
      <c r="N257" s="127" t="s">
        <v>5346</v>
      </c>
      <c r="O257" s="127" t="s">
        <v>5350</v>
      </c>
      <c r="P257" s="127" t="s">
        <v>5351</v>
      </c>
      <c r="Q257" s="127" t="s">
        <v>5352</v>
      </c>
      <c r="R257" s="127" t="s">
        <v>5369</v>
      </c>
      <c r="S257" s="127" t="s">
        <v>5370</v>
      </c>
      <c r="T257" s="129">
        <v>4</v>
      </c>
      <c r="U257" s="129">
        <v>4</v>
      </c>
      <c r="V257" s="127" t="s">
        <v>5355</v>
      </c>
      <c r="W257" s="127" t="s">
        <v>5355</v>
      </c>
      <c r="X257" s="130">
        <v>313636</v>
      </c>
      <c r="Y257" s="130">
        <v>313636</v>
      </c>
      <c r="Z257" s="131" t="s">
        <v>5356</v>
      </c>
      <c r="AA257" s="131">
        <v>1254544</v>
      </c>
      <c r="AB257" s="131">
        <v>0</v>
      </c>
      <c r="AC257" s="131">
        <v>125454</v>
      </c>
      <c r="AD257" s="130">
        <v>1379.998</v>
      </c>
      <c r="AE257" s="127" t="s">
        <v>5357</v>
      </c>
      <c r="AF257" s="127" t="s">
        <v>5356</v>
      </c>
      <c r="AG257" s="127" t="s">
        <v>5356</v>
      </c>
      <c r="AH257" s="127" t="s">
        <v>5621</v>
      </c>
      <c r="AI257" s="127" t="s">
        <v>5356</v>
      </c>
      <c r="AJ257" s="127" t="s">
        <v>5359</v>
      </c>
      <c r="AK257" s="127" t="s">
        <v>5360</v>
      </c>
      <c r="AL257" s="131" t="s">
        <v>5361</v>
      </c>
      <c r="AM257" s="127" t="s">
        <v>5356</v>
      </c>
      <c r="AN257" s="127" t="s">
        <v>5622</v>
      </c>
      <c r="AO257" s="127" t="s">
        <v>5620</v>
      </c>
      <c r="AP257" s="127" t="s">
        <v>5384</v>
      </c>
      <c r="AQ257" s="132">
        <v>4</v>
      </c>
      <c r="AR257" t="s">
        <v>34</v>
      </c>
      <c r="AS257"/>
    </row>
    <row r="258" spans="1:45" s="127" customFormat="1">
      <c r="A258" s="127" t="s">
        <v>5623</v>
      </c>
      <c r="B258" s="128">
        <v>43629</v>
      </c>
      <c r="C258" s="127" t="s">
        <v>5339</v>
      </c>
      <c r="D258" s="127" t="s">
        <v>5340</v>
      </c>
      <c r="E258" s="127" t="s">
        <v>5624</v>
      </c>
      <c r="F258" s="127" t="s">
        <v>5342</v>
      </c>
      <c r="G258" s="127" t="s">
        <v>5427</v>
      </c>
      <c r="H258" s="127" t="s">
        <v>5428</v>
      </c>
      <c r="I258" s="127" t="s">
        <v>5625</v>
      </c>
      <c r="J258" s="127" t="s">
        <v>5346</v>
      </c>
      <c r="K258" s="127" t="s">
        <v>5347</v>
      </c>
      <c r="L258" s="127" t="s">
        <v>5348</v>
      </c>
      <c r="M258" s="127" t="s">
        <v>5349</v>
      </c>
      <c r="N258" s="127" t="s">
        <v>5346</v>
      </c>
      <c r="O258" s="127" t="s">
        <v>5350</v>
      </c>
      <c r="P258" s="127" t="s">
        <v>5351</v>
      </c>
      <c r="Q258" s="127" t="s">
        <v>5352</v>
      </c>
      <c r="R258" s="127" t="s">
        <v>5353</v>
      </c>
      <c r="S258" s="127" t="s">
        <v>5354</v>
      </c>
      <c r="T258" s="129">
        <v>5</v>
      </c>
      <c r="U258" s="129">
        <v>5</v>
      </c>
      <c r="V258" s="127" t="s">
        <v>5355</v>
      </c>
      <c r="W258" s="127" t="s">
        <v>5355</v>
      </c>
      <c r="X258" s="130">
        <v>155455</v>
      </c>
      <c r="Y258" s="130">
        <v>155455</v>
      </c>
      <c r="Z258" s="131" t="s">
        <v>5356</v>
      </c>
      <c r="AA258" s="131">
        <v>777275</v>
      </c>
      <c r="AB258" s="131">
        <v>0</v>
      </c>
      <c r="AC258" s="131">
        <v>77728</v>
      </c>
      <c r="AD258" s="130">
        <v>855.00300000000004</v>
      </c>
      <c r="AE258" s="127" t="s">
        <v>5357</v>
      </c>
      <c r="AF258" s="127" t="s">
        <v>5356</v>
      </c>
      <c r="AG258" s="127" t="s">
        <v>5356</v>
      </c>
      <c r="AH258" s="127" t="s">
        <v>5626</v>
      </c>
      <c r="AI258" s="127" t="s">
        <v>5356</v>
      </c>
      <c r="AJ258" s="127" t="s">
        <v>5359</v>
      </c>
      <c r="AK258" s="127" t="s">
        <v>5360</v>
      </c>
      <c r="AL258" s="131" t="s">
        <v>5361</v>
      </c>
      <c r="AM258" s="127" t="s">
        <v>5356</v>
      </c>
      <c r="AN258" s="127" t="s">
        <v>5627</v>
      </c>
      <c r="AO258" s="127" t="s">
        <v>5625</v>
      </c>
      <c r="AP258" s="127" t="s">
        <v>5384</v>
      </c>
      <c r="AQ258" s="132">
        <v>5</v>
      </c>
      <c r="AR258" t="s">
        <v>29</v>
      </c>
      <c r="AS258"/>
    </row>
    <row r="259" spans="1:45" s="127" customFormat="1">
      <c r="A259" s="127" t="s">
        <v>5623</v>
      </c>
      <c r="B259" s="128">
        <v>43629</v>
      </c>
      <c r="C259" s="127" t="s">
        <v>5339</v>
      </c>
      <c r="D259" s="127" t="s">
        <v>5340</v>
      </c>
      <c r="E259" s="127" t="s">
        <v>5624</v>
      </c>
      <c r="F259" s="127" t="s">
        <v>5342</v>
      </c>
      <c r="G259" s="127" t="s">
        <v>5427</v>
      </c>
      <c r="H259" s="127" t="s">
        <v>5428</v>
      </c>
      <c r="I259" s="127" t="s">
        <v>5625</v>
      </c>
      <c r="J259" s="127" t="s">
        <v>5346</v>
      </c>
      <c r="K259" s="127" t="s">
        <v>5347</v>
      </c>
      <c r="L259" s="127" t="s">
        <v>5348</v>
      </c>
      <c r="M259" s="127" t="s">
        <v>5349</v>
      </c>
      <c r="N259" s="127" t="s">
        <v>5346</v>
      </c>
      <c r="O259" s="127" t="s">
        <v>5350</v>
      </c>
      <c r="P259" s="127" t="s">
        <v>5351</v>
      </c>
      <c r="Q259" s="127" t="s">
        <v>5352</v>
      </c>
      <c r="R259" s="127" t="s">
        <v>5363</v>
      </c>
      <c r="S259" s="127" t="s">
        <v>5364</v>
      </c>
      <c r="T259" s="129">
        <v>6</v>
      </c>
      <c r="U259" s="129">
        <v>6</v>
      </c>
      <c r="V259" s="127" t="s">
        <v>5355</v>
      </c>
      <c r="W259" s="127" t="s">
        <v>5355</v>
      </c>
      <c r="X259" s="130">
        <v>355455</v>
      </c>
      <c r="Y259" s="130">
        <v>355455</v>
      </c>
      <c r="Z259" s="131" t="s">
        <v>5356</v>
      </c>
      <c r="AA259" s="131">
        <v>2132730</v>
      </c>
      <c r="AB259" s="131">
        <v>0</v>
      </c>
      <c r="AC259" s="131">
        <v>213272</v>
      </c>
      <c r="AD259" s="130">
        <v>2346.002</v>
      </c>
      <c r="AE259" s="127" t="s">
        <v>5357</v>
      </c>
      <c r="AF259" s="127" t="s">
        <v>5356</v>
      </c>
      <c r="AG259" s="127" t="s">
        <v>5356</v>
      </c>
      <c r="AH259" s="127" t="s">
        <v>5626</v>
      </c>
      <c r="AI259" s="127" t="s">
        <v>5356</v>
      </c>
      <c r="AJ259" s="127" t="s">
        <v>5359</v>
      </c>
      <c r="AK259" s="127" t="s">
        <v>5360</v>
      </c>
      <c r="AL259" s="131" t="s">
        <v>5361</v>
      </c>
      <c r="AM259" s="127" t="s">
        <v>5356</v>
      </c>
      <c r="AN259" s="127" t="s">
        <v>5627</v>
      </c>
      <c r="AO259" s="127" t="s">
        <v>5625</v>
      </c>
      <c r="AP259" s="127" t="s">
        <v>5384</v>
      </c>
      <c r="AQ259" s="132">
        <v>6</v>
      </c>
      <c r="AR259" t="s">
        <v>29</v>
      </c>
      <c r="AS259"/>
    </row>
    <row r="260" spans="1:45" s="127" customFormat="1">
      <c r="A260" s="127" t="s">
        <v>5623</v>
      </c>
      <c r="B260" s="128">
        <v>43629</v>
      </c>
      <c r="C260" s="127" t="s">
        <v>5339</v>
      </c>
      <c r="D260" s="127" t="s">
        <v>5340</v>
      </c>
      <c r="E260" s="127" t="s">
        <v>5624</v>
      </c>
      <c r="F260" s="127" t="s">
        <v>5342</v>
      </c>
      <c r="G260" s="127" t="s">
        <v>5427</v>
      </c>
      <c r="H260" s="127" t="s">
        <v>5428</v>
      </c>
      <c r="I260" s="127" t="s">
        <v>5625</v>
      </c>
      <c r="J260" s="127" t="s">
        <v>5346</v>
      </c>
      <c r="K260" s="127" t="s">
        <v>5347</v>
      </c>
      <c r="L260" s="127" t="s">
        <v>5348</v>
      </c>
      <c r="M260" s="127" t="s">
        <v>5349</v>
      </c>
      <c r="N260" s="127" t="s">
        <v>5346</v>
      </c>
      <c r="O260" s="127" t="s">
        <v>5350</v>
      </c>
      <c r="P260" s="127" t="s">
        <v>5351</v>
      </c>
      <c r="Q260" s="127" t="s">
        <v>5352</v>
      </c>
      <c r="R260" s="127" t="s">
        <v>5386</v>
      </c>
      <c r="S260" s="127" t="s">
        <v>5387</v>
      </c>
      <c r="T260" s="129">
        <v>3</v>
      </c>
      <c r="U260" s="129">
        <v>3</v>
      </c>
      <c r="V260" s="127" t="s">
        <v>5355</v>
      </c>
      <c r="W260" s="127" t="s">
        <v>5355</v>
      </c>
      <c r="X260" s="130">
        <v>213273</v>
      </c>
      <c r="Y260" s="130">
        <v>213273</v>
      </c>
      <c r="Z260" s="131" t="s">
        <v>5356</v>
      </c>
      <c r="AA260" s="131">
        <v>639819</v>
      </c>
      <c r="AB260" s="131">
        <v>0</v>
      </c>
      <c r="AC260" s="131">
        <v>63982</v>
      </c>
      <c r="AD260" s="130">
        <v>703.80100000000004</v>
      </c>
      <c r="AE260" s="127" t="s">
        <v>5357</v>
      </c>
      <c r="AF260" s="127" t="s">
        <v>5356</v>
      </c>
      <c r="AG260" s="127" t="s">
        <v>5356</v>
      </c>
      <c r="AH260" s="127" t="s">
        <v>5626</v>
      </c>
      <c r="AI260" s="127" t="s">
        <v>5356</v>
      </c>
      <c r="AJ260" s="127" t="s">
        <v>5359</v>
      </c>
      <c r="AK260" s="127" t="s">
        <v>5360</v>
      </c>
      <c r="AL260" s="131" t="s">
        <v>5361</v>
      </c>
      <c r="AM260" s="127" t="s">
        <v>5356</v>
      </c>
      <c r="AN260" s="127" t="s">
        <v>5627</v>
      </c>
      <c r="AO260" s="127" t="s">
        <v>5625</v>
      </c>
      <c r="AP260" s="127" t="s">
        <v>5384</v>
      </c>
      <c r="AQ260" s="132">
        <v>3</v>
      </c>
      <c r="AR260" t="s">
        <v>29</v>
      </c>
      <c r="AS260"/>
    </row>
    <row r="261" spans="1:45" s="127" customFormat="1">
      <c r="A261" s="127" t="s">
        <v>5623</v>
      </c>
      <c r="B261" s="128">
        <v>43629</v>
      </c>
      <c r="C261" s="127" t="s">
        <v>5339</v>
      </c>
      <c r="D261" s="127" t="s">
        <v>5340</v>
      </c>
      <c r="E261" s="127" t="s">
        <v>5624</v>
      </c>
      <c r="F261" s="127" t="s">
        <v>5342</v>
      </c>
      <c r="G261" s="127" t="s">
        <v>5427</v>
      </c>
      <c r="H261" s="127" t="s">
        <v>5428</v>
      </c>
      <c r="I261" s="127" t="s">
        <v>5625</v>
      </c>
      <c r="J261" s="127" t="s">
        <v>5346</v>
      </c>
      <c r="K261" s="127" t="s">
        <v>5347</v>
      </c>
      <c r="L261" s="127" t="s">
        <v>5348</v>
      </c>
      <c r="M261" s="127" t="s">
        <v>5349</v>
      </c>
      <c r="N261" s="127" t="s">
        <v>5346</v>
      </c>
      <c r="O261" s="127" t="s">
        <v>5350</v>
      </c>
      <c r="P261" s="127" t="s">
        <v>5351</v>
      </c>
      <c r="Q261" s="127" t="s">
        <v>5352</v>
      </c>
      <c r="R261" s="127" t="s">
        <v>5367</v>
      </c>
      <c r="S261" s="127" t="s">
        <v>5368</v>
      </c>
      <c r="T261" s="129">
        <v>2</v>
      </c>
      <c r="U261" s="129">
        <v>2</v>
      </c>
      <c r="V261" s="127" t="s">
        <v>5355</v>
      </c>
      <c r="W261" s="127" t="s">
        <v>5355</v>
      </c>
      <c r="X261" s="130">
        <v>313636</v>
      </c>
      <c r="Y261" s="130">
        <v>313636</v>
      </c>
      <c r="Z261" s="131" t="s">
        <v>5356</v>
      </c>
      <c r="AA261" s="131">
        <v>627272</v>
      </c>
      <c r="AB261" s="131">
        <v>0</v>
      </c>
      <c r="AC261" s="131">
        <v>62727</v>
      </c>
      <c r="AD261" s="130">
        <v>689.99900000000002</v>
      </c>
      <c r="AE261" s="127" t="s">
        <v>5357</v>
      </c>
      <c r="AF261" s="127" t="s">
        <v>5356</v>
      </c>
      <c r="AG261" s="127" t="s">
        <v>5356</v>
      </c>
      <c r="AH261" s="127" t="s">
        <v>5626</v>
      </c>
      <c r="AI261" s="127" t="s">
        <v>5356</v>
      </c>
      <c r="AJ261" s="127" t="s">
        <v>5359</v>
      </c>
      <c r="AK261" s="127" t="s">
        <v>5360</v>
      </c>
      <c r="AL261" s="131" t="s">
        <v>5361</v>
      </c>
      <c r="AM261" s="127" t="s">
        <v>5356</v>
      </c>
      <c r="AN261" s="127" t="s">
        <v>5627</v>
      </c>
      <c r="AO261" s="127" t="s">
        <v>5625</v>
      </c>
      <c r="AP261" s="127" t="s">
        <v>5384</v>
      </c>
      <c r="AQ261" s="132">
        <v>2</v>
      </c>
      <c r="AR261" t="s">
        <v>29</v>
      </c>
      <c r="AS261"/>
    </row>
    <row r="262" spans="1:45" s="127" customFormat="1">
      <c r="A262" s="127" t="s">
        <v>5623</v>
      </c>
      <c r="B262" s="128">
        <v>43629</v>
      </c>
      <c r="C262" s="127" t="s">
        <v>5339</v>
      </c>
      <c r="D262" s="127" t="s">
        <v>5340</v>
      </c>
      <c r="E262" s="127" t="s">
        <v>5624</v>
      </c>
      <c r="F262" s="127" t="s">
        <v>5342</v>
      </c>
      <c r="G262" s="127" t="s">
        <v>5427</v>
      </c>
      <c r="H262" s="127" t="s">
        <v>5428</v>
      </c>
      <c r="I262" s="127" t="s">
        <v>5625</v>
      </c>
      <c r="J262" s="127" t="s">
        <v>5346</v>
      </c>
      <c r="K262" s="127" t="s">
        <v>5347</v>
      </c>
      <c r="L262" s="127" t="s">
        <v>5348</v>
      </c>
      <c r="M262" s="127" t="s">
        <v>5349</v>
      </c>
      <c r="N262" s="127" t="s">
        <v>5346</v>
      </c>
      <c r="O262" s="127" t="s">
        <v>5350</v>
      </c>
      <c r="P262" s="127" t="s">
        <v>5351</v>
      </c>
      <c r="Q262" s="127" t="s">
        <v>5352</v>
      </c>
      <c r="R262" s="127" t="s">
        <v>5369</v>
      </c>
      <c r="S262" s="127" t="s">
        <v>5370</v>
      </c>
      <c r="T262" s="129">
        <v>3</v>
      </c>
      <c r="U262" s="129">
        <v>3</v>
      </c>
      <c r="V262" s="127" t="s">
        <v>5355</v>
      </c>
      <c r="W262" s="127" t="s">
        <v>5355</v>
      </c>
      <c r="X262" s="130">
        <v>313636</v>
      </c>
      <c r="Y262" s="130">
        <v>313636</v>
      </c>
      <c r="Z262" s="131" t="s">
        <v>5356</v>
      </c>
      <c r="AA262" s="131">
        <v>940908</v>
      </c>
      <c r="AB262" s="131">
        <v>0</v>
      </c>
      <c r="AC262" s="131">
        <v>94091</v>
      </c>
      <c r="AD262" s="130">
        <v>1034.999</v>
      </c>
      <c r="AE262" s="127" t="s">
        <v>5357</v>
      </c>
      <c r="AF262" s="127" t="s">
        <v>5356</v>
      </c>
      <c r="AG262" s="127" t="s">
        <v>5356</v>
      </c>
      <c r="AH262" s="127" t="s">
        <v>5626</v>
      </c>
      <c r="AI262" s="127" t="s">
        <v>5356</v>
      </c>
      <c r="AJ262" s="127" t="s">
        <v>5359</v>
      </c>
      <c r="AK262" s="127" t="s">
        <v>5360</v>
      </c>
      <c r="AL262" s="131" t="s">
        <v>5361</v>
      </c>
      <c r="AM262" s="127" t="s">
        <v>5356</v>
      </c>
      <c r="AN262" s="127" t="s">
        <v>5627</v>
      </c>
      <c r="AO262" s="127" t="s">
        <v>5625</v>
      </c>
      <c r="AP262" s="127" t="s">
        <v>5384</v>
      </c>
      <c r="AQ262" s="132">
        <v>3</v>
      </c>
      <c r="AR262" t="s">
        <v>29</v>
      </c>
      <c r="AS262"/>
    </row>
    <row r="263" spans="1:45" s="127" customFormat="1">
      <c r="A263" s="127" t="s">
        <v>5623</v>
      </c>
      <c r="B263" s="128">
        <v>43629</v>
      </c>
      <c r="C263" s="127" t="s">
        <v>5339</v>
      </c>
      <c r="D263" s="127" t="s">
        <v>5340</v>
      </c>
      <c r="E263" s="127" t="s">
        <v>5624</v>
      </c>
      <c r="F263" s="127" t="s">
        <v>5342</v>
      </c>
      <c r="G263" s="127" t="s">
        <v>5427</v>
      </c>
      <c r="H263" s="127" t="s">
        <v>5428</v>
      </c>
      <c r="I263" s="127" t="s">
        <v>5625</v>
      </c>
      <c r="J263" s="127" t="s">
        <v>5346</v>
      </c>
      <c r="K263" s="127" t="s">
        <v>5347</v>
      </c>
      <c r="L263" s="127" t="s">
        <v>5348</v>
      </c>
      <c r="M263" s="127" t="s">
        <v>5349</v>
      </c>
      <c r="N263" s="127" t="s">
        <v>5346</v>
      </c>
      <c r="O263" s="127" t="s">
        <v>5350</v>
      </c>
      <c r="P263" s="127" t="s">
        <v>5351</v>
      </c>
      <c r="Q263" s="127" t="s">
        <v>5352</v>
      </c>
      <c r="R263" s="127" t="s">
        <v>5447</v>
      </c>
      <c r="S263" s="127" t="s">
        <v>5448</v>
      </c>
      <c r="T263" s="129">
        <v>3</v>
      </c>
      <c r="U263" s="129">
        <v>3</v>
      </c>
      <c r="V263" s="127" t="s">
        <v>5355</v>
      </c>
      <c r="W263" s="127" t="s">
        <v>5355</v>
      </c>
      <c r="X263" s="130">
        <v>334545</v>
      </c>
      <c r="Y263" s="130">
        <v>334545</v>
      </c>
      <c r="Z263" s="131" t="s">
        <v>5356</v>
      </c>
      <c r="AA263" s="131">
        <v>1003635</v>
      </c>
      <c r="AB263" s="131">
        <v>0</v>
      </c>
      <c r="AC263" s="131">
        <v>100364</v>
      </c>
      <c r="AD263" s="130">
        <v>1103.999</v>
      </c>
      <c r="AE263" s="127" t="s">
        <v>5357</v>
      </c>
      <c r="AF263" s="127" t="s">
        <v>5356</v>
      </c>
      <c r="AG263" s="127" t="s">
        <v>5356</v>
      </c>
      <c r="AH263" s="127" t="s">
        <v>5626</v>
      </c>
      <c r="AI263" s="127" t="s">
        <v>5356</v>
      </c>
      <c r="AJ263" s="127" t="s">
        <v>5359</v>
      </c>
      <c r="AK263" s="127" t="s">
        <v>5360</v>
      </c>
      <c r="AL263" s="131" t="s">
        <v>5361</v>
      </c>
      <c r="AM263" s="127" t="s">
        <v>5356</v>
      </c>
      <c r="AN263" s="127" t="s">
        <v>5627</v>
      </c>
      <c r="AO263" s="127" t="s">
        <v>5625</v>
      </c>
      <c r="AP263" s="127" t="s">
        <v>5384</v>
      </c>
      <c r="AQ263" s="132">
        <v>3</v>
      </c>
      <c r="AR263" t="s">
        <v>29</v>
      </c>
      <c r="AS263"/>
    </row>
    <row r="264" spans="1:45" s="127" customFormat="1">
      <c r="A264" s="127" t="s">
        <v>5628</v>
      </c>
      <c r="B264" s="128">
        <v>43629</v>
      </c>
      <c r="C264" s="127" t="s">
        <v>5339</v>
      </c>
      <c r="D264" s="127" t="s">
        <v>5340</v>
      </c>
      <c r="E264" s="127" t="s">
        <v>5629</v>
      </c>
      <c r="F264" s="127" t="s">
        <v>5342</v>
      </c>
      <c r="G264" s="127" t="s">
        <v>5427</v>
      </c>
      <c r="H264" s="127" t="s">
        <v>5428</v>
      </c>
      <c r="I264" s="127" t="s">
        <v>5630</v>
      </c>
      <c r="J264" s="127" t="s">
        <v>5346</v>
      </c>
      <c r="K264" s="127" t="s">
        <v>5347</v>
      </c>
      <c r="L264" s="127" t="s">
        <v>5348</v>
      </c>
      <c r="M264" s="127" t="s">
        <v>5349</v>
      </c>
      <c r="N264" s="127" t="s">
        <v>5346</v>
      </c>
      <c r="O264" s="127" t="s">
        <v>5350</v>
      </c>
      <c r="P264" s="127" t="s">
        <v>5351</v>
      </c>
      <c r="Q264" s="127" t="s">
        <v>5352</v>
      </c>
      <c r="R264" s="127" t="s">
        <v>5363</v>
      </c>
      <c r="S264" s="127" t="s">
        <v>5364</v>
      </c>
      <c r="T264" s="129">
        <v>5</v>
      </c>
      <c r="U264" s="129">
        <v>5</v>
      </c>
      <c r="V264" s="127" t="s">
        <v>5355</v>
      </c>
      <c r="W264" s="127" t="s">
        <v>5355</v>
      </c>
      <c r="X264" s="130">
        <v>355455</v>
      </c>
      <c r="Y264" s="130">
        <v>355455</v>
      </c>
      <c r="Z264" s="131" t="s">
        <v>5356</v>
      </c>
      <c r="AA264" s="131">
        <v>1777275</v>
      </c>
      <c r="AB264" s="131">
        <v>0</v>
      </c>
      <c r="AC264" s="131">
        <v>177726</v>
      </c>
      <c r="AD264" s="130">
        <v>1955.001</v>
      </c>
      <c r="AE264" s="127" t="s">
        <v>5357</v>
      </c>
      <c r="AF264" s="127" t="s">
        <v>5356</v>
      </c>
      <c r="AG264" s="127" t="s">
        <v>5356</v>
      </c>
      <c r="AH264" s="127" t="s">
        <v>5631</v>
      </c>
      <c r="AI264" s="127" t="s">
        <v>5356</v>
      </c>
      <c r="AJ264" s="127" t="s">
        <v>5359</v>
      </c>
      <c r="AK264" s="127" t="s">
        <v>5360</v>
      </c>
      <c r="AL264" s="131" t="s">
        <v>5361</v>
      </c>
      <c r="AM264" s="127" t="s">
        <v>5356</v>
      </c>
      <c r="AN264" s="127" t="s">
        <v>5632</v>
      </c>
      <c r="AO264" s="127" t="s">
        <v>5630</v>
      </c>
      <c r="AP264" s="127" t="s">
        <v>5384</v>
      </c>
      <c r="AQ264" s="132">
        <v>5</v>
      </c>
      <c r="AR264" t="s">
        <v>34</v>
      </c>
      <c r="AS264"/>
    </row>
    <row r="265" spans="1:45" s="127" customFormat="1">
      <c r="A265" s="127" t="s">
        <v>5628</v>
      </c>
      <c r="B265" s="128">
        <v>43629</v>
      </c>
      <c r="C265" s="127" t="s">
        <v>5339</v>
      </c>
      <c r="D265" s="127" t="s">
        <v>5340</v>
      </c>
      <c r="E265" s="127" t="s">
        <v>5629</v>
      </c>
      <c r="F265" s="127" t="s">
        <v>5342</v>
      </c>
      <c r="G265" s="127" t="s">
        <v>5427</v>
      </c>
      <c r="H265" s="127" t="s">
        <v>5428</v>
      </c>
      <c r="I265" s="127" t="s">
        <v>5630</v>
      </c>
      <c r="J265" s="127" t="s">
        <v>5346</v>
      </c>
      <c r="K265" s="127" t="s">
        <v>5347</v>
      </c>
      <c r="L265" s="127" t="s">
        <v>5348</v>
      </c>
      <c r="M265" s="127" t="s">
        <v>5349</v>
      </c>
      <c r="N265" s="127" t="s">
        <v>5346</v>
      </c>
      <c r="O265" s="127" t="s">
        <v>5350</v>
      </c>
      <c r="P265" s="127" t="s">
        <v>5351</v>
      </c>
      <c r="Q265" s="127" t="s">
        <v>5352</v>
      </c>
      <c r="R265" s="127" t="s">
        <v>5386</v>
      </c>
      <c r="S265" s="127" t="s">
        <v>5387</v>
      </c>
      <c r="T265" s="129">
        <v>5</v>
      </c>
      <c r="U265" s="129">
        <v>5</v>
      </c>
      <c r="V265" s="127" t="s">
        <v>5355</v>
      </c>
      <c r="W265" s="127" t="s">
        <v>5355</v>
      </c>
      <c r="X265" s="130">
        <v>213273</v>
      </c>
      <c r="Y265" s="130">
        <v>213273</v>
      </c>
      <c r="Z265" s="131" t="s">
        <v>5356</v>
      </c>
      <c r="AA265" s="131">
        <v>1066365</v>
      </c>
      <c r="AB265" s="131">
        <v>0</v>
      </c>
      <c r="AC265" s="131">
        <v>106637</v>
      </c>
      <c r="AD265" s="130">
        <v>1173.002</v>
      </c>
      <c r="AE265" s="127" t="s">
        <v>5357</v>
      </c>
      <c r="AF265" s="127" t="s">
        <v>5356</v>
      </c>
      <c r="AG265" s="127" t="s">
        <v>5356</v>
      </c>
      <c r="AH265" s="127" t="s">
        <v>5631</v>
      </c>
      <c r="AI265" s="127" t="s">
        <v>5356</v>
      </c>
      <c r="AJ265" s="127" t="s">
        <v>5359</v>
      </c>
      <c r="AK265" s="127" t="s">
        <v>5360</v>
      </c>
      <c r="AL265" s="131" t="s">
        <v>5361</v>
      </c>
      <c r="AM265" s="127" t="s">
        <v>5356</v>
      </c>
      <c r="AN265" s="127" t="s">
        <v>5632</v>
      </c>
      <c r="AO265" s="127" t="s">
        <v>5630</v>
      </c>
      <c r="AP265" s="127" t="s">
        <v>5384</v>
      </c>
      <c r="AQ265" s="132">
        <v>5</v>
      </c>
      <c r="AR265" t="s">
        <v>34</v>
      </c>
      <c r="AS265"/>
    </row>
    <row r="266" spans="1:45" s="127" customFormat="1">
      <c r="A266" s="127" t="s">
        <v>5628</v>
      </c>
      <c r="B266" s="128">
        <v>43629</v>
      </c>
      <c r="C266" s="127" t="s">
        <v>5339</v>
      </c>
      <c r="D266" s="127" t="s">
        <v>5340</v>
      </c>
      <c r="E266" s="127" t="s">
        <v>5629</v>
      </c>
      <c r="F266" s="127" t="s">
        <v>5342</v>
      </c>
      <c r="G266" s="127" t="s">
        <v>5427</v>
      </c>
      <c r="H266" s="127" t="s">
        <v>5428</v>
      </c>
      <c r="I266" s="127" t="s">
        <v>5630</v>
      </c>
      <c r="J266" s="127" t="s">
        <v>5346</v>
      </c>
      <c r="K266" s="127" t="s">
        <v>5347</v>
      </c>
      <c r="L266" s="127" t="s">
        <v>5348</v>
      </c>
      <c r="M266" s="127" t="s">
        <v>5349</v>
      </c>
      <c r="N266" s="127" t="s">
        <v>5346</v>
      </c>
      <c r="O266" s="127" t="s">
        <v>5350</v>
      </c>
      <c r="P266" s="127" t="s">
        <v>5351</v>
      </c>
      <c r="Q266" s="127" t="s">
        <v>5352</v>
      </c>
      <c r="R266" s="127" t="s">
        <v>5367</v>
      </c>
      <c r="S266" s="127" t="s">
        <v>5368</v>
      </c>
      <c r="T266" s="129">
        <v>3</v>
      </c>
      <c r="U266" s="129">
        <v>3</v>
      </c>
      <c r="V266" s="127" t="s">
        <v>5355</v>
      </c>
      <c r="W266" s="127" t="s">
        <v>5355</v>
      </c>
      <c r="X266" s="130">
        <v>313636</v>
      </c>
      <c r="Y266" s="130">
        <v>313636</v>
      </c>
      <c r="Z266" s="131" t="s">
        <v>5356</v>
      </c>
      <c r="AA266" s="131">
        <v>940908</v>
      </c>
      <c r="AB266" s="131">
        <v>0</v>
      </c>
      <c r="AC266" s="131">
        <v>94091</v>
      </c>
      <c r="AD266" s="130">
        <v>1034.999</v>
      </c>
      <c r="AE266" s="127" t="s">
        <v>5357</v>
      </c>
      <c r="AF266" s="127" t="s">
        <v>5356</v>
      </c>
      <c r="AG266" s="127" t="s">
        <v>5356</v>
      </c>
      <c r="AH266" s="127" t="s">
        <v>5631</v>
      </c>
      <c r="AI266" s="127" t="s">
        <v>5356</v>
      </c>
      <c r="AJ266" s="127" t="s">
        <v>5359</v>
      </c>
      <c r="AK266" s="127" t="s">
        <v>5360</v>
      </c>
      <c r="AL266" s="131" t="s">
        <v>5361</v>
      </c>
      <c r="AM266" s="127" t="s">
        <v>5356</v>
      </c>
      <c r="AN266" s="127" t="s">
        <v>5632</v>
      </c>
      <c r="AO266" s="127" t="s">
        <v>5630</v>
      </c>
      <c r="AP266" s="127" t="s">
        <v>5384</v>
      </c>
      <c r="AQ266" s="132">
        <v>3</v>
      </c>
      <c r="AR266" t="s">
        <v>34</v>
      </c>
      <c r="AS266"/>
    </row>
    <row r="267" spans="1:45" s="127" customFormat="1">
      <c r="A267" s="127" t="s">
        <v>5628</v>
      </c>
      <c r="B267" s="128">
        <v>43629</v>
      </c>
      <c r="C267" s="127" t="s">
        <v>5339</v>
      </c>
      <c r="D267" s="127" t="s">
        <v>5340</v>
      </c>
      <c r="E267" s="127" t="s">
        <v>5629</v>
      </c>
      <c r="F267" s="127" t="s">
        <v>5342</v>
      </c>
      <c r="G267" s="127" t="s">
        <v>5427</v>
      </c>
      <c r="H267" s="127" t="s">
        <v>5428</v>
      </c>
      <c r="I267" s="127" t="s">
        <v>5630</v>
      </c>
      <c r="J267" s="127" t="s">
        <v>5346</v>
      </c>
      <c r="K267" s="127" t="s">
        <v>5347</v>
      </c>
      <c r="L267" s="127" t="s">
        <v>5348</v>
      </c>
      <c r="M267" s="127" t="s">
        <v>5349</v>
      </c>
      <c r="N267" s="127" t="s">
        <v>5346</v>
      </c>
      <c r="O267" s="127" t="s">
        <v>5350</v>
      </c>
      <c r="P267" s="127" t="s">
        <v>5351</v>
      </c>
      <c r="Q267" s="127" t="s">
        <v>5352</v>
      </c>
      <c r="R267" s="127" t="s">
        <v>5369</v>
      </c>
      <c r="S267" s="127" t="s">
        <v>5370</v>
      </c>
      <c r="T267" s="129">
        <v>3</v>
      </c>
      <c r="U267" s="129">
        <v>3</v>
      </c>
      <c r="V267" s="127" t="s">
        <v>5355</v>
      </c>
      <c r="W267" s="127" t="s">
        <v>5355</v>
      </c>
      <c r="X267" s="130">
        <v>313636</v>
      </c>
      <c r="Y267" s="130">
        <v>313636</v>
      </c>
      <c r="Z267" s="131" t="s">
        <v>5356</v>
      </c>
      <c r="AA267" s="131">
        <v>940908</v>
      </c>
      <c r="AB267" s="131">
        <v>0</v>
      </c>
      <c r="AC267" s="131">
        <v>94091</v>
      </c>
      <c r="AD267" s="130">
        <v>1034.999</v>
      </c>
      <c r="AE267" s="127" t="s">
        <v>5357</v>
      </c>
      <c r="AF267" s="127" t="s">
        <v>5356</v>
      </c>
      <c r="AG267" s="127" t="s">
        <v>5356</v>
      </c>
      <c r="AH267" s="127" t="s">
        <v>5631</v>
      </c>
      <c r="AI267" s="127" t="s">
        <v>5356</v>
      </c>
      <c r="AJ267" s="127" t="s">
        <v>5359</v>
      </c>
      <c r="AK267" s="127" t="s">
        <v>5360</v>
      </c>
      <c r="AL267" s="131" t="s">
        <v>5361</v>
      </c>
      <c r="AM267" s="127" t="s">
        <v>5356</v>
      </c>
      <c r="AN267" s="127" t="s">
        <v>5632</v>
      </c>
      <c r="AO267" s="127" t="s">
        <v>5630</v>
      </c>
      <c r="AP267" s="127" t="s">
        <v>5384</v>
      </c>
      <c r="AQ267" s="132">
        <v>3</v>
      </c>
      <c r="AR267" t="s">
        <v>34</v>
      </c>
      <c r="AS267"/>
    </row>
    <row r="268" spans="1:45" s="127" customFormat="1">
      <c r="A268" s="127" t="s">
        <v>5628</v>
      </c>
      <c r="B268" s="128">
        <v>43629</v>
      </c>
      <c r="C268" s="127" t="s">
        <v>5339</v>
      </c>
      <c r="D268" s="127" t="s">
        <v>5340</v>
      </c>
      <c r="E268" s="127" t="s">
        <v>5629</v>
      </c>
      <c r="F268" s="127" t="s">
        <v>5342</v>
      </c>
      <c r="G268" s="127" t="s">
        <v>5427</v>
      </c>
      <c r="H268" s="127" t="s">
        <v>5428</v>
      </c>
      <c r="I268" s="127" t="s">
        <v>5630</v>
      </c>
      <c r="J268" s="127" t="s">
        <v>5346</v>
      </c>
      <c r="K268" s="127" t="s">
        <v>5347</v>
      </c>
      <c r="L268" s="127" t="s">
        <v>5348</v>
      </c>
      <c r="M268" s="127" t="s">
        <v>5349</v>
      </c>
      <c r="N268" s="127" t="s">
        <v>5346</v>
      </c>
      <c r="O268" s="127" t="s">
        <v>5350</v>
      </c>
      <c r="P268" s="127" t="s">
        <v>5351</v>
      </c>
      <c r="Q268" s="127" t="s">
        <v>5352</v>
      </c>
      <c r="R268" s="127" t="s">
        <v>5447</v>
      </c>
      <c r="S268" s="127" t="s">
        <v>5448</v>
      </c>
      <c r="T268" s="129">
        <v>1</v>
      </c>
      <c r="U268" s="129">
        <v>1</v>
      </c>
      <c r="V268" s="127" t="s">
        <v>5355</v>
      </c>
      <c r="W268" s="127" t="s">
        <v>5355</v>
      </c>
      <c r="X268" s="130">
        <v>334545</v>
      </c>
      <c r="Y268" s="130">
        <v>334545</v>
      </c>
      <c r="Z268" s="131" t="s">
        <v>5356</v>
      </c>
      <c r="AA268" s="131">
        <v>334545</v>
      </c>
      <c r="AB268" s="131">
        <v>0</v>
      </c>
      <c r="AC268" s="131">
        <v>33455</v>
      </c>
      <c r="AD268" s="130">
        <v>368</v>
      </c>
      <c r="AE268" s="127" t="s">
        <v>5357</v>
      </c>
      <c r="AF268" s="127" t="s">
        <v>5356</v>
      </c>
      <c r="AG268" s="127" t="s">
        <v>5356</v>
      </c>
      <c r="AH268" s="127" t="s">
        <v>5631</v>
      </c>
      <c r="AI268" s="127" t="s">
        <v>5356</v>
      </c>
      <c r="AJ268" s="127" t="s">
        <v>5359</v>
      </c>
      <c r="AK268" s="127" t="s">
        <v>5360</v>
      </c>
      <c r="AL268" s="131" t="s">
        <v>5361</v>
      </c>
      <c r="AM268" s="127" t="s">
        <v>5356</v>
      </c>
      <c r="AN268" s="127" t="s">
        <v>5632</v>
      </c>
      <c r="AO268" s="127" t="s">
        <v>5630</v>
      </c>
      <c r="AP268" s="127" t="s">
        <v>5384</v>
      </c>
      <c r="AQ268" s="132">
        <v>1</v>
      </c>
      <c r="AR268" t="s">
        <v>34</v>
      </c>
      <c r="AS268"/>
    </row>
    <row r="269" spans="1:45" s="127" customFormat="1">
      <c r="A269" s="127" t="s">
        <v>5633</v>
      </c>
      <c r="B269" s="128">
        <v>43629</v>
      </c>
      <c r="C269" s="127" t="s">
        <v>5339</v>
      </c>
      <c r="D269" s="127" t="s">
        <v>5340</v>
      </c>
      <c r="E269" s="127" t="s">
        <v>5634</v>
      </c>
      <c r="F269" s="127" t="s">
        <v>5342</v>
      </c>
      <c r="G269" s="127" t="s">
        <v>5427</v>
      </c>
      <c r="H269" s="127" t="s">
        <v>5428</v>
      </c>
      <c r="I269" s="127" t="s">
        <v>5490</v>
      </c>
      <c r="J269" s="127" t="s">
        <v>5346</v>
      </c>
      <c r="K269" s="127" t="s">
        <v>5347</v>
      </c>
      <c r="L269" s="127" t="s">
        <v>5348</v>
      </c>
      <c r="M269" s="127" t="s">
        <v>5349</v>
      </c>
      <c r="N269" s="127" t="s">
        <v>5346</v>
      </c>
      <c r="O269" s="127" t="s">
        <v>5350</v>
      </c>
      <c r="P269" s="127" t="s">
        <v>5351</v>
      </c>
      <c r="Q269" s="127" t="s">
        <v>5352</v>
      </c>
      <c r="R269" s="127" t="s">
        <v>5353</v>
      </c>
      <c r="S269" s="127" t="s">
        <v>5354</v>
      </c>
      <c r="T269" s="129">
        <v>2</v>
      </c>
      <c r="U269" s="129">
        <v>2</v>
      </c>
      <c r="V269" s="127" t="s">
        <v>5355</v>
      </c>
      <c r="W269" s="127" t="s">
        <v>5355</v>
      </c>
      <c r="X269" s="130">
        <v>155455</v>
      </c>
      <c r="Y269" s="130">
        <v>155455</v>
      </c>
      <c r="Z269" s="131" t="s">
        <v>5356</v>
      </c>
      <c r="AA269" s="131">
        <v>310910</v>
      </c>
      <c r="AB269" s="131">
        <v>0</v>
      </c>
      <c r="AC269" s="131">
        <v>31091</v>
      </c>
      <c r="AD269" s="130">
        <v>342.00099999999998</v>
      </c>
      <c r="AE269" s="127" t="s">
        <v>5357</v>
      </c>
      <c r="AF269" s="127" t="s">
        <v>5356</v>
      </c>
      <c r="AG269" s="127" t="s">
        <v>5356</v>
      </c>
      <c r="AH269" s="127" t="s">
        <v>5635</v>
      </c>
      <c r="AI269" s="127" t="s">
        <v>5356</v>
      </c>
      <c r="AJ269" s="127" t="s">
        <v>5359</v>
      </c>
      <c r="AK269" s="127" t="s">
        <v>5360</v>
      </c>
      <c r="AL269" s="131" t="s">
        <v>5361</v>
      </c>
      <c r="AM269" s="127" t="s">
        <v>5356</v>
      </c>
      <c r="AN269" s="127" t="s">
        <v>5492</v>
      </c>
      <c r="AO269" s="127" t="s">
        <v>5490</v>
      </c>
      <c r="AP269" s="127" t="s">
        <v>5384</v>
      </c>
      <c r="AQ269" s="132">
        <v>2</v>
      </c>
      <c r="AR269" t="s">
        <v>34</v>
      </c>
      <c r="AS269"/>
    </row>
    <row r="270" spans="1:45" s="127" customFormat="1">
      <c r="A270" s="127" t="s">
        <v>5633</v>
      </c>
      <c r="B270" s="128">
        <v>43629</v>
      </c>
      <c r="C270" s="127" t="s">
        <v>5339</v>
      </c>
      <c r="D270" s="127" t="s">
        <v>5340</v>
      </c>
      <c r="E270" s="127" t="s">
        <v>5634</v>
      </c>
      <c r="F270" s="127" t="s">
        <v>5342</v>
      </c>
      <c r="G270" s="127" t="s">
        <v>5427</v>
      </c>
      <c r="H270" s="127" t="s">
        <v>5428</v>
      </c>
      <c r="I270" s="127" t="s">
        <v>5490</v>
      </c>
      <c r="J270" s="127" t="s">
        <v>5346</v>
      </c>
      <c r="K270" s="127" t="s">
        <v>5347</v>
      </c>
      <c r="L270" s="127" t="s">
        <v>5348</v>
      </c>
      <c r="M270" s="127" t="s">
        <v>5349</v>
      </c>
      <c r="N270" s="127" t="s">
        <v>5346</v>
      </c>
      <c r="O270" s="127" t="s">
        <v>5350</v>
      </c>
      <c r="P270" s="127" t="s">
        <v>5351</v>
      </c>
      <c r="Q270" s="127" t="s">
        <v>5352</v>
      </c>
      <c r="R270" s="127" t="s">
        <v>5386</v>
      </c>
      <c r="S270" s="127" t="s">
        <v>5387</v>
      </c>
      <c r="T270" s="129">
        <v>5</v>
      </c>
      <c r="U270" s="129">
        <v>5</v>
      </c>
      <c r="V270" s="127" t="s">
        <v>5355</v>
      </c>
      <c r="W270" s="127" t="s">
        <v>5355</v>
      </c>
      <c r="X270" s="130">
        <v>213273</v>
      </c>
      <c r="Y270" s="130">
        <v>213273</v>
      </c>
      <c r="Z270" s="131" t="s">
        <v>5356</v>
      </c>
      <c r="AA270" s="131">
        <v>1066365</v>
      </c>
      <c r="AB270" s="131">
        <v>0</v>
      </c>
      <c r="AC270" s="131">
        <v>106637</v>
      </c>
      <c r="AD270" s="130">
        <v>1173.002</v>
      </c>
      <c r="AE270" s="127" t="s">
        <v>5357</v>
      </c>
      <c r="AF270" s="127" t="s">
        <v>5356</v>
      </c>
      <c r="AG270" s="127" t="s">
        <v>5356</v>
      </c>
      <c r="AH270" s="127" t="s">
        <v>5635</v>
      </c>
      <c r="AI270" s="127" t="s">
        <v>5356</v>
      </c>
      <c r="AJ270" s="127" t="s">
        <v>5359</v>
      </c>
      <c r="AK270" s="127" t="s">
        <v>5360</v>
      </c>
      <c r="AL270" s="131" t="s">
        <v>5361</v>
      </c>
      <c r="AM270" s="127" t="s">
        <v>5356</v>
      </c>
      <c r="AN270" s="127" t="s">
        <v>5492</v>
      </c>
      <c r="AO270" s="127" t="s">
        <v>5490</v>
      </c>
      <c r="AP270" s="127" t="s">
        <v>5384</v>
      </c>
      <c r="AQ270" s="132">
        <v>5</v>
      </c>
      <c r="AR270" t="s">
        <v>34</v>
      </c>
      <c r="AS270"/>
    </row>
    <row r="271" spans="1:45" s="127" customFormat="1">
      <c r="A271" s="127" t="s">
        <v>5633</v>
      </c>
      <c r="B271" s="128">
        <v>43629</v>
      </c>
      <c r="C271" s="127" t="s">
        <v>5339</v>
      </c>
      <c r="D271" s="127" t="s">
        <v>5340</v>
      </c>
      <c r="E271" s="127" t="s">
        <v>5634</v>
      </c>
      <c r="F271" s="127" t="s">
        <v>5342</v>
      </c>
      <c r="G271" s="127" t="s">
        <v>5427</v>
      </c>
      <c r="H271" s="127" t="s">
        <v>5428</v>
      </c>
      <c r="I271" s="127" t="s">
        <v>5490</v>
      </c>
      <c r="J271" s="127" t="s">
        <v>5346</v>
      </c>
      <c r="K271" s="127" t="s">
        <v>5347</v>
      </c>
      <c r="L271" s="127" t="s">
        <v>5348</v>
      </c>
      <c r="M271" s="127" t="s">
        <v>5349</v>
      </c>
      <c r="N271" s="127" t="s">
        <v>5346</v>
      </c>
      <c r="O271" s="127" t="s">
        <v>5350</v>
      </c>
      <c r="P271" s="127" t="s">
        <v>5351</v>
      </c>
      <c r="Q271" s="127" t="s">
        <v>5352</v>
      </c>
      <c r="R271" s="127" t="s">
        <v>5367</v>
      </c>
      <c r="S271" s="127" t="s">
        <v>5368</v>
      </c>
      <c r="T271" s="129">
        <v>5</v>
      </c>
      <c r="U271" s="129">
        <v>5</v>
      </c>
      <c r="V271" s="127" t="s">
        <v>5355</v>
      </c>
      <c r="W271" s="127" t="s">
        <v>5355</v>
      </c>
      <c r="X271" s="130">
        <v>313636</v>
      </c>
      <c r="Y271" s="130">
        <v>313636</v>
      </c>
      <c r="Z271" s="131" t="s">
        <v>5356</v>
      </c>
      <c r="AA271" s="131">
        <v>1568180</v>
      </c>
      <c r="AB271" s="131">
        <v>0</v>
      </c>
      <c r="AC271" s="131">
        <v>156818</v>
      </c>
      <c r="AD271" s="130">
        <v>1724.998</v>
      </c>
      <c r="AE271" s="127" t="s">
        <v>5357</v>
      </c>
      <c r="AF271" s="127" t="s">
        <v>5356</v>
      </c>
      <c r="AG271" s="127" t="s">
        <v>5356</v>
      </c>
      <c r="AH271" s="127" t="s">
        <v>5635</v>
      </c>
      <c r="AI271" s="127" t="s">
        <v>5356</v>
      </c>
      <c r="AJ271" s="127" t="s">
        <v>5359</v>
      </c>
      <c r="AK271" s="127" t="s">
        <v>5360</v>
      </c>
      <c r="AL271" s="131" t="s">
        <v>5361</v>
      </c>
      <c r="AM271" s="127" t="s">
        <v>5356</v>
      </c>
      <c r="AN271" s="127" t="s">
        <v>5492</v>
      </c>
      <c r="AO271" s="127" t="s">
        <v>5490</v>
      </c>
      <c r="AP271" s="127" t="s">
        <v>5384</v>
      </c>
      <c r="AQ271" s="132">
        <v>5</v>
      </c>
      <c r="AR271" t="s">
        <v>34</v>
      </c>
      <c r="AS271"/>
    </row>
    <row r="272" spans="1:45" s="127" customFormat="1">
      <c r="A272" s="127" t="s">
        <v>5633</v>
      </c>
      <c r="B272" s="128">
        <v>43629</v>
      </c>
      <c r="C272" s="127" t="s">
        <v>5339</v>
      </c>
      <c r="D272" s="127" t="s">
        <v>5340</v>
      </c>
      <c r="E272" s="127" t="s">
        <v>5634</v>
      </c>
      <c r="F272" s="127" t="s">
        <v>5342</v>
      </c>
      <c r="G272" s="127" t="s">
        <v>5427</v>
      </c>
      <c r="H272" s="127" t="s">
        <v>5428</v>
      </c>
      <c r="I272" s="127" t="s">
        <v>5490</v>
      </c>
      <c r="J272" s="127" t="s">
        <v>5346</v>
      </c>
      <c r="K272" s="127" t="s">
        <v>5347</v>
      </c>
      <c r="L272" s="127" t="s">
        <v>5348</v>
      </c>
      <c r="M272" s="127" t="s">
        <v>5349</v>
      </c>
      <c r="N272" s="127" t="s">
        <v>5346</v>
      </c>
      <c r="O272" s="127" t="s">
        <v>5350</v>
      </c>
      <c r="P272" s="127" t="s">
        <v>5351</v>
      </c>
      <c r="Q272" s="127" t="s">
        <v>5352</v>
      </c>
      <c r="R272" s="127" t="s">
        <v>5369</v>
      </c>
      <c r="S272" s="127" t="s">
        <v>5370</v>
      </c>
      <c r="T272" s="129">
        <v>5</v>
      </c>
      <c r="U272" s="129">
        <v>5</v>
      </c>
      <c r="V272" s="127" t="s">
        <v>5355</v>
      </c>
      <c r="W272" s="127" t="s">
        <v>5355</v>
      </c>
      <c r="X272" s="130">
        <v>313636</v>
      </c>
      <c r="Y272" s="130">
        <v>313636</v>
      </c>
      <c r="Z272" s="131" t="s">
        <v>5356</v>
      </c>
      <c r="AA272" s="131">
        <v>1568180</v>
      </c>
      <c r="AB272" s="131">
        <v>0</v>
      </c>
      <c r="AC272" s="131">
        <v>156818</v>
      </c>
      <c r="AD272" s="130">
        <v>1724.998</v>
      </c>
      <c r="AE272" s="127" t="s">
        <v>5357</v>
      </c>
      <c r="AF272" s="127" t="s">
        <v>5356</v>
      </c>
      <c r="AG272" s="127" t="s">
        <v>5356</v>
      </c>
      <c r="AH272" s="127" t="s">
        <v>5635</v>
      </c>
      <c r="AI272" s="127" t="s">
        <v>5356</v>
      </c>
      <c r="AJ272" s="127" t="s">
        <v>5359</v>
      </c>
      <c r="AK272" s="127" t="s">
        <v>5360</v>
      </c>
      <c r="AL272" s="131" t="s">
        <v>5361</v>
      </c>
      <c r="AM272" s="127" t="s">
        <v>5356</v>
      </c>
      <c r="AN272" s="127" t="s">
        <v>5492</v>
      </c>
      <c r="AO272" s="127" t="s">
        <v>5490</v>
      </c>
      <c r="AP272" s="127" t="s">
        <v>5384</v>
      </c>
      <c r="AQ272" s="132">
        <v>5</v>
      </c>
      <c r="AR272" t="s">
        <v>34</v>
      </c>
      <c r="AS272"/>
    </row>
    <row r="273" spans="1:45" s="127" customFormat="1">
      <c r="A273" s="127" t="s">
        <v>5633</v>
      </c>
      <c r="B273" s="128">
        <v>43629</v>
      </c>
      <c r="C273" s="127" t="s">
        <v>5339</v>
      </c>
      <c r="D273" s="127" t="s">
        <v>5340</v>
      </c>
      <c r="E273" s="127" t="s">
        <v>5634</v>
      </c>
      <c r="F273" s="127" t="s">
        <v>5342</v>
      </c>
      <c r="G273" s="127" t="s">
        <v>5427</v>
      </c>
      <c r="H273" s="127" t="s">
        <v>5428</v>
      </c>
      <c r="I273" s="127" t="s">
        <v>5490</v>
      </c>
      <c r="J273" s="127" t="s">
        <v>5346</v>
      </c>
      <c r="K273" s="127" t="s">
        <v>5347</v>
      </c>
      <c r="L273" s="127" t="s">
        <v>5348</v>
      </c>
      <c r="M273" s="127" t="s">
        <v>5349</v>
      </c>
      <c r="N273" s="127" t="s">
        <v>5346</v>
      </c>
      <c r="O273" s="127" t="s">
        <v>5350</v>
      </c>
      <c r="P273" s="127" t="s">
        <v>5351</v>
      </c>
      <c r="Q273" s="127" t="s">
        <v>5352</v>
      </c>
      <c r="R273" s="127" t="s">
        <v>5447</v>
      </c>
      <c r="S273" s="127" t="s">
        <v>5448</v>
      </c>
      <c r="T273" s="129">
        <v>2</v>
      </c>
      <c r="U273" s="129">
        <v>2</v>
      </c>
      <c r="V273" s="127" t="s">
        <v>5355</v>
      </c>
      <c r="W273" s="127" t="s">
        <v>5355</v>
      </c>
      <c r="X273" s="130">
        <v>334545</v>
      </c>
      <c r="Y273" s="130">
        <v>334545</v>
      </c>
      <c r="Z273" s="131" t="s">
        <v>5356</v>
      </c>
      <c r="AA273" s="131">
        <v>669090</v>
      </c>
      <c r="AB273" s="131">
        <v>0</v>
      </c>
      <c r="AC273" s="131">
        <v>66909</v>
      </c>
      <c r="AD273" s="130">
        <v>735.99900000000002</v>
      </c>
      <c r="AE273" s="127" t="s">
        <v>5357</v>
      </c>
      <c r="AF273" s="127" t="s">
        <v>5356</v>
      </c>
      <c r="AG273" s="127" t="s">
        <v>5356</v>
      </c>
      <c r="AH273" s="127" t="s">
        <v>5635</v>
      </c>
      <c r="AI273" s="127" t="s">
        <v>5356</v>
      </c>
      <c r="AJ273" s="127" t="s">
        <v>5359</v>
      </c>
      <c r="AK273" s="127" t="s">
        <v>5360</v>
      </c>
      <c r="AL273" s="131" t="s">
        <v>5361</v>
      </c>
      <c r="AM273" s="127" t="s">
        <v>5356</v>
      </c>
      <c r="AN273" s="127" t="s">
        <v>5492</v>
      </c>
      <c r="AO273" s="127" t="s">
        <v>5490</v>
      </c>
      <c r="AP273" s="127" t="s">
        <v>5384</v>
      </c>
      <c r="AQ273" s="132">
        <v>2</v>
      </c>
      <c r="AR273" t="s">
        <v>34</v>
      </c>
      <c r="AS273"/>
    </row>
    <row r="274" spans="1:45" s="127" customFormat="1">
      <c r="A274" s="127" t="s">
        <v>5636</v>
      </c>
      <c r="B274" s="128">
        <v>43630</v>
      </c>
      <c r="C274" s="127" t="s">
        <v>5339</v>
      </c>
      <c r="D274" s="127" t="s">
        <v>5340</v>
      </c>
      <c r="E274" s="127" t="s">
        <v>5637</v>
      </c>
      <c r="F274" s="127" t="s">
        <v>5342</v>
      </c>
      <c r="G274" s="127" t="s">
        <v>5427</v>
      </c>
      <c r="H274" s="127" t="s">
        <v>5428</v>
      </c>
      <c r="I274" s="127" t="s">
        <v>5444</v>
      </c>
      <c r="J274" s="127" t="s">
        <v>5346</v>
      </c>
      <c r="K274" s="127" t="s">
        <v>5347</v>
      </c>
      <c r="L274" s="127" t="s">
        <v>5348</v>
      </c>
      <c r="M274" s="127" t="s">
        <v>5349</v>
      </c>
      <c r="N274" s="127" t="s">
        <v>5346</v>
      </c>
      <c r="O274" s="127" t="s">
        <v>5350</v>
      </c>
      <c r="P274" s="127" t="s">
        <v>5351</v>
      </c>
      <c r="Q274" s="127" t="s">
        <v>5352</v>
      </c>
      <c r="R274" s="127" t="s">
        <v>5353</v>
      </c>
      <c r="S274" s="127" t="s">
        <v>5354</v>
      </c>
      <c r="T274" s="129">
        <v>15</v>
      </c>
      <c r="U274" s="129">
        <v>15</v>
      </c>
      <c r="V274" s="127" t="s">
        <v>5355</v>
      </c>
      <c r="W274" s="127" t="s">
        <v>5355</v>
      </c>
      <c r="X274" s="130">
        <v>155455</v>
      </c>
      <c r="Y274" s="130">
        <v>155455</v>
      </c>
      <c r="Z274" s="131" t="s">
        <v>5356</v>
      </c>
      <c r="AA274" s="131">
        <v>2331825</v>
      </c>
      <c r="AB274" s="131">
        <v>0</v>
      </c>
      <c r="AC274" s="131">
        <v>233183</v>
      </c>
      <c r="AD274" s="130">
        <v>2565.0079999999998</v>
      </c>
      <c r="AE274" s="127" t="s">
        <v>5357</v>
      </c>
      <c r="AF274" s="127" t="s">
        <v>5356</v>
      </c>
      <c r="AG274" s="127" t="s">
        <v>5356</v>
      </c>
      <c r="AH274" s="127" t="s">
        <v>5638</v>
      </c>
      <c r="AI274" s="127" t="s">
        <v>5356</v>
      </c>
      <c r="AJ274" s="127" t="s">
        <v>5359</v>
      </c>
      <c r="AK274" s="127" t="s">
        <v>5360</v>
      </c>
      <c r="AL274" s="131" t="s">
        <v>5361</v>
      </c>
      <c r="AM274" s="127" t="s">
        <v>5356</v>
      </c>
      <c r="AN274" s="127" t="s">
        <v>5446</v>
      </c>
      <c r="AO274" s="127" t="s">
        <v>5444</v>
      </c>
      <c r="AP274" s="127" t="s">
        <v>13</v>
      </c>
      <c r="AQ274" s="132">
        <v>15</v>
      </c>
      <c r="AR274" t="s">
        <v>94</v>
      </c>
      <c r="AS274"/>
    </row>
    <row r="275" spans="1:45" s="127" customFormat="1">
      <c r="A275" s="127" t="s">
        <v>5636</v>
      </c>
      <c r="B275" s="128">
        <v>43630</v>
      </c>
      <c r="C275" s="127" t="s">
        <v>5339</v>
      </c>
      <c r="D275" s="127" t="s">
        <v>5340</v>
      </c>
      <c r="E275" s="127" t="s">
        <v>5637</v>
      </c>
      <c r="F275" s="127" t="s">
        <v>5342</v>
      </c>
      <c r="G275" s="127" t="s">
        <v>5427</v>
      </c>
      <c r="H275" s="127" t="s">
        <v>5428</v>
      </c>
      <c r="I275" s="127" t="s">
        <v>5444</v>
      </c>
      <c r="J275" s="127" t="s">
        <v>5346</v>
      </c>
      <c r="K275" s="127" t="s">
        <v>5347</v>
      </c>
      <c r="L275" s="127" t="s">
        <v>5348</v>
      </c>
      <c r="M275" s="127" t="s">
        <v>5349</v>
      </c>
      <c r="N275" s="127" t="s">
        <v>5346</v>
      </c>
      <c r="O275" s="127" t="s">
        <v>5350</v>
      </c>
      <c r="P275" s="127" t="s">
        <v>5351</v>
      </c>
      <c r="Q275" s="127" t="s">
        <v>5352</v>
      </c>
      <c r="R275" s="127" t="s">
        <v>5363</v>
      </c>
      <c r="S275" s="127" t="s">
        <v>5364</v>
      </c>
      <c r="T275" s="129">
        <v>2</v>
      </c>
      <c r="U275" s="129">
        <v>2</v>
      </c>
      <c r="V275" s="127" t="s">
        <v>5355</v>
      </c>
      <c r="W275" s="127" t="s">
        <v>5355</v>
      </c>
      <c r="X275" s="130">
        <v>355455</v>
      </c>
      <c r="Y275" s="130">
        <v>355455</v>
      </c>
      <c r="Z275" s="131" t="s">
        <v>5356</v>
      </c>
      <c r="AA275" s="131">
        <v>710910</v>
      </c>
      <c r="AB275" s="131">
        <v>0</v>
      </c>
      <c r="AC275" s="131">
        <v>71091</v>
      </c>
      <c r="AD275" s="130">
        <v>782.00099999999998</v>
      </c>
      <c r="AE275" s="127" t="s">
        <v>5357</v>
      </c>
      <c r="AF275" s="127" t="s">
        <v>5356</v>
      </c>
      <c r="AG275" s="127" t="s">
        <v>5356</v>
      </c>
      <c r="AH275" s="127" t="s">
        <v>5638</v>
      </c>
      <c r="AI275" s="127" t="s">
        <v>5356</v>
      </c>
      <c r="AJ275" s="127" t="s">
        <v>5359</v>
      </c>
      <c r="AK275" s="127" t="s">
        <v>5360</v>
      </c>
      <c r="AL275" s="131" t="s">
        <v>5361</v>
      </c>
      <c r="AM275" s="127" t="s">
        <v>5356</v>
      </c>
      <c r="AN275" s="127" t="s">
        <v>5446</v>
      </c>
      <c r="AO275" s="127" t="s">
        <v>5444</v>
      </c>
      <c r="AP275" s="127" t="s">
        <v>13</v>
      </c>
      <c r="AQ275" s="132">
        <v>2</v>
      </c>
      <c r="AR275" t="s">
        <v>94</v>
      </c>
      <c r="AS275"/>
    </row>
    <row r="276" spans="1:45" s="127" customFormat="1">
      <c r="A276" s="127" t="s">
        <v>5636</v>
      </c>
      <c r="B276" s="128">
        <v>43630</v>
      </c>
      <c r="C276" s="127" t="s">
        <v>5339</v>
      </c>
      <c r="D276" s="127" t="s">
        <v>5340</v>
      </c>
      <c r="E276" s="127" t="s">
        <v>5637</v>
      </c>
      <c r="F276" s="127" t="s">
        <v>5342</v>
      </c>
      <c r="G276" s="127" t="s">
        <v>5427</v>
      </c>
      <c r="H276" s="127" t="s">
        <v>5428</v>
      </c>
      <c r="I276" s="127" t="s">
        <v>5444</v>
      </c>
      <c r="J276" s="127" t="s">
        <v>5346</v>
      </c>
      <c r="K276" s="127" t="s">
        <v>5347</v>
      </c>
      <c r="L276" s="127" t="s">
        <v>5348</v>
      </c>
      <c r="M276" s="127" t="s">
        <v>5349</v>
      </c>
      <c r="N276" s="127" t="s">
        <v>5346</v>
      </c>
      <c r="O276" s="127" t="s">
        <v>5350</v>
      </c>
      <c r="P276" s="127" t="s">
        <v>5351</v>
      </c>
      <c r="Q276" s="127" t="s">
        <v>5352</v>
      </c>
      <c r="R276" s="127" t="s">
        <v>5367</v>
      </c>
      <c r="S276" s="127" t="s">
        <v>5368</v>
      </c>
      <c r="T276" s="129">
        <v>3</v>
      </c>
      <c r="U276" s="129">
        <v>3</v>
      </c>
      <c r="V276" s="127" t="s">
        <v>5355</v>
      </c>
      <c r="W276" s="127" t="s">
        <v>5355</v>
      </c>
      <c r="X276" s="130">
        <v>313636</v>
      </c>
      <c r="Y276" s="130">
        <v>313636</v>
      </c>
      <c r="Z276" s="131" t="s">
        <v>5356</v>
      </c>
      <c r="AA276" s="131">
        <v>940908</v>
      </c>
      <c r="AB276" s="131">
        <v>0</v>
      </c>
      <c r="AC276" s="131">
        <v>94091</v>
      </c>
      <c r="AD276" s="130">
        <v>1034.999</v>
      </c>
      <c r="AE276" s="127" t="s">
        <v>5357</v>
      </c>
      <c r="AF276" s="127" t="s">
        <v>5356</v>
      </c>
      <c r="AG276" s="127" t="s">
        <v>5356</v>
      </c>
      <c r="AH276" s="127" t="s">
        <v>5638</v>
      </c>
      <c r="AI276" s="127" t="s">
        <v>5356</v>
      </c>
      <c r="AJ276" s="127" t="s">
        <v>5359</v>
      </c>
      <c r="AK276" s="127" t="s">
        <v>5360</v>
      </c>
      <c r="AL276" s="131" t="s">
        <v>5361</v>
      </c>
      <c r="AM276" s="127" t="s">
        <v>5356</v>
      </c>
      <c r="AN276" s="127" t="s">
        <v>5446</v>
      </c>
      <c r="AO276" s="127" t="s">
        <v>5444</v>
      </c>
      <c r="AP276" s="127" t="s">
        <v>13</v>
      </c>
      <c r="AQ276" s="132">
        <v>3</v>
      </c>
      <c r="AR276" t="s">
        <v>94</v>
      </c>
      <c r="AS276"/>
    </row>
    <row r="277" spans="1:45" s="127" customFormat="1">
      <c r="A277" s="127" t="s">
        <v>5636</v>
      </c>
      <c r="B277" s="128">
        <v>43630</v>
      </c>
      <c r="C277" s="127" t="s">
        <v>5339</v>
      </c>
      <c r="D277" s="127" t="s">
        <v>5340</v>
      </c>
      <c r="E277" s="127" t="s">
        <v>5637</v>
      </c>
      <c r="F277" s="127" t="s">
        <v>5342</v>
      </c>
      <c r="G277" s="127" t="s">
        <v>5427</v>
      </c>
      <c r="H277" s="127" t="s">
        <v>5428</v>
      </c>
      <c r="I277" s="127" t="s">
        <v>5444</v>
      </c>
      <c r="J277" s="127" t="s">
        <v>5346</v>
      </c>
      <c r="K277" s="127" t="s">
        <v>5347</v>
      </c>
      <c r="L277" s="127" t="s">
        <v>5348</v>
      </c>
      <c r="M277" s="127" t="s">
        <v>5349</v>
      </c>
      <c r="N277" s="127" t="s">
        <v>5346</v>
      </c>
      <c r="O277" s="127" t="s">
        <v>5350</v>
      </c>
      <c r="P277" s="127" t="s">
        <v>5351</v>
      </c>
      <c r="Q277" s="127" t="s">
        <v>5352</v>
      </c>
      <c r="R277" s="127" t="s">
        <v>5369</v>
      </c>
      <c r="S277" s="127" t="s">
        <v>5370</v>
      </c>
      <c r="T277" s="129">
        <v>2</v>
      </c>
      <c r="U277" s="129">
        <v>2</v>
      </c>
      <c r="V277" s="127" t="s">
        <v>5355</v>
      </c>
      <c r="W277" s="127" t="s">
        <v>5355</v>
      </c>
      <c r="X277" s="130">
        <v>313636</v>
      </c>
      <c r="Y277" s="130">
        <v>313636</v>
      </c>
      <c r="Z277" s="131" t="s">
        <v>5356</v>
      </c>
      <c r="AA277" s="131">
        <v>627272</v>
      </c>
      <c r="AB277" s="131">
        <v>0</v>
      </c>
      <c r="AC277" s="131">
        <v>62727</v>
      </c>
      <c r="AD277" s="130">
        <v>689.99900000000002</v>
      </c>
      <c r="AE277" s="127" t="s">
        <v>5357</v>
      </c>
      <c r="AF277" s="127" t="s">
        <v>5356</v>
      </c>
      <c r="AG277" s="127" t="s">
        <v>5356</v>
      </c>
      <c r="AH277" s="127" t="s">
        <v>5638</v>
      </c>
      <c r="AI277" s="127" t="s">
        <v>5356</v>
      </c>
      <c r="AJ277" s="127" t="s">
        <v>5359</v>
      </c>
      <c r="AK277" s="127" t="s">
        <v>5360</v>
      </c>
      <c r="AL277" s="131" t="s">
        <v>5361</v>
      </c>
      <c r="AM277" s="127" t="s">
        <v>5356</v>
      </c>
      <c r="AN277" s="127" t="s">
        <v>5446</v>
      </c>
      <c r="AO277" s="127" t="s">
        <v>5444</v>
      </c>
      <c r="AP277" s="127" t="s">
        <v>13</v>
      </c>
      <c r="AQ277" s="132">
        <v>2</v>
      </c>
      <c r="AR277" t="s">
        <v>94</v>
      </c>
      <c r="AS277"/>
    </row>
    <row r="278" spans="1:45" s="127" customFormat="1">
      <c r="A278" s="127" t="s">
        <v>5636</v>
      </c>
      <c r="B278" s="128">
        <v>43630</v>
      </c>
      <c r="C278" s="127" t="s">
        <v>5339</v>
      </c>
      <c r="D278" s="127" t="s">
        <v>5340</v>
      </c>
      <c r="E278" s="127" t="s">
        <v>5637</v>
      </c>
      <c r="F278" s="127" t="s">
        <v>5342</v>
      </c>
      <c r="G278" s="127" t="s">
        <v>5427</v>
      </c>
      <c r="H278" s="127" t="s">
        <v>5428</v>
      </c>
      <c r="I278" s="127" t="s">
        <v>5444</v>
      </c>
      <c r="J278" s="127" t="s">
        <v>5346</v>
      </c>
      <c r="K278" s="127" t="s">
        <v>5347</v>
      </c>
      <c r="L278" s="127" t="s">
        <v>5348</v>
      </c>
      <c r="M278" s="127" t="s">
        <v>5349</v>
      </c>
      <c r="N278" s="127" t="s">
        <v>5346</v>
      </c>
      <c r="O278" s="127" t="s">
        <v>5350</v>
      </c>
      <c r="P278" s="127" t="s">
        <v>5351</v>
      </c>
      <c r="Q278" s="127" t="s">
        <v>5352</v>
      </c>
      <c r="R278" s="127" t="s">
        <v>5371</v>
      </c>
      <c r="S278" s="127" t="s">
        <v>5372</v>
      </c>
      <c r="T278" s="129">
        <v>2</v>
      </c>
      <c r="U278" s="129">
        <v>2</v>
      </c>
      <c r="V278" s="127" t="s">
        <v>5355</v>
      </c>
      <c r="W278" s="127" t="s">
        <v>5355</v>
      </c>
      <c r="X278" s="130">
        <v>313636</v>
      </c>
      <c r="Y278" s="130">
        <v>313636</v>
      </c>
      <c r="Z278" s="131" t="s">
        <v>5356</v>
      </c>
      <c r="AA278" s="131">
        <v>627272</v>
      </c>
      <c r="AB278" s="131">
        <v>0</v>
      </c>
      <c r="AC278" s="131">
        <v>62727</v>
      </c>
      <c r="AD278" s="130">
        <v>689.99900000000002</v>
      </c>
      <c r="AE278" s="127" t="s">
        <v>5357</v>
      </c>
      <c r="AF278" s="127" t="s">
        <v>5356</v>
      </c>
      <c r="AG278" s="127" t="s">
        <v>5356</v>
      </c>
      <c r="AH278" s="127" t="s">
        <v>5638</v>
      </c>
      <c r="AI278" s="127" t="s">
        <v>5356</v>
      </c>
      <c r="AJ278" s="127" t="s">
        <v>5359</v>
      </c>
      <c r="AK278" s="127" t="s">
        <v>5360</v>
      </c>
      <c r="AL278" s="131" t="s">
        <v>5361</v>
      </c>
      <c r="AM278" s="127" t="s">
        <v>5356</v>
      </c>
      <c r="AN278" s="127" t="s">
        <v>5446</v>
      </c>
      <c r="AO278" s="127" t="s">
        <v>5444</v>
      </c>
      <c r="AP278" s="127" t="s">
        <v>13</v>
      </c>
      <c r="AQ278" s="132">
        <v>2</v>
      </c>
      <c r="AR278" t="s">
        <v>94</v>
      </c>
      <c r="AS278"/>
    </row>
    <row r="279" spans="1:45" s="127" customFormat="1">
      <c r="A279" s="127" t="s">
        <v>5639</v>
      </c>
      <c r="B279" s="128">
        <v>43630</v>
      </c>
      <c r="C279" s="127" t="s">
        <v>5339</v>
      </c>
      <c r="D279" s="127" t="s">
        <v>5340</v>
      </c>
      <c r="E279" s="127" t="s">
        <v>5640</v>
      </c>
      <c r="F279" s="127" t="s">
        <v>5342</v>
      </c>
      <c r="G279" s="127" t="s">
        <v>5427</v>
      </c>
      <c r="H279" s="127" t="s">
        <v>5428</v>
      </c>
      <c r="I279" s="127" t="s">
        <v>5641</v>
      </c>
      <c r="J279" s="127" t="s">
        <v>5346</v>
      </c>
      <c r="K279" s="127" t="s">
        <v>5347</v>
      </c>
      <c r="L279" s="127" t="s">
        <v>5348</v>
      </c>
      <c r="M279" s="127" t="s">
        <v>5349</v>
      </c>
      <c r="N279" s="127" t="s">
        <v>5346</v>
      </c>
      <c r="O279" s="127" t="s">
        <v>5350</v>
      </c>
      <c r="P279" s="127" t="s">
        <v>5351</v>
      </c>
      <c r="Q279" s="127" t="s">
        <v>5352</v>
      </c>
      <c r="R279" s="127" t="s">
        <v>5353</v>
      </c>
      <c r="S279" s="127" t="s">
        <v>5354</v>
      </c>
      <c r="T279" s="129">
        <v>20</v>
      </c>
      <c r="U279" s="129">
        <v>20</v>
      </c>
      <c r="V279" s="127" t="s">
        <v>5355</v>
      </c>
      <c r="W279" s="127" t="s">
        <v>5355</v>
      </c>
      <c r="X279" s="130">
        <v>155455</v>
      </c>
      <c r="Y279" s="130">
        <v>155455</v>
      </c>
      <c r="Z279" s="131" t="s">
        <v>5356</v>
      </c>
      <c r="AA279" s="131">
        <v>3109100</v>
      </c>
      <c r="AB279" s="131">
        <v>0</v>
      </c>
      <c r="AC279" s="131">
        <v>310910</v>
      </c>
      <c r="AD279" s="130">
        <v>3420.01</v>
      </c>
      <c r="AE279" s="127" t="s">
        <v>5357</v>
      </c>
      <c r="AF279" s="127" t="s">
        <v>5356</v>
      </c>
      <c r="AG279" s="127" t="s">
        <v>5356</v>
      </c>
      <c r="AH279" s="127" t="s">
        <v>5642</v>
      </c>
      <c r="AI279" s="127" t="s">
        <v>5356</v>
      </c>
      <c r="AJ279" s="127" t="s">
        <v>5359</v>
      </c>
      <c r="AK279" s="127" t="s">
        <v>5360</v>
      </c>
      <c r="AL279" s="131" t="s">
        <v>5361</v>
      </c>
      <c r="AM279" s="127" t="s">
        <v>5356</v>
      </c>
      <c r="AN279" s="127" t="s">
        <v>5643</v>
      </c>
      <c r="AO279" s="127" t="s">
        <v>5641</v>
      </c>
      <c r="AP279" s="127" t="s">
        <v>13</v>
      </c>
      <c r="AQ279" s="132">
        <v>20</v>
      </c>
      <c r="AR279" t="s">
        <v>95</v>
      </c>
      <c r="AS279"/>
    </row>
    <row r="280" spans="1:45" s="127" customFormat="1">
      <c r="A280" s="127" t="s">
        <v>5639</v>
      </c>
      <c r="B280" s="128">
        <v>43630</v>
      </c>
      <c r="C280" s="127" t="s">
        <v>5339</v>
      </c>
      <c r="D280" s="127" t="s">
        <v>5340</v>
      </c>
      <c r="E280" s="127" t="s">
        <v>5640</v>
      </c>
      <c r="F280" s="127" t="s">
        <v>5342</v>
      </c>
      <c r="G280" s="127" t="s">
        <v>5427</v>
      </c>
      <c r="H280" s="127" t="s">
        <v>5428</v>
      </c>
      <c r="I280" s="127" t="s">
        <v>5641</v>
      </c>
      <c r="J280" s="127" t="s">
        <v>5346</v>
      </c>
      <c r="K280" s="127" t="s">
        <v>5347</v>
      </c>
      <c r="L280" s="127" t="s">
        <v>5348</v>
      </c>
      <c r="M280" s="127" t="s">
        <v>5349</v>
      </c>
      <c r="N280" s="127" t="s">
        <v>5346</v>
      </c>
      <c r="O280" s="127" t="s">
        <v>5350</v>
      </c>
      <c r="P280" s="127" t="s">
        <v>5351</v>
      </c>
      <c r="Q280" s="127" t="s">
        <v>5352</v>
      </c>
      <c r="R280" s="127" t="s">
        <v>5363</v>
      </c>
      <c r="S280" s="127" t="s">
        <v>5364</v>
      </c>
      <c r="T280" s="129">
        <v>3</v>
      </c>
      <c r="U280" s="129">
        <v>3</v>
      </c>
      <c r="V280" s="127" t="s">
        <v>5355</v>
      </c>
      <c r="W280" s="127" t="s">
        <v>5355</v>
      </c>
      <c r="X280" s="130">
        <v>355455</v>
      </c>
      <c r="Y280" s="130">
        <v>355455</v>
      </c>
      <c r="Z280" s="131" t="s">
        <v>5356</v>
      </c>
      <c r="AA280" s="131">
        <v>1066365</v>
      </c>
      <c r="AB280" s="131">
        <v>0</v>
      </c>
      <c r="AC280" s="131">
        <v>106637</v>
      </c>
      <c r="AD280" s="130">
        <v>1173.002</v>
      </c>
      <c r="AE280" s="127" t="s">
        <v>5357</v>
      </c>
      <c r="AF280" s="127" t="s">
        <v>5356</v>
      </c>
      <c r="AG280" s="127" t="s">
        <v>5356</v>
      </c>
      <c r="AH280" s="127" t="s">
        <v>5642</v>
      </c>
      <c r="AI280" s="127" t="s">
        <v>5356</v>
      </c>
      <c r="AJ280" s="127" t="s">
        <v>5359</v>
      </c>
      <c r="AK280" s="127" t="s">
        <v>5360</v>
      </c>
      <c r="AL280" s="131" t="s">
        <v>5361</v>
      </c>
      <c r="AM280" s="127" t="s">
        <v>5356</v>
      </c>
      <c r="AN280" s="127" t="s">
        <v>5643</v>
      </c>
      <c r="AO280" s="127" t="s">
        <v>5641</v>
      </c>
      <c r="AP280" s="127" t="s">
        <v>13</v>
      </c>
      <c r="AQ280" s="132">
        <v>3</v>
      </c>
      <c r="AR280" t="s">
        <v>95</v>
      </c>
      <c r="AS280"/>
    </row>
    <row r="281" spans="1:45" s="127" customFormat="1">
      <c r="A281" s="127" t="s">
        <v>5639</v>
      </c>
      <c r="B281" s="128">
        <v>43630</v>
      </c>
      <c r="C281" s="127" t="s">
        <v>5339</v>
      </c>
      <c r="D281" s="127" t="s">
        <v>5340</v>
      </c>
      <c r="E281" s="127" t="s">
        <v>5640</v>
      </c>
      <c r="F281" s="127" t="s">
        <v>5342</v>
      </c>
      <c r="G281" s="127" t="s">
        <v>5427</v>
      </c>
      <c r="H281" s="127" t="s">
        <v>5428</v>
      </c>
      <c r="I281" s="127" t="s">
        <v>5641</v>
      </c>
      <c r="J281" s="127" t="s">
        <v>5346</v>
      </c>
      <c r="K281" s="127" t="s">
        <v>5347</v>
      </c>
      <c r="L281" s="127" t="s">
        <v>5348</v>
      </c>
      <c r="M281" s="127" t="s">
        <v>5349</v>
      </c>
      <c r="N281" s="127" t="s">
        <v>5346</v>
      </c>
      <c r="O281" s="127" t="s">
        <v>5350</v>
      </c>
      <c r="P281" s="127" t="s">
        <v>5351</v>
      </c>
      <c r="Q281" s="127" t="s">
        <v>5352</v>
      </c>
      <c r="R281" s="127" t="s">
        <v>5386</v>
      </c>
      <c r="S281" s="127" t="s">
        <v>5387</v>
      </c>
      <c r="T281" s="129">
        <v>5</v>
      </c>
      <c r="U281" s="129">
        <v>5</v>
      </c>
      <c r="V281" s="127" t="s">
        <v>5355</v>
      </c>
      <c r="W281" s="127" t="s">
        <v>5355</v>
      </c>
      <c r="X281" s="130">
        <v>213273</v>
      </c>
      <c r="Y281" s="130">
        <v>213273</v>
      </c>
      <c r="Z281" s="131" t="s">
        <v>5356</v>
      </c>
      <c r="AA281" s="131">
        <v>1066365</v>
      </c>
      <c r="AB281" s="131">
        <v>0</v>
      </c>
      <c r="AC281" s="131">
        <v>106637</v>
      </c>
      <c r="AD281" s="130">
        <v>1173.002</v>
      </c>
      <c r="AE281" s="127" t="s">
        <v>5357</v>
      </c>
      <c r="AF281" s="127" t="s">
        <v>5356</v>
      </c>
      <c r="AG281" s="127" t="s">
        <v>5356</v>
      </c>
      <c r="AH281" s="127" t="s">
        <v>5642</v>
      </c>
      <c r="AI281" s="127" t="s">
        <v>5356</v>
      </c>
      <c r="AJ281" s="127" t="s">
        <v>5359</v>
      </c>
      <c r="AK281" s="127" t="s">
        <v>5360</v>
      </c>
      <c r="AL281" s="131" t="s">
        <v>5361</v>
      </c>
      <c r="AM281" s="127" t="s">
        <v>5356</v>
      </c>
      <c r="AN281" s="127" t="s">
        <v>5643</v>
      </c>
      <c r="AO281" s="127" t="s">
        <v>5641</v>
      </c>
      <c r="AP281" s="127" t="s">
        <v>13</v>
      </c>
      <c r="AQ281" s="132">
        <v>5</v>
      </c>
      <c r="AR281" t="s">
        <v>95</v>
      </c>
      <c r="AS281"/>
    </row>
    <row r="282" spans="1:45" s="127" customFormat="1">
      <c r="A282" s="127" t="s">
        <v>5639</v>
      </c>
      <c r="B282" s="128">
        <v>43630</v>
      </c>
      <c r="C282" s="127" t="s">
        <v>5339</v>
      </c>
      <c r="D282" s="127" t="s">
        <v>5340</v>
      </c>
      <c r="E282" s="127" t="s">
        <v>5640</v>
      </c>
      <c r="F282" s="127" t="s">
        <v>5342</v>
      </c>
      <c r="G282" s="127" t="s">
        <v>5427</v>
      </c>
      <c r="H282" s="127" t="s">
        <v>5428</v>
      </c>
      <c r="I282" s="127" t="s">
        <v>5641</v>
      </c>
      <c r="J282" s="127" t="s">
        <v>5346</v>
      </c>
      <c r="K282" s="127" t="s">
        <v>5347</v>
      </c>
      <c r="L282" s="127" t="s">
        <v>5348</v>
      </c>
      <c r="M282" s="127" t="s">
        <v>5349</v>
      </c>
      <c r="N282" s="127" t="s">
        <v>5346</v>
      </c>
      <c r="O282" s="127" t="s">
        <v>5350</v>
      </c>
      <c r="P282" s="127" t="s">
        <v>5351</v>
      </c>
      <c r="Q282" s="127" t="s">
        <v>5352</v>
      </c>
      <c r="R282" s="127" t="s">
        <v>5367</v>
      </c>
      <c r="S282" s="127" t="s">
        <v>5368</v>
      </c>
      <c r="T282" s="129">
        <v>2</v>
      </c>
      <c r="U282" s="129">
        <v>2</v>
      </c>
      <c r="V282" s="127" t="s">
        <v>5355</v>
      </c>
      <c r="W282" s="127" t="s">
        <v>5355</v>
      </c>
      <c r="X282" s="130">
        <v>313636</v>
      </c>
      <c r="Y282" s="130">
        <v>313636</v>
      </c>
      <c r="Z282" s="131" t="s">
        <v>5356</v>
      </c>
      <c r="AA282" s="131">
        <v>627272</v>
      </c>
      <c r="AB282" s="131">
        <v>0</v>
      </c>
      <c r="AC282" s="131">
        <v>62727</v>
      </c>
      <c r="AD282" s="130">
        <v>689.99900000000002</v>
      </c>
      <c r="AE282" s="127" t="s">
        <v>5357</v>
      </c>
      <c r="AF282" s="127" t="s">
        <v>5356</v>
      </c>
      <c r="AG282" s="127" t="s">
        <v>5356</v>
      </c>
      <c r="AH282" s="127" t="s">
        <v>5642</v>
      </c>
      <c r="AI282" s="127" t="s">
        <v>5356</v>
      </c>
      <c r="AJ282" s="127" t="s">
        <v>5359</v>
      </c>
      <c r="AK282" s="127" t="s">
        <v>5360</v>
      </c>
      <c r="AL282" s="131" t="s">
        <v>5361</v>
      </c>
      <c r="AM282" s="127" t="s">
        <v>5356</v>
      </c>
      <c r="AN282" s="127" t="s">
        <v>5643</v>
      </c>
      <c r="AO282" s="127" t="s">
        <v>5641</v>
      </c>
      <c r="AP282" s="127" t="s">
        <v>13</v>
      </c>
      <c r="AQ282" s="132">
        <v>2</v>
      </c>
      <c r="AR282" t="s">
        <v>95</v>
      </c>
      <c r="AS282"/>
    </row>
    <row r="283" spans="1:45" s="127" customFormat="1">
      <c r="A283" s="127" t="s">
        <v>5639</v>
      </c>
      <c r="B283" s="128">
        <v>43630</v>
      </c>
      <c r="C283" s="127" t="s">
        <v>5339</v>
      </c>
      <c r="D283" s="127" t="s">
        <v>5340</v>
      </c>
      <c r="E283" s="127" t="s">
        <v>5640</v>
      </c>
      <c r="F283" s="127" t="s">
        <v>5342</v>
      </c>
      <c r="G283" s="127" t="s">
        <v>5427</v>
      </c>
      <c r="H283" s="127" t="s">
        <v>5428</v>
      </c>
      <c r="I283" s="127" t="s">
        <v>5641</v>
      </c>
      <c r="J283" s="127" t="s">
        <v>5346</v>
      </c>
      <c r="K283" s="127" t="s">
        <v>5347</v>
      </c>
      <c r="L283" s="127" t="s">
        <v>5348</v>
      </c>
      <c r="M283" s="127" t="s">
        <v>5349</v>
      </c>
      <c r="N283" s="127" t="s">
        <v>5346</v>
      </c>
      <c r="O283" s="127" t="s">
        <v>5350</v>
      </c>
      <c r="P283" s="127" t="s">
        <v>5351</v>
      </c>
      <c r="Q283" s="127" t="s">
        <v>5352</v>
      </c>
      <c r="R283" s="127" t="s">
        <v>5369</v>
      </c>
      <c r="S283" s="127" t="s">
        <v>5370</v>
      </c>
      <c r="T283" s="129">
        <v>2</v>
      </c>
      <c r="U283" s="129">
        <v>2</v>
      </c>
      <c r="V283" s="127" t="s">
        <v>5355</v>
      </c>
      <c r="W283" s="127" t="s">
        <v>5355</v>
      </c>
      <c r="X283" s="130">
        <v>313636</v>
      </c>
      <c r="Y283" s="130">
        <v>313636</v>
      </c>
      <c r="Z283" s="131" t="s">
        <v>5356</v>
      </c>
      <c r="AA283" s="131">
        <v>627272</v>
      </c>
      <c r="AB283" s="131">
        <v>0</v>
      </c>
      <c r="AC283" s="131">
        <v>62727</v>
      </c>
      <c r="AD283" s="130">
        <v>689.99900000000002</v>
      </c>
      <c r="AE283" s="127" t="s">
        <v>5357</v>
      </c>
      <c r="AF283" s="127" t="s">
        <v>5356</v>
      </c>
      <c r="AG283" s="127" t="s">
        <v>5356</v>
      </c>
      <c r="AH283" s="127" t="s">
        <v>5642</v>
      </c>
      <c r="AI283" s="127" t="s">
        <v>5356</v>
      </c>
      <c r="AJ283" s="127" t="s">
        <v>5359</v>
      </c>
      <c r="AK283" s="127" t="s">
        <v>5360</v>
      </c>
      <c r="AL283" s="131" t="s">
        <v>5361</v>
      </c>
      <c r="AM283" s="127" t="s">
        <v>5356</v>
      </c>
      <c r="AN283" s="127" t="s">
        <v>5643</v>
      </c>
      <c r="AO283" s="127" t="s">
        <v>5641</v>
      </c>
      <c r="AP283" s="127" t="s">
        <v>13</v>
      </c>
      <c r="AQ283" s="132">
        <v>2</v>
      </c>
      <c r="AR283" t="s">
        <v>95</v>
      </c>
      <c r="AS283"/>
    </row>
    <row r="284" spans="1:45" s="127" customFormat="1">
      <c r="A284" s="127" t="s">
        <v>5639</v>
      </c>
      <c r="B284" s="128">
        <v>43630</v>
      </c>
      <c r="C284" s="127" t="s">
        <v>5339</v>
      </c>
      <c r="D284" s="127" t="s">
        <v>5340</v>
      </c>
      <c r="E284" s="127" t="s">
        <v>5640</v>
      </c>
      <c r="F284" s="127" t="s">
        <v>5342</v>
      </c>
      <c r="G284" s="127" t="s">
        <v>5427</v>
      </c>
      <c r="H284" s="127" t="s">
        <v>5428</v>
      </c>
      <c r="I284" s="127" t="s">
        <v>5641</v>
      </c>
      <c r="J284" s="127" t="s">
        <v>5346</v>
      </c>
      <c r="K284" s="127" t="s">
        <v>5347</v>
      </c>
      <c r="L284" s="127" t="s">
        <v>5348</v>
      </c>
      <c r="M284" s="127" t="s">
        <v>5349</v>
      </c>
      <c r="N284" s="127" t="s">
        <v>5346</v>
      </c>
      <c r="O284" s="127" t="s">
        <v>5350</v>
      </c>
      <c r="P284" s="127" t="s">
        <v>5351</v>
      </c>
      <c r="Q284" s="127" t="s">
        <v>5352</v>
      </c>
      <c r="R284" s="127" t="s">
        <v>5371</v>
      </c>
      <c r="S284" s="127" t="s">
        <v>5372</v>
      </c>
      <c r="T284" s="129">
        <v>2</v>
      </c>
      <c r="U284" s="129">
        <v>2</v>
      </c>
      <c r="V284" s="127" t="s">
        <v>5355</v>
      </c>
      <c r="W284" s="127" t="s">
        <v>5355</v>
      </c>
      <c r="X284" s="130">
        <v>313636</v>
      </c>
      <c r="Y284" s="130">
        <v>313636</v>
      </c>
      <c r="Z284" s="131" t="s">
        <v>5356</v>
      </c>
      <c r="AA284" s="131">
        <v>627272</v>
      </c>
      <c r="AB284" s="131">
        <v>0</v>
      </c>
      <c r="AC284" s="131">
        <v>62727</v>
      </c>
      <c r="AD284" s="130">
        <v>689.99900000000002</v>
      </c>
      <c r="AE284" s="127" t="s">
        <v>5357</v>
      </c>
      <c r="AF284" s="127" t="s">
        <v>5356</v>
      </c>
      <c r="AG284" s="127" t="s">
        <v>5356</v>
      </c>
      <c r="AH284" s="127" t="s">
        <v>5642</v>
      </c>
      <c r="AI284" s="127" t="s">
        <v>5356</v>
      </c>
      <c r="AJ284" s="127" t="s">
        <v>5359</v>
      </c>
      <c r="AK284" s="127" t="s">
        <v>5360</v>
      </c>
      <c r="AL284" s="131" t="s">
        <v>5361</v>
      </c>
      <c r="AM284" s="127" t="s">
        <v>5356</v>
      </c>
      <c r="AN284" s="127" t="s">
        <v>5643</v>
      </c>
      <c r="AO284" s="127" t="s">
        <v>5641</v>
      </c>
      <c r="AP284" s="127" t="s">
        <v>13</v>
      </c>
      <c r="AQ284" s="132">
        <v>2</v>
      </c>
      <c r="AR284" t="s">
        <v>95</v>
      </c>
      <c r="AS284"/>
    </row>
    <row r="285" spans="1:45" s="127" customFormat="1">
      <c r="A285" s="127" t="s">
        <v>5644</v>
      </c>
      <c r="B285" s="128">
        <v>43630</v>
      </c>
      <c r="C285" s="127" t="s">
        <v>5339</v>
      </c>
      <c r="D285" s="127" t="s">
        <v>5340</v>
      </c>
      <c r="E285" s="127" t="s">
        <v>5645</v>
      </c>
      <c r="F285" s="127" t="s">
        <v>5342</v>
      </c>
      <c r="G285" s="127" t="s">
        <v>5427</v>
      </c>
      <c r="H285" s="127" t="s">
        <v>5428</v>
      </c>
      <c r="I285" s="127" t="s">
        <v>5646</v>
      </c>
      <c r="J285" s="127" t="s">
        <v>5346</v>
      </c>
      <c r="K285" s="127" t="s">
        <v>5347</v>
      </c>
      <c r="L285" s="127" t="s">
        <v>5348</v>
      </c>
      <c r="M285" s="127" t="s">
        <v>5349</v>
      </c>
      <c r="N285" s="127" t="s">
        <v>5346</v>
      </c>
      <c r="O285" s="127" t="s">
        <v>5350</v>
      </c>
      <c r="P285" s="127" t="s">
        <v>5351</v>
      </c>
      <c r="Q285" s="127" t="s">
        <v>5352</v>
      </c>
      <c r="R285" s="127" t="s">
        <v>5353</v>
      </c>
      <c r="S285" s="127" t="s">
        <v>5354</v>
      </c>
      <c r="T285" s="129">
        <v>5</v>
      </c>
      <c r="U285" s="129">
        <v>5</v>
      </c>
      <c r="V285" s="127" t="s">
        <v>5355</v>
      </c>
      <c r="W285" s="127" t="s">
        <v>5355</v>
      </c>
      <c r="X285" s="130">
        <v>155455</v>
      </c>
      <c r="Y285" s="130">
        <v>155455</v>
      </c>
      <c r="Z285" s="131" t="s">
        <v>5356</v>
      </c>
      <c r="AA285" s="131">
        <v>777275</v>
      </c>
      <c r="AB285" s="131">
        <v>0</v>
      </c>
      <c r="AC285" s="131">
        <v>77728</v>
      </c>
      <c r="AD285" s="130">
        <v>855.00300000000004</v>
      </c>
      <c r="AE285" s="127" t="s">
        <v>5357</v>
      </c>
      <c r="AF285" s="127" t="s">
        <v>5356</v>
      </c>
      <c r="AG285" s="127" t="s">
        <v>5356</v>
      </c>
      <c r="AH285" s="127" t="s">
        <v>5647</v>
      </c>
      <c r="AI285" s="127" t="s">
        <v>5356</v>
      </c>
      <c r="AJ285" s="127" t="s">
        <v>5359</v>
      </c>
      <c r="AK285" s="127" t="s">
        <v>5360</v>
      </c>
      <c r="AL285" s="131" t="s">
        <v>5361</v>
      </c>
      <c r="AM285" s="127" t="s">
        <v>5356</v>
      </c>
      <c r="AN285" s="127" t="s">
        <v>5648</v>
      </c>
      <c r="AO285" s="127" t="s">
        <v>5646</v>
      </c>
      <c r="AP285" s="127" t="s">
        <v>13</v>
      </c>
      <c r="AQ285" s="132">
        <v>5</v>
      </c>
      <c r="AR285" t="s">
        <v>95</v>
      </c>
      <c r="AS285"/>
    </row>
    <row r="286" spans="1:45" s="127" customFormat="1">
      <c r="A286" s="127" t="s">
        <v>5644</v>
      </c>
      <c r="B286" s="128">
        <v>43630</v>
      </c>
      <c r="C286" s="127" t="s">
        <v>5339</v>
      </c>
      <c r="D286" s="127" t="s">
        <v>5340</v>
      </c>
      <c r="E286" s="127" t="s">
        <v>5645</v>
      </c>
      <c r="F286" s="127" t="s">
        <v>5342</v>
      </c>
      <c r="G286" s="127" t="s">
        <v>5427</v>
      </c>
      <c r="H286" s="127" t="s">
        <v>5428</v>
      </c>
      <c r="I286" s="127" t="s">
        <v>5646</v>
      </c>
      <c r="J286" s="127" t="s">
        <v>5346</v>
      </c>
      <c r="K286" s="127" t="s">
        <v>5347</v>
      </c>
      <c r="L286" s="127" t="s">
        <v>5348</v>
      </c>
      <c r="M286" s="127" t="s">
        <v>5349</v>
      </c>
      <c r="N286" s="127" t="s">
        <v>5346</v>
      </c>
      <c r="O286" s="127" t="s">
        <v>5350</v>
      </c>
      <c r="P286" s="127" t="s">
        <v>5351</v>
      </c>
      <c r="Q286" s="127" t="s">
        <v>5352</v>
      </c>
      <c r="R286" s="127" t="s">
        <v>5363</v>
      </c>
      <c r="S286" s="127" t="s">
        <v>5364</v>
      </c>
      <c r="T286" s="129">
        <v>2</v>
      </c>
      <c r="U286" s="129">
        <v>2</v>
      </c>
      <c r="V286" s="127" t="s">
        <v>5355</v>
      </c>
      <c r="W286" s="127" t="s">
        <v>5355</v>
      </c>
      <c r="X286" s="130">
        <v>355455</v>
      </c>
      <c r="Y286" s="130">
        <v>355455</v>
      </c>
      <c r="Z286" s="131" t="s">
        <v>5356</v>
      </c>
      <c r="AA286" s="131">
        <v>710910</v>
      </c>
      <c r="AB286" s="131">
        <v>0</v>
      </c>
      <c r="AC286" s="131">
        <v>71091</v>
      </c>
      <c r="AD286" s="130">
        <v>782.00099999999998</v>
      </c>
      <c r="AE286" s="127" t="s">
        <v>5357</v>
      </c>
      <c r="AF286" s="127" t="s">
        <v>5356</v>
      </c>
      <c r="AG286" s="127" t="s">
        <v>5356</v>
      </c>
      <c r="AH286" s="127" t="s">
        <v>5647</v>
      </c>
      <c r="AI286" s="127" t="s">
        <v>5356</v>
      </c>
      <c r="AJ286" s="127" t="s">
        <v>5359</v>
      </c>
      <c r="AK286" s="127" t="s">
        <v>5360</v>
      </c>
      <c r="AL286" s="131" t="s">
        <v>5361</v>
      </c>
      <c r="AM286" s="127" t="s">
        <v>5356</v>
      </c>
      <c r="AN286" s="127" t="s">
        <v>5648</v>
      </c>
      <c r="AO286" s="127" t="s">
        <v>5646</v>
      </c>
      <c r="AP286" s="127" t="s">
        <v>13</v>
      </c>
      <c r="AQ286" s="132">
        <v>2</v>
      </c>
      <c r="AR286" t="s">
        <v>95</v>
      </c>
      <c r="AS286"/>
    </row>
    <row r="287" spans="1:45" s="127" customFormat="1">
      <c r="A287" s="127" t="s">
        <v>5644</v>
      </c>
      <c r="B287" s="128">
        <v>43630</v>
      </c>
      <c r="C287" s="127" t="s">
        <v>5339</v>
      </c>
      <c r="D287" s="127" t="s">
        <v>5340</v>
      </c>
      <c r="E287" s="127" t="s">
        <v>5645</v>
      </c>
      <c r="F287" s="127" t="s">
        <v>5342</v>
      </c>
      <c r="G287" s="127" t="s">
        <v>5427</v>
      </c>
      <c r="H287" s="127" t="s">
        <v>5428</v>
      </c>
      <c r="I287" s="127" t="s">
        <v>5646</v>
      </c>
      <c r="J287" s="127" t="s">
        <v>5346</v>
      </c>
      <c r="K287" s="127" t="s">
        <v>5347</v>
      </c>
      <c r="L287" s="127" t="s">
        <v>5348</v>
      </c>
      <c r="M287" s="127" t="s">
        <v>5349</v>
      </c>
      <c r="N287" s="127" t="s">
        <v>5346</v>
      </c>
      <c r="O287" s="127" t="s">
        <v>5350</v>
      </c>
      <c r="P287" s="127" t="s">
        <v>5351</v>
      </c>
      <c r="Q287" s="127" t="s">
        <v>5352</v>
      </c>
      <c r="R287" s="127" t="s">
        <v>5386</v>
      </c>
      <c r="S287" s="127" t="s">
        <v>5387</v>
      </c>
      <c r="T287" s="129">
        <v>5</v>
      </c>
      <c r="U287" s="129">
        <v>5</v>
      </c>
      <c r="V287" s="127" t="s">
        <v>5355</v>
      </c>
      <c r="W287" s="127" t="s">
        <v>5355</v>
      </c>
      <c r="X287" s="130">
        <v>213273</v>
      </c>
      <c r="Y287" s="130">
        <v>213273</v>
      </c>
      <c r="Z287" s="131" t="s">
        <v>5356</v>
      </c>
      <c r="AA287" s="131">
        <v>1066365</v>
      </c>
      <c r="AB287" s="131">
        <v>0</v>
      </c>
      <c r="AC287" s="131">
        <v>106637</v>
      </c>
      <c r="AD287" s="130">
        <v>1173.002</v>
      </c>
      <c r="AE287" s="127" t="s">
        <v>5357</v>
      </c>
      <c r="AF287" s="127" t="s">
        <v>5356</v>
      </c>
      <c r="AG287" s="127" t="s">
        <v>5356</v>
      </c>
      <c r="AH287" s="127" t="s">
        <v>5647</v>
      </c>
      <c r="AI287" s="127" t="s">
        <v>5356</v>
      </c>
      <c r="AJ287" s="127" t="s">
        <v>5359</v>
      </c>
      <c r="AK287" s="127" t="s">
        <v>5360</v>
      </c>
      <c r="AL287" s="131" t="s">
        <v>5361</v>
      </c>
      <c r="AM287" s="127" t="s">
        <v>5356</v>
      </c>
      <c r="AN287" s="127" t="s">
        <v>5648</v>
      </c>
      <c r="AO287" s="127" t="s">
        <v>5646</v>
      </c>
      <c r="AP287" s="127" t="s">
        <v>13</v>
      </c>
      <c r="AQ287" s="132">
        <v>5</v>
      </c>
      <c r="AR287" t="s">
        <v>95</v>
      </c>
      <c r="AS287"/>
    </row>
    <row r="288" spans="1:45" s="127" customFormat="1">
      <c r="A288" s="127" t="s">
        <v>5644</v>
      </c>
      <c r="B288" s="128">
        <v>43630</v>
      </c>
      <c r="C288" s="127" t="s">
        <v>5339</v>
      </c>
      <c r="D288" s="127" t="s">
        <v>5340</v>
      </c>
      <c r="E288" s="127" t="s">
        <v>5645</v>
      </c>
      <c r="F288" s="127" t="s">
        <v>5342</v>
      </c>
      <c r="G288" s="127" t="s">
        <v>5427</v>
      </c>
      <c r="H288" s="127" t="s">
        <v>5428</v>
      </c>
      <c r="I288" s="127" t="s">
        <v>5646</v>
      </c>
      <c r="J288" s="127" t="s">
        <v>5346</v>
      </c>
      <c r="K288" s="127" t="s">
        <v>5347</v>
      </c>
      <c r="L288" s="127" t="s">
        <v>5348</v>
      </c>
      <c r="M288" s="127" t="s">
        <v>5349</v>
      </c>
      <c r="N288" s="127" t="s">
        <v>5346</v>
      </c>
      <c r="O288" s="127" t="s">
        <v>5350</v>
      </c>
      <c r="P288" s="127" t="s">
        <v>5351</v>
      </c>
      <c r="Q288" s="127" t="s">
        <v>5352</v>
      </c>
      <c r="R288" s="127" t="s">
        <v>5367</v>
      </c>
      <c r="S288" s="127" t="s">
        <v>5368</v>
      </c>
      <c r="T288" s="129">
        <v>5</v>
      </c>
      <c r="U288" s="129">
        <v>5</v>
      </c>
      <c r="V288" s="127" t="s">
        <v>5355</v>
      </c>
      <c r="W288" s="127" t="s">
        <v>5355</v>
      </c>
      <c r="X288" s="130">
        <v>313636</v>
      </c>
      <c r="Y288" s="130">
        <v>313636</v>
      </c>
      <c r="Z288" s="131" t="s">
        <v>5356</v>
      </c>
      <c r="AA288" s="131">
        <v>1568180</v>
      </c>
      <c r="AB288" s="131">
        <v>0</v>
      </c>
      <c r="AC288" s="131">
        <v>156818</v>
      </c>
      <c r="AD288" s="130">
        <v>1724.998</v>
      </c>
      <c r="AE288" s="127" t="s">
        <v>5357</v>
      </c>
      <c r="AF288" s="127" t="s">
        <v>5356</v>
      </c>
      <c r="AG288" s="127" t="s">
        <v>5356</v>
      </c>
      <c r="AH288" s="127" t="s">
        <v>5647</v>
      </c>
      <c r="AI288" s="127" t="s">
        <v>5356</v>
      </c>
      <c r="AJ288" s="127" t="s">
        <v>5359</v>
      </c>
      <c r="AK288" s="127" t="s">
        <v>5360</v>
      </c>
      <c r="AL288" s="131" t="s">
        <v>5361</v>
      </c>
      <c r="AM288" s="127" t="s">
        <v>5356</v>
      </c>
      <c r="AN288" s="127" t="s">
        <v>5648</v>
      </c>
      <c r="AO288" s="127" t="s">
        <v>5646</v>
      </c>
      <c r="AP288" s="127" t="s">
        <v>13</v>
      </c>
      <c r="AQ288" s="132">
        <v>5</v>
      </c>
      <c r="AR288" t="s">
        <v>95</v>
      </c>
      <c r="AS288"/>
    </row>
    <row r="289" spans="1:45" s="127" customFormat="1">
      <c r="A289" s="127" t="s">
        <v>5644</v>
      </c>
      <c r="B289" s="128">
        <v>43630</v>
      </c>
      <c r="C289" s="127" t="s">
        <v>5339</v>
      </c>
      <c r="D289" s="127" t="s">
        <v>5340</v>
      </c>
      <c r="E289" s="127" t="s">
        <v>5645</v>
      </c>
      <c r="F289" s="127" t="s">
        <v>5342</v>
      </c>
      <c r="G289" s="127" t="s">
        <v>5427</v>
      </c>
      <c r="H289" s="127" t="s">
        <v>5428</v>
      </c>
      <c r="I289" s="127" t="s">
        <v>5646</v>
      </c>
      <c r="J289" s="127" t="s">
        <v>5346</v>
      </c>
      <c r="K289" s="127" t="s">
        <v>5347</v>
      </c>
      <c r="L289" s="127" t="s">
        <v>5348</v>
      </c>
      <c r="M289" s="127" t="s">
        <v>5349</v>
      </c>
      <c r="N289" s="127" t="s">
        <v>5346</v>
      </c>
      <c r="O289" s="127" t="s">
        <v>5350</v>
      </c>
      <c r="P289" s="127" t="s">
        <v>5351</v>
      </c>
      <c r="Q289" s="127" t="s">
        <v>5352</v>
      </c>
      <c r="R289" s="127" t="s">
        <v>5369</v>
      </c>
      <c r="S289" s="127" t="s">
        <v>5370</v>
      </c>
      <c r="T289" s="129">
        <v>5</v>
      </c>
      <c r="U289" s="129">
        <v>5</v>
      </c>
      <c r="V289" s="127" t="s">
        <v>5355</v>
      </c>
      <c r="W289" s="127" t="s">
        <v>5355</v>
      </c>
      <c r="X289" s="130">
        <v>313636</v>
      </c>
      <c r="Y289" s="130">
        <v>313636</v>
      </c>
      <c r="Z289" s="131" t="s">
        <v>5356</v>
      </c>
      <c r="AA289" s="131">
        <v>1568180</v>
      </c>
      <c r="AB289" s="131">
        <v>0</v>
      </c>
      <c r="AC289" s="131">
        <v>156817</v>
      </c>
      <c r="AD289" s="130">
        <v>1724.9970000000001</v>
      </c>
      <c r="AE289" s="127" t="s">
        <v>5357</v>
      </c>
      <c r="AF289" s="127" t="s">
        <v>5356</v>
      </c>
      <c r="AG289" s="127" t="s">
        <v>5356</v>
      </c>
      <c r="AH289" s="127" t="s">
        <v>5647</v>
      </c>
      <c r="AI289" s="127" t="s">
        <v>5356</v>
      </c>
      <c r="AJ289" s="127" t="s">
        <v>5359</v>
      </c>
      <c r="AK289" s="127" t="s">
        <v>5360</v>
      </c>
      <c r="AL289" s="131" t="s">
        <v>5361</v>
      </c>
      <c r="AM289" s="127" t="s">
        <v>5356</v>
      </c>
      <c r="AN289" s="127" t="s">
        <v>5648</v>
      </c>
      <c r="AO289" s="127" t="s">
        <v>5646</v>
      </c>
      <c r="AP289" s="127" t="s">
        <v>13</v>
      </c>
      <c r="AQ289" s="132">
        <v>5</v>
      </c>
      <c r="AR289" t="s">
        <v>95</v>
      </c>
      <c r="AS289"/>
    </row>
    <row r="290" spans="1:45" s="127" customFormat="1">
      <c r="A290" s="127" t="s">
        <v>5649</v>
      </c>
      <c r="B290" s="128">
        <v>43630</v>
      </c>
      <c r="C290" s="127" t="s">
        <v>5339</v>
      </c>
      <c r="D290" s="127" t="s">
        <v>5340</v>
      </c>
      <c r="E290" s="127" t="s">
        <v>5650</v>
      </c>
      <c r="F290" s="127" t="s">
        <v>5342</v>
      </c>
      <c r="G290" s="127" t="s">
        <v>5651</v>
      </c>
      <c r="H290" s="127" t="s">
        <v>5652</v>
      </c>
      <c r="I290" s="127" t="s">
        <v>5653</v>
      </c>
      <c r="J290" s="127" t="s">
        <v>5346</v>
      </c>
      <c r="K290" s="127" t="s">
        <v>5347</v>
      </c>
      <c r="L290" s="127" t="s">
        <v>5348</v>
      </c>
      <c r="M290" s="127" t="s">
        <v>5349</v>
      </c>
      <c r="N290" s="127" t="s">
        <v>5346</v>
      </c>
      <c r="O290" s="127" t="s">
        <v>5350</v>
      </c>
      <c r="P290" s="127" t="s">
        <v>5351</v>
      </c>
      <c r="Q290" s="127" t="s">
        <v>5352</v>
      </c>
      <c r="R290" s="127" t="s">
        <v>5363</v>
      </c>
      <c r="S290" s="127" t="s">
        <v>5364</v>
      </c>
      <c r="T290" s="129">
        <v>3</v>
      </c>
      <c r="U290" s="129">
        <v>3</v>
      </c>
      <c r="V290" s="127" t="s">
        <v>5355</v>
      </c>
      <c r="W290" s="127" t="s">
        <v>5355</v>
      </c>
      <c r="X290" s="130">
        <v>340000</v>
      </c>
      <c r="Y290" s="130">
        <v>340000</v>
      </c>
      <c r="Z290" s="131" t="s">
        <v>5356</v>
      </c>
      <c r="AA290" s="131">
        <v>1020000</v>
      </c>
      <c r="AB290" s="131">
        <v>0</v>
      </c>
      <c r="AC290" s="131">
        <v>102000</v>
      </c>
      <c r="AD290" s="130">
        <v>1122</v>
      </c>
      <c r="AE290" s="127" t="s">
        <v>5357</v>
      </c>
      <c r="AF290" s="127" t="s">
        <v>5356</v>
      </c>
      <c r="AG290" s="127" t="s">
        <v>5356</v>
      </c>
      <c r="AH290" s="127" t="s">
        <v>5654</v>
      </c>
      <c r="AI290" s="127" t="s">
        <v>5356</v>
      </c>
      <c r="AJ290" s="127" t="s">
        <v>5359</v>
      </c>
      <c r="AK290" s="127" t="s">
        <v>5360</v>
      </c>
      <c r="AL290" s="131" t="s">
        <v>5361</v>
      </c>
      <c r="AM290" s="127" t="s">
        <v>13</v>
      </c>
      <c r="AN290" s="127" t="s">
        <v>5651</v>
      </c>
      <c r="AO290" s="127" t="s">
        <v>5356</v>
      </c>
      <c r="AP290" s="127" t="s">
        <v>5356</v>
      </c>
      <c r="AQ290" s="132">
        <v>3</v>
      </c>
      <c r="AR290" t="s">
        <v>94</v>
      </c>
      <c r="AS290"/>
    </row>
    <row r="291" spans="1:45" s="127" customFormat="1">
      <c r="A291" s="127" t="s">
        <v>5649</v>
      </c>
      <c r="B291" s="128">
        <v>43630</v>
      </c>
      <c r="C291" s="127" t="s">
        <v>5339</v>
      </c>
      <c r="D291" s="127" t="s">
        <v>5340</v>
      </c>
      <c r="E291" s="127" t="s">
        <v>5650</v>
      </c>
      <c r="F291" s="127" t="s">
        <v>5342</v>
      </c>
      <c r="G291" s="127" t="s">
        <v>5651</v>
      </c>
      <c r="H291" s="127" t="s">
        <v>5652</v>
      </c>
      <c r="I291" s="127" t="s">
        <v>5653</v>
      </c>
      <c r="J291" s="127" t="s">
        <v>5346</v>
      </c>
      <c r="K291" s="127" t="s">
        <v>5347</v>
      </c>
      <c r="L291" s="127" t="s">
        <v>5348</v>
      </c>
      <c r="M291" s="127" t="s">
        <v>5349</v>
      </c>
      <c r="N291" s="127" t="s">
        <v>5346</v>
      </c>
      <c r="O291" s="127" t="s">
        <v>5350</v>
      </c>
      <c r="P291" s="127" t="s">
        <v>5351</v>
      </c>
      <c r="Q291" s="127" t="s">
        <v>5352</v>
      </c>
      <c r="R291" s="127" t="s">
        <v>5365</v>
      </c>
      <c r="S291" s="127" t="s">
        <v>5366</v>
      </c>
      <c r="T291" s="129">
        <v>10</v>
      </c>
      <c r="U291" s="129">
        <v>10</v>
      </c>
      <c r="V291" s="127" t="s">
        <v>5355</v>
      </c>
      <c r="W291" s="127" t="s">
        <v>5355</v>
      </c>
      <c r="X291" s="130">
        <v>213273</v>
      </c>
      <c r="Y291" s="130">
        <v>213273</v>
      </c>
      <c r="Z291" s="131" t="s">
        <v>5356</v>
      </c>
      <c r="AA291" s="131">
        <v>2132730</v>
      </c>
      <c r="AB291" s="131">
        <v>0</v>
      </c>
      <c r="AC291" s="131">
        <v>213273</v>
      </c>
      <c r="AD291" s="130">
        <v>2346.0030000000002</v>
      </c>
      <c r="AE291" s="127" t="s">
        <v>5357</v>
      </c>
      <c r="AF291" s="127" t="s">
        <v>5356</v>
      </c>
      <c r="AG291" s="127" t="s">
        <v>5356</v>
      </c>
      <c r="AH291" s="127" t="s">
        <v>5654</v>
      </c>
      <c r="AI291" s="127" t="s">
        <v>5356</v>
      </c>
      <c r="AJ291" s="127" t="s">
        <v>5359</v>
      </c>
      <c r="AK291" s="127" t="s">
        <v>5360</v>
      </c>
      <c r="AL291" s="131" t="s">
        <v>5361</v>
      </c>
      <c r="AM291" s="127" t="s">
        <v>13</v>
      </c>
      <c r="AN291" s="127" t="s">
        <v>5651</v>
      </c>
      <c r="AO291" s="127" t="s">
        <v>5356</v>
      </c>
      <c r="AP291" s="127" t="s">
        <v>5356</v>
      </c>
      <c r="AQ291" s="132">
        <v>10</v>
      </c>
      <c r="AR291" t="s">
        <v>94</v>
      </c>
      <c r="AS291"/>
    </row>
    <row r="292" spans="1:45" s="127" customFormat="1">
      <c r="A292" s="127" t="s">
        <v>5649</v>
      </c>
      <c r="B292" s="128">
        <v>43630</v>
      </c>
      <c r="C292" s="127" t="s">
        <v>5339</v>
      </c>
      <c r="D292" s="127" t="s">
        <v>5340</v>
      </c>
      <c r="E292" s="127" t="s">
        <v>5650</v>
      </c>
      <c r="F292" s="127" t="s">
        <v>5342</v>
      </c>
      <c r="G292" s="127" t="s">
        <v>5651</v>
      </c>
      <c r="H292" s="127" t="s">
        <v>5652</v>
      </c>
      <c r="I292" s="127" t="s">
        <v>5653</v>
      </c>
      <c r="J292" s="127" t="s">
        <v>5346</v>
      </c>
      <c r="K292" s="127" t="s">
        <v>5347</v>
      </c>
      <c r="L292" s="127" t="s">
        <v>5348</v>
      </c>
      <c r="M292" s="127" t="s">
        <v>5349</v>
      </c>
      <c r="N292" s="127" t="s">
        <v>5346</v>
      </c>
      <c r="O292" s="127" t="s">
        <v>5350</v>
      </c>
      <c r="P292" s="127" t="s">
        <v>5351</v>
      </c>
      <c r="Q292" s="127" t="s">
        <v>5352</v>
      </c>
      <c r="R292" s="127" t="s">
        <v>5369</v>
      </c>
      <c r="S292" s="127" t="s">
        <v>5370</v>
      </c>
      <c r="T292" s="129">
        <v>3</v>
      </c>
      <c r="U292" s="129">
        <v>3</v>
      </c>
      <c r="V292" s="127" t="s">
        <v>5355</v>
      </c>
      <c r="W292" s="127" t="s">
        <v>5355</v>
      </c>
      <c r="X292" s="130">
        <v>300000</v>
      </c>
      <c r="Y292" s="130">
        <v>300000</v>
      </c>
      <c r="Z292" s="131" t="s">
        <v>5356</v>
      </c>
      <c r="AA292" s="131">
        <v>900000</v>
      </c>
      <c r="AB292" s="131">
        <v>0</v>
      </c>
      <c r="AC292" s="131">
        <v>90000</v>
      </c>
      <c r="AD292" s="130">
        <v>990</v>
      </c>
      <c r="AE292" s="127" t="s">
        <v>5357</v>
      </c>
      <c r="AF292" s="127" t="s">
        <v>5356</v>
      </c>
      <c r="AG292" s="127" t="s">
        <v>5356</v>
      </c>
      <c r="AH292" s="127" t="s">
        <v>5654</v>
      </c>
      <c r="AI292" s="127" t="s">
        <v>5356</v>
      </c>
      <c r="AJ292" s="127" t="s">
        <v>5359</v>
      </c>
      <c r="AK292" s="127" t="s">
        <v>5360</v>
      </c>
      <c r="AL292" s="131" t="s">
        <v>5361</v>
      </c>
      <c r="AM292" s="127" t="s">
        <v>13</v>
      </c>
      <c r="AN292" s="127" t="s">
        <v>5651</v>
      </c>
      <c r="AO292" s="127" t="s">
        <v>5356</v>
      </c>
      <c r="AP292" s="127" t="s">
        <v>5356</v>
      </c>
      <c r="AQ292" s="132">
        <v>3</v>
      </c>
      <c r="AR292" t="s">
        <v>94</v>
      </c>
      <c r="AS292"/>
    </row>
    <row r="293" spans="1:45" s="127" customFormat="1">
      <c r="A293" s="127" t="s">
        <v>5649</v>
      </c>
      <c r="B293" s="128">
        <v>43630</v>
      </c>
      <c r="C293" s="127" t="s">
        <v>5339</v>
      </c>
      <c r="D293" s="127" t="s">
        <v>5340</v>
      </c>
      <c r="E293" s="127" t="s">
        <v>5650</v>
      </c>
      <c r="F293" s="127" t="s">
        <v>5342</v>
      </c>
      <c r="G293" s="127" t="s">
        <v>5651</v>
      </c>
      <c r="H293" s="127" t="s">
        <v>5652</v>
      </c>
      <c r="I293" s="127" t="s">
        <v>5653</v>
      </c>
      <c r="J293" s="127" t="s">
        <v>5346</v>
      </c>
      <c r="K293" s="127" t="s">
        <v>5347</v>
      </c>
      <c r="L293" s="127" t="s">
        <v>5348</v>
      </c>
      <c r="M293" s="127" t="s">
        <v>5349</v>
      </c>
      <c r="N293" s="127" t="s">
        <v>5346</v>
      </c>
      <c r="O293" s="127" t="s">
        <v>5350</v>
      </c>
      <c r="P293" s="127" t="s">
        <v>5351</v>
      </c>
      <c r="Q293" s="127" t="s">
        <v>5352</v>
      </c>
      <c r="R293" s="127" t="s">
        <v>5367</v>
      </c>
      <c r="S293" s="127" t="s">
        <v>5368</v>
      </c>
      <c r="T293" s="129">
        <v>2</v>
      </c>
      <c r="U293" s="129">
        <v>2</v>
      </c>
      <c r="V293" s="127" t="s">
        <v>5355</v>
      </c>
      <c r="W293" s="127" t="s">
        <v>5355</v>
      </c>
      <c r="X293" s="130">
        <v>300000</v>
      </c>
      <c r="Y293" s="130">
        <v>300000</v>
      </c>
      <c r="Z293" s="131" t="s">
        <v>5356</v>
      </c>
      <c r="AA293" s="131">
        <v>600000</v>
      </c>
      <c r="AB293" s="131">
        <v>0</v>
      </c>
      <c r="AC293" s="131">
        <v>60000</v>
      </c>
      <c r="AD293" s="130">
        <v>660</v>
      </c>
      <c r="AE293" s="127" t="s">
        <v>5357</v>
      </c>
      <c r="AF293" s="127" t="s">
        <v>5356</v>
      </c>
      <c r="AG293" s="127" t="s">
        <v>5356</v>
      </c>
      <c r="AH293" s="127" t="s">
        <v>5654</v>
      </c>
      <c r="AI293" s="127" t="s">
        <v>5356</v>
      </c>
      <c r="AJ293" s="127" t="s">
        <v>5359</v>
      </c>
      <c r="AK293" s="127" t="s">
        <v>5360</v>
      </c>
      <c r="AL293" s="131" t="s">
        <v>5361</v>
      </c>
      <c r="AM293" s="127" t="s">
        <v>13</v>
      </c>
      <c r="AN293" s="127" t="s">
        <v>5651</v>
      </c>
      <c r="AO293" s="127" t="s">
        <v>5356</v>
      </c>
      <c r="AP293" s="127" t="s">
        <v>5356</v>
      </c>
      <c r="AQ293" s="132">
        <v>2</v>
      </c>
      <c r="AR293" t="s">
        <v>94</v>
      </c>
      <c r="AS293"/>
    </row>
    <row r="294" spans="1:45" s="127" customFormat="1">
      <c r="A294" s="127" t="s">
        <v>5649</v>
      </c>
      <c r="B294" s="128">
        <v>43630</v>
      </c>
      <c r="C294" s="127" t="s">
        <v>5339</v>
      </c>
      <c r="D294" s="127" t="s">
        <v>5340</v>
      </c>
      <c r="E294" s="127" t="s">
        <v>5650</v>
      </c>
      <c r="F294" s="127" t="s">
        <v>5342</v>
      </c>
      <c r="G294" s="127" t="s">
        <v>5651</v>
      </c>
      <c r="H294" s="127" t="s">
        <v>5652</v>
      </c>
      <c r="I294" s="127" t="s">
        <v>5653</v>
      </c>
      <c r="J294" s="127" t="s">
        <v>5346</v>
      </c>
      <c r="K294" s="127" t="s">
        <v>5347</v>
      </c>
      <c r="L294" s="127" t="s">
        <v>5348</v>
      </c>
      <c r="M294" s="127" t="s">
        <v>5349</v>
      </c>
      <c r="N294" s="127" t="s">
        <v>5346</v>
      </c>
      <c r="O294" s="127" t="s">
        <v>5350</v>
      </c>
      <c r="P294" s="127" t="s">
        <v>5351</v>
      </c>
      <c r="Q294" s="127" t="s">
        <v>5352</v>
      </c>
      <c r="R294" s="127" t="s">
        <v>5386</v>
      </c>
      <c r="S294" s="127" t="s">
        <v>5387</v>
      </c>
      <c r="T294" s="129">
        <v>15</v>
      </c>
      <c r="U294" s="129">
        <v>15</v>
      </c>
      <c r="V294" s="127" t="s">
        <v>5355</v>
      </c>
      <c r="W294" s="127" t="s">
        <v>5355</v>
      </c>
      <c r="X294" s="130">
        <v>213273</v>
      </c>
      <c r="Y294" s="130">
        <v>213273</v>
      </c>
      <c r="Z294" s="131" t="s">
        <v>5356</v>
      </c>
      <c r="AA294" s="131">
        <v>3199095</v>
      </c>
      <c r="AB294" s="131">
        <v>0</v>
      </c>
      <c r="AC294" s="131">
        <v>319910</v>
      </c>
      <c r="AD294" s="130">
        <v>3519.0050000000001</v>
      </c>
      <c r="AE294" s="127" t="s">
        <v>5357</v>
      </c>
      <c r="AF294" s="127" t="s">
        <v>5356</v>
      </c>
      <c r="AG294" s="127" t="s">
        <v>5356</v>
      </c>
      <c r="AH294" s="127" t="s">
        <v>5654</v>
      </c>
      <c r="AI294" s="127" t="s">
        <v>5356</v>
      </c>
      <c r="AJ294" s="127" t="s">
        <v>5359</v>
      </c>
      <c r="AK294" s="127" t="s">
        <v>5360</v>
      </c>
      <c r="AL294" s="131" t="s">
        <v>5361</v>
      </c>
      <c r="AM294" s="127" t="s">
        <v>13</v>
      </c>
      <c r="AN294" s="127" t="s">
        <v>5651</v>
      </c>
      <c r="AO294" s="127" t="s">
        <v>5356</v>
      </c>
      <c r="AP294" s="127" t="s">
        <v>5356</v>
      </c>
      <c r="AQ294" s="132">
        <v>15</v>
      </c>
      <c r="AR294" t="s">
        <v>94</v>
      </c>
      <c r="AS294"/>
    </row>
    <row r="295" spans="1:45" s="127" customFormat="1">
      <c r="A295" s="127" t="s">
        <v>5649</v>
      </c>
      <c r="B295" s="128">
        <v>43630</v>
      </c>
      <c r="C295" s="127" t="s">
        <v>5339</v>
      </c>
      <c r="D295" s="127" t="s">
        <v>5340</v>
      </c>
      <c r="E295" s="127" t="s">
        <v>5650</v>
      </c>
      <c r="F295" s="127" t="s">
        <v>5342</v>
      </c>
      <c r="G295" s="127" t="s">
        <v>5651</v>
      </c>
      <c r="H295" s="127" t="s">
        <v>5652</v>
      </c>
      <c r="I295" s="127" t="s">
        <v>5653</v>
      </c>
      <c r="J295" s="127" t="s">
        <v>5346</v>
      </c>
      <c r="K295" s="127" t="s">
        <v>5347</v>
      </c>
      <c r="L295" s="127" t="s">
        <v>5348</v>
      </c>
      <c r="M295" s="127" t="s">
        <v>5349</v>
      </c>
      <c r="N295" s="127" t="s">
        <v>5346</v>
      </c>
      <c r="O295" s="127" t="s">
        <v>5350</v>
      </c>
      <c r="P295" s="127" t="s">
        <v>5351</v>
      </c>
      <c r="Q295" s="127" t="s">
        <v>5352</v>
      </c>
      <c r="R295" s="127" t="s">
        <v>5371</v>
      </c>
      <c r="S295" s="127" t="s">
        <v>5372</v>
      </c>
      <c r="T295" s="129">
        <v>2</v>
      </c>
      <c r="U295" s="129">
        <v>2</v>
      </c>
      <c r="V295" s="127" t="s">
        <v>5355</v>
      </c>
      <c r="W295" s="127" t="s">
        <v>5355</v>
      </c>
      <c r="X295" s="130">
        <v>300000</v>
      </c>
      <c r="Y295" s="130">
        <v>300000</v>
      </c>
      <c r="Z295" s="131" t="s">
        <v>5356</v>
      </c>
      <c r="AA295" s="131">
        <v>600000</v>
      </c>
      <c r="AB295" s="131">
        <v>0</v>
      </c>
      <c r="AC295" s="131">
        <v>60000</v>
      </c>
      <c r="AD295" s="130">
        <v>660</v>
      </c>
      <c r="AE295" s="127" t="s">
        <v>5357</v>
      </c>
      <c r="AF295" s="127" t="s">
        <v>5356</v>
      </c>
      <c r="AG295" s="127" t="s">
        <v>5356</v>
      </c>
      <c r="AH295" s="127" t="s">
        <v>5654</v>
      </c>
      <c r="AI295" s="127" t="s">
        <v>5356</v>
      </c>
      <c r="AJ295" s="127" t="s">
        <v>5359</v>
      </c>
      <c r="AK295" s="127" t="s">
        <v>5360</v>
      </c>
      <c r="AL295" s="131" t="s">
        <v>5361</v>
      </c>
      <c r="AM295" s="127" t="s">
        <v>13</v>
      </c>
      <c r="AN295" s="127" t="s">
        <v>5651</v>
      </c>
      <c r="AO295" s="127" t="s">
        <v>5356</v>
      </c>
      <c r="AP295" s="127" t="s">
        <v>5356</v>
      </c>
      <c r="AQ295" s="132">
        <v>2</v>
      </c>
      <c r="AR295" t="s">
        <v>94</v>
      </c>
      <c r="AS295"/>
    </row>
    <row r="296" spans="1:45" s="127" customFormat="1">
      <c r="A296" s="127" t="s">
        <v>5655</v>
      </c>
      <c r="B296" s="128">
        <v>43630</v>
      </c>
      <c r="C296" s="127" t="s">
        <v>5339</v>
      </c>
      <c r="D296" s="127" t="s">
        <v>5340</v>
      </c>
      <c r="E296" s="127" t="s">
        <v>5656</v>
      </c>
      <c r="F296" s="127" t="s">
        <v>5342</v>
      </c>
      <c r="G296" s="127" t="s">
        <v>5543</v>
      </c>
      <c r="H296" s="127" t="s">
        <v>5544</v>
      </c>
      <c r="I296" s="127" t="s">
        <v>5545</v>
      </c>
      <c r="J296" s="127" t="s">
        <v>5346</v>
      </c>
      <c r="K296" s="127" t="s">
        <v>5347</v>
      </c>
      <c r="L296" s="127" t="s">
        <v>5348</v>
      </c>
      <c r="M296" s="127" t="s">
        <v>5349</v>
      </c>
      <c r="N296" s="127" t="s">
        <v>5346</v>
      </c>
      <c r="O296" s="127" t="s">
        <v>5350</v>
      </c>
      <c r="P296" s="127" t="s">
        <v>5351</v>
      </c>
      <c r="Q296" s="127" t="s">
        <v>5352</v>
      </c>
      <c r="R296" s="127" t="s">
        <v>5353</v>
      </c>
      <c r="S296" s="127" t="s">
        <v>5354</v>
      </c>
      <c r="T296" s="129">
        <v>20</v>
      </c>
      <c r="U296" s="129">
        <v>20</v>
      </c>
      <c r="V296" s="127" t="s">
        <v>5355</v>
      </c>
      <c r="W296" s="127" t="s">
        <v>5355</v>
      </c>
      <c r="X296" s="130">
        <v>115037</v>
      </c>
      <c r="Y296" s="130">
        <v>115037</v>
      </c>
      <c r="Z296" s="131" t="s">
        <v>5356</v>
      </c>
      <c r="AA296" s="131">
        <v>2300734</v>
      </c>
      <c r="AB296" s="131">
        <v>-808366</v>
      </c>
      <c r="AC296" s="131">
        <v>230073</v>
      </c>
      <c r="AD296" s="130">
        <v>2530.8069999999998</v>
      </c>
      <c r="AE296" s="127" t="s">
        <v>5357</v>
      </c>
      <c r="AF296" s="127" t="s">
        <v>5356</v>
      </c>
      <c r="AG296" s="127" t="s">
        <v>5356</v>
      </c>
      <c r="AH296" s="127" t="s">
        <v>5657</v>
      </c>
      <c r="AI296" s="127" t="s">
        <v>5356</v>
      </c>
      <c r="AJ296" s="127" t="s">
        <v>5359</v>
      </c>
      <c r="AK296" s="127" t="s">
        <v>5360</v>
      </c>
      <c r="AL296" s="131" t="s">
        <v>5361</v>
      </c>
      <c r="AM296" s="127" t="s">
        <v>13</v>
      </c>
      <c r="AN296" s="127" t="s">
        <v>5543</v>
      </c>
      <c r="AO296" s="127" t="s">
        <v>5356</v>
      </c>
      <c r="AP296" s="127" t="s">
        <v>5356</v>
      </c>
      <c r="AQ296" s="132">
        <v>20</v>
      </c>
      <c r="AR296" t="s">
        <v>94</v>
      </c>
      <c r="AS296"/>
    </row>
    <row r="297" spans="1:45" s="127" customFormat="1">
      <c r="A297" s="127" t="s">
        <v>5655</v>
      </c>
      <c r="B297" s="128">
        <v>43630</v>
      </c>
      <c r="C297" s="127" t="s">
        <v>5339</v>
      </c>
      <c r="D297" s="127" t="s">
        <v>5340</v>
      </c>
      <c r="E297" s="127" t="s">
        <v>5656</v>
      </c>
      <c r="F297" s="127" t="s">
        <v>5342</v>
      </c>
      <c r="G297" s="127" t="s">
        <v>5543</v>
      </c>
      <c r="H297" s="127" t="s">
        <v>5544</v>
      </c>
      <c r="I297" s="127" t="s">
        <v>5545</v>
      </c>
      <c r="J297" s="127" t="s">
        <v>5346</v>
      </c>
      <c r="K297" s="127" t="s">
        <v>5347</v>
      </c>
      <c r="L297" s="127" t="s">
        <v>5348</v>
      </c>
      <c r="M297" s="127" t="s">
        <v>5349</v>
      </c>
      <c r="N297" s="127" t="s">
        <v>5346</v>
      </c>
      <c r="O297" s="127" t="s">
        <v>5350</v>
      </c>
      <c r="P297" s="127" t="s">
        <v>5351</v>
      </c>
      <c r="Q297" s="127" t="s">
        <v>5352</v>
      </c>
      <c r="R297" s="127" t="s">
        <v>5363</v>
      </c>
      <c r="S297" s="127" t="s">
        <v>5364</v>
      </c>
      <c r="T297" s="129">
        <v>3</v>
      </c>
      <c r="U297" s="129">
        <v>3</v>
      </c>
      <c r="V297" s="127" t="s">
        <v>5355</v>
      </c>
      <c r="W297" s="127" t="s">
        <v>5355</v>
      </c>
      <c r="X297" s="130">
        <v>340000</v>
      </c>
      <c r="Y297" s="130">
        <v>340000</v>
      </c>
      <c r="Z297" s="131" t="s">
        <v>5356</v>
      </c>
      <c r="AA297" s="131">
        <v>1020000</v>
      </c>
      <c r="AB297" s="131">
        <v>0</v>
      </c>
      <c r="AC297" s="131">
        <v>102000</v>
      </c>
      <c r="AD297" s="130">
        <v>1122</v>
      </c>
      <c r="AE297" s="127" t="s">
        <v>5357</v>
      </c>
      <c r="AF297" s="127" t="s">
        <v>5356</v>
      </c>
      <c r="AG297" s="127" t="s">
        <v>5356</v>
      </c>
      <c r="AH297" s="127" t="s">
        <v>5657</v>
      </c>
      <c r="AI297" s="127" t="s">
        <v>5356</v>
      </c>
      <c r="AJ297" s="127" t="s">
        <v>5359</v>
      </c>
      <c r="AK297" s="127" t="s">
        <v>5360</v>
      </c>
      <c r="AL297" s="131" t="s">
        <v>5361</v>
      </c>
      <c r="AM297" s="127" t="s">
        <v>13</v>
      </c>
      <c r="AN297" s="127" t="s">
        <v>5543</v>
      </c>
      <c r="AO297" s="127" t="s">
        <v>5356</v>
      </c>
      <c r="AP297" s="127" t="s">
        <v>5356</v>
      </c>
      <c r="AQ297" s="132">
        <v>3</v>
      </c>
      <c r="AR297" t="s">
        <v>94</v>
      </c>
      <c r="AS297"/>
    </row>
    <row r="298" spans="1:45" s="127" customFormat="1">
      <c r="A298" s="127" t="s">
        <v>5655</v>
      </c>
      <c r="B298" s="128">
        <v>43630</v>
      </c>
      <c r="C298" s="127" t="s">
        <v>5339</v>
      </c>
      <c r="D298" s="127" t="s">
        <v>5340</v>
      </c>
      <c r="E298" s="127" t="s">
        <v>5656</v>
      </c>
      <c r="F298" s="127" t="s">
        <v>5342</v>
      </c>
      <c r="G298" s="127" t="s">
        <v>5543</v>
      </c>
      <c r="H298" s="127" t="s">
        <v>5544</v>
      </c>
      <c r="I298" s="127" t="s">
        <v>5545</v>
      </c>
      <c r="J298" s="127" t="s">
        <v>5346</v>
      </c>
      <c r="K298" s="127" t="s">
        <v>5347</v>
      </c>
      <c r="L298" s="127" t="s">
        <v>5348</v>
      </c>
      <c r="M298" s="127" t="s">
        <v>5349</v>
      </c>
      <c r="N298" s="127" t="s">
        <v>5346</v>
      </c>
      <c r="O298" s="127" t="s">
        <v>5350</v>
      </c>
      <c r="P298" s="127" t="s">
        <v>5351</v>
      </c>
      <c r="Q298" s="127" t="s">
        <v>5352</v>
      </c>
      <c r="R298" s="127" t="s">
        <v>5369</v>
      </c>
      <c r="S298" s="127" t="s">
        <v>5370</v>
      </c>
      <c r="T298" s="129">
        <v>3</v>
      </c>
      <c r="U298" s="129">
        <v>3</v>
      </c>
      <c r="V298" s="127" t="s">
        <v>5355</v>
      </c>
      <c r="W298" s="127" t="s">
        <v>5355</v>
      </c>
      <c r="X298" s="130">
        <v>300000</v>
      </c>
      <c r="Y298" s="130">
        <v>300000</v>
      </c>
      <c r="Z298" s="131" t="s">
        <v>5356</v>
      </c>
      <c r="AA298" s="131">
        <v>900000</v>
      </c>
      <c r="AB298" s="131">
        <v>0</v>
      </c>
      <c r="AC298" s="131">
        <v>90000</v>
      </c>
      <c r="AD298" s="130">
        <v>990</v>
      </c>
      <c r="AE298" s="127" t="s">
        <v>5357</v>
      </c>
      <c r="AF298" s="127" t="s">
        <v>5356</v>
      </c>
      <c r="AG298" s="127" t="s">
        <v>5356</v>
      </c>
      <c r="AH298" s="127" t="s">
        <v>5657</v>
      </c>
      <c r="AI298" s="127" t="s">
        <v>5356</v>
      </c>
      <c r="AJ298" s="127" t="s">
        <v>5359</v>
      </c>
      <c r="AK298" s="127" t="s">
        <v>5360</v>
      </c>
      <c r="AL298" s="131" t="s">
        <v>5361</v>
      </c>
      <c r="AM298" s="127" t="s">
        <v>13</v>
      </c>
      <c r="AN298" s="127" t="s">
        <v>5543</v>
      </c>
      <c r="AO298" s="127" t="s">
        <v>5356</v>
      </c>
      <c r="AP298" s="127" t="s">
        <v>5356</v>
      </c>
      <c r="AQ298" s="132">
        <v>3</v>
      </c>
      <c r="AR298" t="s">
        <v>94</v>
      </c>
      <c r="AS298"/>
    </row>
    <row r="299" spans="1:45" s="127" customFormat="1">
      <c r="A299" s="127" t="s">
        <v>5655</v>
      </c>
      <c r="B299" s="128">
        <v>43630</v>
      </c>
      <c r="C299" s="127" t="s">
        <v>5339</v>
      </c>
      <c r="D299" s="127" t="s">
        <v>5340</v>
      </c>
      <c r="E299" s="127" t="s">
        <v>5656</v>
      </c>
      <c r="F299" s="127" t="s">
        <v>5342</v>
      </c>
      <c r="G299" s="127" t="s">
        <v>5543</v>
      </c>
      <c r="H299" s="127" t="s">
        <v>5544</v>
      </c>
      <c r="I299" s="127" t="s">
        <v>5545</v>
      </c>
      <c r="J299" s="127" t="s">
        <v>5346</v>
      </c>
      <c r="K299" s="127" t="s">
        <v>5347</v>
      </c>
      <c r="L299" s="127" t="s">
        <v>5348</v>
      </c>
      <c r="M299" s="127" t="s">
        <v>5349</v>
      </c>
      <c r="N299" s="127" t="s">
        <v>5346</v>
      </c>
      <c r="O299" s="127" t="s">
        <v>5350</v>
      </c>
      <c r="P299" s="127" t="s">
        <v>5351</v>
      </c>
      <c r="Q299" s="127" t="s">
        <v>5352</v>
      </c>
      <c r="R299" s="127" t="s">
        <v>5367</v>
      </c>
      <c r="S299" s="127" t="s">
        <v>5368</v>
      </c>
      <c r="T299" s="129">
        <v>2</v>
      </c>
      <c r="U299" s="129">
        <v>2</v>
      </c>
      <c r="V299" s="127" t="s">
        <v>5355</v>
      </c>
      <c r="W299" s="127" t="s">
        <v>5355</v>
      </c>
      <c r="X299" s="130">
        <v>300000</v>
      </c>
      <c r="Y299" s="130">
        <v>300000</v>
      </c>
      <c r="Z299" s="131" t="s">
        <v>5356</v>
      </c>
      <c r="AA299" s="131">
        <v>600000</v>
      </c>
      <c r="AB299" s="131">
        <v>0</v>
      </c>
      <c r="AC299" s="131">
        <v>60000</v>
      </c>
      <c r="AD299" s="130">
        <v>660</v>
      </c>
      <c r="AE299" s="127" t="s">
        <v>5357</v>
      </c>
      <c r="AF299" s="127" t="s">
        <v>5356</v>
      </c>
      <c r="AG299" s="127" t="s">
        <v>5356</v>
      </c>
      <c r="AH299" s="127" t="s">
        <v>5657</v>
      </c>
      <c r="AI299" s="127" t="s">
        <v>5356</v>
      </c>
      <c r="AJ299" s="127" t="s">
        <v>5359</v>
      </c>
      <c r="AK299" s="127" t="s">
        <v>5360</v>
      </c>
      <c r="AL299" s="131" t="s">
        <v>5361</v>
      </c>
      <c r="AM299" s="127" t="s">
        <v>13</v>
      </c>
      <c r="AN299" s="127" t="s">
        <v>5543</v>
      </c>
      <c r="AO299" s="127" t="s">
        <v>5356</v>
      </c>
      <c r="AP299" s="127" t="s">
        <v>5356</v>
      </c>
      <c r="AQ299" s="132">
        <v>2</v>
      </c>
      <c r="AR299" t="s">
        <v>94</v>
      </c>
      <c r="AS299"/>
    </row>
    <row r="300" spans="1:45" s="127" customFormat="1">
      <c r="A300" s="127" t="s">
        <v>5655</v>
      </c>
      <c r="B300" s="128">
        <v>43630</v>
      </c>
      <c r="C300" s="127" t="s">
        <v>5339</v>
      </c>
      <c r="D300" s="127" t="s">
        <v>5340</v>
      </c>
      <c r="E300" s="127" t="s">
        <v>5656</v>
      </c>
      <c r="F300" s="127" t="s">
        <v>5342</v>
      </c>
      <c r="G300" s="127" t="s">
        <v>5543</v>
      </c>
      <c r="H300" s="127" t="s">
        <v>5544</v>
      </c>
      <c r="I300" s="127" t="s">
        <v>5545</v>
      </c>
      <c r="J300" s="127" t="s">
        <v>5346</v>
      </c>
      <c r="K300" s="127" t="s">
        <v>5347</v>
      </c>
      <c r="L300" s="127" t="s">
        <v>5348</v>
      </c>
      <c r="M300" s="127" t="s">
        <v>5349</v>
      </c>
      <c r="N300" s="127" t="s">
        <v>5346</v>
      </c>
      <c r="O300" s="127" t="s">
        <v>5350</v>
      </c>
      <c r="P300" s="127" t="s">
        <v>5351</v>
      </c>
      <c r="Q300" s="127" t="s">
        <v>5352</v>
      </c>
      <c r="R300" s="127" t="s">
        <v>5386</v>
      </c>
      <c r="S300" s="127" t="s">
        <v>5387</v>
      </c>
      <c r="T300" s="129">
        <v>10</v>
      </c>
      <c r="U300" s="129">
        <v>10</v>
      </c>
      <c r="V300" s="127" t="s">
        <v>5355</v>
      </c>
      <c r="W300" s="127" t="s">
        <v>5355</v>
      </c>
      <c r="X300" s="130">
        <v>213273</v>
      </c>
      <c r="Y300" s="130">
        <v>213273</v>
      </c>
      <c r="Z300" s="131" t="s">
        <v>5356</v>
      </c>
      <c r="AA300" s="131">
        <v>2132730</v>
      </c>
      <c r="AB300" s="131">
        <v>0</v>
      </c>
      <c r="AC300" s="131">
        <v>213273</v>
      </c>
      <c r="AD300" s="130">
        <v>2346.0030000000002</v>
      </c>
      <c r="AE300" s="127" t="s">
        <v>5357</v>
      </c>
      <c r="AF300" s="127" t="s">
        <v>5356</v>
      </c>
      <c r="AG300" s="127" t="s">
        <v>5356</v>
      </c>
      <c r="AH300" s="127" t="s">
        <v>5657</v>
      </c>
      <c r="AI300" s="127" t="s">
        <v>5356</v>
      </c>
      <c r="AJ300" s="127" t="s">
        <v>5359</v>
      </c>
      <c r="AK300" s="127" t="s">
        <v>5360</v>
      </c>
      <c r="AL300" s="131" t="s">
        <v>5361</v>
      </c>
      <c r="AM300" s="127" t="s">
        <v>13</v>
      </c>
      <c r="AN300" s="127" t="s">
        <v>5543</v>
      </c>
      <c r="AO300" s="127" t="s">
        <v>5356</v>
      </c>
      <c r="AP300" s="127" t="s">
        <v>5356</v>
      </c>
      <c r="AQ300" s="132">
        <v>10</v>
      </c>
      <c r="AR300" t="s">
        <v>94</v>
      </c>
      <c r="AS300"/>
    </row>
    <row r="301" spans="1:45" s="127" customFormat="1">
      <c r="A301" s="127" t="s">
        <v>5658</v>
      </c>
      <c r="B301" s="128">
        <v>43630</v>
      </c>
      <c r="C301" s="127" t="s">
        <v>5339</v>
      </c>
      <c r="D301" s="127" t="s">
        <v>5340</v>
      </c>
      <c r="E301" s="127" t="s">
        <v>5659</v>
      </c>
      <c r="F301" s="127" t="s">
        <v>5342</v>
      </c>
      <c r="G301" s="127" t="s">
        <v>5410</v>
      </c>
      <c r="H301" s="127" t="s">
        <v>5411</v>
      </c>
      <c r="I301" s="127" t="s">
        <v>5412</v>
      </c>
      <c r="J301" s="127" t="s">
        <v>5346</v>
      </c>
      <c r="K301" s="127" t="s">
        <v>5347</v>
      </c>
      <c r="L301" s="127" t="s">
        <v>5348</v>
      </c>
      <c r="M301" s="127" t="s">
        <v>5349</v>
      </c>
      <c r="N301" s="127" t="s">
        <v>5346</v>
      </c>
      <c r="O301" s="127" t="s">
        <v>5350</v>
      </c>
      <c r="P301" s="127" t="s">
        <v>5351</v>
      </c>
      <c r="Q301" s="127" t="s">
        <v>5352</v>
      </c>
      <c r="R301" s="127" t="s">
        <v>5353</v>
      </c>
      <c r="S301" s="127" t="s">
        <v>5354</v>
      </c>
      <c r="T301" s="129">
        <v>50</v>
      </c>
      <c r="U301" s="129">
        <v>50</v>
      </c>
      <c r="V301" s="127" t="s">
        <v>5355</v>
      </c>
      <c r="W301" s="127" t="s">
        <v>5355</v>
      </c>
      <c r="X301" s="130">
        <v>115037</v>
      </c>
      <c r="Y301" s="130">
        <v>115037</v>
      </c>
      <c r="Z301" s="131" t="s">
        <v>5356</v>
      </c>
      <c r="AA301" s="131">
        <v>5751835</v>
      </c>
      <c r="AB301" s="131">
        <v>-2020915</v>
      </c>
      <c r="AC301" s="131">
        <v>575183</v>
      </c>
      <c r="AD301" s="130">
        <v>6327.018</v>
      </c>
      <c r="AE301" s="127" t="s">
        <v>5357</v>
      </c>
      <c r="AF301" s="127" t="s">
        <v>5356</v>
      </c>
      <c r="AG301" s="127" t="s">
        <v>5356</v>
      </c>
      <c r="AH301" s="127" t="s">
        <v>5660</v>
      </c>
      <c r="AI301" s="127" t="s">
        <v>5356</v>
      </c>
      <c r="AJ301" s="127" t="s">
        <v>5359</v>
      </c>
      <c r="AK301" s="127" t="s">
        <v>5360</v>
      </c>
      <c r="AL301" s="131" t="s">
        <v>5361</v>
      </c>
      <c r="AM301" s="127" t="s">
        <v>13</v>
      </c>
      <c r="AN301" s="127" t="s">
        <v>5410</v>
      </c>
      <c r="AO301" s="127" t="s">
        <v>5356</v>
      </c>
      <c r="AP301" s="127" t="s">
        <v>5356</v>
      </c>
      <c r="AQ301" s="132">
        <v>50</v>
      </c>
      <c r="AR301" t="s">
        <v>95</v>
      </c>
      <c r="AS301"/>
    </row>
    <row r="302" spans="1:45" s="127" customFormat="1">
      <c r="A302" s="127" t="s">
        <v>5658</v>
      </c>
      <c r="B302" s="128">
        <v>43630</v>
      </c>
      <c r="C302" s="127" t="s">
        <v>5339</v>
      </c>
      <c r="D302" s="127" t="s">
        <v>5340</v>
      </c>
      <c r="E302" s="127" t="s">
        <v>5659</v>
      </c>
      <c r="F302" s="127" t="s">
        <v>5342</v>
      </c>
      <c r="G302" s="127" t="s">
        <v>5410</v>
      </c>
      <c r="H302" s="127" t="s">
        <v>5411</v>
      </c>
      <c r="I302" s="127" t="s">
        <v>5412</v>
      </c>
      <c r="J302" s="127" t="s">
        <v>5346</v>
      </c>
      <c r="K302" s="127" t="s">
        <v>5347</v>
      </c>
      <c r="L302" s="127" t="s">
        <v>5348</v>
      </c>
      <c r="M302" s="127" t="s">
        <v>5349</v>
      </c>
      <c r="N302" s="127" t="s">
        <v>5346</v>
      </c>
      <c r="O302" s="127" t="s">
        <v>5350</v>
      </c>
      <c r="P302" s="127" t="s">
        <v>5351</v>
      </c>
      <c r="Q302" s="127" t="s">
        <v>5352</v>
      </c>
      <c r="R302" s="127" t="s">
        <v>5369</v>
      </c>
      <c r="S302" s="127" t="s">
        <v>5370</v>
      </c>
      <c r="T302" s="129">
        <v>1</v>
      </c>
      <c r="U302" s="129">
        <v>1</v>
      </c>
      <c r="V302" s="127" t="s">
        <v>5355</v>
      </c>
      <c r="W302" s="127" t="s">
        <v>5355</v>
      </c>
      <c r="X302" s="130">
        <v>300000</v>
      </c>
      <c r="Y302" s="130">
        <v>300000</v>
      </c>
      <c r="Z302" s="131" t="s">
        <v>5356</v>
      </c>
      <c r="AA302" s="131">
        <v>300000</v>
      </c>
      <c r="AB302" s="131">
        <v>0</v>
      </c>
      <c r="AC302" s="131">
        <v>30000</v>
      </c>
      <c r="AD302" s="130">
        <v>330</v>
      </c>
      <c r="AE302" s="127" t="s">
        <v>5357</v>
      </c>
      <c r="AF302" s="127" t="s">
        <v>5356</v>
      </c>
      <c r="AG302" s="127" t="s">
        <v>5356</v>
      </c>
      <c r="AH302" s="127" t="s">
        <v>5660</v>
      </c>
      <c r="AI302" s="127" t="s">
        <v>5356</v>
      </c>
      <c r="AJ302" s="127" t="s">
        <v>5359</v>
      </c>
      <c r="AK302" s="127" t="s">
        <v>5360</v>
      </c>
      <c r="AL302" s="131" t="s">
        <v>5361</v>
      </c>
      <c r="AM302" s="127" t="s">
        <v>13</v>
      </c>
      <c r="AN302" s="127" t="s">
        <v>5410</v>
      </c>
      <c r="AO302" s="127" t="s">
        <v>5356</v>
      </c>
      <c r="AP302" s="127" t="s">
        <v>5356</v>
      </c>
      <c r="AQ302" s="132">
        <v>1</v>
      </c>
      <c r="AR302" t="s">
        <v>95</v>
      </c>
      <c r="AS302"/>
    </row>
    <row r="303" spans="1:45" s="127" customFormat="1">
      <c r="A303" s="127" t="s">
        <v>5658</v>
      </c>
      <c r="B303" s="128">
        <v>43630</v>
      </c>
      <c r="C303" s="127" t="s">
        <v>5339</v>
      </c>
      <c r="D303" s="127" t="s">
        <v>5340</v>
      </c>
      <c r="E303" s="127" t="s">
        <v>5659</v>
      </c>
      <c r="F303" s="127" t="s">
        <v>5342</v>
      </c>
      <c r="G303" s="127" t="s">
        <v>5410</v>
      </c>
      <c r="H303" s="127" t="s">
        <v>5411</v>
      </c>
      <c r="I303" s="127" t="s">
        <v>5412</v>
      </c>
      <c r="J303" s="127" t="s">
        <v>5346</v>
      </c>
      <c r="K303" s="127" t="s">
        <v>5347</v>
      </c>
      <c r="L303" s="127" t="s">
        <v>5348</v>
      </c>
      <c r="M303" s="127" t="s">
        <v>5349</v>
      </c>
      <c r="N303" s="127" t="s">
        <v>5346</v>
      </c>
      <c r="O303" s="127" t="s">
        <v>5350</v>
      </c>
      <c r="P303" s="127" t="s">
        <v>5351</v>
      </c>
      <c r="Q303" s="127" t="s">
        <v>5352</v>
      </c>
      <c r="R303" s="127" t="s">
        <v>5367</v>
      </c>
      <c r="S303" s="127" t="s">
        <v>5368</v>
      </c>
      <c r="T303" s="129">
        <v>2</v>
      </c>
      <c r="U303" s="129">
        <v>2</v>
      </c>
      <c r="V303" s="127" t="s">
        <v>5355</v>
      </c>
      <c r="W303" s="127" t="s">
        <v>5355</v>
      </c>
      <c r="X303" s="130">
        <v>300000</v>
      </c>
      <c r="Y303" s="130">
        <v>300000</v>
      </c>
      <c r="Z303" s="131" t="s">
        <v>5356</v>
      </c>
      <c r="AA303" s="131">
        <v>600000</v>
      </c>
      <c r="AB303" s="131">
        <v>0</v>
      </c>
      <c r="AC303" s="131">
        <v>60000</v>
      </c>
      <c r="AD303" s="130">
        <v>660</v>
      </c>
      <c r="AE303" s="127" t="s">
        <v>5357</v>
      </c>
      <c r="AF303" s="127" t="s">
        <v>5356</v>
      </c>
      <c r="AG303" s="127" t="s">
        <v>5356</v>
      </c>
      <c r="AH303" s="127" t="s">
        <v>5660</v>
      </c>
      <c r="AI303" s="127" t="s">
        <v>5356</v>
      </c>
      <c r="AJ303" s="127" t="s">
        <v>5359</v>
      </c>
      <c r="AK303" s="127" t="s">
        <v>5360</v>
      </c>
      <c r="AL303" s="131" t="s">
        <v>5361</v>
      </c>
      <c r="AM303" s="127" t="s">
        <v>13</v>
      </c>
      <c r="AN303" s="127" t="s">
        <v>5410</v>
      </c>
      <c r="AO303" s="127" t="s">
        <v>5356</v>
      </c>
      <c r="AP303" s="127" t="s">
        <v>5356</v>
      </c>
      <c r="AQ303" s="132">
        <v>2</v>
      </c>
      <c r="AR303" t="s">
        <v>95</v>
      </c>
      <c r="AS303"/>
    </row>
    <row r="304" spans="1:45" s="127" customFormat="1">
      <c r="A304" s="127" t="s">
        <v>5658</v>
      </c>
      <c r="B304" s="128">
        <v>43630</v>
      </c>
      <c r="C304" s="127" t="s">
        <v>5339</v>
      </c>
      <c r="D304" s="127" t="s">
        <v>5340</v>
      </c>
      <c r="E304" s="127" t="s">
        <v>5659</v>
      </c>
      <c r="F304" s="127" t="s">
        <v>5342</v>
      </c>
      <c r="G304" s="127" t="s">
        <v>5410</v>
      </c>
      <c r="H304" s="127" t="s">
        <v>5411</v>
      </c>
      <c r="I304" s="127" t="s">
        <v>5412</v>
      </c>
      <c r="J304" s="127" t="s">
        <v>5346</v>
      </c>
      <c r="K304" s="127" t="s">
        <v>5347</v>
      </c>
      <c r="L304" s="127" t="s">
        <v>5348</v>
      </c>
      <c r="M304" s="127" t="s">
        <v>5349</v>
      </c>
      <c r="N304" s="127" t="s">
        <v>5346</v>
      </c>
      <c r="O304" s="127" t="s">
        <v>5350</v>
      </c>
      <c r="P304" s="127" t="s">
        <v>5351</v>
      </c>
      <c r="Q304" s="127" t="s">
        <v>5352</v>
      </c>
      <c r="R304" s="127" t="s">
        <v>5386</v>
      </c>
      <c r="S304" s="127" t="s">
        <v>5387</v>
      </c>
      <c r="T304" s="129">
        <v>3</v>
      </c>
      <c r="U304" s="129">
        <v>3</v>
      </c>
      <c r="V304" s="127" t="s">
        <v>5355</v>
      </c>
      <c r="W304" s="127" t="s">
        <v>5355</v>
      </c>
      <c r="X304" s="130">
        <v>213273</v>
      </c>
      <c r="Y304" s="130">
        <v>213273</v>
      </c>
      <c r="Z304" s="131" t="s">
        <v>5356</v>
      </c>
      <c r="AA304" s="131">
        <v>639819</v>
      </c>
      <c r="AB304" s="131">
        <v>0</v>
      </c>
      <c r="AC304" s="131">
        <v>63982</v>
      </c>
      <c r="AD304" s="130">
        <v>703.80100000000004</v>
      </c>
      <c r="AE304" s="127" t="s">
        <v>5357</v>
      </c>
      <c r="AF304" s="127" t="s">
        <v>5356</v>
      </c>
      <c r="AG304" s="127" t="s">
        <v>5356</v>
      </c>
      <c r="AH304" s="127" t="s">
        <v>5660</v>
      </c>
      <c r="AI304" s="127" t="s">
        <v>5356</v>
      </c>
      <c r="AJ304" s="127" t="s">
        <v>5359</v>
      </c>
      <c r="AK304" s="127" t="s">
        <v>5360</v>
      </c>
      <c r="AL304" s="131" t="s">
        <v>5361</v>
      </c>
      <c r="AM304" s="127" t="s">
        <v>13</v>
      </c>
      <c r="AN304" s="127" t="s">
        <v>5410</v>
      </c>
      <c r="AO304" s="127" t="s">
        <v>5356</v>
      </c>
      <c r="AP304" s="127" t="s">
        <v>5356</v>
      </c>
      <c r="AQ304" s="132">
        <v>3</v>
      </c>
      <c r="AR304" t="s">
        <v>95</v>
      </c>
      <c r="AS304"/>
    </row>
    <row r="305" spans="1:45" s="127" customFormat="1">
      <c r="A305" s="127" t="s">
        <v>5658</v>
      </c>
      <c r="B305" s="128">
        <v>43630</v>
      </c>
      <c r="C305" s="127" t="s">
        <v>5339</v>
      </c>
      <c r="D305" s="127" t="s">
        <v>5340</v>
      </c>
      <c r="E305" s="127" t="s">
        <v>5659</v>
      </c>
      <c r="F305" s="127" t="s">
        <v>5342</v>
      </c>
      <c r="G305" s="127" t="s">
        <v>5410</v>
      </c>
      <c r="H305" s="127" t="s">
        <v>5411</v>
      </c>
      <c r="I305" s="127" t="s">
        <v>5412</v>
      </c>
      <c r="J305" s="127" t="s">
        <v>5346</v>
      </c>
      <c r="K305" s="127" t="s">
        <v>5347</v>
      </c>
      <c r="L305" s="127" t="s">
        <v>5348</v>
      </c>
      <c r="M305" s="127" t="s">
        <v>5349</v>
      </c>
      <c r="N305" s="127" t="s">
        <v>5346</v>
      </c>
      <c r="O305" s="127" t="s">
        <v>5350</v>
      </c>
      <c r="P305" s="127" t="s">
        <v>5351</v>
      </c>
      <c r="Q305" s="127" t="s">
        <v>5352</v>
      </c>
      <c r="R305" s="127" t="s">
        <v>5371</v>
      </c>
      <c r="S305" s="127" t="s">
        <v>5372</v>
      </c>
      <c r="T305" s="129">
        <v>2</v>
      </c>
      <c r="U305" s="129">
        <v>2</v>
      </c>
      <c r="V305" s="127" t="s">
        <v>5355</v>
      </c>
      <c r="W305" s="127" t="s">
        <v>5355</v>
      </c>
      <c r="X305" s="130">
        <v>300000</v>
      </c>
      <c r="Y305" s="130">
        <v>300000</v>
      </c>
      <c r="Z305" s="131" t="s">
        <v>5356</v>
      </c>
      <c r="AA305" s="131">
        <v>600000</v>
      </c>
      <c r="AB305" s="131">
        <v>0</v>
      </c>
      <c r="AC305" s="131">
        <v>60000</v>
      </c>
      <c r="AD305" s="130">
        <v>660</v>
      </c>
      <c r="AE305" s="127" t="s">
        <v>5357</v>
      </c>
      <c r="AF305" s="127" t="s">
        <v>5356</v>
      </c>
      <c r="AG305" s="127" t="s">
        <v>5356</v>
      </c>
      <c r="AH305" s="127" t="s">
        <v>5660</v>
      </c>
      <c r="AI305" s="127" t="s">
        <v>5356</v>
      </c>
      <c r="AJ305" s="127" t="s">
        <v>5359</v>
      </c>
      <c r="AK305" s="127" t="s">
        <v>5360</v>
      </c>
      <c r="AL305" s="131" t="s">
        <v>5361</v>
      </c>
      <c r="AM305" s="127" t="s">
        <v>13</v>
      </c>
      <c r="AN305" s="127" t="s">
        <v>5410</v>
      </c>
      <c r="AO305" s="127" t="s">
        <v>5356</v>
      </c>
      <c r="AP305" s="127" t="s">
        <v>5356</v>
      </c>
      <c r="AQ305" s="132">
        <v>2</v>
      </c>
      <c r="AR305" t="s">
        <v>95</v>
      </c>
      <c r="AS305"/>
    </row>
    <row r="306" spans="1:45" s="127" customFormat="1">
      <c r="A306" s="127" t="s">
        <v>5661</v>
      </c>
      <c r="B306" s="128">
        <v>43630</v>
      </c>
      <c r="C306" s="127" t="s">
        <v>5339</v>
      </c>
      <c r="D306" s="127" t="s">
        <v>5340</v>
      </c>
      <c r="E306" s="127" t="s">
        <v>5662</v>
      </c>
      <c r="F306" s="127" t="s">
        <v>5342</v>
      </c>
      <c r="G306" s="127" t="s">
        <v>5416</v>
      </c>
      <c r="H306" s="127" t="s">
        <v>5417</v>
      </c>
      <c r="I306" s="127" t="s">
        <v>5418</v>
      </c>
      <c r="J306" s="127" t="s">
        <v>5346</v>
      </c>
      <c r="K306" s="127" t="s">
        <v>5347</v>
      </c>
      <c r="L306" s="127" t="s">
        <v>5348</v>
      </c>
      <c r="M306" s="127" t="s">
        <v>5349</v>
      </c>
      <c r="N306" s="127" t="s">
        <v>5346</v>
      </c>
      <c r="O306" s="127" t="s">
        <v>5350</v>
      </c>
      <c r="P306" s="127" t="s">
        <v>5419</v>
      </c>
      <c r="Q306" s="127" t="s">
        <v>5420</v>
      </c>
      <c r="R306" s="127" t="s">
        <v>5363</v>
      </c>
      <c r="S306" s="127" t="s">
        <v>5364</v>
      </c>
      <c r="T306" s="129">
        <v>100</v>
      </c>
      <c r="U306" s="129">
        <v>100</v>
      </c>
      <c r="V306" s="127" t="s">
        <v>5355</v>
      </c>
      <c r="W306" s="127" t="s">
        <v>5355</v>
      </c>
      <c r="X306" s="130">
        <v>309400</v>
      </c>
      <c r="Y306" s="130">
        <v>309400</v>
      </c>
      <c r="Z306" s="131" t="s">
        <v>5356</v>
      </c>
      <c r="AA306" s="131">
        <v>30940000</v>
      </c>
      <c r="AB306" s="131">
        <v>0</v>
      </c>
      <c r="AC306" s="131">
        <v>3094000</v>
      </c>
      <c r="AD306" s="130">
        <v>34034</v>
      </c>
      <c r="AE306" s="127" t="s">
        <v>5357</v>
      </c>
      <c r="AF306" s="127" t="s">
        <v>5356</v>
      </c>
      <c r="AG306" s="127" t="s">
        <v>5356</v>
      </c>
      <c r="AH306" s="127" t="s">
        <v>5663</v>
      </c>
      <c r="AI306" s="127" t="s">
        <v>5356</v>
      </c>
      <c r="AJ306" s="127" t="s">
        <v>5359</v>
      </c>
      <c r="AK306" s="127" t="s">
        <v>5360</v>
      </c>
      <c r="AL306" s="131" t="s">
        <v>5361</v>
      </c>
      <c r="AM306" s="127" t="s">
        <v>5356</v>
      </c>
      <c r="AN306" s="127" t="s">
        <v>5416</v>
      </c>
      <c r="AO306" s="127" t="s">
        <v>5356</v>
      </c>
      <c r="AP306" s="127" t="s">
        <v>5356</v>
      </c>
      <c r="AQ306" s="132">
        <v>100</v>
      </c>
      <c r="AR306">
        <v>0</v>
      </c>
      <c r="AS306"/>
    </row>
    <row r="307" spans="1:45" s="127" customFormat="1">
      <c r="A307" s="127" t="s">
        <v>5661</v>
      </c>
      <c r="B307" s="128">
        <v>43630</v>
      </c>
      <c r="C307" s="127" t="s">
        <v>5339</v>
      </c>
      <c r="D307" s="127" t="s">
        <v>5340</v>
      </c>
      <c r="E307" s="127" t="s">
        <v>5662</v>
      </c>
      <c r="F307" s="127" t="s">
        <v>5342</v>
      </c>
      <c r="G307" s="127" t="s">
        <v>5416</v>
      </c>
      <c r="H307" s="127" t="s">
        <v>5417</v>
      </c>
      <c r="I307" s="127" t="s">
        <v>5418</v>
      </c>
      <c r="J307" s="127" t="s">
        <v>5346</v>
      </c>
      <c r="K307" s="127" t="s">
        <v>5347</v>
      </c>
      <c r="L307" s="127" t="s">
        <v>5348</v>
      </c>
      <c r="M307" s="127" t="s">
        <v>5349</v>
      </c>
      <c r="N307" s="127" t="s">
        <v>5346</v>
      </c>
      <c r="O307" s="127" t="s">
        <v>5350</v>
      </c>
      <c r="P307" s="127" t="s">
        <v>5419</v>
      </c>
      <c r="Q307" s="127" t="s">
        <v>5420</v>
      </c>
      <c r="R307" s="127" t="s">
        <v>5386</v>
      </c>
      <c r="S307" s="127" t="s">
        <v>5387</v>
      </c>
      <c r="T307" s="129">
        <v>500</v>
      </c>
      <c r="U307" s="129">
        <v>500</v>
      </c>
      <c r="V307" s="127" t="s">
        <v>5355</v>
      </c>
      <c r="W307" s="127" t="s">
        <v>5355</v>
      </c>
      <c r="X307" s="130">
        <v>185640</v>
      </c>
      <c r="Y307" s="130">
        <v>185640</v>
      </c>
      <c r="Z307" s="131" t="s">
        <v>5356</v>
      </c>
      <c r="AA307" s="131">
        <v>92820000</v>
      </c>
      <c r="AB307" s="131">
        <v>0</v>
      </c>
      <c r="AC307" s="131">
        <v>9282000</v>
      </c>
      <c r="AD307" s="130">
        <v>102102</v>
      </c>
      <c r="AE307" s="127" t="s">
        <v>5357</v>
      </c>
      <c r="AF307" s="127" t="s">
        <v>5356</v>
      </c>
      <c r="AG307" s="127" t="s">
        <v>5356</v>
      </c>
      <c r="AH307" s="127" t="s">
        <v>5663</v>
      </c>
      <c r="AI307" s="127" t="s">
        <v>5356</v>
      </c>
      <c r="AJ307" s="127" t="s">
        <v>5359</v>
      </c>
      <c r="AK307" s="127" t="s">
        <v>5360</v>
      </c>
      <c r="AL307" s="131" t="s">
        <v>5361</v>
      </c>
      <c r="AM307" s="127" t="s">
        <v>5356</v>
      </c>
      <c r="AN307" s="127" t="s">
        <v>5416</v>
      </c>
      <c r="AO307" s="127" t="s">
        <v>5356</v>
      </c>
      <c r="AP307" s="127" t="s">
        <v>5356</v>
      </c>
      <c r="AQ307" s="132">
        <v>500</v>
      </c>
      <c r="AR307">
        <v>0</v>
      </c>
      <c r="AS307"/>
    </row>
    <row r="308" spans="1:45" s="127" customFormat="1">
      <c r="A308" s="127" t="s">
        <v>5664</v>
      </c>
      <c r="B308" s="128">
        <v>43630</v>
      </c>
      <c r="C308" s="127" t="s">
        <v>5339</v>
      </c>
      <c r="D308" s="127" t="s">
        <v>5340</v>
      </c>
      <c r="E308" s="127" t="s">
        <v>5665</v>
      </c>
      <c r="F308" s="127" t="s">
        <v>5342</v>
      </c>
      <c r="G308" s="127" t="s">
        <v>5416</v>
      </c>
      <c r="H308" s="127" t="s">
        <v>5417</v>
      </c>
      <c r="I308" s="127" t="s">
        <v>5418</v>
      </c>
      <c r="J308" s="127" t="s">
        <v>5346</v>
      </c>
      <c r="K308" s="127" t="s">
        <v>5347</v>
      </c>
      <c r="L308" s="127" t="s">
        <v>5348</v>
      </c>
      <c r="M308" s="127" t="s">
        <v>5349</v>
      </c>
      <c r="N308" s="127" t="s">
        <v>5346</v>
      </c>
      <c r="O308" s="127" t="s">
        <v>5350</v>
      </c>
      <c r="P308" s="127" t="s">
        <v>5419</v>
      </c>
      <c r="Q308" s="127" t="s">
        <v>5420</v>
      </c>
      <c r="R308" s="127" t="s">
        <v>5353</v>
      </c>
      <c r="S308" s="127" t="s">
        <v>5354</v>
      </c>
      <c r="T308" s="129">
        <v>100</v>
      </c>
      <c r="U308" s="129">
        <v>100</v>
      </c>
      <c r="V308" s="127" t="s">
        <v>5355</v>
      </c>
      <c r="W308" s="127" t="s">
        <v>5355</v>
      </c>
      <c r="X308" s="130">
        <v>138982</v>
      </c>
      <c r="Y308" s="130">
        <v>138982</v>
      </c>
      <c r="Z308" s="131" t="s">
        <v>5356</v>
      </c>
      <c r="AA308" s="131">
        <v>13898200</v>
      </c>
      <c r="AB308" s="131">
        <v>0</v>
      </c>
      <c r="AC308" s="131">
        <v>1389820</v>
      </c>
      <c r="AD308" s="130">
        <v>15288.02</v>
      </c>
      <c r="AE308" s="127" t="s">
        <v>5357</v>
      </c>
      <c r="AF308" s="127" t="s">
        <v>5356</v>
      </c>
      <c r="AG308" s="127" t="s">
        <v>5356</v>
      </c>
      <c r="AH308" s="127" t="s">
        <v>5666</v>
      </c>
      <c r="AI308" s="127" t="s">
        <v>5356</v>
      </c>
      <c r="AJ308" s="127" t="s">
        <v>5359</v>
      </c>
      <c r="AK308" s="127" t="s">
        <v>5360</v>
      </c>
      <c r="AL308" s="131" t="s">
        <v>5361</v>
      </c>
      <c r="AM308" s="127" t="s">
        <v>5356</v>
      </c>
      <c r="AN308" s="127" t="s">
        <v>5416</v>
      </c>
      <c r="AO308" s="127" t="s">
        <v>5356</v>
      </c>
      <c r="AP308" s="127" t="s">
        <v>5356</v>
      </c>
      <c r="AQ308" s="132">
        <v>100</v>
      </c>
      <c r="AR308">
        <v>0</v>
      </c>
      <c r="AS308"/>
    </row>
    <row r="309" spans="1:45" s="127" customFormat="1">
      <c r="A309" s="127" t="s">
        <v>5664</v>
      </c>
      <c r="B309" s="128">
        <v>43630</v>
      </c>
      <c r="C309" s="127" t="s">
        <v>5339</v>
      </c>
      <c r="D309" s="127" t="s">
        <v>5340</v>
      </c>
      <c r="E309" s="127" t="s">
        <v>5665</v>
      </c>
      <c r="F309" s="127" t="s">
        <v>5342</v>
      </c>
      <c r="G309" s="127" t="s">
        <v>5416</v>
      </c>
      <c r="H309" s="127" t="s">
        <v>5417</v>
      </c>
      <c r="I309" s="127" t="s">
        <v>5418</v>
      </c>
      <c r="J309" s="127" t="s">
        <v>5346</v>
      </c>
      <c r="K309" s="127" t="s">
        <v>5347</v>
      </c>
      <c r="L309" s="127" t="s">
        <v>5348</v>
      </c>
      <c r="M309" s="127" t="s">
        <v>5349</v>
      </c>
      <c r="N309" s="127" t="s">
        <v>5346</v>
      </c>
      <c r="O309" s="127" t="s">
        <v>5350</v>
      </c>
      <c r="P309" s="127" t="s">
        <v>5419</v>
      </c>
      <c r="Q309" s="127" t="s">
        <v>5420</v>
      </c>
      <c r="R309" s="127" t="s">
        <v>5369</v>
      </c>
      <c r="S309" s="127" t="s">
        <v>5370</v>
      </c>
      <c r="T309" s="129">
        <v>100</v>
      </c>
      <c r="U309" s="129">
        <v>100</v>
      </c>
      <c r="V309" s="127" t="s">
        <v>5355</v>
      </c>
      <c r="W309" s="127" t="s">
        <v>5355</v>
      </c>
      <c r="X309" s="130">
        <v>273000</v>
      </c>
      <c r="Y309" s="130">
        <v>273000</v>
      </c>
      <c r="Z309" s="131" t="s">
        <v>5356</v>
      </c>
      <c r="AA309" s="131">
        <v>27300000</v>
      </c>
      <c r="AB309" s="131">
        <v>0</v>
      </c>
      <c r="AC309" s="131">
        <v>2730000</v>
      </c>
      <c r="AD309" s="130">
        <v>30030</v>
      </c>
      <c r="AE309" s="127" t="s">
        <v>5357</v>
      </c>
      <c r="AF309" s="127" t="s">
        <v>5356</v>
      </c>
      <c r="AG309" s="127" t="s">
        <v>5356</v>
      </c>
      <c r="AH309" s="127" t="s">
        <v>5666</v>
      </c>
      <c r="AI309" s="127" t="s">
        <v>5356</v>
      </c>
      <c r="AJ309" s="127" t="s">
        <v>5359</v>
      </c>
      <c r="AK309" s="127" t="s">
        <v>5360</v>
      </c>
      <c r="AL309" s="131" t="s">
        <v>5361</v>
      </c>
      <c r="AM309" s="127" t="s">
        <v>5356</v>
      </c>
      <c r="AN309" s="127" t="s">
        <v>5416</v>
      </c>
      <c r="AO309" s="127" t="s">
        <v>5356</v>
      </c>
      <c r="AP309" s="127" t="s">
        <v>5356</v>
      </c>
      <c r="AQ309" s="132">
        <v>100</v>
      </c>
      <c r="AR309">
        <v>0</v>
      </c>
      <c r="AS309"/>
    </row>
    <row r="310" spans="1:45" s="127" customFormat="1">
      <c r="A310" s="127" t="s">
        <v>5667</v>
      </c>
      <c r="B310" s="128">
        <v>43630</v>
      </c>
      <c r="C310" s="127" t="s">
        <v>5339</v>
      </c>
      <c r="D310" s="127" t="s">
        <v>5340</v>
      </c>
      <c r="E310" s="127" t="s">
        <v>5668</v>
      </c>
      <c r="F310" s="127" t="s">
        <v>5342</v>
      </c>
      <c r="G310" s="127" t="s">
        <v>5416</v>
      </c>
      <c r="H310" s="127" t="s">
        <v>5417</v>
      </c>
      <c r="I310" s="127" t="s">
        <v>5418</v>
      </c>
      <c r="J310" s="127" t="s">
        <v>5346</v>
      </c>
      <c r="K310" s="127" t="s">
        <v>5347</v>
      </c>
      <c r="L310" s="127" t="s">
        <v>5348</v>
      </c>
      <c r="M310" s="127" t="s">
        <v>5349</v>
      </c>
      <c r="N310" s="127" t="s">
        <v>5346</v>
      </c>
      <c r="O310" s="127" t="s">
        <v>5350</v>
      </c>
      <c r="P310" s="127" t="s">
        <v>5419</v>
      </c>
      <c r="Q310" s="127" t="s">
        <v>5420</v>
      </c>
      <c r="R310" s="127" t="s">
        <v>5367</v>
      </c>
      <c r="S310" s="127" t="s">
        <v>5368</v>
      </c>
      <c r="T310" s="129">
        <v>300</v>
      </c>
      <c r="U310" s="129">
        <v>300</v>
      </c>
      <c r="V310" s="127" t="s">
        <v>5355</v>
      </c>
      <c r="W310" s="127" t="s">
        <v>5355</v>
      </c>
      <c r="X310" s="130">
        <v>232050</v>
      </c>
      <c r="Y310" s="130">
        <v>232050</v>
      </c>
      <c r="Z310" s="131" t="s">
        <v>5356</v>
      </c>
      <c r="AA310" s="131">
        <v>69615000</v>
      </c>
      <c r="AB310" s="131">
        <v>-12285000</v>
      </c>
      <c r="AC310" s="131">
        <v>6961500</v>
      </c>
      <c r="AD310" s="130">
        <v>76576.5</v>
      </c>
      <c r="AE310" s="127" t="s">
        <v>5357</v>
      </c>
      <c r="AF310" s="127" t="s">
        <v>5356</v>
      </c>
      <c r="AG310" s="127" t="s">
        <v>5356</v>
      </c>
      <c r="AH310" s="127" t="s">
        <v>5669</v>
      </c>
      <c r="AI310" s="127" t="s">
        <v>5356</v>
      </c>
      <c r="AJ310" s="127" t="s">
        <v>5359</v>
      </c>
      <c r="AK310" s="127" t="s">
        <v>5360</v>
      </c>
      <c r="AL310" s="131" t="s">
        <v>5361</v>
      </c>
      <c r="AM310" s="127" t="s">
        <v>5356</v>
      </c>
      <c r="AN310" s="127" t="s">
        <v>5416</v>
      </c>
      <c r="AO310" s="127" t="s">
        <v>5356</v>
      </c>
      <c r="AP310" s="127" t="s">
        <v>5356</v>
      </c>
      <c r="AQ310" s="132">
        <v>300</v>
      </c>
      <c r="AR310">
        <v>0</v>
      </c>
      <c r="AS310"/>
    </row>
    <row r="311" spans="1:45" s="127" customFormat="1">
      <c r="A311" s="127" t="s">
        <v>5670</v>
      </c>
      <c r="B311" s="128">
        <v>43633</v>
      </c>
      <c r="C311" s="127" t="s">
        <v>5339</v>
      </c>
      <c r="D311" s="127" t="s">
        <v>5340</v>
      </c>
      <c r="E311" s="127" t="s">
        <v>5671</v>
      </c>
      <c r="F311" s="127" t="s">
        <v>5342</v>
      </c>
      <c r="G311" s="127" t="s">
        <v>5531</v>
      </c>
      <c r="H311" s="127" t="s">
        <v>5532</v>
      </c>
      <c r="I311" s="127" t="s">
        <v>5533</v>
      </c>
      <c r="J311" s="127" t="s">
        <v>5346</v>
      </c>
      <c r="K311" s="127" t="s">
        <v>5347</v>
      </c>
      <c r="L311" s="127" t="s">
        <v>5348</v>
      </c>
      <c r="M311" s="127" t="s">
        <v>5349</v>
      </c>
      <c r="N311" s="127" t="s">
        <v>5346</v>
      </c>
      <c r="O311" s="127" t="s">
        <v>5350</v>
      </c>
      <c r="P311" s="127" t="s">
        <v>5351</v>
      </c>
      <c r="Q311" s="127" t="s">
        <v>5352</v>
      </c>
      <c r="R311" s="127" t="s">
        <v>5353</v>
      </c>
      <c r="S311" s="127" t="s">
        <v>5354</v>
      </c>
      <c r="T311" s="129">
        <v>30</v>
      </c>
      <c r="U311" s="129">
        <v>30</v>
      </c>
      <c r="V311" s="127" t="s">
        <v>5355</v>
      </c>
      <c r="W311" s="127" t="s">
        <v>5355</v>
      </c>
      <c r="X311" s="130">
        <v>115037</v>
      </c>
      <c r="Y311" s="130">
        <v>115037</v>
      </c>
      <c r="Z311" s="131" t="s">
        <v>5356</v>
      </c>
      <c r="AA311" s="131">
        <v>3451101</v>
      </c>
      <c r="AB311" s="131">
        <v>-1212549</v>
      </c>
      <c r="AC311" s="131">
        <v>345110</v>
      </c>
      <c r="AD311" s="130">
        <v>3796.2109999999998</v>
      </c>
      <c r="AE311" s="127" t="s">
        <v>5357</v>
      </c>
      <c r="AF311" s="127" t="s">
        <v>5356</v>
      </c>
      <c r="AG311" s="127" t="s">
        <v>5356</v>
      </c>
      <c r="AH311" s="127" t="s">
        <v>5672</v>
      </c>
      <c r="AI311" s="127" t="s">
        <v>5356</v>
      </c>
      <c r="AJ311" s="127" t="s">
        <v>5359</v>
      </c>
      <c r="AK311" s="127" t="s">
        <v>5360</v>
      </c>
      <c r="AL311" s="131" t="s">
        <v>5361</v>
      </c>
      <c r="AM311" s="127" t="s">
        <v>13</v>
      </c>
      <c r="AN311" s="127" t="s">
        <v>5531</v>
      </c>
      <c r="AO311" s="127" t="s">
        <v>5356</v>
      </c>
      <c r="AP311" s="127" t="s">
        <v>5356</v>
      </c>
      <c r="AQ311" s="132">
        <v>30</v>
      </c>
      <c r="AR311" t="s">
        <v>94</v>
      </c>
      <c r="AS311"/>
    </row>
    <row r="312" spans="1:45" s="127" customFormat="1">
      <c r="A312" s="127" t="s">
        <v>5670</v>
      </c>
      <c r="B312" s="128">
        <v>43633</v>
      </c>
      <c r="C312" s="127" t="s">
        <v>5339</v>
      </c>
      <c r="D312" s="127" t="s">
        <v>5340</v>
      </c>
      <c r="E312" s="127" t="s">
        <v>5671</v>
      </c>
      <c r="F312" s="127" t="s">
        <v>5342</v>
      </c>
      <c r="G312" s="127" t="s">
        <v>5531</v>
      </c>
      <c r="H312" s="127" t="s">
        <v>5532</v>
      </c>
      <c r="I312" s="127" t="s">
        <v>5533</v>
      </c>
      <c r="J312" s="127" t="s">
        <v>5346</v>
      </c>
      <c r="K312" s="127" t="s">
        <v>5347</v>
      </c>
      <c r="L312" s="127" t="s">
        <v>5348</v>
      </c>
      <c r="M312" s="127" t="s">
        <v>5349</v>
      </c>
      <c r="N312" s="127" t="s">
        <v>5346</v>
      </c>
      <c r="O312" s="127" t="s">
        <v>5350</v>
      </c>
      <c r="P312" s="127" t="s">
        <v>5351</v>
      </c>
      <c r="Q312" s="127" t="s">
        <v>5352</v>
      </c>
      <c r="R312" s="127" t="s">
        <v>5363</v>
      </c>
      <c r="S312" s="127" t="s">
        <v>5364</v>
      </c>
      <c r="T312" s="129">
        <v>15</v>
      </c>
      <c r="U312" s="129">
        <v>15</v>
      </c>
      <c r="V312" s="127" t="s">
        <v>5355</v>
      </c>
      <c r="W312" s="127" t="s">
        <v>5355</v>
      </c>
      <c r="X312" s="130">
        <v>340000</v>
      </c>
      <c r="Y312" s="130">
        <v>340000</v>
      </c>
      <c r="Z312" s="131" t="s">
        <v>5356</v>
      </c>
      <c r="AA312" s="131">
        <v>5100000</v>
      </c>
      <c r="AB312" s="131">
        <v>0</v>
      </c>
      <c r="AC312" s="131">
        <v>510000</v>
      </c>
      <c r="AD312" s="130">
        <v>5610</v>
      </c>
      <c r="AE312" s="127" t="s">
        <v>5357</v>
      </c>
      <c r="AF312" s="127" t="s">
        <v>5356</v>
      </c>
      <c r="AG312" s="127" t="s">
        <v>5356</v>
      </c>
      <c r="AH312" s="127" t="s">
        <v>5672</v>
      </c>
      <c r="AI312" s="127" t="s">
        <v>5356</v>
      </c>
      <c r="AJ312" s="127" t="s">
        <v>5359</v>
      </c>
      <c r="AK312" s="127" t="s">
        <v>5360</v>
      </c>
      <c r="AL312" s="131" t="s">
        <v>5361</v>
      </c>
      <c r="AM312" s="127" t="s">
        <v>13</v>
      </c>
      <c r="AN312" s="127" t="s">
        <v>5531</v>
      </c>
      <c r="AO312" s="127" t="s">
        <v>5356</v>
      </c>
      <c r="AP312" s="127" t="s">
        <v>5356</v>
      </c>
      <c r="AQ312" s="132">
        <v>15</v>
      </c>
      <c r="AR312" t="s">
        <v>94</v>
      </c>
      <c r="AS312"/>
    </row>
    <row r="313" spans="1:45" s="127" customFormat="1">
      <c r="A313" s="127" t="s">
        <v>5670</v>
      </c>
      <c r="B313" s="128">
        <v>43633</v>
      </c>
      <c r="C313" s="127" t="s">
        <v>5339</v>
      </c>
      <c r="D313" s="127" t="s">
        <v>5340</v>
      </c>
      <c r="E313" s="127" t="s">
        <v>5671</v>
      </c>
      <c r="F313" s="127" t="s">
        <v>5342</v>
      </c>
      <c r="G313" s="127" t="s">
        <v>5531</v>
      </c>
      <c r="H313" s="127" t="s">
        <v>5532</v>
      </c>
      <c r="I313" s="127" t="s">
        <v>5533</v>
      </c>
      <c r="J313" s="127" t="s">
        <v>5346</v>
      </c>
      <c r="K313" s="127" t="s">
        <v>5347</v>
      </c>
      <c r="L313" s="127" t="s">
        <v>5348</v>
      </c>
      <c r="M313" s="127" t="s">
        <v>5349</v>
      </c>
      <c r="N313" s="127" t="s">
        <v>5346</v>
      </c>
      <c r="O313" s="127" t="s">
        <v>5350</v>
      </c>
      <c r="P313" s="127" t="s">
        <v>5351</v>
      </c>
      <c r="Q313" s="127" t="s">
        <v>5352</v>
      </c>
      <c r="R313" s="127" t="s">
        <v>5369</v>
      </c>
      <c r="S313" s="127" t="s">
        <v>5370</v>
      </c>
      <c r="T313" s="129">
        <v>2</v>
      </c>
      <c r="U313" s="129">
        <v>2</v>
      </c>
      <c r="V313" s="127" t="s">
        <v>5355</v>
      </c>
      <c r="W313" s="127" t="s">
        <v>5355</v>
      </c>
      <c r="X313" s="130">
        <v>300000</v>
      </c>
      <c r="Y313" s="130">
        <v>300000</v>
      </c>
      <c r="Z313" s="131" t="s">
        <v>5356</v>
      </c>
      <c r="AA313" s="131">
        <v>600000</v>
      </c>
      <c r="AB313" s="131">
        <v>0</v>
      </c>
      <c r="AC313" s="131">
        <v>60000</v>
      </c>
      <c r="AD313" s="130">
        <v>660</v>
      </c>
      <c r="AE313" s="127" t="s">
        <v>5357</v>
      </c>
      <c r="AF313" s="127" t="s">
        <v>5356</v>
      </c>
      <c r="AG313" s="127" t="s">
        <v>5356</v>
      </c>
      <c r="AH313" s="127" t="s">
        <v>5672</v>
      </c>
      <c r="AI313" s="127" t="s">
        <v>5356</v>
      </c>
      <c r="AJ313" s="127" t="s">
        <v>5359</v>
      </c>
      <c r="AK313" s="127" t="s">
        <v>5360</v>
      </c>
      <c r="AL313" s="131" t="s">
        <v>5361</v>
      </c>
      <c r="AM313" s="127" t="s">
        <v>13</v>
      </c>
      <c r="AN313" s="127" t="s">
        <v>5531</v>
      </c>
      <c r="AO313" s="127" t="s">
        <v>5356</v>
      </c>
      <c r="AP313" s="127" t="s">
        <v>5356</v>
      </c>
      <c r="AQ313" s="132">
        <v>2</v>
      </c>
      <c r="AR313" t="s">
        <v>94</v>
      </c>
      <c r="AS313"/>
    </row>
    <row r="314" spans="1:45" s="127" customFormat="1">
      <c r="A314" s="127" t="s">
        <v>5670</v>
      </c>
      <c r="B314" s="128">
        <v>43633</v>
      </c>
      <c r="C314" s="127" t="s">
        <v>5339</v>
      </c>
      <c r="D314" s="127" t="s">
        <v>5340</v>
      </c>
      <c r="E314" s="127" t="s">
        <v>5671</v>
      </c>
      <c r="F314" s="127" t="s">
        <v>5342</v>
      </c>
      <c r="G314" s="127" t="s">
        <v>5531</v>
      </c>
      <c r="H314" s="127" t="s">
        <v>5532</v>
      </c>
      <c r="I314" s="127" t="s">
        <v>5533</v>
      </c>
      <c r="J314" s="127" t="s">
        <v>5346</v>
      </c>
      <c r="K314" s="127" t="s">
        <v>5347</v>
      </c>
      <c r="L314" s="127" t="s">
        <v>5348</v>
      </c>
      <c r="M314" s="127" t="s">
        <v>5349</v>
      </c>
      <c r="N314" s="127" t="s">
        <v>5346</v>
      </c>
      <c r="O314" s="127" t="s">
        <v>5350</v>
      </c>
      <c r="P314" s="127" t="s">
        <v>5351</v>
      </c>
      <c r="Q314" s="127" t="s">
        <v>5352</v>
      </c>
      <c r="R314" s="127" t="s">
        <v>5367</v>
      </c>
      <c r="S314" s="127" t="s">
        <v>5368</v>
      </c>
      <c r="T314" s="129">
        <v>2</v>
      </c>
      <c r="U314" s="129">
        <v>2</v>
      </c>
      <c r="V314" s="127" t="s">
        <v>5355</v>
      </c>
      <c r="W314" s="127" t="s">
        <v>5355</v>
      </c>
      <c r="X314" s="130">
        <v>300000</v>
      </c>
      <c r="Y314" s="130">
        <v>300000</v>
      </c>
      <c r="Z314" s="131" t="s">
        <v>5356</v>
      </c>
      <c r="AA314" s="131">
        <v>600000</v>
      </c>
      <c r="AB314" s="131">
        <v>0</v>
      </c>
      <c r="AC314" s="131">
        <v>60000</v>
      </c>
      <c r="AD314" s="130">
        <v>660</v>
      </c>
      <c r="AE314" s="127" t="s">
        <v>5357</v>
      </c>
      <c r="AF314" s="127" t="s">
        <v>5356</v>
      </c>
      <c r="AG314" s="127" t="s">
        <v>5356</v>
      </c>
      <c r="AH314" s="127" t="s">
        <v>5672</v>
      </c>
      <c r="AI314" s="127" t="s">
        <v>5356</v>
      </c>
      <c r="AJ314" s="127" t="s">
        <v>5359</v>
      </c>
      <c r="AK314" s="127" t="s">
        <v>5360</v>
      </c>
      <c r="AL314" s="131" t="s">
        <v>5361</v>
      </c>
      <c r="AM314" s="127" t="s">
        <v>13</v>
      </c>
      <c r="AN314" s="127" t="s">
        <v>5531</v>
      </c>
      <c r="AO314" s="127" t="s">
        <v>5356</v>
      </c>
      <c r="AP314" s="127" t="s">
        <v>5356</v>
      </c>
      <c r="AQ314" s="132">
        <v>2</v>
      </c>
      <c r="AR314" t="s">
        <v>94</v>
      </c>
      <c r="AS314"/>
    </row>
    <row r="315" spans="1:45" s="127" customFormat="1">
      <c r="A315" s="127" t="s">
        <v>5670</v>
      </c>
      <c r="B315" s="128">
        <v>43633</v>
      </c>
      <c r="C315" s="127" t="s">
        <v>5339</v>
      </c>
      <c r="D315" s="127" t="s">
        <v>5340</v>
      </c>
      <c r="E315" s="127" t="s">
        <v>5671</v>
      </c>
      <c r="F315" s="127" t="s">
        <v>5342</v>
      </c>
      <c r="G315" s="127" t="s">
        <v>5531</v>
      </c>
      <c r="H315" s="127" t="s">
        <v>5532</v>
      </c>
      <c r="I315" s="127" t="s">
        <v>5533</v>
      </c>
      <c r="J315" s="127" t="s">
        <v>5346</v>
      </c>
      <c r="K315" s="127" t="s">
        <v>5347</v>
      </c>
      <c r="L315" s="127" t="s">
        <v>5348</v>
      </c>
      <c r="M315" s="127" t="s">
        <v>5349</v>
      </c>
      <c r="N315" s="127" t="s">
        <v>5346</v>
      </c>
      <c r="O315" s="127" t="s">
        <v>5350</v>
      </c>
      <c r="P315" s="127" t="s">
        <v>5351</v>
      </c>
      <c r="Q315" s="127" t="s">
        <v>5352</v>
      </c>
      <c r="R315" s="127" t="s">
        <v>5386</v>
      </c>
      <c r="S315" s="127" t="s">
        <v>5387</v>
      </c>
      <c r="T315" s="129">
        <v>5</v>
      </c>
      <c r="U315" s="129">
        <v>5</v>
      </c>
      <c r="V315" s="127" t="s">
        <v>5355</v>
      </c>
      <c r="W315" s="127" t="s">
        <v>5355</v>
      </c>
      <c r="X315" s="130">
        <v>213273</v>
      </c>
      <c r="Y315" s="130">
        <v>213273</v>
      </c>
      <c r="Z315" s="131" t="s">
        <v>5356</v>
      </c>
      <c r="AA315" s="131">
        <v>1066365</v>
      </c>
      <c r="AB315" s="131">
        <v>0</v>
      </c>
      <c r="AC315" s="131">
        <v>106637</v>
      </c>
      <c r="AD315" s="130">
        <v>1173.002</v>
      </c>
      <c r="AE315" s="127" t="s">
        <v>5357</v>
      </c>
      <c r="AF315" s="127" t="s">
        <v>5356</v>
      </c>
      <c r="AG315" s="127" t="s">
        <v>5356</v>
      </c>
      <c r="AH315" s="127" t="s">
        <v>5672</v>
      </c>
      <c r="AI315" s="127" t="s">
        <v>5356</v>
      </c>
      <c r="AJ315" s="127" t="s">
        <v>5359</v>
      </c>
      <c r="AK315" s="127" t="s">
        <v>5360</v>
      </c>
      <c r="AL315" s="131" t="s">
        <v>5361</v>
      </c>
      <c r="AM315" s="127" t="s">
        <v>13</v>
      </c>
      <c r="AN315" s="127" t="s">
        <v>5531</v>
      </c>
      <c r="AO315" s="127" t="s">
        <v>5356</v>
      </c>
      <c r="AP315" s="127" t="s">
        <v>5356</v>
      </c>
      <c r="AQ315" s="132">
        <v>5</v>
      </c>
      <c r="AR315" t="s">
        <v>94</v>
      </c>
      <c r="AS315"/>
    </row>
    <row r="316" spans="1:45" s="127" customFormat="1">
      <c r="A316" s="127" t="s">
        <v>5670</v>
      </c>
      <c r="B316" s="128">
        <v>43633</v>
      </c>
      <c r="C316" s="127" t="s">
        <v>5339</v>
      </c>
      <c r="D316" s="127" t="s">
        <v>5340</v>
      </c>
      <c r="E316" s="127" t="s">
        <v>5671</v>
      </c>
      <c r="F316" s="127" t="s">
        <v>5342</v>
      </c>
      <c r="G316" s="127" t="s">
        <v>5531</v>
      </c>
      <c r="H316" s="127" t="s">
        <v>5532</v>
      </c>
      <c r="I316" s="127" t="s">
        <v>5533</v>
      </c>
      <c r="J316" s="127" t="s">
        <v>5346</v>
      </c>
      <c r="K316" s="127" t="s">
        <v>5347</v>
      </c>
      <c r="L316" s="127" t="s">
        <v>5348</v>
      </c>
      <c r="M316" s="127" t="s">
        <v>5349</v>
      </c>
      <c r="N316" s="127" t="s">
        <v>5346</v>
      </c>
      <c r="O316" s="127" t="s">
        <v>5350</v>
      </c>
      <c r="P316" s="127" t="s">
        <v>5351</v>
      </c>
      <c r="Q316" s="127" t="s">
        <v>5352</v>
      </c>
      <c r="R316" s="127" t="s">
        <v>5371</v>
      </c>
      <c r="S316" s="127" t="s">
        <v>5372</v>
      </c>
      <c r="T316" s="129">
        <v>2</v>
      </c>
      <c r="U316" s="129">
        <v>2</v>
      </c>
      <c r="V316" s="127" t="s">
        <v>5355</v>
      </c>
      <c r="W316" s="127" t="s">
        <v>5355</v>
      </c>
      <c r="X316" s="130">
        <v>300000</v>
      </c>
      <c r="Y316" s="130">
        <v>300000</v>
      </c>
      <c r="Z316" s="131" t="s">
        <v>5356</v>
      </c>
      <c r="AA316" s="131">
        <v>600000</v>
      </c>
      <c r="AB316" s="131">
        <v>0</v>
      </c>
      <c r="AC316" s="131">
        <v>60000</v>
      </c>
      <c r="AD316" s="130">
        <v>660</v>
      </c>
      <c r="AE316" s="127" t="s">
        <v>5357</v>
      </c>
      <c r="AF316" s="127" t="s">
        <v>5356</v>
      </c>
      <c r="AG316" s="127" t="s">
        <v>5356</v>
      </c>
      <c r="AH316" s="127" t="s">
        <v>5672</v>
      </c>
      <c r="AI316" s="127" t="s">
        <v>5356</v>
      </c>
      <c r="AJ316" s="127" t="s">
        <v>5359</v>
      </c>
      <c r="AK316" s="127" t="s">
        <v>5360</v>
      </c>
      <c r="AL316" s="131" t="s">
        <v>5361</v>
      </c>
      <c r="AM316" s="127" t="s">
        <v>13</v>
      </c>
      <c r="AN316" s="127" t="s">
        <v>5531</v>
      </c>
      <c r="AO316" s="127" t="s">
        <v>5356</v>
      </c>
      <c r="AP316" s="127" t="s">
        <v>5356</v>
      </c>
      <c r="AQ316" s="132">
        <v>2</v>
      </c>
      <c r="AR316" t="s">
        <v>94</v>
      </c>
      <c r="AS316"/>
    </row>
    <row r="317" spans="1:45" s="127" customFormat="1">
      <c r="A317" s="127" t="s">
        <v>5673</v>
      </c>
      <c r="B317" s="128">
        <v>43633</v>
      </c>
      <c r="C317" s="127" t="s">
        <v>5339</v>
      </c>
      <c r="D317" s="127" t="s">
        <v>5340</v>
      </c>
      <c r="E317" s="127" t="s">
        <v>5674</v>
      </c>
      <c r="F317" s="127" t="s">
        <v>5342</v>
      </c>
      <c r="G317" s="127" t="s">
        <v>5675</v>
      </c>
      <c r="H317" s="127" t="s">
        <v>5676</v>
      </c>
      <c r="I317" s="127" t="s">
        <v>5677</v>
      </c>
      <c r="J317" s="127" t="s">
        <v>5346</v>
      </c>
      <c r="K317" s="127" t="s">
        <v>5347</v>
      </c>
      <c r="L317" s="127" t="s">
        <v>5348</v>
      </c>
      <c r="M317" s="127" t="s">
        <v>5349</v>
      </c>
      <c r="N317" s="127" t="s">
        <v>5346</v>
      </c>
      <c r="O317" s="127" t="s">
        <v>5350</v>
      </c>
      <c r="P317" s="127" t="s">
        <v>5381</v>
      </c>
      <c r="Q317" s="127" t="s">
        <v>5382</v>
      </c>
      <c r="R317" s="127" t="s">
        <v>5353</v>
      </c>
      <c r="S317" s="127" t="s">
        <v>5354</v>
      </c>
      <c r="T317" s="129">
        <v>2</v>
      </c>
      <c r="U317" s="129">
        <v>2</v>
      </c>
      <c r="V317" s="127" t="s">
        <v>5355</v>
      </c>
      <c r="W317" s="127" t="s">
        <v>5355</v>
      </c>
      <c r="X317" s="130">
        <v>115037</v>
      </c>
      <c r="Y317" s="130">
        <v>115037</v>
      </c>
      <c r="Z317" s="131" t="s">
        <v>5356</v>
      </c>
      <c r="AA317" s="131">
        <v>230073</v>
      </c>
      <c r="AB317" s="131">
        <v>-80837</v>
      </c>
      <c r="AC317" s="131">
        <v>23007</v>
      </c>
      <c r="AD317" s="130">
        <v>253.08</v>
      </c>
      <c r="AE317" s="127" t="s">
        <v>5357</v>
      </c>
      <c r="AF317" s="127" t="s">
        <v>5356</v>
      </c>
      <c r="AG317" s="127" t="s">
        <v>5356</v>
      </c>
      <c r="AH317" s="127" t="s">
        <v>5678</v>
      </c>
      <c r="AI317" s="127" t="s">
        <v>5356</v>
      </c>
      <c r="AJ317" s="127" t="s">
        <v>5359</v>
      </c>
      <c r="AK317" s="127" t="s">
        <v>5360</v>
      </c>
      <c r="AL317" s="131" t="s">
        <v>5361</v>
      </c>
      <c r="AM317" s="127" t="s">
        <v>5384</v>
      </c>
      <c r="AN317" s="127" t="s">
        <v>5675</v>
      </c>
      <c r="AO317" s="127" t="s">
        <v>5356</v>
      </c>
      <c r="AP317" s="127" t="s">
        <v>5356</v>
      </c>
      <c r="AQ317" s="132">
        <v>2</v>
      </c>
      <c r="AR317" t="s">
        <v>34</v>
      </c>
      <c r="AS317"/>
    </row>
    <row r="318" spans="1:45" s="127" customFormat="1">
      <c r="A318" s="127" t="s">
        <v>5673</v>
      </c>
      <c r="B318" s="128">
        <v>43633</v>
      </c>
      <c r="C318" s="127" t="s">
        <v>5339</v>
      </c>
      <c r="D318" s="127" t="s">
        <v>5340</v>
      </c>
      <c r="E318" s="127" t="s">
        <v>5674</v>
      </c>
      <c r="F318" s="127" t="s">
        <v>5342</v>
      </c>
      <c r="G318" s="127" t="s">
        <v>5675</v>
      </c>
      <c r="H318" s="127" t="s">
        <v>5676</v>
      </c>
      <c r="I318" s="127" t="s">
        <v>5677</v>
      </c>
      <c r="J318" s="127" t="s">
        <v>5346</v>
      </c>
      <c r="K318" s="127" t="s">
        <v>5347</v>
      </c>
      <c r="L318" s="127" t="s">
        <v>5348</v>
      </c>
      <c r="M318" s="127" t="s">
        <v>5349</v>
      </c>
      <c r="N318" s="127" t="s">
        <v>5346</v>
      </c>
      <c r="O318" s="127" t="s">
        <v>5350</v>
      </c>
      <c r="P318" s="127" t="s">
        <v>5381</v>
      </c>
      <c r="Q318" s="127" t="s">
        <v>5382</v>
      </c>
      <c r="R318" s="127" t="s">
        <v>5363</v>
      </c>
      <c r="S318" s="127" t="s">
        <v>5364</v>
      </c>
      <c r="T318" s="129">
        <v>6</v>
      </c>
      <c r="U318" s="129">
        <v>6</v>
      </c>
      <c r="V318" s="127" t="s">
        <v>5355</v>
      </c>
      <c r="W318" s="127" t="s">
        <v>5355</v>
      </c>
      <c r="X318" s="130">
        <v>340000</v>
      </c>
      <c r="Y318" s="130">
        <v>340000</v>
      </c>
      <c r="Z318" s="131" t="s">
        <v>5356</v>
      </c>
      <c r="AA318" s="131">
        <v>2040000</v>
      </c>
      <c r="AB318" s="131">
        <v>0</v>
      </c>
      <c r="AC318" s="131">
        <v>204000</v>
      </c>
      <c r="AD318" s="130">
        <v>2244</v>
      </c>
      <c r="AE318" s="127" t="s">
        <v>5357</v>
      </c>
      <c r="AF318" s="127" t="s">
        <v>5356</v>
      </c>
      <c r="AG318" s="127" t="s">
        <v>5356</v>
      </c>
      <c r="AH318" s="127" t="s">
        <v>5678</v>
      </c>
      <c r="AI318" s="127" t="s">
        <v>5356</v>
      </c>
      <c r="AJ318" s="127" t="s">
        <v>5359</v>
      </c>
      <c r="AK318" s="127" t="s">
        <v>5360</v>
      </c>
      <c r="AL318" s="131" t="s">
        <v>5361</v>
      </c>
      <c r="AM318" s="127" t="s">
        <v>5384</v>
      </c>
      <c r="AN318" s="127" t="s">
        <v>5675</v>
      </c>
      <c r="AO318" s="127" t="s">
        <v>5356</v>
      </c>
      <c r="AP318" s="127" t="s">
        <v>5356</v>
      </c>
      <c r="AQ318" s="132">
        <v>6</v>
      </c>
      <c r="AR318" t="s">
        <v>34</v>
      </c>
      <c r="AS318"/>
    </row>
    <row r="319" spans="1:45" s="127" customFormat="1">
      <c r="A319" s="127" t="s">
        <v>5673</v>
      </c>
      <c r="B319" s="128">
        <v>43633</v>
      </c>
      <c r="C319" s="127" t="s">
        <v>5339</v>
      </c>
      <c r="D319" s="127" t="s">
        <v>5340</v>
      </c>
      <c r="E319" s="127" t="s">
        <v>5674</v>
      </c>
      <c r="F319" s="127" t="s">
        <v>5342</v>
      </c>
      <c r="G319" s="127" t="s">
        <v>5675</v>
      </c>
      <c r="H319" s="127" t="s">
        <v>5676</v>
      </c>
      <c r="I319" s="127" t="s">
        <v>5677</v>
      </c>
      <c r="J319" s="127" t="s">
        <v>5346</v>
      </c>
      <c r="K319" s="127" t="s">
        <v>5347</v>
      </c>
      <c r="L319" s="127" t="s">
        <v>5348</v>
      </c>
      <c r="M319" s="127" t="s">
        <v>5349</v>
      </c>
      <c r="N319" s="127" t="s">
        <v>5346</v>
      </c>
      <c r="O319" s="127" t="s">
        <v>5350</v>
      </c>
      <c r="P319" s="127" t="s">
        <v>5381</v>
      </c>
      <c r="Q319" s="127" t="s">
        <v>5382</v>
      </c>
      <c r="R319" s="127" t="s">
        <v>5369</v>
      </c>
      <c r="S319" s="127" t="s">
        <v>5370</v>
      </c>
      <c r="T319" s="129">
        <v>5</v>
      </c>
      <c r="U319" s="129">
        <v>5</v>
      </c>
      <c r="V319" s="127" t="s">
        <v>5355</v>
      </c>
      <c r="W319" s="127" t="s">
        <v>5355</v>
      </c>
      <c r="X319" s="130">
        <v>300000</v>
      </c>
      <c r="Y319" s="130">
        <v>300000</v>
      </c>
      <c r="Z319" s="131" t="s">
        <v>5356</v>
      </c>
      <c r="AA319" s="131">
        <v>1500000</v>
      </c>
      <c r="AB319" s="131">
        <v>0</v>
      </c>
      <c r="AC319" s="131">
        <v>150000</v>
      </c>
      <c r="AD319" s="130">
        <v>1650</v>
      </c>
      <c r="AE319" s="127" t="s">
        <v>5357</v>
      </c>
      <c r="AF319" s="127" t="s">
        <v>5356</v>
      </c>
      <c r="AG319" s="127" t="s">
        <v>5356</v>
      </c>
      <c r="AH319" s="127" t="s">
        <v>5678</v>
      </c>
      <c r="AI319" s="127" t="s">
        <v>5356</v>
      </c>
      <c r="AJ319" s="127" t="s">
        <v>5359</v>
      </c>
      <c r="AK319" s="127" t="s">
        <v>5360</v>
      </c>
      <c r="AL319" s="131" t="s">
        <v>5361</v>
      </c>
      <c r="AM319" s="127" t="s">
        <v>5384</v>
      </c>
      <c r="AN319" s="127" t="s">
        <v>5675</v>
      </c>
      <c r="AO319" s="127" t="s">
        <v>5356</v>
      </c>
      <c r="AP319" s="127" t="s">
        <v>5356</v>
      </c>
      <c r="AQ319" s="132">
        <v>5</v>
      </c>
      <c r="AR319" t="s">
        <v>34</v>
      </c>
      <c r="AS319"/>
    </row>
    <row r="320" spans="1:45" s="127" customFormat="1">
      <c r="A320" s="127" t="s">
        <v>5673</v>
      </c>
      <c r="B320" s="128">
        <v>43633</v>
      </c>
      <c r="C320" s="127" t="s">
        <v>5339</v>
      </c>
      <c r="D320" s="127" t="s">
        <v>5340</v>
      </c>
      <c r="E320" s="127" t="s">
        <v>5674</v>
      </c>
      <c r="F320" s="127" t="s">
        <v>5342</v>
      </c>
      <c r="G320" s="127" t="s">
        <v>5675</v>
      </c>
      <c r="H320" s="127" t="s">
        <v>5676</v>
      </c>
      <c r="I320" s="127" t="s">
        <v>5677</v>
      </c>
      <c r="J320" s="127" t="s">
        <v>5346</v>
      </c>
      <c r="K320" s="127" t="s">
        <v>5347</v>
      </c>
      <c r="L320" s="127" t="s">
        <v>5348</v>
      </c>
      <c r="M320" s="127" t="s">
        <v>5349</v>
      </c>
      <c r="N320" s="127" t="s">
        <v>5346</v>
      </c>
      <c r="O320" s="127" t="s">
        <v>5350</v>
      </c>
      <c r="P320" s="127" t="s">
        <v>5381</v>
      </c>
      <c r="Q320" s="127" t="s">
        <v>5382</v>
      </c>
      <c r="R320" s="127" t="s">
        <v>5367</v>
      </c>
      <c r="S320" s="127" t="s">
        <v>5368</v>
      </c>
      <c r="T320" s="129">
        <v>15</v>
      </c>
      <c r="U320" s="129">
        <v>15</v>
      </c>
      <c r="V320" s="127" t="s">
        <v>5355</v>
      </c>
      <c r="W320" s="127" t="s">
        <v>5355</v>
      </c>
      <c r="X320" s="130">
        <v>300000</v>
      </c>
      <c r="Y320" s="130">
        <v>300000</v>
      </c>
      <c r="Z320" s="131" t="s">
        <v>5356</v>
      </c>
      <c r="AA320" s="131">
        <v>4500000</v>
      </c>
      <c r="AB320" s="131">
        <v>0</v>
      </c>
      <c r="AC320" s="131">
        <v>450000</v>
      </c>
      <c r="AD320" s="130">
        <v>4950</v>
      </c>
      <c r="AE320" s="127" t="s">
        <v>5357</v>
      </c>
      <c r="AF320" s="127" t="s">
        <v>5356</v>
      </c>
      <c r="AG320" s="127" t="s">
        <v>5356</v>
      </c>
      <c r="AH320" s="127" t="s">
        <v>5678</v>
      </c>
      <c r="AI320" s="127" t="s">
        <v>5356</v>
      </c>
      <c r="AJ320" s="127" t="s">
        <v>5359</v>
      </c>
      <c r="AK320" s="127" t="s">
        <v>5360</v>
      </c>
      <c r="AL320" s="131" t="s">
        <v>5361</v>
      </c>
      <c r="AM320" s="127" t="s">
        <v>5384</v>
      </c>
      <c r="AN320" s="127" t="s">
        <v>5675</v>
      </c>
      <c r="AO320" s="127" t="s">
        <v>5356</v>
      </c>
      <c r="AP320" s="127" t="s">
        <v>5356</v>
      </c>
      <c r="AQ320" s="132">
        <v>15</v>
      </c>
      <c r="AR320" t="s">
        <v>34</v>
      </c>
      <c r="AS320"/>
    </row>
    <row r="321" spans="1:45" s="127" customFormat="1">
      <c r="A321" s="127" t="s">
        <v>5673</v>
      </c>
      <c r="B321" s="128">
        <v>43633</v>
      </c>
      <c r="C321" s="127" t="s">
        <v>5339</v>
      </c>
      <c r="D321" s="127" t="s">
        <v>5340</v>
      </c>
      <c r="E321" s="127" t="s">
        <v>5674</v>
      </c>
      <c r="F321" s="127" t="s">
        <v>5342</v>
      </c>
      <c r="G321" s="127" t="s">
        <v>5675</v>
      </c>
      <c r="H321" s="127" t="s">
        <v>5676</v>
      </c>
      <c r="I321" s="127" t="s">
        <v>5677</v>
      </c>
      <c r="J321" s="127" t="s">
        <v>5346</v>
      </c>
      <c r="K321" s="127" t="s">
        <v>5347</v>
      </c>
      <c r="L321" s="127" t="s">
        <v>5348</v>
      </c>
      <c r="M321" s="127" t="s">
        <v>5349</v>
      </c>
      <c r="N321" s="127" t="s">
        <v>5346</v>
      </c>
      <c r="O321" s="127" t="s">
        <v>5350</v>
      </c>
      <c r="P321" s="127" t="s">
        <v>5381</v>
      </c>
      <c r="Q321" s="127" t="s">
        <v>5382</v>
      </c>
      <c r="R321" s="127" t="s">
        <v>5386</v>
      </c>
      <c r="S321" s="127" t="s">
        <v>5387</v>
      </c>
      <c r="T321" s="129">
        <v>10</v>
      </c>
      <c r="U321" s="129">
        <v>10</v>
      </c>
      <c r="V321" s="127" t="s">
        <v>5355</v>
      </c>
      <c r="W321" s="127" t="s">
        <v>5355</v>
      </c>
      <c r="X321" s="130">
        <v>213273</v>
      </c>
      <c r="Y321" s="130">
        <v>213273</v>
      </c>
      <c r="Z321" s="131" t="s">
        <v>5356</v>
      </c>
      <c r="AA321" s="131">
        <v>2132730</v>
      </c>
      <c r="AB321" s="131">
        <v>0</v>
      </c>
      <c r="AC321" s="131">
        <v>213273</v>
      </c>
      <c r="AD321" s="130">
        <v>2346.0030000000002</v>
      </c>
      <c r="AE321" s="127" t="s">
        <v>5357</v>
      </c>
      <c r="AF321" s="127" t="s">
        <v>5356</v>
      </c>
      <c r="AG321" s="127" t="s">
        <v>5356</v>
      </c>
      <c r="AH321" s="127" t="s">
        <v>5678</v>
      </c>
      <c r="AI321" s="127" t="s">
        <v>5356</v>
      </c>
      <c r="AJ321" s="127" t="s">
        <v>5359</v>
      </c>
      <c r="AK321" s="127" t="s">
        <v>5360</v>
      </c>
      <c r="AL321" s="131" t="s">
        <v>5361</v>
      </c>
      <c r="AM321" s="127" t="s">
        <v>5384</v>
      </c>
      <c r="AN321" s="127" t="s">
        <v>5675</v>
      </c>
      <c r="AO321" s="127" t="s">
        <v>5356</v>
      </c>
      <c r="AP321" s="127" t="s">
        <v>5356</v>
      </c>
      <c r="AQ321" s="132">
        <v>10</v>
      </c>
      <c r="AR321" t="s">
        <v>34</v>
      </c>
      <c r="AS321"/>
    </row>
    <row r="322" spans="1:45" s="127" customFormat="1">
      <c r="A322" s="127" t="s">
        <v>5673</v>
      </c>
      <c r="B322" s="128">
        <v>43633</v>
      </c>
      <c r="C322" s="127" t="s">
        <v>5339</v>
      </c>
      <c r="D322" s="127" t="s">
        <v>5340</v>
      </c>
      <c r="E322" s="127" t="s">
        <v>5674</v>
      </c>
      <c r="F322" s="127" t="s">
        <v>5342</v>
      </c>
      <c r="G322" s="127" t="s">
        <v>5675</v>
      </c>
      <c r="H322" s="127" t="s">
        <v>5676</v>
      </c>
      <c r="I322" s="127" t="s">
        <v>5677</v>
      </c>
      <c r="J322" s="127" t="s">
        <v>5346</v>
      </c>
      <c r="K322" s="127" t="s">
        <v>5347</v>
      </c>
      <c r="L322" s="127" t="s">
        <v>5348</v>
      </c>
      <c r="M322" s="127" t="s">
        <v>5349</v>
      </c>
      <c r="N322" s="127" t="s">
        <v>5346</v>
      </c>
      <c r="O322" s="127" t="s">
        <v>5350</v>
      </c>
      <c r="P322" s="127" t="s">
        <v>5381</v>
      </c>
      <c r="Q322" s="127" t="s">
        <v>5382</v>
      </c>
      <c r="R322" s="127" t="s">
        <v>5371</v>
      </c>
      <c r="S322" s="127" t="s">
        <v>5372</v>
      </c>
      <c r="T322" s="129">
        <v>5</v>
      </c>
      <c r="U322" s="129">
        <v>5</v>
      </c>
      <c r="V322" s="127" t="s">
        <v>5355</v>
      </c>
      <c r="W322" s="127" t="s">
        <v>5355</v>
      </c>
      <c r="X322" s="130">
        <v>300000</v>
      </c>
      <c r="Y322" s="130">
        <v>300000</v>
      </c>
      <c r="Z322" s="131" t="s">
        <v>5356</v>
      </c>
      <c r="AA322" s="131">
        <v>1500000</v>
      </c>
      <c r="AB322" s="131">
        <v>0</v>
      </c>
      <c r="AC322" s="131">
        <v>150000</v>
      </c>
      <c r="AD322" s="130">
        <v>1650</v>
      </c>
      <c r="AE322" s="127" t="s">
        <v>5357</v>
      </c>
      <c r="AF322" s="127" t="s">
        <v>5356</v>
      </c>
      <c r="AG322" s="127" t="s">
        <v>5356</v>
      </c>
      <c r="AH322" s="127" t="s">
        <v>5678</v>
      </c>
      <c r="AI322" s="127" t="s">
        <v>5356</v>
      </c>
      <c r="AJ322" s="127" t="s">
        <v>5359</v>
      </c>
      <c r="AK322" s="127" t="s">
        <v>5360</v>
      </c>
      <c r="AL322" s="131" t="s">
        <v>5361</v>
      </c>
      <c r="AM322" s="127" t="s">
        <v>5384</v>
      </c>
      <c r="AN322" s="127" t="s">
        <v>5675</v>
      </c>
      <c r="AO322" s="127" t="s">
        <v>5356</v>
      </c>
      <c r="AP322" s="127" t="s">
        <v>5356</v>
      </c>
      <c r="AQ322" s="132">
        <v>5</v>
      </c>
      <c r="AR322" t="s">
        <v>34</v>
      </c>
      <c r="AS322"/>
    </row>
    <row r="323" spans="1:45" s="127" customFormat="1">
      <c r="A323" s="127" t="s">
        <v>5679</v>
      </c>
      <c r="B323" s="128">
        <v>43633</v>
      </c>
      <c r="C323" s="127" t="s">
        <v>5339</v>
      </c>
      <c r="D323" s="127" t="s">
        <v>5340</v>
      </c>
      <c r="E323" s="127" t="s">
        <v>5680</v>
      </c>
      <c r="F323" s="127" t="s">
        <v>5342</v>
      </c>
      <c r="G323" s="127" t="s">
        <v>5343</v>
      </c>
      <c r="H323" s="127" t="s">
        <v>5344</v>
      </c>
      <c r="I323" s="127" t="s">
        <v>5345</v>
      </c>
      <c r="J323" s="127" t="s">
        <v>5346</v>
      </c>
      <c r="K323" s="127" t="s">
        <v>5347</v>
      </c>
      <c r="L323" s="127" t="s">
        <v>5348</v>
      </c>
      <c r="M323" s="127" t="s">
        <v>5349</v>
      </c>
      <c r="N323" s="127" t="s">
        <v>5346</v>
      </c>
      <c r="O323" s="127" t="s">
        <v>5350</v>
      </c>
      <c r="P323" s="127" t="s">
        <v>5351</v>
      </c>
      <c r="Q323" s="127" t="s">
        <v>5352</v>
      </c>
      <c r="R323" s="127" t="s">
        <v>5363</v>
      </c>
      <c r="S323" s="127" t="s">
        <v>5364</v>
      </c>
      <c r="T323" s="129">
        <v>30</v>
      </c>
      <c r="U323" s="129">
        <v>30</v>
      </c>
      <c r="V323" s="127" t="s">
        <v>5355</v>
      </c>
      <c r="W323" s="127" t="s">
        <v>5355</v>
      </c>
      <c r="X323" s="130">
        <v>340000</v>
      </c>
      <c r="Y323" s="130">
        <v>340000</v>
      </c>
      <c r="Z323" s="131" t="s">
        <v>5356</v>
      </c>
      <c r="AA323" s="131">
        <v>10200000</v>
      </c>
      <c r="AB323" s="131">
        <v>0</v>
      </c>
      <c r="AC323" s="131">
        <v>1020000</v>
      </c>
      <c r="AD323" s="130">
        <v>11220</v>
      </c>
      <c r="AE323" s="127" t="s">
        <v>5357</v>
      </c>
      <c r="AF323" s="127" t="s">
        <v>5356</v>
      </c>
      <c r="AG323" s="127" t="s">
        <v>5356</v>
      </c>
      <c r="AH323" s="127" t="s">
        <v>5681</v>
      </c>
      <c r="AI323" s="127" t="s">
        <v>5356</v>
      </c>
      <c r="AJ323" s="127" t="s">
        <v>5359</v>
      </c>
      <c r="AK323" s="127" t="s">
        <v>5360</v>
      </c>
      <c r="AL323" s="131" t="s">
        <v>5361</v>
      </c>
      <c r="AM323" s="127" t="s">
        <v>5356</v>
      </c>
      <c r="AN323" s="127" t="s">
        <v>5343</v>
      </c>
      <c r="AO323" s="127" t="s">
        <v>5356</v>
      </c>
      <c r="AP323" s="127" t="s">
        <v>5356</v>
      </c>
      <c r="AQ323" s="132">
        <v>30</v>
      </c>
      <c r="AR323">
        <v>0</v>
      </c>
      <c r="AS323"/>
    </row>
    <row r="324" spans="1:45" s="127" customFormat="1">
      <c r="A324" s="127" t="s">
        <v>5679</v>
      </c>
      <c r="B324" s="128">
        <v>43633</v>
      </c>
      <c r="C324" s="127" t="s">
        <v>5339</v>
      </c>
      <c r="D324" s="127" t="s">
        <v>5340</v>
      </c>
      <c r="E324" s="127" t="s">
        <v>5680</v>
      </c>
      <c r="F324" s="127" t="s">
        <v>5342</v>
      </c>
      <c r="G324" s="127" t="s">
        <v>5343</v>
      </c>
      <c r="H324" s="127" t="s">
        <v>5344</v>
      </c>
      <c r="I324" s="127" t="s">
        <v>5345</v>
      </c>
      <c r="J324" s="127" t="s">
        <v>5346</v>
      </c>
      <c r="K324" s="127" t="s">
        <v>5347</v>
      </c>
      <c r="L324" s="127" t="s">
        <v>5348</v>
      </c>
      <c r="M324" s="127" t="s">
        <v>5349</v>
      </c>
      <c r="N324" s="127" t="s">
        <v>5346</v>
      </c>
      <c r="O324" s="127" t="s">
        <v>5350</v>
      </c>
      <c r="P324" s="127" t="s">
        <v>5351</v>
      </c>
      <c r="Q324" s="127" t="s">
        <v>5352</v>
      </c>
      <c r="R324" s="127" t="s">
        <v>5386</v>
      </c>
      <c r="S324" s="127" t="s">
        <v>5387</v>
      </c>
      <c r="T324" s="129">
        <v>300</v>
      </c>
      <c r="U324" s="129">
        <v>300</v>
      </c>
      <c r="V324" s="127" t="s">
        <v>5355</v>
      </c>
      <c r="W324" s="127" t="s">
        <v>5355</v>
      </c>
      <c r="X324" s="130">
        <v>204000</v>
      </c>
      <c r="Y324" s="130">
        <v>204000</v>
      </c>
      <c r="Z324" s="131" t="s">
        <v>5356</v>
      </c>
      <c r="AA324" s="131">
        <v>61200000</v>
      </c>
      <c r="AB324" s="131">
        <v>0</v>
      </c>
      <c r="AC324" s="131">
        <v>6120000</v>
      </c>
      <c r="AD324" s="130">
        <v>67320</v>
      </c>
      <c r="AE324" s="127" t="s">
        <v>5357</v>
      </c>
      <c r="AF324" s="127" t="s">
        <v>5356</v>
      </c>
      <c r="AG324" s="127" t="s">
        <v>5356</v>
      </c>
      <c r="AH324" s="127" t="s">
        <v>5681</v>
      </c>
      <c r="AI324" s="127" t="s">
        <v>5356</v>
      </c>
      <c r="AJ324" s="127" t="s">
        <v>5359</v>
      </c>
      <c r="AK324" s="127" t="s">
        <v>5360</v>
      </c>
      <c r="AL324" s="131" t="s">
        <v>5361</v>
      </c>
      <c r="AM324" s="127" t="s">
        <v>5356</v>
      </c>
      <c r="AN324" s="127" t="s">
        <v>5343</v>
      </c>
      <c r="AO324" s="127" t="s">
        <v>5356</v>
      </c>
      <c r="AP324" s="127" t="s">
        <v>5356</v>
      </c>
      <c r="AQ324" s="132">
        <v>300</v>
      </c>
      <c r="AR324">
        <v>0</v>
      </c>
      <c r="AS324"/>
    </row>
    <row r="325" spans="1:45" s="127" customFormat="1">
      <c r="A325" s="127" t="s">
        <v>5679</v>
      </c>
      <c r="B325" s="128">
        <v>43633</v>
      </c>
      <c r="C325" s="127" t="s">
        <v>5339</v>
      </c>
      <c r="D325" s="127" t="s">
        <v>5340</v>
      </c>
      <c r="E325" s="127" t="s">
        <v>5680</v>
      </c>
      <c r="F325" s="127" t="s">
        <v>5342</v>
      </c>
      <c r="G325" s="127" t="s">
        <v>5343</v>
      </c>
      <c r="H325" s="127" t="s">
        <v>5344</v>
      </c>
      <c r="I325" s="127" t="s">
        <v>5345</v>
      </c>
      <c r="J325" s="127" t="s">
        <v>5346</v>
      </c>
      <c r="K325" s="127" t="s">
        <v>5347</v>
      </c>
      <c r="L325" s="127" t="s">
        <v>5348</v>
      </c>
      <c r="M325" s="127" t="s">
        <v>5349</v>
      </c>
      <c r="N325" s="127" t="s">
        <v>5346</v>
      </c>
      <c r="O325" s="127" t="s">
        <v>5350</v>
      </c>
      <c r="P325" s="127" t="s">
        <v>5351</v>
      </c>
      <c r="Q325" s="127" t="s">
        <v>5352</v>
      </c>
      <c r="R325" s="127" t="s">
        <v>5369</v>
      </c>
      <c r="S325" s="127" t="s">
        <v>5370</v>
      </c>
      <c r="T325" s="129">
        <v>200</v>
      </c>
      <c r="U325" s="129">
        <v>200</v>
      </c>
      <c r="V325" s="127" t="s">
        <v>5355</v>
      </c>
      <c r="W325" s="127" t="s">
        <v>5355</v>
      </c>
      <c r="X325" s="130">
        <v>255000</v>
      </c>
      <c r="Y325" s="130">
        <v>255000</v>
      </c>
      <c r="Z325" s="131" t="s">
        <v>5356</v>
      </c>
      <c r="AA325" s="131">
        <v>51000000</v>
      </c>
      <c r="AB325" s="131">
        <v>-9000000</v>
      </c>
      <c r="AC325" s="131">
        <v>5100000</v>
      </c>
      <c r="AD325" s="130">
        <v>56100</v>
      </c>
      <c r="AE325" s="127" t="s">
        <v>5357</v>
      </c>
      <c r="AF325" s="127" t="s">
        <v>5356</v>
      </c>
      <c r="AG325" s="127" t="s">
        <v>5356</v>
      </c>
      <c r="AH325" s="127" t="s">
        <v>5681</v>
      </c>
      <c r="AI325" s="127" t="s">
        <v>5356</v>
      </c>
      <c r="AJ325" s="127" t="s">
        <v>5359</v>
      </c>
      <c r="AK325" s="127" t="s">
        <v>5360</v>
      </c>
      <c r="AL325" s="131" t="s">
        <v>5361</v>
      </c>
      <c r="AM325" s="127" t="s">
        <v>5356</v>
      </c>
      <c r="AN325" s="127" t="s">
        <v>5343</v>
      </c>
      <c r="AO325" s="127" t="s">
        <v>5356</v>
      </c>
      <c r="AP325" s="127" t="s">
        <v>5356</v>
      </c>
      <c r="AQ325" s="132">
        <v>200</v>
      </c>
      <c r="AR325">
        <v>0</v>
      </c>
      <c r="AS325"/>
    </row>
    <row r="326" spans="1:45" s="127" customFormat="1">
      <c r="A326" s="127" t="s">
        <v>5682</v>
      </c>
      <c r="B326" s="128">
        <v>43633</v>
      </c>
      <c r="C326" s="127" t="s">
        <v>5339</v>
      </c>
      <c r="D326" s="127" t="s">
        <v>5340</v>
      </c>
      <c r="E326" s="127" t="s">
        <v>5683</v>
      </c>
      <c r="F326" s="127" t="s">
        <v>5342</v>
      </c>
      <c r="G326" s="127" t="s">
        <v>5343</v>
      </c>
      <c r="H326" s="127" t="s">
        <v>5344</v>
      </c>
      <c r="I326" s="127" t="s">
        <v>5345</v>
      </c>
      <c r="J326" s="127" t="s">
        <v>5346</v>
      </c>
      <c r="K326" s="127" t="s">
        <v>5347</v>
      </c>
      <c r="L326" s="127" t="s">
        <v>5348</v>
      </c>
      <c r="M326" s="127" t="s">
        <v>5349</v>
      </c>
      <c r="N326" s="127" t="s">
        <v>5346</v>
      </c>
      <c r="O326" s="127" t="s">
        <v>5350</v>
      </c>
      <c r="P326" s="127" t="s">
        <v>5351</v>
      </c>
      <c r="Q326" s="127" t="s">
        <v>5352</v>
      </c>
      <c r="R326" s="127" t="s">
        <v>5367</v>
      </c>
      <c r="S326" s="127" t="s">
        <v>5368</v>
      </c>
      <c r="T326" s="129">
        <v>400</v>
      </c>
      <c r="U326" s="129">
        <v>400</v>
      </c>
      <c r="V326" s="127" t="s">
        <v>5355</v>
      </c>
      <c r="W326" s="127" t="s">
        <v>5355</v>
      </c>
      <c r="X326" s="130">
        <v>255000</v>
      </c>
      <c r="Y326" s="130">
        <v>255000</v>
      </c>
      <c r="Z326" s="131" t="s">
        <v>5356</v>
      </c>
      <c r="AA326" s="131">
        <v>102000000</v>
      </c>
      <c r="AB326" s="131">
        <v>-18000000</v>
      </c>
      <c r="AC326" s="131">
        <v>10200000</v>
      </c>
      <c r="AD326" s="130">
        <v>112200</v>
      </c>
      <c r="AE326" s="127" t="s">
        <v>5357</v>
      </c>
      <c r="AF326" s="127" t="s">
        <v>5356</v>
      </c>
      <c r="AG326" s="127" t="s">
        <v>5356</v>
      </c>
      <c r="AH326" s="127" t="s">
        <v>5684</v>
      </c>
      <c r="AI326" s="127" t="s">
        <v>5356</v>
      </c>
      <c r="AJ326" s="127" t="s">
        <v>5359</v>
      </c>
      <c r="AK326" s="127" t="s">
        <v>5360</v>
      </c>
      <c r="AL326" s="131" t="s">
        <v>5361</v>
      </c>
      <c r="AM326" s="127" t="s">
        <v>5356</v>
      </c>
      <c r="AN326" s="127" t="s">
        <v>5343</v>
      </c>
      <c r="AO326" s="127" t="s">
        <v>5356</v>
      </c>
      <c r="AP326" s="127" t="s">
        <v>5356</v>
      </c>
      <c r="AQ326" s="132">
        <v>400</v>
      </c>
      <c r="AR326">
        <v>0</v>
      </c>
      <c r="AS326"/>
    </row>
    <row r="327" spans="1:45" s="127" customFormat="1">
      <c r="A327" s="127" t="s">
        <v>5685</v>
      </c>
      <c r="B327" s="128">
        <v>43633</v>
      </c>
      <c r="C327" s="127" t="s">
        <v>5339</v>
      </c>
      <c r="D327" s="127" t="s">
        <v>5340</v>
      </c>
      <c r="E327" s="127" t="s">
        <v>5686</v>
      </c>
      <c r="F327" s="127" t="s">
        <v>5342</v>
      </c>
      <c r="G327" s="127" t="s">
        <v>5343</v>
      </c>
      <c r="H327" s="127" t="s">
        <v>5344</v>
      </c>
      <c r="I327" s="127" t="s">
        <v>5345</v>
      </c>
      <c r="J327" s="127" t="s">
        <v>5346</v>
      </c>
      <c r="K327" s="127" t="s">
        <v>5347</v>
      </c>
      <c r="L327" s="127" t="s">
        <v>5348</v>
      </c>
      <c r="M327" s="127" t="s">
        <v>5349</v>
      </c>
      <c r="N327" s="127" t="s">
        <v>5346</v>
      </c>
      <c r="O327" s="127" t="s">
        <v>5350</v>
      </c>
      <c r="P327" s="127" t="s">
        <v>5351</v>
      </c>
      <c r="Q327" s="127" t="s">
        <v>5352</v>
      </c>
      <c r="R327" s="127" t="s">
        <v>5363</v>
      </c>
      <c r="S327" s="127" t="s">
        <v>5364</v>
      </c>
      <c r="T327" s="129">
        <v>15</v>
      </c>
      <c r="U327" s="129">
        <v>15</v>
      </c>
      <c r="V327" s="127" t="s">
        <v>5355</v>
      </c>
      <c r="W327" s="127" t="s">
        <v>5355</v>
      </c>
      <c r="X327" s="130">
        <v>340000</v>
      </c>
      <c r="Y327" s="130">
        <v>340000</v>
      </c>
      <c r="Z327" s="131" t="s">
        <v>5356</v>
      </c>
      <c r="AA327" s="131">
        <v>5100000</v>
      </c>
      <c r="AB327" s="131">
        <v>0</v>
      </c>
      <c r="AC327" s="131">
        <v>510000</v>
      </c>
      <c r="AD327" s="130">
        <v>5610</v>
      </c>
      <c r="AE327" s="127" t="s">
        <v>5357</v>
      </c>
      <c r="AF327" s="127" t="s">
        <v>5356</v>
      </c>
      <c r="AG327" s="127" t="s">
        <v>5356</v>
      </c>
      <c r="AH327" s="127" t="s">
        <v>5687</v>
      </c>
      <c r="AI327" s="127" t="s">
        <v>5356</v>
      </c>
      <c r="AJ327" s="127" t="s">
        <v>5359</v>
      </c>
      <c r="AK327" s="127" t="s">
        <v>5360</v>
      </c>
      <c r="AL327" s="131" t="s">
        <v>5361</v>
      </c>
      <c r="AM327" s="127" t="s">
        <v>5356</v>
      </c>
      <c r="AN327" s="127" t="s">
        <v>5362</v>
      </c>
      <c r="AO327" s="127" t="s">
        <v>5356</v>
      </c>
      <c r="AP327" s="127" t="s">
        <v>5356</v>
      </c>
      <c r="AQ327" s="132">
        <v>15</v>
      </c>
      <c r="AR327">
        <v>0</v>
      </c>
      <c r="AS327"/>
    </row>
    <row r="328" spans="1:45" s="127" customFormat="1">
      <c r="A328" s="127" t="s">
        <v>5685</v>
      </c>
      <c r="B328" s="128">
        <v>43633</v>
      </c>
      <c r="C328" s="127" t="s">
        <v>5339</v>
      </c>
      <c r="D328" s="127" t="s">
        <v>5340</v>
      </c>
      <c r="E328" s="127" t="s">
        <v>5686</v>
      </c>
      <c r="F328" s="127" t="s">
        <v>5342</v>
      </c>
      <c r="G328" s="127" t="s">
        <v>5343</v>
      </c>
      <c r="H328" s="127" t="s">
        <v>5344</v>
      </c>
      <c r="I328" s="127" t="s">
        <v>5345</v>
      </c>
      <c r="J328" s="127" t="s">
        <v>5346</v>
      </c>
      <c r="K328" s="127" t="s">
        <v>5347</v>
      </c>
      <c r="L328" s="127" t="s">
        <v>5348</v>
      </c>
      <c r="M328" s="127" t="s">
        <v>5349</v>
      </c>
      <c r="N328" s="127" t="s">
        <v>5346</v>
      </c>
      <c r="O328" s="127" t="s">
        <v>5350</v>
      </c>
      <c r="P328" s="127" t="s">
        <v>5351</v>
      </c>
      <c r="Q328" s="127" t="s">
        <v>5352</v>
      </c>
      <c r="R328" s="127" t="s">
        <v>5365</v>
      </c>
      <c r="S328" s="127" t="s">
        <v>5366</v>
      </c>
      <c r="T328" s="129">
        <v>40</v>
      </c>
      <c r="U328" s="129">
        <v>40</v>
      </c>
      <c r="V328" s="127" t="s">
        <v>5355</v>
      </c>
      <c r="W328" s="127" t="s">
        <v>5355</v>
      </c>
      <c r="X328" s="130">
        <v>204000</v>
      </c>
      <c r="Y328" s="130">
        <v>204000</v>
      </c>
      <c r="Z328" s="131" t="s">
        <v>5356</v>
      </c>
      <c r="AA328" s="131">
        <v>8160000</v>
      </c>
      <c r="AB328" s="131">
        <v>0</v>
      </c>
      <c r="AC328" s="131">
        <v>816000</v>
      </c>
      <c r="AD328" s="130">
        <v>8976</v>
      </c>
      <c r="AE328" s="127" t="s">
        <v>5357</v>
      </c>
      <c r="AF328" s="127" t="s">
        <v>5356</v>
      </c>
      <c r="AG328" s="127" t="s">
        <v>5356</v>
      </c>
      <c r="AH328" s="127" t="s">
        <v>5687</v>
      </c>
      <c r="AI328" s="127" t="s">
        <v>5356</v>
      </c>
      <c r="AJ328" s="127" t="s">
        <v>5359</v>
      </c>
      <c r="AK328" s="127" t="s">
        <v>5360</v>
      </c>
      <c r="AL328" s="131" t="s">
        <v>5361</v>
      </c>
      <c r="AM328" s="127" t="s">
        <v>5356</v>
      </c>
      <c r="AN328" s="127" t="s">
        <v>5362</v>
      </c>
      <c r="AO328" s="127" t="s">
        <v>5356</v>
      </c>
      <c r="AP328" s="127" t="s">
        <v>5356</v>
      </c>
      <c r="AQ328" s="132">
        <v>40</v>
      </c>
      <c r="AR328">
        <v>0</v>
      </c>
      <c r="AS328"/>
    </row>
    <row r="329" spans="1:45" s="127" customFormat="1">
      <c r="A329" s="127" t="s">
        <v>5685</v>
      </c>
      <c r="B329" s="128">
        <v>43633</v>
      </c>
      <c r="C329" s="127" t="s">
        <v>5339</v>
      </c>
      <c r="D329" s="127" t="s">
        <v>5340</v>
      </c>
      <c r="E329" s="127" t="s">
        <v>5686</v>
      </c>
      <c r="F329" s="127" t="s">
        <v>5342</v>
      </c>
      <c r="G329" s="127" t="s">
        <v>5343</v>
      </c>
      <c r="H329" s="127" t="s">
        <v>5344</v>
      </c>
      <c r="I329" s="127" t="s">
        <v>5345</v>
      </c>
      <c r="J329" s="127" t="s">
        <v>5346</v>
      </c>
      <c r="K329" s="127" t="s">
        <v>5347</v>
      </c>
      <c r="L329" s="127" t="s">
        <v>5348</v>
      </c>
      <c r="M329" s="127" t="s">
        <v>5349</v>
      </c>
      <c r="N329" s="127" t="s">
        <v>5346</v>
      </c>
      <c r="O329" s="127" t="s">
        <v>5350</v>
      </c>
      <c r="P329" s="127" t="s">
        <v>5351</v>
      </c>
      <c r="Q329" s="127" t="s">
        <v>5352</v>
      </c>
      <c r="R329" s="127" t="s">
        <v>5386</v>
      </c>
      <c r="S329" s="127" t="s">
        <v>5387</v>
      </c>
      <c r="T329" s="129">
        <v>30</v>
      </c>
      <c r="U329" s="129">
        <v>30</v>
      </c>
      <c r="V329" s="127" t="s">
        <v>5355</v>
      </c>
      <c r="W329" s="127" t="s">
        <v>5355</v>
      </c>
      <c r="X329" s="130">
        <v>204000</v>
      </c>
      <c r="Y329" s="130">
        <v>204000</v>
      </c>
      <c r="Z329" s="131" t="s">
        <v>5356</v>
      </c>
      <c r="AA329" s="131">
        <v>6120000</v>
      </c>
      <c r="AB329" s="131">
        <v>0</v>
      </c>
      <c r="AC329" s="131">
        <v>612000</v>
      </c>
      <c r="AD329" s="130">
        <v>6732</v>
      </c>
      <c r="AE329" s="127" t="s">
        <v>5357</v>
      </c>
      <c r="AF329" s="127" t="s">
        <v>5356</v>
      </c>
      <c r="AG329" s="127" t="s">
        <v>5356</v>
      </c>
      <c r="AH329" s="127" t="s">
        <v>5687</v>
      </c>
      <c r="AI329" s="127" t="s">
        <v>5356</v>
      </c>
      <c r="AJ329" s="127" t="s">
        <v>5359</v>
      </c>
      <c r="AK329" s="127" t="s">
        <v>5360</v>
      </c>
      <c r="AL329" s="131" t="s">
        <v>5361</v>
      </c>
      <c r="AM329" s="127" t="s">
        <v>5356</v>
      </c>
      <c r="AN329" s="127" t="s">
        <v>5362</v>
      </c>
      <c r="AO329" s="127" t="s">
        <v>5356</v>
      </c>
      <c r="AP329" s="127" t="s">
        <v>5356</v>
      </c>
      <c r="AQ329" s="132">
        <v>30</v>
      </c>
      <c r="AR329">
        <v>0</v>
      </c>
      <c r="AS329"/>
    </row>
    <row r="330" spans="1:45" s="127" customFormat="1">
      <c r="A330" s="127" t="s">
        <v>5685</v>
      </c>
      <c r="B330" s="128">
        <v>43633</v>
      </c>
      <c r="C330" s="127" t="s">
        <v>5339</v>
      </c>
      <c r="D330" s="127" t="s">
        <v>5340</v>
      </c>
      <c r="E330" s="127" t="s">
        <v>5686</v>
      </c>
      <c r="F330" s="127" t="s">
        <v>5342</v>
      </c>
      <c r="G330" s="127" t="s">
        <v>5343</v>
      </c>
      <c r="H330" s="127" t="s">
        <v>5344</v>
      </c>
      <c r="I330" s="127" t="s">
        <v>5345</v>
      </c>
      <c r="J330" s="127" t="s">
        <v>5346</v>
      </c>
      <c r="K330" s="127" t="s">
        <v>5347</v>
      </c>
      <c r="L330" s="127" t="s">
        <v>5348</v>
      </c>
      <c r="M330" s="127" t="s">
        <v>5349</v>
      </c>
      <c r="N330" s="127" t="s">
        <v>5346</v>
      </c>
      <c r="O330" s="127" t="s">
        <v>5350</v>
      </c>
      <c r="P330" s="127" t="s">
        <v>5351</v>
      </c>
      <c r="Q330" s="127" t="s">
        <v>5352</v>
      </c>
      <c r="R330" s="127" t="s">
        <v>5367</v>
      </c>
      <c r="S330" s="127" t="s">
        <v>5368</v>
      </c>
      <c r="T330" s="129">
        <v>120</v>
      </c>
      <c r="U330" s="129">
        <v>120</v>
      </c>
      <c r="V330" s="127" t="s">
        <v>5355</v>
      </c>
      <c r="W330" s="127" t="s">
        <v>5355</v>
      </c>
      <c r="X330" s="130">
        <v>255000</v>
      </c>
      <c r="Y330" s="130">
        <v>255000</v>
      </c>
      <c r="Z330" s="131" t="s">
        <v>5356</v>
      </c>
      <c r="AA330" s="131">
        <v>30600000</v>
      </c>
      <c r="AB330" s="131">
        <v>-5400000</v>
      </c>
      <c r="AC330" s="131">
        <v>3060000</v>
      </c>
      <c r="AD330" s="130">
        <v>33660</v>
      </c>
      <c r="AE330" s="127" t="s">
        <v>5357</v>
      </c>
      <c r="AF330" s="127" t="s">
        <v>5356</v>
      </c>
      <c r="AG330" s="127" t="s">
        <v>5356</v>
      </c>
      <c r="AH330" s="127" t="s">
        <v>5687</v>
      </c>
      <c r="AI330" s="127" t="s">
        <v>5356</v>
      </c>
      <c r="AJ330" s="127" t="s">
        <v>5359</v>
      </c>
      <c r="AK330" s="127" t="s">
        <v>5360</v>
      </c>
      <c r="AL330" s="131" t="s">
        <v>5361</v>
      </c>
      <c r="AM330" s="127" t="s">
        <v>5356</v>
      </c>
      <c r="AN330" s="127" t="s">
        <v>5362</v>
      </c>
      <c r="AO330" s="127" t="s">
        <v>5356</v>
      </c>
      <c r="AP330" s="127" t="s">
        <v>5356</v>
      </c>
      <c r="AQ330" s="132">
        <v>120</v>
      </c>
      <c r="AR330">
        <v>0</v>
      </c>
      <c r="AS330"/>
    </row>
    <row r="331" spans="1:45" s="127" customFormat="1">
      <c r="A331" s="127" t="s">
        <v>5685</v>
      </c>
      <c r="B331" s="128">
        <v>43633</v>
      </c>
      <c r="C331" s="127" t="s">
        <v>5339</v>
      </c>
      <c r="D331" s="127" t="s">
        <v>5340</v>
      </c>
      <c r="E331" s="127" t="s">
        <v>5686</v>
      </c>
      <c r="F331" s="127" t="s">
        <v>5342</v>
      </c>
      <c r="G331" s="127" t="s">
        <v>5343</v>
      </c>
      <c r="H331" s="127" t="s">
        <v>5344</v>
      </c>
      <c r="I331" s="127" t="s">
        <v>5345</v>
      </c>
      <c r="J331" s="127" t="s">
        <v>5346</v>
      </c>
      <c r="K331" s="127" t="s">
        <v>5347</v>
      </c>
      <c r="L331" s="127" t="s">
        <v>5348</v>
      </c>
      <c r="M331" s="127" t="s">
        <v>5349</v>
      </c>
      <c r="N331" s="127" t="s">
        <v>5346</v>
      </c>
      <c r="O331" s="127" t="s">
        <v>5350</v>
      </c>
      <c r="P331" s="127" t="s">
        <v>5351</v>
      </c>
      <c r="Q331" s="127" t="s">
        <v>5352</v>
      </c>
      <c r="R331" s="127" t="s">
        <v>5369</v>
      </c>
      <c r="S331" s="127" t="s">
        <v>5370</v>
      </c>
      <c r="T331" s="129">
        <v>30</v>
      </c>
      <c r="U331" s="129">
        <v>30</v>
      </c>
      <c r="V331" s="127" t="s">
        <v>5355</v>
      </c>
      <c r="W331" s="127" t="s">
        <v>5355</v>
      </c>
      <c r="X331" s="130">
        <v>255000</v>
      </c>
      <c r="Y331" s="130">
        <v>255000</v>
      </c>
      <c r="Z331" s="131" t="s">
        <v>5356</v>
      </c>
      <c r="AA331" s="131">
        <v>7650000</v>
      </c>
      <c r="AB331" s="131">
        <v>-1350000</v>
      </c>
      <c r="AC331" s="131">
        <v>765000</v>
      </c>
      <c r="AD331" s="130">
        <v>8415</v>
      </c>
      <c r="AE331" s="127" t="s">
        <v>5357</v>
      </c>
      <c r="AF331" s="127" t="s">
        <v>5356</v>
      </c>
      <c r="AG331" s="127" t="s">
        <v>5356</v>
      </c>
      <c r="AH331" s="127" t="s">
        <v>5687</v>
      </c>
      <c r="AI331" s="127" t="s">
        <v>5356</v>
      </c>
      <c r="AJ331" s="127" t="s">
        <v>5359</v>
      </c>
      <c r="AK331" s="127" t="s">
        <v>5360</v>
      </c>
      <c r="AL331" s="131" t="s">
        <v>5361</v>
      </c>
      <c r="AM331" s="127" t="s">
        <v>5356</v>
      </c>
      <c r="AN331" s="127" t="s">
        <v>5362</v>
      </c>
      <c r="AO331" s="127" t="s">
        <v>5356</v>
      </c>
      <c r="AP331" s="127" t="s">
        <v>5356</v>
      </c>
      <c r="AQ331" s="132">
        <v>30</v>
      </c>
      <c r="AR331">
        <v>0</v>
      </c>
      <c r="AS331"/>
    </row>
    <row r="332" spans="1:45" s="127" customFormat="1">
      <c r="A332" s="127" t="s">
        <v>5688</v>
      </c>
      <c r="B332" s="128">
        <v>43634</v>
      </c>
      <c r="C332" s="127" t="s">
        <v>5339</v>
      </c>
      <c r="D332" s="127" t="s">
        <v>5340</v>
      </c>
      <c r="E332" s="127" t="s">
        <v>5689</v>
      </c>
      <c r="F332" s="127" t="s">
        <v>5342</v>
      </c>
      <c r="G332" s="127" t="s">
        <v>5427</v>
      </c>
      <c r="H332" s="127" t="s">
        <v>5428</v>
      </c>
      <c r="I332" s="127" t="s">
        <v>5507</v>
      </c>
      <c r="J332" s="127" t="s">
        <v>5346</v>
      </c>
      <c r="K332" s="127" t="s">
        <v>5347</v>
      </c>
      <c r="L332" s="127" t="s">
        <v>5348</v>
      </c>
      <c r="M332" s="127" t="s">
        <v>5349</v>
      </c>
      <c r="N332" s="127" t="s">
        <v>5346</v>
      </c>
      <c r="O332" s="127" t="s">
        <v>5350</v>
      </c>
      <c r="P332" s="127" t="s">
        <v>5351</v>
      </c>
      <c r="Q332" s="127" t="s">
        <v>5352</v>
      </c>
      <c r="R332" s="127" t="s">
        <v>5353</v>
      </c>
      <c r="S332" s="127" t="s">
        <v>5354</v>
      </c>
      <c r="T332" s="129">
        <v>5</v>
      </c>
      <c r="U332" s="129">
        <v>5</v>
      </c>
      <c r="V332" s="127" t="s">
        <v>5355</v>
      </c>
      <c r="W332" s="127" t="s">
        <v>5355</v>
      </c>
      <c r="X332" s="130">
        <v>155455</v>
      </c>
      <c r="Y332" s="130">
        <v>155455</v>
      </c>
      <c r="Z332" s="131" t="s">
        <v>5356</v>
      </c>
      <c r="AA332" s="131">
        <v>777275</v>
      </c>
      <c r="AB332" s="131">
        <v>0</v>
      </c>
      <c r="AC332" s="131">
        <v>77728</v>
      </c>
      <c r="AD332" s="130">
        <v>855.00300000000004</v>
      </c>
      <c r="AE332" s="127" t="s">
        <v>5357</v>
      </c>
      <c r="AF332" s="127" t="s">
        <v>5356</v>
      </c>
      <c r="AG332" s="127" t="s">
        <v>5356</v>
      </c>
      <c r="AH332" s="127" t="s">
        <v>5690</v>
      </c>
      <c r="AI332" s="127" t="s">
        <v>5356</v>
      </c>
      <c r="AJ332" s="127" t="s">
        <v>5359</v>
      </c>
      <c r="AK332" s="127" t="s">
        <v>5360</v>
      </c>
      <c r="AL332" s="131" t="s">
        <v>5361</v>
      </c>
      <c r="AM332" s="127" t="s">
        <v>5356</v>
      </c>
      <c r="AN332" s="127" t="s">
        <v>5510</v>
      </c>
      <c r="AO332" s="127" t="s">
        <v>5507</v>
      </c>
      <c r="AP332" s="127" t="s">
        <v>13</v>
      </c>
      <c r="AQ332" s="132">
        <v>5</v>
      </c>
      <c r="AR332" t="s">
        <v>95</v>
      </c>
      <c r="AS332"/>
    </row>
    <row r="333" spans="1:45" s="127" customFormat="1">
      <c r="A333" s="127" t="s">
        <v>5688</v>
      </c>
      <c r="B333" s="128">
        <v>43634</v>
      </c>
      <c r="C333" s="127" t="s">
        <v>5339</v>
      </c>
      <c r="D333" s="127" t="s">
        <v>5340</v>
      </c>
      <c r="E333" s="127" t="s">
        <v>5689</v>
      </c>
      <c r="F333" s="127" t="s">
        <v>5342</v>
      </c>
      <c r="G333" s="127" t="s">
        <v>5427</v>
      </c>
      <c r="H333" s="127" t="s">
        <v>5428</v>
      </c>
      <c r="I333" s="127" t="s">
        <v>5507</v>
      </c>
      <c r="J333" s="127" t="s">
        <v>5346</v>
      </c>
      <c r="K333" s="127" t="s">
        <v>5347</v>
      </c>
      <c r="L333" s="127" t="s">
        <v>5348</v>
      </c>
      <c r="M333" s="127" t="s">
        <v>5349</v>
      </c>
      <c r="N333" s="127" t="s">
        <v>5346</v>
      </c>
      <c r="O333" s="127" t="s">
        <v>5350</v>
      </c>
      <c r="P333" s="127" t="s">
        <v>5351</v>
      </c>
      <c r="Q333" s="127" t="s">
        <v>5352</v>
      </c>
      <c r="R333" s="127" t="s">
        <v>5363</v>
      </c>
      <c r="S333" s="127" t="s">
        <v>5364</v>
      </c>
      <c r="T333" s="129">
        <v>2</v>
      </c>
      <c r="U333" s="129">
        <v>2</v>
      </c>
      <c r="V333" s="127" t="s">
        <v>5355</v>
      </c>
      <c r="W333" s="127" t="s">
        <v>5355</v>
      </c>
      <c r="X333" s="130">
        <v>355455</v>
      </c>
      <c r="Y333" s="130">
        <v>355455</v>
      </c>
      <c r="Z333" s="131" t="s">
        <v>5356</v>
      </c>
      <c r="AA333" s="131">
        <v>710910</v>
      </c>
      <c r="AB333" s="131">
        <v>0</v>
      </c>
      <c r="AC333" s="131">
        <v>71091</v>
      </c>
      <c r="AD333" s="130">
        <v>782.00099999999998</v>
      </c>
      <c r="AE333" s="127" t="s">
        <v>5357</v>
      </c>
      <c r="AF333" s="127" t="s">
        <v>5356</v>
      </c>
      <c r="AG333" s="127" t="s">
        <v>5356</v>
      </c>
      <c r="AH333" s="127" t="s">
        <v>5690</v>
      </c>
      <c r="AI333" s="127" t="s">
        <v>5356</v>
      </c>
      <c r="AJ333" s="127" t="s">
        <v>5359</v>
      </c>
      <c r="AK333" s="127" t="s">
        <v>5360</v>
      </c>
      <c r="AL333" s="131" t="s">
        <v>5361</v>
      </c>
      <c r="AM333" s="127" t="s">
        <v>5356</v>
      </c>
      <c r="AN333" s="127" t="s">
        <v>5510</v>
      </c>
      <c r="AO333" s="127" t="s">
        <v>5507</v>
      </c>
      <c r="AP333" s="127" t="s">
        <v>13</v>
      </c>
      <c r="AQ333" s="132">
        <v>2</v>
      </c>
      <c r="AR333" t="s">
        <v>95</v>
      </c>
      <c r="AS333"/>
    </row>
    <row r="334" spans="1:45" s="127" customFormat="1">
      <c r="A334" s="127" t="s">
        <v>5688</v>
      </c>
      <c r="B334" s="128">
        <v>43634</v>
      </c>
      <c r="C334" s="127" t="s">
        <v>5339</v>
      </c>
      <c r="D334" s="127" t="s">
        <v>5340</v>
      </c>
      <c r="E334" s="127" t="s">
        <v>5689</v>
      </c>
      <c r="F334" s="127" t="s">
        <v>5342</v>
      </c>
      <c r="G334" s="127" t="s">
        <v>5427</v>
      </c>
      <c r="H334" s="127" t="s">
        <v>5428</v>
      </c>
      <c r="I334" s="127" t="s">
        <v>5507</v>
      </c>
      <c r="J334" s="127" t="s">
        <v>5346</v>
      </c>
      <c r="K334" s="127" t="s">
        <v>5347</v>
      </c>
      <c r="L334" s="127" t="s">
        <v>5348</v>
      </c>
      <c r="M334" s="127" t="s">
        <v>5349</v>
      </c>
      <c r="N334" s="127" t="s">
        <v>5346</v>
      </c>
      <c r="O334" s="127" t="s">
        <v>5350</v>
      </c>
      <c r="P334" s="127" t="s">
        <v>5351</v>
      </c>
      <c r="Q334" s="127" t="s">
        <v>5352</v>
      </c>
      <c r="R334" s="127" t="s">
        <v>5386</v>
      </c>
      <c r="S334" s="127" t="s">
        <v>5387</v>
      </c>
      <c r="T334" s="129">
        <v>5</v>
      </c>
      <c r="U334" s="129">
        <v>5</v>
      </c>
      <c r="V334" s="127" t="s">
        <v>5355</v>
      </c>
      <c r="W334" s="127" t="s">
        <v>5355</v>
      </c>
      <c r="X334" s="130">
        <v>213273</v>
      </c>
      <c r="Y334" s="130">
        <v>213273</v>
      </c>
      <c r="Z334" s="131" t="s">
        <v>5356</v>
      </c>
      <c r="AA334" s="131">
        <v>1066365</v>
      </c>
      <c r="AB334" s="131">
        <v>0</v>
      </c>
      <c r="AC334" s="131">
        <v>106637</v>
      </c>
      <c r="AD334" s="130">
        <v>1173.002</v>
      </c>
      <c r="AE334" s="127" t="s">
        <v>5357</v>
      </c>
      <c r="AF334" s="127" t="s">
        <v>5356</v>
      </c>
      <c r="AG334" s="127" t="s">
        <v>5356</v>
      </c>
      <c r="AH334" s="127" t="s">
        <v>5690</v>
      </c>
      <c r="AI334" s="127" t="s">
        <v>5356</v>
      </c>
      <c r="AJ334" s="127" t="s">
        <v>5359</v>
      </c>
      <c r="AK334" s="127" t="s">
        <v>5360</v>
      </c>
      <c r="AL334" s="131" t="s">
        <v>5361</v>
      </c>
      <c r="AM334" s="127" t="s">
        <v>5356</v>
      </c>
      <c r="AN334" s="127" t="s">
        <v>5510</v>
      </c>
      <c r="AO334" s="127" t="s">
        <v>5507</v>
      </c>
      <c r="AP334" s="127" t="s">
        <v>13</v>
      </c>
      <c r="AQ334" s="132">
        <v>5</v>
      </c>
      <c r="AR334" t="s">
        <v>95</v>
      </c>
      <c r="AS334"/>
    </row>
    <row r="335" spans="1:45" s="127" customFormat="1">
      <c r="A335" s="127" t="s">
        <v>5688</v>
      </c>
      <c r="B335" s="128">
        <v>43634</v>
      </c>
      <c r="C335" s="127" t="s">
        <v>5339</v>
      </c>
      <c r="D335" s="127" t="s">
        <v>5340</v>
      </c>
      <c r="E335" s="127" t="s">
        <v>5689</v>
      </c>
      <c r="F335" s="127" t="s">
        <v>5342</v>
      </c>
      <c r="G335" s="127" t="s">
        <v>5427</v>
      </c>
      <c r="H335" s="127" t="s">
        <v>5428</v>
      </c>
      <c r="I335" s="127" t="s">
        <v>5507</v>
      </c>
      <c r="J335" s="127" t="s">
        <v>5346</v>
      </c>
      <c r="K335" s="127" t="s">
        <v>5347</v>
      </c>
      <c r="L335" s="127" t="s">
        <v>5348</v>
      </c>
      <c r="M335" s="127" t="s">
        <v>5349</v>
      </c>
      <c r="N335" s="127" t="s">
        <v>5346</v>
      </c>
      <c r="O335" s="127" t="s">
        <v>5350</v>
      </c>
      <c r="P335" s="127" t="s">
        <v>5351</v>
      </c>
      <c r="Q335" s="127" t="s">
        <v>5352</v>
      </c>
      <c r="R335" s="127" t="s">
        <v>5367</v>
      </c>
      <c r="S335" s="127" t="s">
        <v>5368</v>
      </c>
      <c r="T335" s="129">
        <v>5</v>
      </c>
      <c r="U335" s="129">
        <v>5</v>
      </c>
      <c r="V335" s="127" t="s">
        <v>5355</v>
      </c>
      <c r="W335" s="127" t="s">
        <v>5355</v>
      </c>
      <c r="X335" s="130">
        <v>313636</v>
      </c>
      <c r="Y335" s="130">
        <v>313636</v>
      </c>
      <c r="Z335" s="131" t="s">
        <v>5356</v>
      </c>
      <c r="AA335" s="131">
        <v>1568180</v>
      </c>
      <c r="AB335" s="131">
        <v>0</v>
      </c>
      <c r="AC335" s="131">
        <v>156817</v>
      </c>
      <c r="AD335" s="130">
        <v>1724.9970000000001</v>
      </c>
      <c r="AE335" s="127" t="s">
        <v>5357</v>
      </c>
      <c r="AF335" s="127" t="s">
        <v>5356</v>
      </c>
      <c r="AG335" s="127" t="s">
        <v>5356</v>
      </c>
      <c r="AH335" s="127" t="s">
        <v>5690</v>
      </c>
      <c r="AI335" s="127" t="s">
        <v>5356</v>
      </c>
      <c r="AJ335" s="127" t="s">
        <v>5359</v>
      </c>
      <c r="AK335" s="127" t="s">
        <v>5360</v>
      </c>
      <c r="AL335" s="131" t="s">
        <v>5361</v>
      </c>
      <c r="AM335" s="127" t="s">
        <v>5356</v>
      </c>
      <c r="AN335" s="127" t="s">
        <v>5510</v>
      </c>
      <c r="AO335" s="127" t="s">
        <v>5507</v>
      </c>
      <c r="AP335" s="127" t="s">
        <v>13</v>
      </c>
      <c r="AQ335" s="132">
        <v>5</v>
      </c>
      <c r="AR335" t="s">
        <v>95</v>
      </c>
      <c r="AS335"/>
    </row>
    <row r="336" spans="1:45" s="127" customFormat="1">
      <c r="A336" s="127" t="s">
        <v>5688</v>
      </c>
      <c r="B336" s="128">
        <v>43634</v>
      </c>
      <c r="C336" s="127" t="s">
        <v>5339</v>
      </c>
      <c r="D336" s="127" t="s">
        <v>5340</v>
      </c>
      <c r="E336" s="127" t="s">
        <v>5689</v>
      </c>
      <c r="F336" s="127" t="s">
        <v>5342</v>
      </c>
      <c r="G336" s="127" t="s">
        <v>5427</v>
      </c>
      <c r="H336" s="127" t="s">
        <v>5428</v>
      </c>
      <c r="I336" s="127" t="s">
        <v>5507</v>
      </c>
      <c r="J336" s="127" t="s">
        <v>5346</v>
      </c>
      <c r="K336" s="127" t="s">
        <v>5347</v>
      </c>
      <c r="L336" s="127" t="s">
        <v>5348</v>
      </c>
      <c r="M336" s="127" t="s">
        <v>5349</v>
      </c>
      <c r="N336" s="127" t="s">
        <v>5346</v>
      </c>
      <c r="O336" s="127" t="s">
        <v>5350</v>
      </c>
      <c r="P336" s="127" t="s">
        <v>5351</v>
      </c>
      <c r="Q336" s="127" t="s">
        <v>5352</v>
      </c>
      <c r="R336" s="127" t="s">
        <v>5369</v>
      </c>
      <c r="S336" s="127" t="s">
        <v>5370</v>
      </c>
      <c r="T336" s="129">
        <v>2</v>
      </c>
      <c r="U336" s="129">
        <v>2</v>
      </c>
      <c r="V336" s="127" t="s">
        <v>5355</v>
      </c>
      <c r="W336" s="127" t="s">
        <v>5355</v>
      </c>
      <c r="X336" s="130">
        <v>313636</v>
      </c>
      <c r="Y336" s="130">
        <v>313636</v>
      </c>
      <c r="Z336" s="131" t="s">
        <v>5356</v>
      </c>
      <c r="AA336" s="131">
        <v>627272</v>
      </c>
      <c r="AB336" s="131">
        <v>0</v>
      </c>
      <c r="AC336" s="131">
        <v>62727</v>
      </c>
      <c r="AD336" s="130">
        <v>689.99900000000002</v>
      </c>
      <c r="AE336" s="127" t="s">
        <v>5357</v>
      </c>
      <c r="AF336" s="127" t="s">
        <v>5356</v>
      </c>
      <c r="AG336" s="127" t="s">
        <v>5356</v>
      </c>
      <c r="AH336" s="127" t="s">
        <v>5690</v>
      </c>
      <c r="AI336" s="127" t="s">
        <v>5356</v>
      </c>
      <c r="AJ336" s="127" t="s">
        <v>5359</v>
      </c>
      <c r="AK336" s="127" t="s">
        <v>5360</v>
      </c>
      <c r="AL336" s="131" t="s">
        <v>5361</v>
      </c>
      <c r="AM336" s="127" t="s">
        <v>5356</v>
      </c>
      <c r="AN336" s="127" t="s">
        <v>5510</v>
      </c>
      <c r="AO336" s="127" t="s">
        <v>5507</v>
      </c>
      <c r="AP336" s="127" t="s">
        <v>13</v>
      </c>
      <c r="AQ336" s="132">
        <v>2</v>
      </c>
      <c r="AR336" t="s">
        <v>95</v>
      </c>
      <c r="AS336"/>
    </row>
    <row r="337" spans="1:45" s="127" customFormat="1">
      <c r="A337" s="127" t="s">
        <v>5688</v>
      </c>
      <c r="B337" s="128">
        <v>43634</v>
      </c>
      <c r="C337" s="127" t="s">
        <v>5339</v>
      </c>
      <c r="D337" s="127" t="s">
        <v>5340</v>
      </c>
      <c r="E337" s="127" t="s">
        <v>5689</v>
      </c>
      <c r="F337" s="127" t="s">
        <v>5342</v>
      </c>
      <c r="G337" s="127" t="s">
        <v>5427</v>
      </c>
      <c r="H337" s="127" t="s">
        <v>5428</v>
      </c>
      <c r="I337" s="127" t="s">
        <v>5507</v>
      </c>
      <c r="J337" s="127" t="s">
        <v>5346</v>
      </c>
      <c r="K337" s="127" t="s">
        <v>5347</v>
      </c>
      <c r="L337" s="127" t="s">
        <v>5348</v>
      </c>
      <c r="M337" s="127" t="s">
        <v>5349</v>
      </c>
      <c r="N337" s="127" t="s">
        <v>5346</v>
      </c>
      <c r="O337" s="127" t="s">
        <v>5350</v>
      </c>
      <c r="P337" s="127" t="s">
        <v>5351</v>
      </c>
      <c r="Q337" s="127" t="s">
        <v>5352</v>
      </c>
      <c r="R337" s="127" t="s">
        <v>5447</v>
      </c>
      <c r="S337" s="127" t="s">
        <v>5448</v>
      </c>
      <c r="T337" s="129">
        <v>3</v>
      </c>
      <c r="U337" s="129">
        <v>3</v>
      </c>
      <c r="V337" s="127" t="s">
        <v>5355</v>
      </c>
      <c r="W337" s="127" t="s">
        <v>5355</v>
      </c>
      <c r="X337" s="130">
        <v>334545</v>
      </c>
      <c r="Y337" s="130">
        <v>334545</v>
      </c>
      <c r="Z337" s="131" t="s">
        <v>5356</v>
      </c>
      <c r="AA337" s="131">
        <v>1003635</v>
      </c>
      <c r="AB337" s="131">
        <v>0</v>
      </c>
      <c r="AC337" s="131">
        <v>100364</v>
      </c>
      <c r="AD337" s="130">
        <v>1103.999</v>
      </c>
      <c r="AE337" s="127" t="s">
        <v>5357</v>
      </c>
      <c r="AF337" s="127" t="s">
        <v>5356</v>
      </c>
      <c r="AG337" s="127" t="s">
        <v>5356</v>
      </c>
      <c r="AH337" s="127" t="s">
        <v>5690</v>
      </c>
      <c r="AI337" s="127" t="s">
        <v>5356</v>
      </c>
      <c r="AJ337" s="127" t="s">
        <v>5359</v>
      </c>
      <c r="AK337" s="127" t="s">
        <v>5360</v>
      </c>
      <c r="AL337" s="131" t="s">
        <v>5361</v>
      </c>
      <c r="AM337" s="127" t="s">
        <v>5356</v>
      </c>
      <c r="AN337" s="127" t="s">
        <v>5510</v>
      </c>
      <c r="AO337" s="127" t="s">
        <v>5507</v>
      </c>
      <c r="AP337" s="127" t="s">
        <v>13</v>
      </c>
      <c r="AQ337" s="132">
        <v>3</v>
      </c>
      <c r="AR337" t="s">
        <v>95</v>
      </c>
      <c r="AS337"/>
    </row>
    <row r="338" spans="1:45" s="127" customFormat="1">
      <c r="A338" s="127" t="s">
        <v>5688</v>
      </c>
      <c r="B338" s="128">
        <v>43634</v>
      </c>
      <c r="C338" s="127" t="s">
        <v>5339</v>
      </c>
      <c r="D338" s="127" t="s">
        <v>5340</v>
      </c>
      <c r="E338" s="127" t="s">
        <v>5689</v>
      </c>
      <c r="F338" s="127" t="s">
        <v>5342</v>
      </c>
      <c r="G338" s="127" t="s">
        <v>5427</v>
      </c>
      <c r="H338" s="127" t="s">
        <v>5428</v>
      </c>
      <c r="I338" s="127" t="s">
        <v>5507</v>
      </c>
      <c r="J338" s="127" t="s">
        <v>5346</v>
      </c>
      <c r="K338" s="127" t="s">
        <v>5347</v>
      </c>
      <c r="L338" s="127" t="s">
        <v>5348</v>
      </c>
      <c r="M338" s="127" t="s">
        <v>5349</v>
      </c>
      <c r="N338" s="127" t="s">
        <v>5346</v>
      </c>
      <c r="O338" s="127" t="s">
        <v>5350</v>
      </c>
      <c r="P338" s="127" t="s">
        <v>5351</v>
      </c>
      <c r="Q338" s="127" t="s">
        <v>5352</v>
      </c>
      <c r="R338" s="127" t="s">
        <v>5371</v>
      </c>
      <c r="S338" s="127" t="s">
        <v>5372</v>
      </c>
      <c r="T338" s="129">
        <v>2</v>
      </c>
      <c r="U338" s="129">
        <v>2</v>
      </c>
      <c r="V338" s="127" t="s">
        <v>5355</v>
      </c>
      <c r="W338" s="127" t="s">
        <v>5355</v>
      </c>
      <c r="X338" s="130">
        <v>313636</v>
      </c>
      <c r="Y338" s="130">
        <v>313636</v>
      </c>
      <c r="Z338" s="131" t="s">
        <v>5356</v>
      </c>
      <c r="AA338" s="131">
        <v>627272</v>
      </c>
      <c r="AB338" s="131">
        <v>0</v>
      </c>
      <c r="AC338" s="131">
        <v>62727</v>
      </c>
      <c r="AD338" s="130">
        <v>689.99900000000002</v>
      </c>
      <c r="AE338" s="127" t="s">
        <v>5357</v>
      </c>
      <c r="AF338" s="127" t="s">
        <v>5356</v>
      </c>
      <c r="AG338" s="127" t="s">
        <v>5356</v>
      </c>
      <c r="AH338" s="127" t="s">
        <v>5690</v>
      </c>
      <c r="AI338" s="127" t="s">
        <v>5356</v>
      </c>
      <c r="AJ338" s="127" t="s">
        <v>5359</v>
      </c>
      <c r="AK338" s="127" t="s">
        <v>5360</v>
      </c>
      <c r="AL338" s="131" t="s">
        <v>5361</v>
      </c>
      <c r="AM338" s="127" t="s">
        <v>5356</v>
      </c>
      <c r="AN338" s="127" t="s">
        <v>5510</v>
      </c>
      <c r="AO338" s="127" t="s">
        <v>5507</v>
      </c>
      <c r="AP338" s="127" t="s">
        <v>13</v>
      </c>
      <c r="AQ338" s="132">
        <v>2</v>
      </c>
      <c r="AR338" t="s">
        <v>95</v>
      </c>
      <c r="AS338"/>
    </row>
    <row r="339" spans="1:45" s="127" customFormat="1">
      <c r="A339" s="127" t="s">
        <v>5691</v>
      </c>
      <c r="B339" s="128">
        <v>43634</v>
      </c>
      <c r="C339" s="127" t="s">
        <v>5339</v>
      </c>
      <c r="D339" s="127" t="s">
        <v>5340</v>
      </c>
      <c r="E339" s="127" t="s">
        <v>5692</v>
      </c>
      <c r="F339" s="127" t="s">
        <v>5342</v>
      </c>
      <c r="G339" s="127" t="s">
        <v>5427</v>
      </c>
      <c r="H339" s="127" t="s">
        <v>5428</v>
      </c>
      <c r="I339" s="127" t="s">
        <v>5693</v>
      </c>
      <c r="J339" s="127" t="s">
        <v>5346</v>
      </c>
      <c r="K339" s="127" t="s">
        <v>5347</v>
      </c>
      <c r="L339" s="127" t="s">
        <v>5348</v>
      </c>
      <c r="M339" s="127" t="s">
        <v>5349</v>
      </c>
      <c r="N339" s="127" t="s">
        <v>5346</v>
      </c>
      <c r="O339" s="127" t="s">
        <v>5350</v>
      </c>
      <c r="P339" s="127" t="s">
        <v>5351</v>
      </c>
      <c r="Q339" s="127" t="s">
        <v>5352</v>
      </c>
      <c r="R339" s="127" t="s">
        <v>5353</v>
      </c>
      <c r="S339" s="127" t="s">
        <v>5354</v>
      </c>
      <c r="T339" s="129">
        <v>10</v>
      </c>
      <c r="U339" s="129">
        <v>10</v>
      </c>
      <c r="V339" s="127" t="s">
        <v>5355</v>
      </c>
      <c r="W339" s="127" t="s">
        <v>5355</v>
      </c>
      <c r="X339" s="130">
        <v>155455</v>
      </c>
      <c r="Y339" s="130">
        <v>155455</v>
      </c>
      <c r="Z339" s="131" t="s">
        <v>5356</v>
      </c>
      <c r="AA339" s="131">
        <v>1554550</v>
      </c>
      <c r="AB339" s="131">
        <v>0</v>
      </c>
      <c r="AC339" s="131">
        <v>155454</v>
      </c>
      <c r="AD339" s="130">
        <v>1710.0039999999999</v>
      </c>
      <c r="AE339" s="127" t="s">
        <v>5357</v>
      </c>
      <c r="AF339" s="127" t="s">
        <v>5356</v>
      </c>
      <c r="AG339" s="127" t="s">
        <v>5356</v>
      </c>
      <c r="AH339" s="127" t="s">
        <v>5694</v>
      </c>
      <c r="AI339" s="127" t="s">
        <v>5356</v>
      </c>
      <c r="AJ339" s="127" t="s">
        <v>5359</v>
      </c>
      <c r="AK339" s="127" t="s">
        <v>5360</v>
      </c>
      <c r="AL339" s="131" t="s">
        <v>5361</v>
      </c>
      <c r="AM339" s="127" t="s">
        <v>5356</v>
      </c>
      <c r="AN339" s="127" t="s">
        <v>5695</v>
      </c>
      <c r="AO339" s="127" t="s">
        <v>5693</v>
      </c>
      <c r="AP339" s="127" t="s">
        <v>13</v>
      </c>
      <c r="AQ339" s="132">
        <v>10</v>
      </c>
      <c r="AR339" t="s">
        <v>95</v>
      </c>
      <c r="AS339"/>
    </row>
    <row r="340" spans="1:45" s="127" customFormat="1">
      <c r="A340" s="127" t="s">
        <v>5691</v>
      </c>
      <c r="B340" s="128">
        <v>43634</v>
      </c>
      <c r="C340" s="127" t="s">
        <v>5339</v>
      </c>
      <c r="D340" s="127" t="s">
        <v>5340</v>
      </c>
      <c r="E340" s="127" t="s">
        <v>5692</v>
      </c>
      <c r="F340" s="127" t="s">
        <v>5342</v>
      </c>
      <c r="G340" s="127" t="s">
        <v>5427</v>
      </c>
      <c r="H340" s="127" t="s">
        <v>5428</v>
      </c>
      <c r="I340" s="127" t="s">
        <v>5693</v>
      </c>
      <c r="J340" s="127" t="s">
        <v>5346</v>
      </c>
      <c r="K340" s="127" t="s">
        <v>5347</v>
      </c>
      <c r="L340" s="127" t="s">
        <v>5348</v>
      </c>
      <c r="M340" s="127" t="s">
        <v>5349</v>
      </c>
      <c r="N340" s="127" t="s">
        <v>5346</v>
      </c>
      <c r="O340" s="127" t="s">
        <v>5350</v>
      </c>
      <c r="P340" s="127" t="s">
        <v>5351</v>
      </c>
      <c r="Q340" s="127" t="s">
        <v>5352</v>
      </c>
      <c r="R340" s="127" t="s">
        <v>5363</v>
      </c>
      <c r="S340" s="127" t="s">
        <v>5364</v>
      </c>
      <c r="T340" s="129">
        <v>3</v>
      </c>
      <c r="U340" s="129">
        <v>3</v>
      </c>
      <c r="V340" s="127" t="s">
        <v>5355</v>
      </c>
      <c r="W340" s="127" t="s">
        <v>5355</v>
      </c>
      <c r="X340" s="130">
        <v>355455</v>
      </c>
      <c r="Y340" s="130">
        <v>355455</v>
      </c>
      <c r="Z340" s="131" t="s">
        <v>5356</v>
      </c>
      <c r="AA340" s="131">
        <v>1066365</v>
      </c>
      <c r="AB340" s="131">
        <v>0</v>
      </c>
      <c r="AC340" s="131">
        <v>106637</v>
      </c>
      <c r="AD340" s="130">
        <v>1173.002</v>
      </c>
      <c r="AE340" s="127" t="s">
        <v>5357</v>
      </c>
      <c r="AF340" s="127" t="s">
        <v>5356</v>
      </c>
      <c r="AG340" s="127" t="s">
        <v>5356</v>
      </c>
      <c r="AH340" s="127" t="s">
        <v>5694</v>
      </c>
      <c r="AI340" s="127" t="s">
        <v>5356</v>
      </c>
      <c r="AJ340" s="127" t="s">
        <v>5359</v>
      </c>
      <c r="AK340" s="127" t="s">
        <v>5360</v>
      </c>
      <c r="AL340" s="131" t="s">
        <v>5361</v>
      </c>
      <c r="AM340" s="127" t="s">
        <v>5356</v>
      </c>
      <c r="AN340" s="127" t="s">
        <v>5695</v>
      </c>
      <c r="AO340" s="127" t="s">
        <v>5693</v>
      </c>
      <c r="AP340" s="127" t="s">
        <v>13</v>
      </c>
      <c r="AQ340" s="132">
        <v>3</v>
      </c>
      <c r="AR340" t="s">
        <v>95</v>
      </c>
      <c r="AS340"/>
    </row>
    <row r="341" spans="1:45" s="127" customFormat="1">
      <c r="A341" s="127" t="s">
        <v>5691</v>
      </c>
      <c r="B341" s="128">
        <v>43634</v>
      </c>
      <c r="C341" s="127" t="s">
        <v>5339</v>
      </c>
      <c r="D341" s="127" t="s">
        <v>5340</v>
      </c>
      <c r="E341" s="127" t="s">
        <v>5692</v>
      </c>
      <c r="F341" s="127" t="s">
        <v>5342</v>
      </c>
      <c r="G341" s="127" t="s">
        <v>5427</v>
      </c>
      <c r="H341" s="127" t="s">
        <v>5428</v>
      </c>
      <c r="I341" s="127" t="s">
        <v>5693</v>
      </c>
      <c r="J341" s="127" t="s">
        <v>5346</v>
      </c>
      <c r="K341" s="127" t="s">
        <v>5347</v>
      </c>
      <c r="L341" s="127" t="s">
        <v>5348</v>
      </c>
      <c r="M341" s="127" t="s">
        <v>5349</v>
      </c>
      <c r="N341" s="127" t="s">
        <v>5346</v>
      </c>
      <c r="O341" s="127" t="s">
        <v>5350</v>
      </c>
      <c r="P341" s="127" t="s">
        <v>5351</v>
      </c>
      <c r="Q341" s="127" t="s">
        <v>5352</v>
      </c>
      <c r="R341" s="127" t="s">
        <v>5386</v>
      </c>
      <c r="S341" s="127" t="s">
        <v>5387</v>
      </c>
      <c r="T341" s="129">
        <v>3</v>
      </c>
      <c r="U341" s="129">
        <v>3</v>
      </c>
      <c r="V341" s="127" t="s">
        <v>5355</v>
      </c>
      <c r="W341" s="127" t="s">
        <v>5355</v>
      </c>
      <c r="X341" s="130">
        <v>213273</v>
      </c>
      <c r="Y341" s="130">
        <v>213273</v>
      </c>
      <c r="Z341" s="131" t="s">
        <v>5356</v>
      </c>
      <c r="AA341" s="131">
        <v>639819</v>
      </c>
      <c r="AB341" s="131">
        <v>0</v>
      </c>
      <c r="AC341" s="131">
        <v>63982</v>
      </c>
      <c r="AD341" s="130">
        <v>703.80100000000004</v>
      </c>
      <c r="AE341" s="127" t="s">
        <v>5357</v>
      </c>
      <c r="AF341" s="127" t="s">
        <v>5356</v>
      </c>
      <c r="AG341" s="127" t="s">
        <v>5356</v>
      </c>
      <c r="AH341" s="127" t="s">
        <v>5694</v>
      </c>
      <c r="AI341" s="127" t="s">
        <v>5356</v>
      </c>
      <c r="AJ341" s="127" t="s">
        <v>5359</v>
      </c>
      <c r="AK341" s="127" t="s">
        <v>5360</v>
      </c>
      <c r="AL341" s="131" t="s">
        <v>5361</v>
      </c>
      <c r="AM341" s="127" t="s">
        <v>5356</v>
      </c>
      <c r="AN341" s="127" t="s">
        <v>5695</v>
      </c>
      <c r="AO341" s="127" t="s">
        <v>5693</v>
      </c>
      <c r="AP341" s="127" t="s">
        <v>13</v>
      </c>
      <c r="AQ341" s="132">
        <v>3</v>
      </c>
      <c r="AR341" t="s">
        <v>95</v>
      </c>
      <c r="AS341"/>
    </row>
    <row r="342" spans="1:45" s="127" customFormat="1">
      <c r="A342" s="127" t="s">
        <v>5691</v>
      </c>
      <c r="B342" s="128">
        <v>43634</v>
      </c>
      <c r="C342" s="127" t="s">
        <v>5339</v>
      </c>
      <c r="D342" s="127" t="s">
        <v>5340</v>
      </c>
      <c r="E342" s="127" t="s">
        <v>5692</v>
      </c>
      <c r="F342" s="127" t="s">
        <v>5342</v>
      </c>
      <c r="G342" s="127" t="s">
        <v>5427</v>
      </c>
      <c r="H342" s="127" t="s">
        <v>5428</v>
      </c>
      <c r="I342" s="127" t="s">
        <v>5693</v>
      </c>
      <c r="J342" s="127" t="s">
        <v>5346</v>
      </c>
      <c r="K342" s="127" t="s">
        <v>5347</v>
      </c>
      <c r="L342" s="127" t="s">
        <v>5348</v>
      </c>
      <c r="M342" s="127" t="s">
        <v>5349</v>
      </c>
      <c r="N342" s="127" t="s">
        <v>5346</v>
      </c>
      <c r="O342" s="127" t="s">
        <v>5350</v>
      </c>
      <c r="P342" s="127" t="s">
        <v>5351</v>
      </c>
      <c r="Q342" s="127" t="s">
        <v>5352</v>
      </c>
      <c r="R342" s="127" t="s">
        <v>5367</v>
      </c>
      <c r="S342" s="127" t="s">
        <v>5368</v>
      </c>
      <c r="T342" s="129">
        <v>3</v>
      </c>
      <c r="U342" s="129">
        <v>3</v>
      </c>
      <c r="V342" s="127" t="s">
        <v>5355</v>
      </c>
      <c r="W342" s="127" t="s">
        <v>5355</v>
      </c>
      <c r="X342" s="130">
        <v>313636</v>
      </c>
      <c r="Y342" s="130">
        <v>313636</v>
      </c>
      <c r="Z342" s="131" t="s">
        <v>5356</v>
      </c>
      <c r="AA342" s="131">
        <v>940908</v>
      </c>
      <c r="AB342" s="131">
        <v>0</v>
      </c>
      <c r="AC342" s="131">
        <v>94091</v>
      </c>
      <c r="AD342" s="130">
        <v>1034.999</v>
      </c>
      <c r="AE342" s="127" t="s">
        <v>5357</v>
      </c>
      <c r="AF342" s="127" t="s">
        <v>5356</v>
      </c>
      <c r="AG342" s="127" t="s">
        <v>5356</v>
      </c>
      <c r="AH342" s="127" t="s">
        <v>5694</v>
      </c>
      <c r="AI342" s="127" t="s">
        <v>5356</v>
      </c>
      <c r="AJ342" s="127" t="s">
        <v>5359</v>
      </c>
      <c r="AK342" s="127" t="s">
        <v>5360</v>
      </c>
      <c r="AL342" s="131" t="s">
        <v>5361</v>
      </c>
      <c r="AM342" s="127" t="s">
        <v>5356</v>
      </c>
      <c r="AN342" s="127" t="s">
        <v>5695</v>
      </c>
      <c r="AO342" s="127" t="s">
        <v>5693</v>
      </c>
      <c r="AP342" s="127" t="s">
        <v>13</v>
      </c>
      <c r="AQ342" s="132">
        <v>3</v>
      </c>
      <c r="AR342" t="s">
        <v>95</v>
      </c>
      <c r="AS342"/>
    </row>
    <row r="343" spans="1:45" s="127" customFormat="1">
      <c r="A343" s="127" t="s">
        <v>5691</v>
      </c>
      <c r="B343" s="128">
        <v>43634</v>
      </c>
      <c r="C343" s="127" t="s">
        <v>5339</v>
      </c>
      <c r="D343" s="127" t="s">
        <v>5340</v>
      </c>
      <c r="E343" s="127" t="s">
        <v>5692</v>
      </c>
      <c r="F343" s="127" t="s">
        <v>5342</v>
      </c>
      <c r="G343" s="127" t="s">
        <v>5427</v>
      </c>
      <c r="H343" s="127" t="s">
        <v>5428</v>
      </c>
      <c r="I343" s="127" t="s">
        <v>5693</v>
      </c>
      <c r="J343" s="127" t="s">
        <v>5346</v>
      </c>
      <c r="K343" s="127" t="s">
        <v>5347</v>
      </c>
      <c r="L343" s="127" t="s">
        <v>5348</v>
      </c>
      <c r="M343" s="127" t="s">
        <v>5349</v>
      </c>
      <c r="N343" s="127" t="s">
        <v>5346</v>
      </c>
      <c r="O343" s="127" t="s">
        <v>5350</v>
      </c>
      <c r="P343" s="127" t="s">
        <v>5351</v>
      </c>
      <c r="Q343" s="127" t="s">
        <v>5352</v>
      </c>
      <c r="R343" s="127" t="s">
        <v>5369</v>
      </c>
      <c r="S343" s="127" t="s">
        <v>5370</v>
      </c>
      <c r="T343" s="129">
        <v>1</v>
      </c>
      <c r="U343" s="129">
        <v>1</v>
      </c>
      <c r="V343" s="127" t="s">
        <v>5355</v>
      </c>
      <c r="W343" s="127" t="s">
        <v>5355</v>
      </c>
      <c r="X343" s="130">
        <v>313636</v>
      </c>
      <c r="Y343" s="130">
        <v>313636</v>
      </c>
      <c r="Z343" s="131" t="s">
        <v>5356</v>
      </c>
      <c r="AA343" s="131">
        <v>313636</v>
      </c>
      <c r="AB343" s="131">
        <v>0</v>
      </c>
      <c r="AC343" s="131">
        <v>31364</v>
      </c>
      <c r="AD343" s="130">
        <v>345</v>
      </c>
      <c r="AE343" s="127" t="s">
        <v>5357</v>
      </c>
      <c r="AF343" s="127" t="s">
        <v>5356</v>
      </c>
      <c r="AG343" s="127" t="s">
        <v>5356</v>
      </c>
      <c r="AH343" s="127" t="s">
        <v>5694</v>
      </c>
      <c r="AI343" s="127" t="s">
        <v>5356</v>
      </c>
      <c r="AJ343" s="127" t="s">
        <v>5359</v>
      </c>
      <c r="AK343" s="127" t="s">
        <v>5360</v>
      </c>
      <c r="AL343" s="131" t="s">
        <v>5361</v>
      </c>
      <c r="AM343" s="127" t="s">
        <v>5356</v>
      </c>
      <c r="AN343" s="127" t="s">
        <v>5695</v>
      </c>
      <c r="AO343" s="127" t="s">
        <v>5693</v>
      </c>
      <c r="AP343" s="127" t="s">
        <v>13</v>
      </c>
      <c r="AQ343" s="132">
        <v>1</v>
      </c>
      <c r="AR343" t="s">
        <v>95</v>
      </c>
      <c r="AS343"/>
    </row>
    <row r="344" spans="1:45" s="127" customFormat="1">
      <c r="A344" s="127" t="s">
        <v>5691</v>
      </c>
      <c r="B344" s="128">
        <v>43634</v>
      </c>
      <c r="C344" s="127" t="s">
        <v>5339</v>
      </c>
      <c r="D344" s="127" t="s">
        <v>5340</v>
      </c>
      <c r="E344" s="127" t="s">
        <v>5692</v>
      </c>
      <c r="F344" s="127" t="s">
        <v>5342</v>
      </c>
      <c r="G344" s="127" t="s">
        <v>5427</v>
      </c>
      <c r="H344" s="127" t="s">
        <v>5428</v>
      </c>
      <c r="I344" s="127" t="s">
        <v>5693</v>
      </c>
      <c r="J344" s="127" t="s">
        <v>5346</v>
      </c>
      <c r="K344" s="127" t="s">
        <v>5347</v>
      </c>
      <c r="L344" s="127" t="s">
        <v>5348</v>
      </c>
      <c r="M344" s="127" t="s">
        <v>5349</v>
      </c>
      <c r="N344" s="127" t="s">
        <v>5346</v>
      </c>
      <c r="O344" s="127" t="s">
        <v>5350</v>
      </c>
      <c r="P344" s="127" t="s">
        <v>5351</v>
      </c>
      <c r="Q344" s="127" t="s">
        <v>5352</v>
      </c>
      <c r="R344" s="127" t="s">
        <v>5447</v>
      </c>
      <c r="S344" s="127" t="s">
        <v>5448</v>
      </c>
      <c r="T344" s="129">
        <v>1</v>
      </c>
      <c r="U344" s="129">
        <v>1</v>
      </c>
      <c r="V344" s="127" t="s">
        <v>5355</v>
      </c>
      <c r="W344" s="127" t="s">
        <v>5355</v>
      </c>
      <c r="X344" s="130">
        <v>334545</v>
      </c>
      <c r="Y344" s="130">
        <v>334545</v>
      </c>
      <c r="Z344" s="131" t="s">
        <v>5356</v>
      </c>
      <c r="AA344" s="131">
        <v>334545</v>
      </c>
      <c r="AB344" s="131">
        <v>0</v>
      </c>
      <c r="AC344" s="131">
        <v>33455</v>
      </c>
      <c r="AD344" s="130">
        <v>368</v>
      </c>
      <c r="AE344" s="127" t="s">
        <v>5357</v>
      </c>
      <c r="AF344" s="127" t="s">
        <v>5356</v>
      </c>
      <c r="AG344" s="127" t="s">
        <v>5356</v>
      </c>
      <c r="AH344" s="127" t="s">
        <v>5694</v>
      </c>
      <c r="AI344" s="127" t="s">
        <v>5356</v>
      </c>
      <c r="AJ344" s="127" t="s">
        <v>5359</v>
      </c>
      <c r="AK344" s="127" t="s">
        <v>5360</v>
      </c>
      <c r="AL344" s="131" t="s">
        <v>5361</v>
      </c>
      <c r="AM344" s="127" t="s">
        <v>5356</v>
      </c>
      <c r="AN344" s="127" t="s">
        <v>5695</v>
      </c>
      <c r="AO344" s="127" t="s">
        <v>5693</v>
      </c>
      <c r="AP344" s="127" t="s">
        <v>13</v>
      </c>
      <c r="AQ344" s="132">
        <v>1</v>
      </c>
      <c r="AR344" t="s">
        <v>95</v>
      </c>
      <c r="AS344"/>
    </row>
    <row r="345" spans="1:45" s="127" customFormat="1">
      <c r="A345" s="127" t="s">
        <v>5691</v>
      </c>
      <c r="B345" s="128">
        <v>43634</v>
      </c>
      <c r="C345" s="127" t="s">
        <v>5339</v>
      </c>
      <c r="D345" s="127" t="s">
        <v>5340</v>
      </c>
      <c r="E345" s="127" t="s">
        <v>5692</v>
      </c>
      <c r="F345" s="127" t="s">
        <v>5342</v>
      </c>
      <c r="G345" s="127" t="s">
        <v>5427</v>
      </c>
      <c r="H345" s="127" t="s">
        <v>5428</v>
      </c>
      <c r="I345" s="127" t="s">
        <v>5693</v>
      </c>
      <c r="J345" s="127" t="s">
        <v>5346</v>
      </c>
      <c r="K345" s="127" t="s">
        <v>5347</v>
      </c>
      <c r="L345" s="127" t="s">
        <v>5348</v>
      </c>
      <c r="M345" s="127" t="s">
        <v>5349</v>
      </c>
      <c r="N345" s="127" t="s">
        <v>5346</v>
      </c>
      <c r="O345" s="127" t="s">
        <v>5350</v>
      </c>
      <c r="P345" s="127" t="s">
        <v>5351</v>
      </c>
      <c r="Q345" s="127" t="s">
        <v>5352</v>
      </c>
      <c r="R345" s="127" t="s">
        <v>5371</v>
      </c>
      <c r="S345" s="127" t="s">
        <v>5372</v>
      </c>
      <c r="T345" s="129">
        <v>2</v>
      </c>
      <c r="U345" s="129">
        <v>2</v>
      </c>
      <c r="V345" s="127" t="s">
        <v>5355</v>
      </c>
      <c r="W345" s="127" t="s">
        <v>5355</v>
      </c>
      <c r="X345" s="130">
        <v>313636</v>
      </c>
      <c r="Y345" s="130">
        <v>313636</v>
      </c>
      <c r="Z345" s="131" t="s">
        <v>5356</v>
      </c>
      <c r="AA345" s="131">
        <v>627272</v>
      </c>
      <c r="AB345" s="131">
        <v>0</v>
      </c>
      <c r="AC345" s="131">
        <v>62727</v>
      </c>
      <c r="AD345" s="130">
        <v>689.99900000000002</v>
      </c>
      <c r="AE345" s="127" t="s">
        <v>5357</v>
      </c>
      <c r="AF345" s="127" t="s">
        <v>5356</v>
      </c>
      <c r="AG345" s="127" t="s">
        <v>5356</v>
      </c>
      <c r="AH345" s="127" t="s">
        <v>5694</v>
      </c>
      <c r="AI345" s="127" t="s">
        <v>5356</v>
      </c>
      <c r="AJ345" s="127" t="s">
        <v>5359</v>
      </c>
      <c r="AK345" s="127" t="s">
        <v>5360</v>
      </c>
      <c r="AL345" s="131" t="s">
        <v>5361</v>
      </c>
      <c r="AM345" s="127" t="s">
        <v>5356</v>
      </c>
      <c r="AN345" s="127" t="s">
        <v>5695</v>
      </c>
      <c r="AO345" s="127" t="s">
        <v>5693</v>
      </c>
      <c r="AP345" s="127" t="s">
        <v>13</v>
      </c>
      <c r="AQ345" s="132">
        <v>2</v>
      </c>
      <c r="AR345" t="s">
        <v>95</v>
      </c>
      <c r="AS345"/>
    </row>
    <row r="346" spans="1:45" s="127" customFormat="1">
      <c r="A346" s="127" t="s">
        <v>5696</v>
      </c>
      <c r="B346" s="128">
        <v>43634</v>
      </c>
      <c r="C346" s="127" t="s">
        <v>5339</v>
      </c>
      <c r="D346" s="127" t="s">
        <v>5340</v>
      </c>
      <c r="E346" s="127" t="s">
        <v>5697</v>
      </c>
      <c r="F346" s="127" t="s">
        <v>5342</v>
      </c>
      <c r="G346" s="127" t="s">
        <v>5651</v>
      </c>
      <c r="H346" s="127" t="s">
        <v>5652</v>
      </c>
      <c r="I346" s="127" t="s">
        <v>5653</v>
      </c>
      <c r="J346" s="127" t="s">
        <v>5346</v>
      </c>
      <c r="K346" s="127" t="s">
        <v>5347</v>
      </c>
      <c r="L346" s="127" t="s">
        <v>5348</v>
      </c>
      <c r="M346" s="127" t="s">
        <v>5349</v>
      </c>
      <c r="N346" s="127" t="s">
        <v>5346</v>
      </c>
      <c r="O346" s="127" t="s">
        <v>5350</v>
      </c>
      <c r="P346" s="127" t="s">
        <v>5351</v>
      </c>
      <c r="Q346" s="127" t="s">
        <v>5352</v>
      </c>
      <c r="R346" s="127" t="s">
        <v>5397</v>
      </c>
      <c r="S346" s="127" t="s">
        <v>5398</v>
      </c>
      <c r="T346" s="129">
        <v>3</v>
      </c>
      <c r="U346" s="129">
        <v>3</v>
      </c>
      <c r="V346" s="127" t="s">
        <v>5355</v>
      </c>
      <c r="W346" s="127" t="s">
        <v>5355</v>
      </c>
      <c r="X346" s="130">
        <v>300000</v>
      </c>
      <c r="Y346" s="130">
        <v>300000</v>
      </c>
      <c r="Z346" s="131" t="s">
        <v>5356</v>
      </c>
      <c r="AA346" s="131">
        <v>900000</v>
      </c>
      <c r="AB346" s="131">
        <v>0</v>
      </c>
      <c r="AC346" s="131">
        <v>90000</v>
      </c>
      <c r="AD346" s="130">
        <v>990</v>
      </c>
      <c r="AE346" s="127" t="s">
        <v>5357</v>
      </c>
      <c r="AF346" s="127" t="s">
        <v>5356</v>
      </c>
      <c r="AG346" s="127" t="s">
        <v>5356</v>
      </c>
      <c r="AH346" s="127" t="s">
        <v>5698</v>
      </c>
      <c r="AI346" s="127" t="s">
        <v>5356</v>
      </c>
      <c r="AJ346" s="127" t="s">
        <v>5359</v>
      </c>
      <c r="AK346" s="127" t="s">
        <v>5360</v>
      </c>
      <c r="AL346" s="131" t="s">
        <v>5361</v>
      </c>
      <c r="AM346" s="127" t="s">
        <v>13</v>
      </c>
      <c r="AN346" s="127" t="s">
        <v>5651</v>
      </c>
      <c r="AO346" s="127" t="s">
        <v>5356</v>
      </c>
      <c r="AP346" s="127" t="s">
        <v>5356</v>
      </c>
      <c r="AQ346" s="132">
        <v>3</v>
      </c>
      <c r="AR346" t="s">
        <v>94</v>
      </c>
      <c r="AS346"/>
    </row>
    <row r="347" spans="1:45" s="127" customFormat="1">
      <c r="A347" s="127" t="s">
        <v>5696</v>
      </c>
      <c r="B347" s="128">
        <v>43634</v>
      </c>
      <c r="C347" s="127" t="s">
        <v>5339</v>
      </c>
      <c r="D347" s="127" t="s">
        <v>5340</v>
      </c>
      <c r="E347" s="127" t="s">
        <v>5697</v>
      </c>
      <c r="F347" s="127" t="s">
        <v>5342</v>
      </c>
      <c r="G347" s="127" t="s">
        <v>5651</v>
      </c>
      <c r="H347" s="127" t="s">
        <v>5652</v>
      </c>
      <c r="I347" s="127" t="s">
        <v>5653</v>
      </c>
      <c r="J347" s="127" t="s">
        <v>5346</v>
      </c>
      <c r="K347" s="127" t="s">
        <v>5347</v>
      </c>
      <c r="L347" s="127" t="s">
        <v>5348</v>
      </c>
      <c r="M347" s="127" t="s">
        <v>5349</v>
      </c>
      <c r="N347" s="127" t="s">
        <v>5346</v>
      </c>
      <c r="O347" s="127" t="s">
        <v>5350</v>
      </c>
      <c r="P347" s="127" t="s">
        <v>5351</v>
      </c>
      <c r="Q347" s="127" t="s">
        <v>5352</v>
      </c>
      <c r="R347" s="127" t="s">
        <v>5365</v>
      </c>
      <c r="S347" s="127" t="s">
        <v>5366</v>
      </c>
      <c r="T347" s="129">
        <v>3</v>
      </c>
      <c r="U347" s="129">
        <v>3</v>
      </c>
      <c r="V347" s="127" t="s">
        <v>5355</v>
      </c>
      <c r="W347" s="127" t="s">
        <v>5355</v>
      </c>
      <c r="X347" s="130">
        <v>213273</v>
      </c>
      <c r="Y347" s="130">
        <v>213273</v>
      </c>
      <c r="Z347" s="131" t="s">
        <v>5356</v>
      </c>
      <c r="AA347" s="131">
        <v>639819</v>
      </c>
      <c r="AB347" s="131">
        <v>0</v>
      </c>
      <c r="AC347" s="131">
        <v>63982</v>
      </c>
      <c r="AD347" s="130">
        <v>703.80100000000004</v>
      </c>
      <c r="AE347" s="127" t="s">
        <v>5357</v>
      </c>
      <c r="AF347" s="127" t="s">
        <v>5356</v>
      </c>
      <c r="AG347" s="127" t="s">
        <v>5356</v>
      </c>
      <c r="AH347" s="127" t="s">
        <v>5698</v>
      </c>
      <c r="AI347" s="127" t="s">
        <v>5356</v>
      </c>
      <c r="AJ347" s="127" t="s">
        <v>5359</v>
      </c>
      <c r="AK347" s="127" t="s">
        <v>5360</v>
      </c>
      <c r="AL347" s="131" t="s">
        <v>5361</v>
      </c>
      <c r="AM347" s="127" t="s">
        <v>13</v>
      </c>
      <c r="AN347" s="127" t="s">
        <v>5651</v>
      </c>
      <c r="AO347" s="127" t="s">
        <v>5356</v>
      </c>
      <c r="AP347" s="127" t="s">
        <v>5356</v>
      </c>
      <c r="AQ347" s="132">
        <v>3</v>
      </c>
      <c r="AR347" t="s">
        <v>94</v>
      </c>
      <c r="AS347"/>
    </row>
    <row r="348" spans="1:45" s="127" customFormat="1">
      <c r="A348" s="127" t="s">
        <v>5696</v>
      </c>
      <c r="B348" s="128">
        <v>43634</v>
      </c>
      <c r="C348" s="127" t="s">
        <v>5339</v>
      </c>
      <c r="D348" s="127" t="s">
        <v>5340</v>
      </c>
      <c r="E348" s="127" t="s">
        <v>5697</v>
      </c>
      <c r="F348" s="127" t="s">
        <v>5342</v>
      </c>
      <c r="G348" s="127" t="s">
        <v>5651</v>
      </c>
      <c r="H348" s="127" t="s">
        <v>5652</v>
      </c>
      <c r="I348" s="127" t="s">
        <v>5653</v>
      </c>
      <c r="J348" s="127" t="s">
        <v>5346</v>
      </c>
      <c r="K348" s="127" t="s">
        <v>5347</v>
      </c>
      <c r="L348" s="127" t="s">
        <v>5348</v>
      </c>
      <c r="M348" s="127" t="s">
        <v>5349</v>
      </c>
      <c r="N348" s="127" t="s">
        <v>5346</v>
      </c>
      <c r="O348" s="127" t="s">
        <v>5350</v>
      </c>
      <c r="P348" s="127" t="s">
        <v>5351</v>
      </c>
      <c r="Q348" s="127" t="s">
        <v>5352</v>
      </c>
      <c r="R348" s="127" t="s">
        <v>5369</v>
      </c>
      <c r="S348" s="127" t="s">
        <v>5370</v>
      </c>
      <c r="T348" s="129">
        <v>1</v>
      </c>
      <c r="U348" s="129">
        <v>1</v>
      </c>
      <c r="V348" s="127" t="s">
        <v>5355</v>
      </c>
      <c r="W348" s="127" t="s">
        <v>5355</v>
      </c>
      <c r="X348" s="130">
        <v>300000</v>
      </c>
      <c r="Y348" s="130">
        <v>300000</v>
      </c>
      <c r="Z348" s="131" t="s">
        <v>5356</v>
      </c>
      <c r="AA348" s="131">
        <v>300000</v>
      </c>
      <c r="AB348" s="131">
        <v>0</v>
      </c>
      <c r="AC348" s="131">
        <v>30000</v>
      </c>
      <c r="AD348" s="130">
        <v>330</v>
      </c>
      <c r="AE348" s="127" t="s">
        <v>5357</v>
      </c>
      <c r="AF348" s="127" t="s">
        <v>5356</v>
      </c>
      <c r="AG348" s="127" t="s">
        <v>5356</v>
      </c>
      <c r="AH348" s="127" t="s">
        <v>5698</v>
      </c>
      <c r="AI348" s="127" t="s">
        <v>5356</v>
      </c>
      <c r="AJ348" s="127" t="s">
        <v>5359</v>
      </c>
      <c r="AK348" s="127" t="s">
        <v>5360</v>
      </c>
      <c r="AL348" s="131" t="s">
        <v>5361</v>
      </c>
      <c r="AM348" s="127" t="s">
        <v>13</v>
      </c>
      <c r="AN348" s="127" t="s">
        <v>5651</v>
      </c>
      <c r="AO348" s="127" t="s">
        <v>5356</v>
      </c>
      <c r="AP348" s="127" t="s">
        <v>5356</v>
      </c>
      <c r="AQ348" s="132">
        <v>1</v>
      </c>
      <c r="AR348" t="s">
        <v>94</v>
      </c>
      <c r="AS348"/>
    </row>
    <row r="349" spans="1:45" s="127" customFormat="1">
      <c r="A349" s="127" t="s">
        <v>5696</v>
      </c>
      <c r="B349" s="128">
        <v>43634</v>
      </c>
      <c r="C349" s="127" t="s">
        <v>5339</v>
      </c>
      <c r="D349" s="127" t="s">
        <v>5340</v>
      </c>
      <c r="E349" s="127" t="s">
        <v>5697</v>
      </c>
      <c r="F349" s="127" t="s">
        <v>5342</v>
      </c>
      <c r="G349" s="127" t="s">
        <v>5651</v>
      </c>
      <c r="H349" s="127" t="s">
        <v>5652</v>
      </c>
      <c r="I349" s="127" t="s">
        <v>5653</v>
      </c>
      <c r="J349" s="127" t="s">
        <v>5346</v>
      </c>
      <c r="K349" s="127" t="s">
        <v>5347</v>
      </c>
      <c r="L349" s="127" t="s">
        <v>5348</v>
      </c>
      <c r="M349" s="127" t="s">
        <v>5349</v>
      </c>
      <c r="N349" s="127" t="s">
        <v>5346</v>
      </c>
      <c r="O349" s="127" t="s">
        <v>5350</v>
      </c>
      <c r="P349" s="127" t="s">
        <v>5351</v>
      </c>
      <c r="Q349" s="127" t="s">
        <v>5352</v>
      </c>
      <c r="R349" s="127" t="s">
        <v>5367</v>
      </c>
      <c r="S349" s="127" t="s">
        <v>5368</v>
      </c>
      <c r="T349" s="129">
        <v>8</v>
      </c>
      <c r="U349" s="129">
        <v>8</v>
      </c>
      <c r="V349" s="127" t="s">
        <v>5355</v>
      </c>
      <c r="W349" s="127" t="s">
        <v>5355</v>
      </c>
      <c r="X349" s="130">
        <v>300000</v>
      </c>
      <c r="Y349" s="130">
        <v>300000</v>
      </c>
      <c r="Z349" s="131" t="s">
        <v>5356</v>
      </c>
      <c r="AA349" s="131">
        <v>2400000</v>
      </c>
      <c r="AB349" s="131">
        <v>0</v>
      </c>
      <c r="AC349" s="131">
        <v>240000</v>
      </c>
      <c r="AD349" s="130">
        <v>2640</v>
      </c>
      <c r="AE349" s="127" t="s">
        <v>5357</v>
      </c>
      <c r="AF349" s="127" t="s">
        <v>5356</v>
      </c>
      <c r="AG349" s="127" t="s">
        <v>5356</v>
      </c>
      <c r="AH349" s="127" t="s">
        <v>5698</v>
      </c>
      <c r="AI349" s="127" t="s">
        <v>5356</v>
      </c>
      <c r="AJ349" s="127" t="s">
        <v>5359</v>
      </c>
      <c r="AK349" s="127" t="s">
        <v>5360</v>
      </c>
      <c r="AL349" s="131" t="s">
        <v>5361</v>
      </c>
      <c r="AM349" s="127" t="s">
        <v>13</v>
      </c>
      <c r="AN349" s="127" t="s">
        <v>5651</v>
      </c>
      <c r="AO349" s="127" t="s">
        <v>5356</v>
      </c>
      <c r="AP349" s="127" t="s">
        <v>5356</v>
      </c>
      <c r="AQ349" s="132">
        <v>8</v>
      </c>
      <c r="AR349" t="s">
        <v>94</v>
      </c>
      <c r="AS349"/>
    </row>
    <row r="350" spans="1:45" s="127" customFormat="1">
      <c r="A350" s="127" t="s">
        <v>5696</v>
      </c>
      <c r="B350" s="128">
        <v>43634</v>
      </c>
      <c r="C350" s="127" t="s">
        <v>5339</v>
      </c>
      <c r="D350" s="127" t="s">
        <v>5340</v>
      </c>
      <c r="E350" s="127" t="s">
        <v>5697</v>
      </c>
      <c r="F350" s="127" t="s">
        <v>5342</v>
      </c>
      <c r="G350" s="127" t="s">
        <v>5651</v>
      </c>
      <c r="H350" s="127" t="s">
        <v>5652</v>
      </c>
      <c r="I350" s="127" t="s">
        <v>5653</v>
      </c>
      <c r="J350" s="127" t="s">
        <v>5346</v>
      </c>
      <c r="K350" s="127" t="s">
        <v>5347</v>
      </c>
      <c r="L350" s="127" t="s">
        <v>5348</v>
      </c>
      <c r="M350" s="127" t="s">
        <v>5349</v>
      </c>
      <c r="N350" s="127" t="s">
        <v>5346</v>
      </c>
      <c r="O350" s="127" t="s">
        <v>5350</v>
      </c>
      <c r="P350" s="127" t="s">
        <v>5351</v>
      </c>
      <c r="Q350" s="127" t="s">
        <v>5352</v>
      </c>
      <c r="R350" s="127" t="s">
        <v>5386</v>
      </c>
      <c r="S350" s="127" t="s">
        <v>5387</v>
      </c>
      <c r="T350" s="129">
        <v>7</v>
      </c>
      <c r="U350" s="129">
        <v>7</v>
      </c>
      <c r="V350" s="127" t="s">
        <v>5355</v>
      </c>
      <c r="W350" s="127" t="s">
        <v>5355</v>
      </c>
      <c r="X350" s="130">
        <v>213273</v>
      </c>
      <c r="Y350" s="130">
        <v>213273</v>
      </c>
      <c r="Z350" s="131" t="s">
        <v>5356</v>
      </c>
      <c r="AA350" s="131">
        <v>1492911</v>
      </c>
      <c r="AB350" s="131">
        <v>0</v>
      </c>
      <c r="AC350" s="131">
        <v>149291</v>
      </c>
      <c r="AD350" s="130">
        <v>1642.202</v>
      </c>
      <c r="AE350" s="127" t="s">
        <v>5357</v>
      </c>
      <c r="AF350" s="127" t="s">
        <v>5356</v>
      </c>
      <c r="AG350" s="127" t="s">
        <v>5356</v>
      </c>
      <c r="AH350" s="127" t="s">
        <v>5698</v>
      </c>
      <c r="AI350" s="127" t="s">
        <v>5356</v>
      </c>
      <c r="AJ350" s="127" t="s">
        <v>5359</v>
      </c>
      <c r="AK350" s="127" t="s">
        <v>5360</v>
      </c>
      <c r="AL350" s="131" t="s">
        <v>5361</v>
      </c>
      <c r="AM350" s="127" t="s">
        <v>13</v>
      </c>
      <c r="AN350" s="127" t="s">
        <v>5651</v>
      </c>
      <c r="AO350" s="127" t="s">
        <v>5356</v>
      </c>
      <c r="AP350" s="127" t="s">
        <v>5356</v>
      </c>
      <c r="AQ350" s="132">
        <v>7</v>
      </c>
      <c r="AR350" t="s">
        <v>94</v>
      </c>
      <c r="AS350"/>
    </row>
    <row r="351" spans="1:45" s="127" customFormat="1">
      <c r="A351" s="127" t="s">
        <v>5696</v>
      </c>
      <c r="B351" s="128">
        <v>43634</v>
      </c>
      <c r="C351" s="127" t="s">
        <v>5339</v>
      </c>
      <c r="D351" s="127" t="s">
        <v>5340</v>
      </c>
      <c r="E351" s="127" t="s">
        <v>5697</v>
      </c>
      <c r="F351" s="127" t="s">
        <v>5342</v>
      </c>
      <c r="G351" s="127" t="s">
        <v>5651</v>
      </c>
      <c r="H351" s="127" t="s">
        <v>5652</v>
      </c>
      <c r="I351" s="127" t="s">
        <v>5653</v>
      </c>
      <c r="J351" s="127" t="s">
        <v>5346</v>
      </c>
      <c r="K351" s="127" t="s">
        <v>5347</v>
      </c>
      <c r="L351" s="127" t="s">
        <v>5348</v>
      </c>
      <c r="M351" s="127" t="s">
        <v>5349</v>
      </c>
      <c r="N351" s="127" t="s">
        <v>5346</v>
      </c>
      <c r="O351" s="127" t="s">
        <v>5350</v>
      </c>
      <c r="P351" s="127" t="s">
        <v>5351</v>
      </c>
      <c r="Q351" s="127" t="s">
        <v>5352</v>
      </c>
      <c r="R351" s="127" t="s">
        <v>5371</v>
      </c>
      <c r="S351" s="127" t="s">
        <v>5372</v>
      </c>
      <c r="T351" s="129">
        <v>5</v>
      </c>
      <c r="U351" s="129">
        <v>5</v>
      </c>
      <c r="V351" s="127" t="s">
        <v>5355</v>
      </c>
      <c r="W351" s="127" t="s">
        <v>5355</v>
      </c>
      <c r="X351" s="130">
        <v>300000</v>
      </c>
      <c r="Y351" s="130">
        <v>300000</v>
      </c>
      <c r="Z351" s="131" t="s">
        <v>5356</v>
      </c>
      <c r="AA351" s="131">
        <v>1500000</v>
      </c>
      <c r="AB351" s="131">
        <v>0</v>
      </c>
      <c r="AC351" s="131">
        <v>150000</v>
      </c>
      <c r="AD351" s="130">
        <v>1650</v>
      </c>
      <c r="AE351" s="127" t="s">
        <v>5357</v>
      </c>
      <c r="AF351" s="127" t="s">
        <v>5356</v>
      </c>
      <c r="AG351" s="127" t="s">
        <v>5356</v>
      </c>
      <c r="AH351" s="127" t="s">
        <v>5698</v>
      </c>
      <c r="AI351" s="127" t="s">
        <v>5356</v>
      </c>
      <c r="AJ351" s="127" t="s">
        <v>5359</v>
      </c>
      <c r="AK351" s="127" t="s">
        <v>5360</v>
      </c>
      <c r="AL351" s="131" t="s">
        <v>5361</v>
      </c>
      <c r="AM351" s="127" t="s">
        <v>13</v>
      </c>
      <c r="AN351" s="127" t="s">
        <v>5651</v>
      </c>
      <c r="AO351" s="127" t="s">
        <v>5356</v>
      </c>
      <c r="AP351" s="127" t="s">
        <v>5356</v>
      </c>
      <c r="AQ351" s="132">
        <v>5</v>
      </c>
      <c r="AR351" t="s">
        <v>94</v>
      </c>
      <c r="AS351"/>
    </row>
    <row r="352" spans="1:45" s="127" customFormat="1">
      <c r="A352" s="127" t="s">
        <v>5699</v>
      </c>
      <c r="B352" s="128">
        <v>43634</v>
      </c>
      <c r="C352" s="127" t="s">
        <v>5339</v>
      </c>
      <c r="D352" s="127" t="s">
        <v>5340</v>
      </c>
      <c r="E352" s="127" t="s">
        <v>5700</v>
      </c>
      <c r="F352" s="127" t="s">
        <v>5342</v>
      </c>
      <c r="G352" s="127" t="s">
        <v>5393</v>
      </c>
      <c r="H352" s="127" t="s">
        <v>5394</v>
      </c>
      <c r="I352" s="127" t="s">
        <v>5395</v>
      </c>
      <c r="J352" s="127" t="s">
        <v>5346</v>
      </c>
      <c r="K352" s="127" t="s">
        <v>5347</v>
      </c>
      <c r="L352" s="127" t="s">
        <v>5348</v>
      </c>
      <c r="M352" s="127" t="s">
        <v>5349</v>
      </c>
      <c r="N352" s="127" t="s">
        <v>5346</v>
      </c>
      <c r="O352" s="127" t="s">
        <v>5350</v>
      </c>
      <c r="P352" s="127" t="s">
        <v>5351</v>
      </c>
      <c r="Q352" s="127" t="s">
        <v>5352</v>
      </c>
      <c r="R352" s="127" t="s">
        <v>5353</v>
      </c>
      <c r="S352" s="127" t="s">
        <v>5354</v>
      </c>
      <c r="T352" s="129">
        <v>10</v>
      </c>
      <c r="U352" s="129">
        <v>10</v>
      </c>
      <c r="V352" s="127" t="s">
        <v>5355</v>
      </c>
      <c r="W352" s="127" t="s">
        <v>5355</v>
      </c>
      <c r="X352" s="130">
        <v>115037</v>
      </c>
      <c r="Y352" s="130">
        <v>115037</v>
      </c>
      <c r="Z352" s="131" t="s">
        <v>5356</v>
      </c>
      <c r="AA352" s="131">
        <v>1150367</v>
      </c>
      <c r="AB352" s="131">
        <v>-404183</v>
      </c>
      <c r="AC352" s="131">
        <v>115037</v>
      </c>
      <c r="AD352" s="130">
        <v>1265.404</v>
      </c>
      <c r="AE352" s="127" t="s">
        <v>5357</v>
      </c>
      <c r="AF352" s="127" t="s">
        <v>5356</v>
      </c>
      <c r="AG352" s="127" t="s">
        <v>5356</v>
      </c>
      <c r="AH352" s="127" t="s">
        <v>5701</v>
      </c>
      <c r="AI352" s="127" t="s">
        <v>5356</v>
      </c>
      <c r="AJ352" s="127" t="s">
        <v>5359</v>
      </c>
      <c r="AK352" s="127" t="s">
        <v>5360</v>
      </c>
      <c r="AL352" s="131" t="s">
        <v>5361</v>
      </c>
      <c r="AM352" s="127" t="s">
        <v>13</v>
      </c>
      <c r="AN352" s="127" t="s">
        <v>5393</v>
      </c>
      <c r="AO352" s="127" t="s">
        <v>5356</v>
      </c>
      <c r="AP352" s="127" t="s">
        <v>5356</v>
      </c>
      <c r="AQ352" s="132">
        <v>10</v>
      </c>
      <c r="AR352" t="s">
        <v>94</v>
      </c>
      <c r="AS352"/>
    </row>
    <row r="353" spans="1:45" s="127" customFormat="1">
      <c r="A353" s="127" t="s">
        <v>5699</v>
      </c>
      <c r="B353" s="128">
        <v>43634</v>
      </c>
      <c r="C353" s="127" t="s">
        <v>5339</v>
      </c>
      <c r="D353" s="127" t="s">
        <v>5340</v>
      </c>
      <c r="E353" s="127" t="s">
        <v>5700</v>
      </c>
      <c r="F353" s="127" t="s">
        <v>5342</v>
      </c>
      <c r="G353" s="127" t="s">
        <v>5393</v>
      </c>
      <c r="H353" s="127" t="s">
        <v>5394</v>
      </c>
      <c r="I353" s="127" t="s">
        <v>5395</v>
      </c>
      <c r="J353" s="127" t="s">
        <v>5346</v>
      </c>
      <c r="K353" s="127" t="s">
        <v>5347</v>
      </c>
      <c r="L353" s="127" t="s">
        <v>5348</v>
      </c>
      <c r="M353" s="127" t="s">
        <v>5349</v>
      </c>
      <c r="N353" s="127" t="s">
        <v>5346</v>
      </c>
      <c r="O353" s="127" t="s">
        <v>5350</v>
      </c>
      <c r="P353" s="127" t="s">
        <v>5351</v>
      </c>
      <c r="Q353" s="127" t="s">
        <v>5352</v>
      </c>
      <c r="R353" s="127" t="s">
        <v>5363</v>
      </c>
      <c r="S353" s="127" t="s">
        <v>5364</v>
      </c>
      <c r="T353" s="129">
        <v>15</v>
      </c>
      <c r="U353" s="129">
        <v>15</v>
      </c>
      <c r="V353" s="127" t="s">
        <v>5355</v>
      </c>
      <c r="W353" s="127" t="s">
        <v>5355</v>
      </c>
      <c r="X353" s="130">
        <v>340000</v>
      </c>
      <c r="Y353" s="130">
        <v>340000</v>
      </c>
      <c r="Z353" s="131" t="s">
        <v>5356</v>
      </c>
      <c r="AA353" s="131">
        <v>5100000</v>
      </c>
      <c r="AB353" s="131">
        <v>0</v>
      </c>
      <c r="AC353" s="131">
        <v>510000</v>
      </c>
      <c r="AD353" s="130">
        <v>5610</v>
      </c>
      <c r="AE353" s="127" t="s">
        <v>5357</v>
      </c>
      <c r="AF353" s="127" t="s">
        <v>5356</v>
      </c>
      <c r="AG353" s="127" t="s">
        <v>5356</v>
      </c>
      <c r="AH353" s="127" t="s">
        <v>5701</v>
      </c>
      <c r="AI353" s="127" t="s">
        <v>5356</v>
      </c>
      <c r="AJ353" s="127" t="s">
        <v>5359</v>
      </c>
      <c r="AK353" s="127" t="s">
        <v>5360</v>
      </c>
      <c r="AL353" s="131" t="s">
        <v>5361</v>
      </c>
      <c r="AM353" s="127" t="s">
        <v>13</v>
      </c>
      <c r="AN353" s="127" t="s">
        <v>5393</v>
      </c>
      <c r="AO353" s="127" t="s">
        <v>5356</v>
      </c>
      <c r="AP353" s="127" t="s">
        <v>5356</v>
      </c>
      <c r="AQ353" s="132">
        <v>15</v>
      </c>
      <c r="AR353" t="s">
        <v>94</v>
      </c>
      <c r="AS353"/>
    </row>
    <row r="354" spans="1:45" s="127" customFormat="1">
      <c r="A354" s="127" t="s">
        <v>5699</v>
      </c>
      <c r="B354" s="128">
        <v>43634</v>
      </c>
      <c r="C354" s="127" t="s">
        <v>5339</v>
      </c>
      <c r="D354" s="127" t="s">
        <v>5340</v>
      </c>
      <c r="E354" s="127" t="s">
        <v>5700</v>
      </c>
      <c r="F354" s="127" t="s">
        <v>5342</v>
      </c>
      <c r="G354" s="127" t="s">
        <v>5393</v>
      </c>
      <c r="H354" s="127" t="s">
        <v>5394</v>
      </c>
      <c r="I354" s="127" t="s">
        <v>5395</v>
      </c>
      <c r="J354" s="127" t="s">
        <v>5346</v>
      </c>
      <c r="K354" s="127" t="s">
        <v>5347</v>
      </c>
      <c r="L354" s="127" t="s">
        <v>5348</v>
      </c>
      <c r="M354" s="127" t="s">
        <v>5349</v>
      </c>
      <c r="N354" s="127" t="s">
        <v>5346</v>
      </c>
      <c r="O354" s="127" t="s">
        <v>5350</v>
      </c>
      <c r="P354" s="127" t="s">
        <v>5351</v>
      </c>
      <c r="Q354" s="127" t="s">
        <v>5352</v>
      </c>
      <c r="R354" s="127" t="s">
        <v>5367</v>
      </c>
      <c r="S354" s="127" t="s">
        <v>5368</v>
      </c>
      <c r="T354" s="129">
        <v>3</v>
      </c>
      <c r="U354" s="129">
        <v>3</v>
      </c>
      <c r="V354" s="127" t="s">
        <v>5355</v>
      </c>
      <c r="W354" s="127" t="s">
        <v>5355</v>
      </c>
      <c r="X354" s="130">
        <v>300000</v>
      </c>
      <c r="Y354" s="130">
        <v>300000</v>
      </c>
      <c r="Z354" s="131" t="s">
        <v>5356</v>
      </c>
      <c r="AA354" s="131">
        <v>900000</v>
      </c>
      <c r="AB354" s="131">
        <v>0</v>
      </c>
      <c r="AC354" s="131">
        <v>90000</v>
      </c>
      <c r="AD354" s="130">
        <v>990</v>
      </c>
      <c r="AE354" s="127" t="s">
        <v>5357</v>
      </c>
      <c r="AF354" s="127" t="s">
        <v>5356</v>
      </c>
      <c r="AG354" s="127" t="s">
        <v>5356</v>
      </c>
      <c r="AH354" s="127" t="s">
        <v>5701</v>
      </c>
      <c r="AI354" s="127" t="s">
        <v>5356</v>
      </c>
      <c r="AJ354" s="127" t="s">
        <v>5359</v>
      </c>
      <c r="AK354" s="127" t="s">
        <v>5360</v>
      </c>
      <c r="AL354" s="131" t="s">
        <v>5361</v>
      </c>
      <c r="AM354" s="127" t="s">
        <v>13</v>
      </c>
      <c r="AN354" s="127" t="s">
        <v>5393</v>
      </c>
      <c r="AO354" s="127" t="s">
        <v>5356</v>
      </c>
      <c r="AP354" s="127" t="s">
        <v>5356</v>
      </c>
      <c r="AQ354" s="132">
        <v>3</v>
      </c>
      <c r="AR354" t="s">
        <v>94</v>
      </c>
      <c r="AS354"/>
    </row>
    <row r="355" spans="1:45" s="127" customFormat="1">
      <c r="A355" s="127" t="s">
        <v>5699</v>
      </c>
      <c r="B355" s="128">
        <v>43634</v>
      </c>
      <c r="C355" s="127" t="s">
        <v>5339</v>
      </c>
      <c r="D355" s="127" t="s">
        <v>5340</v>
      </c>
      <c r="E355" s="127" t="s">
        <v>5700</v>
      </c>
      <c r="F355" s="127" t="s">
        <v>5342</v>
      </c>
      <c r="G355" s="127" t="s">
        <v>5393</v>
      </c>
      <c r="H355" s="127" t="s">
        <v>5394</v>
      </c>
      <c r="I355" s="127" t="s">
        <v>5395</v>
      </c>
      <c r="J355" s="127" t="s">
        <v>5346</v>
      </c>
      <c r="K355" s="127" t="s">
        <v>5347</v>
      </c>
      <c r="L355" s="127" t="s">
        <v>5348</v>
      </c>
      <c r="M355" s="127" t="s">
        <v>5349</v>
      </c>
      <c r="N355" s="127" t="s">
        <v>5346</v>
      </c>
      <c r="O355" s="127" t="s">
        <v>5350</v>
      </c>
      <c r="P355" s="127" t="s">
        <v>5351</v>
      </c>
      <c r="Q355" s="127" t="s">
        <v>5352</v>
      </c>
      <c r="R355" s="127" t="s">
        <v>5386</v>
      </c>
      <c r="S355" s="127" t="s">
        <v>5387</v>
      </c>
      <c r="T355" s="129">
        <v>6</v>
      </c>
      <c r="U355" s="129">
        <v>6</v>
      </c>
      <c r="V355" s="127" t="s">
        <v>5355</v>
      </c>
      <c r="W355" s="127" t="s">
        <v>5355</v>
      </c>
      <c r="X355" s="130">
        <v>213273</v>
      </c>
      <c r="Y355" s="130">
        <v>213273</v>
      </c>
      <c r="Z355" s="131" t="s">
        <v>5356</v>
      </c>
      <c r="AA355" s="131">
        <v>1279638</v>
      </c>
      <c r="AB355" s="131">
        <v>0</v>
      </c>
      <c r="AC355" s="131">
        <v>127964</v>
      </c>
      <c r="AD355" s="130">
        <v>1407.6020000000001</v>
      </c>
      <c r="AE355" s="127" t="s">
        <v>5357</v>
      </c>
      <c r="AF355" s="127" t="s">
        <v>5356</v>
      </c>
      <c r="AG355" s="127" t="s">
        <v>5356</v>
      </c>
      <c r="AH355" s="127" t="s">
        <v>5701</v>
      </c>
      <c r="AI355" s="127" t="s">
        <v>5356</v>
      </c>
      <c r="AJ355" s="127" t="s">
        <v>5359</v>
      </c>
      <c r="AK355" s="127" t="s">
        <v>5360</v>
      </c>
      <c r="AL355" s="131" t="s">
        <v>5361</v>
      </c>
      <c r="AM355" s="127" t="s">
        <v>13</v>
      </c>
      <c r="AN355" s="127" t="s">
        <v>5393</v>
      </c>
      <c r="AO355" s="127" t="s">
        <v>5356</v>
      </c>
      <c r="AP355" s="127" t="s">
        <v>5356</v>
      </c>
      <c r="AQ355" s="132">
        <v>6</v>
      </c>
      <c r="AR355" t="s">
        <v>94</v>
      </c>
      <c r="AS355"/>
    </row>
    <row r="356" spans="1:45" s="127" customFormat="1">
      <c r="A356" s="127" t="s">
        <v>5699</v>
      </c>
      <c r="B356" s="128">
        <v>43634</v>
      </c>
      <c r="C356" s="127" t="s">
        <v>5339</v>
      </c>
      <c r="D356" s="127" t="s">
        <v>5340</v>
      </c>
      <c r="E356" s="127" t="s">
        <v>5700</v>
      </c>
      <c r="F356" s="127" t="s">
        <v>5342</v>
      </c>
      <c r="G356" s="127" t="s">
        <v>5393</v>
      </c>
      <c r="H356" s="127" t="s">
        <v>5394</v>
      </c>
      <c r="I356" s="127" t="s">
        <v>5395</v>
      </c>
      <c r="J356" s="127" t="s">
        <v>5346</v>
      </c>
      <c r="K356" s="127" t="s">
        <v>5347</v>
      </c>
      <c r="L356" s="127" t="s">
        <v>5348</v>
      </c>
      <c r="M356" s="127" t="s">
        <v>5349</v>
      </c>
      <c r="N356" s="127" t="s">
        <v>5346</v>
      </c>
      <c r="O356" s="127" t="s">
        <v>5350</v>
      </c>
      <c r="P356" s="127" t="s">
        <v>5351</v>
      </c>
      <c r="Q356" s="127" t="s">
        <v>5352</v>
      </c>
      <c r="R356" s="127" t="s">
        <v>5371</v>
      </c>
      <c r="S356" s="127" t="s">
        <v>5372</v>
      </c>
      <c r="T356" s="129">
        <v>2</v>
      </c>
      <c r="U356" s="129">
        <v>2</v>
      </c>
      <c r="V356" s="127" t="s">
        <v>5355</v>
      </c>
      <c r="W356" s="127" t="s">
        <v>5355</v>
      </c>
      <c r="X356" s="130">
        <v>300000</v>
      </c>
      <c r="Y356" s="130">
        <v>300000</v>
      </c>
      <c r="Z356" s="131" t="s">
        <v>5356</v>
      </c>
      <c r="AA356" s="131">
        <v>600000</v>
      </c>
      <c r="AB356" s="131">
        <v>0</v>
      </c>
      <c r="AC356" s="131">
        <v>60000</v>
      </c>
      <c r="AD356" s="130">
        <v>660</v>
      </c>
      <c r="AE356" s="127" t="s">
        <v>5357</v>
      </c>
      <c r="AF356" s="127" t="s">
        <v>5356</v>
      </c>
      <c r="AG356" s="127" t="s">
        <v>5356</v>
      </c>
      <c r="AH356" s="127" t="s">
        <v>5701</v>
      </c>
      <c r="AI356" s="127" t="s">
        <v>5356</v>
      </c>
      <c r="AJ356" s="127" t="s">
        <v>5359</v>
      </c>
      <c r="AK356" s="127" t="s">
        <v>5360</v>
      </c>
      <c r="AL356" s="131" t="s">
        <v>5361</v>
      </c>
      <c r="AM356" s="127" t="s">
        <v>13</v>
      </c>
      <c r="AN356" s="127" t="s">
        <v>5393</v>
      </c>
      <c r="AO356" s="127" t="s">
        <v>5356</v>
      </c>
      <c r="AP356" s="127" t="s">
        <v>5356</v>
      </c>
      <c r="AQ356" s="132">
        <v>2</v>
      </c>
      <c r="AR356" t="s">
        <v>94</v>
      </c>
      <c r="AS356"/>
    </row>
    <row r="357" spans="1:45" s="127" customFormat="1">
      <c r="A357" s="127" t="s">
        <v>5702</v>
      </c>
      <c r="B357" s="128">
        <v>43634</v>
      </c>
      <c r="C357" s="127" t="s">
        <v>5339</v>
      </c>
      <c r="D357" s="127" t="s">
        <v>5340</v>
      </c>
      <c r="E357" s="127" t="s">
        <v>5703</v>
      </c>
      <c r="F357" s="127" t="s">
        <v>5342</v>
      </c>
      <c r="G357" s="127" t="s">
        <v>5393</v>
      </c>
      <c r="H357" s="127" t="s">
        <v>5394</v>
      </c>
      <c r="I357" s="127" t="s">
        <v>5395</v>
      </c>
      <c r="J357" s="127" t="s">
        <v>5346</v>
      </c>
      <c r="K357" s="127" t="s">
        <v>5347</v>
      </c>
      <c r="L357" s="127" t="s">
        <v>5348</v>
      </c>
      <c r="M357" s="127" t="s">
        <v>5349</v>
      </c>
      <c r="N357" s="127" t="s">
        <v>5346</v>
      </c>
      <c r="O357" s="127" t="s">
        <v>5350</v>
      </c>
      <c r="P357" s="127" t="s">
        <v>5351</v>
      </c>
      <c r="Q357" s="127" t="s">
        <v>5352</v>
      </c>
      <c r="R357" s="127" t="s">
        <v>5397</v>
      </c>
      <c r="S357" s="127" t="s">
        <v>5398</v>
      </c>
      <c r="T357" s="129">
        <v>3</v>
      </c>
      <c r="U357" s="129">
        <v>3</v>
      </c>
      <c r="V357" s="127" t="s">
        <v>5355</v>
      </c>
      <c r="W357" s="127" t="s">
        <v>5355</v>
      </c>
      <c r="X357" s="130">
        <v>300000</v>
      </c>
      <c r="Y357" s="130">
        <v>300000</v>
      </c>
      <c r="Z357" s="131" t="s">
        <v>5356</v>
      </c>
      <c r="AA357" s="131">
        <v>900000</v>
      </c>
      <c r="AB357" s="131">
        <v>0</v>
      </c>
      <c r="AC357" s="131">
        <v>90000</v>
      </c>
      <c r="AD357" s="130">
        <v>990</v>
      </c>
      <c r="AE357" s="127" t="s">
        <v>5357</v>
      </c>
      <c r="AF357" s="127" t="s">
        <v>5356</v>
      </c>
      <c r="AG357" s="127" t="s">
        <v>5356</v>
      </c>
      <c r="AH357" s="127" t="s">
        <v>5704</v>
      </c>
      <c r="AI357" s="127" t="s">
        <v>5356</v>
      </c>
      <c r="AJ357" s="127" t="s">
        <v>5359</v>
      </c>
      <c r="AK357" s="127" t="s">
        <v>5360</v>
      </c>
      <c r="AL357" s="131" t="s">
        <v>5361</v>
      </c>
      <c r="AM357" s="127" t="s">
        <v>13</v>
      </c>
      <c r="AN357" s="127" t="s">
        <v>5393</v>
      </c>
      <c r="AO357" s="127" t="s">
        <v>5356</v>
      </c>
      <c r="AP357" s="127" t="s">
        <v>5356</v>
      </c>
      <c r="AQ357" s="132">
        <v>3</v>
      </c>
      <c r="AR357" t="s">
        <v>94</v>
      </c>
      <c r="AS357"/>
    </row>
    <row r="358" spans="1:45" s="127" customFormat="1">
      <c r="A358" s="127" t="s">
        <v>5702</v>
      </c>
      <c r="B358" s="128">
        <v>43634</v>
      </c>
      <c r="C358" s="127" t="s">
        <v>5339</v>
      </c>
      <c r="D358" s="127" t="s">
        <v>5340</v>
      </c>
      <c r="E358" s="127" t="s">
        <v>5703</v>
      </c>
      <c r="F358" s="127" t="s">
        <v>5342</v>
      </c>
      <c r="G358" s="127" t="s">
        <v>5393</v>
      </c>
      <c r="H358" s="127" t="s">
        <v>5394</v>
      </c>
      <c r="I358" s="127" t="s">
        <v>5395</v>
      </c>
      <c r="J358" s="127" t="s">
        <v>5346</v>
      </c>
      <c r="K358" s="127" t="s">
        <v>5347</v>
      </c>
      <c r="L358" s="127" t="s">
        <v>5348</v>
      </c>
      <c r="M358" s="127" t="s">
        <v>5349</v>
      </c>
      <c r="N358" s="127" t="s">
        <v>5346</v>
      </c>
      <c r="O358" s="127" t="s">
        <v>5350</v>
      </c>
      <c r="P358" s="127" t="s">
        <v>5351</v>
      </c>
      <c r="Q358" s="127" t="s">
        <v>5352</v>
      </c>
      <c r="R358" s="127" t="s">
        <v>5363</v>
      </c>
      <c r="S358" s="127" t="s">
        <v>5364</v>
      </c>
      <c r="T358" s="129">
        <v>10</v>
      </c>
      <c r="U358" s="129">
        <v>10</v>
      </c>
      <c r="V358" s="127" t="s">
        <v>5355</v>
      </c>
      <c r="W358" s="127" t="s">
        <v>5355</v>
      </c>
      <c r="X358" s="130">
        <v>340000</v>
      </c>
      <c r="Y358" s="130">
        <v>340000</v>
      </c>
      <c r="Z358" s="131" t="s">
        <v>5356</v>
      </c>
      <c r="AA358" s="131">
        <v>3400000</v>
      </c>
      <c r="AB358" s="131">
        <v>0</v>
      </c>
      <c r="AC358" s="131">
        <v>340000</v>
      </c>
      <c r="AD358" s="130">
        <v>3740</v>
      </c>
      <c r="AE358" s="127" t="s">
        <v>5357</v>
      </c>
      <c r="AF358" s="127" t="s">
        <v>5356</v>
      </c>
      <c r="AG358" s="127" t="s">
        <v>5356</v>
      </c>
      <c r="AH358" s="127" t="s">
        <v>5704</v>
      </c>
      <c r="AI358" s="127" t="s">
        <v>5356</v>
      </c>
      <c r="AJ358" s="127" t="s">
        <v>5359</v>
      </c>
      <c r="AK358" s="127" t="s">
        <v>5360</v>
      </c>
      <c r="AL358" s="131" t="s">
        <v>5361</v>
      </c>
      <c r="AM358" s="127" t="s">
        <v>13</v>
      </c>
      <c r="AN358" s="127" t="s">
        <v>5393</v>
      </c>
      <c r="AO358" s="127" t="s">
        <v>5356</v>
      </c>
      <c r="AP358" s="127" t="s">
        <v>5356</v>
      </c>
      <c r="AQ358" s="132">
        <v>10</v>
      </c>
      <c r="AR358" t="s">
        <v>94</v>
      </c>
      <c r="AS358"/>
    </row>
    <row r="359" spans="1:45" s="127" customFormat="1">
      <c r="A359" s="127" t="s">
        <v>5705</v>
      </c>
      <c r="B359" s="128">
        <v>43635</v>
      </c>
      <c r="C359" s="127" t="s">
        <v>5339</v>
      </c>
      <c r="D359" s="127" t="s">
        <v>5340</v>
      </c>
      <c r="E359" s="127" t="s">
        <v>5706</v>
      </c>
      <c r="F359" s="127" t="s">
        <v>5342</v>
      </c>
      <c r="G359" s="127" t="s">
        <v>5401</v>
      </c>
      <c r="H359" s="127" t="s">
        <v>5402</v>
      </c>
      <c r="I359" s="127" t="s">
        <v>5403</v>
      </c>
      <c r="J359" s="127" t="s">
        <v>5346</v>
      </c>
      <c r="K359" s="127" t="s">
        <v>5347</v>
      </c>
      <c r="L359" s="127" t="s">
        <v>5348</v>
      </c>
      <c r="M359" s="127" t="s">
        <v>5349</v>
      </c>
      <c r="N359" s="127" t="s">
        <v>5346</v>
      </c>
      <c r="O359" s="127" t="s">
        <v>5350</v>
      </c>
      <c r="P359" s="127" t="s">
        <v>5351</v>
      </c>
      <c r="Q359" s="127" t="s">
        <v>5352</v>
      </c>
      <c r="R359" s="127" t="s">
        <v>5363</v>
      </c>
      <c r="S359" s="127" t="s">
        <v>5364</v>
      </c>
      <c r="T359" s="129">
        <v>3</v>
      </c>
      <c r="U359" s="129">
        <v>3</v>
      </c>
      <c r="V359" s="127" t="s">
        <v>5355</v>
      </c>
      <c r="W359" s="127" t="s">
        <v>5355</v>
      </c>
      <c r="X359" s="130">
        <v>340000</v>
      </c>
      <c r="Y359" s="130">
        <v>340000</v>
      </c>
      <c r="Z359" s="131" t="s">
        <v>5356</v>
      </c>
      <c r="AA359" s="131">
        <v>1020000</v>
      </c>
      <c r="AB359" s="131">
        <v>0</v>
      </c>
      <c r="AC359" s="131">
        <v>102000</v>
      </c>
      <c r="AD359" s="130">
        <v>1122</v>
      </c>
      <c r="AE359" s="127" t="s">
        <v>5357</v>
      </c>
      <c r="AF359" s="127" t="s">
        <v>5356</v>
      </c>
      <c r="AG359" s="127" t="s">
        <v>5356</v>
      </c>
      <c r="AH359" s="127" t="s">
        <v>5707</v>
      </c>
      <c r="AI359" s="127" t="s">
        <v>5356</v>
      </c>
      <c r="AJ359" s="127" t="s">
        <v>5359</v>
      </c>
      <c r="AK359" s="127" t="s">
        <v>5360</v>
      </c>
      <c r="AL359" s="131" t="s">
        <v>5361</v>
      </c>
      <c r="AM359" s="127" t="s">
        <v>13</v>
      </c>
      <c r="AN359" s="127" t="s">
        <v>5401</v>
      </c>
      <c r="AO359" s="127" t="s">
        <v>5356</v>
      </c>
      <c r="AP359" s="127" t="s">
        <v>5356</v>
      </c>
      <c r="AQ359" s="132">
        <v>3</v>
      </c>
      <c r="AR359" t="s">
        <v>94</v>
      </c>
      <c r="AS359"/>
    </row>
    <row r="360" spans="1:45" s="127" customFormat="1">
      <c r="A360" s="127" t="s">
        <v>5705</v>
      </c>
      <c r="B360" s="128">
        <v>43635</v>
      </c>
      <c r="C360" s="127" t="s">
        <v>5339</v>
      </c>
      <c r="D360" s="127" t="s">
        <v>5340</v>
      </c>
      <c r="E360" s="127" t="s">
        <v>5706</v>
      </c>
      <c r="F360" s="127" t="s">
        <v>5342</v>
      </c>
      <c r="G360" s="127" t="s">
        <v>5401</v>
      </c>
      <c r="H360" s="127" t="s">
        <v>5402</v>
      </c>
      <c r="I360" s="127" t="s">
        <v>5403</v>
      </c>
      <c r="J360" s="127" t="s">
        <v>5346</v>
      </c>
      <c r="K360" s="127" t="s">
        <v>5347</v>
      </c>
      <c r="L360" s="127" t="s">
        <v>5348</v>
      </c>
      <c r="M360" s="127" t="s">
        <v>5349</v>
      </c>
      <c r="N360" s="127" t="s">
        <v>5346</v>
      </c>
      <c r="O360" s="127" t="s">
        <v>5350</v>
      </c>
      <c r="P360" s="127" t="s">
        <v>5351</v>
      </c>
      <c r="Q360" s="127" t="s">
        <v>5352</v>
      </c>
      <c r="R360" s="127" t="s">
        <v>5365</v>
      </c>
      <c r="S360" s="127" t="s">
        <v>5366</v>
      </c>
      <c r="T360" s="129">
        <v>5</v>
      </c>
      <c r="U360" s="129">
        <v>5</v>
      </c>
      <c r="V360" s="127" t="s">
        <v>5355</v>
      </c>
      <c r="W360" s="127" t="s">
        <v>5355</v>
      </c>
      <c r="X360" s="130">
        <v>213273</v>
      </c>
      <c r="Y360" s="130">
        <v>213273</v>
      </c>
      <c r="Z360" s="131" t="s">
        <v>5356</v>
      </c>
      <c r="AA360" s="131">
        <v>1066365</v>
      </c>
      <c r="AB360" s="131">
        <v>0</v>
      </c>
      <c r="AC360" s="131">
        <v>106637</v>
      </c>
      <c r="AD360" s="130">
        <v>1173.002</v>
      </c>
      <c r="AE360" s="127" t="s">
        <v>5357</v>
      </c>
      <c r="AF360" s="127" t="s">
        <v>5356</v>
      </c>
      <c r="AG360" s="127" t="s">
        <v>5356</v>
      </c>
      <c r="AH360" s="127" t="s">
        <v>5707</v>
      </c>
      <c r="AI360" s="127" t="s">
        <v>5356</v>
      </c>
      <c r="AJ360" s="127" t="s">
        <v>5359</v>
      </c>
      <c r="AK360" s="127" t="s">
        <v>5360</v>
      </c>
      <c r="AL360" s="131" t="s">
        <v>5361</v>
      </c>
      <c r="AM360" s="127" t="s">
        <v>13</v>
      </c>
      <c r="AN360" s="127" t="s">
        <v>5401</v>
      </c>
      <c r="AO360" s="127" t="s">
        <v>5356</v>
      </c>
      <c r="AP360" s="127" t="s">
        <v>5356</v>
      </c>
      <c r="AQ360" s="132">
        <v>5</v>
      </c>
      <c r="AR360" t="s">
        <v>94</v>
      </c>
      <c r="AS360"/>
    </row>
    <row r="361" spans="1:45" s="127" customFormat="1">
      <c r="A361" s="127" t="s">
        <v>5705</v>
      </c>
      <c r="B361" s="128">
        <v>43635</v>
      </c>
      <c r="C361" s="127" t="s">
        <v>5339</v>
      </c>
      <c r="D361" s="127" t="s">
        <v>5340</v>
      </c>
      <c r="E361" s="127" t="s">
        <v>5706</v>
      </c>
      <c r="F361" s="127" t="s">
        <v>5342</v>
      </c>
      <c r="G361" s="127" t="s">
        <v>5401</v>
      </c>
      <c r="H361" s="127" t="s">
        <v>5402</v>
      </c>
      <c r="I361" s="127" t="s">
        <v>5403</v>
      </c>
      <c r="J361" s="127" t="s">
        <v>5346</v>
      </c>
      <c r="K361" s="127" t="s">
        <v>5347</v>
      </c>
      <c r="L361" s="127" t="s">
        <v>5348</v>
      </c>
      <c r="M361" s="127" t="s">
        <v>5349</v>
      </c>
      <c r="N361" s="127" t="s">
        <v>5346</v>
      </c>
      <c r="O361" s="127" t="s">
        <v>5350</v>
      </c>
      <c r="P361" s="127" t="s">
        <v>5351</v>
      </c>
      <c r="Q361" s="127" t="s">
        <v>5352</v>
      </c>
      <c r="R361" s="127" t="s">
        <v>5369</v>
      </c>
      <c r="S361" s="127" t="s">
        <v>5370</v>
      </c>
      <c r="T361" s="129">
        <v>2</v>
      </c>
      <c r="U361" s="129">
        <v>2</v>
      </c>
      <c r="V361" s="127" t="s">
        <v>5355</v>
      </c>
      <c r="W361" s="127" t="s">
        <v>5355</v>
      </c>
      <c r="X361" s="130">
        <v>300000</v>
      </c>
      <c r="Y361" s="130">
        <v>300000</v>
      </c>
      <c r="Z361" s="131" t="s">
        <v>5356</v>
      </c>
      <c r="AA361" s="131">
        <v>600000</v>
      </c>
      <c r="AB361" s="131">
        <v>0</v>
      </c>
      <c r="AC361" s="131">
        <v>60000</v>
      </c>
      <c r="AD361" s="130">
        <v>660</v>
      </c>
      <c r="AE361" s="127" t="s">
        <v>5357</v>
      </c>
      <c r="AF361" s="127" t="s">
        <v>5356</v>
      </c>
      <c r="AG361" s="127" t="s">
        <v>5356</v>
      </c>
      <c r="AH361" s="127" t="s">
        <v>5707</v>
      </c>
      <c r="AI361" s="127" t="s">
        <v>5356</v>
      </c>
      <c r="AJ361" s="127" t="s">
        <v>5359</v>
      </c>
      <c r="AK361" s="127" t="s">
        <v>5360</v>
      </c>
      <c r="AL361" s="131" t="s">
        <v>5361</v>
      </c>
      <c r="AM361" s="127" t="s">
        <v>13</v>
      </c>
      <c r="AN361" s="127" t="s">
        <v>5401</v>
      </c>
      <c r="AO361" s="127" t="s">
        <v>5356</v>
      </c>
      <c r="AP361" s="127" t="s">
        <v>5356</v>
      </c>
      <c r="AQ361" s="132">
        <v>2</v>
      </c>
      <c r="AR361" t="s">
        <v>94</v>
      </c>
      <c r="AS361"/>
    </row>
    <row r="362" spans="1:45" s="127" customFormat="1">
      <c r="A362" s="127" t="s">
        <v>5705</v>
      </c>
      <c r="B362" s="128">
        <v>43635</v>
      </c>
      <c r="C362" s="127" t="s">
        <v>5339</v>
      </c>
      <c r="D362" s="127" t="s">
        <v>5340</v>
      </c>
      <c r="E362" s="127" t="s">
        <v>5706</v>
      </c>
      <c r="F362" s="127" t="s">
        <v>5342</v>
      </c>
      <c r="G362" s="127" t="s">
        <v>5401</v>
      </c>
      <c r="H362" s="127" t="s">
        <v>5402</v>
      </c>
      <c r="I362" s="127" t="s">
        <v>5403</v>
      </c>
      <c r="J362" s="127" t="s">
        <v>5346</v>
      </c>
      <c r="K362" s="127" t="s">
        <v>5347</v>
      </c>
      <c r="L362" s="127" t="s">
        <v>5348</v>
      </c>
      <c r="M362" s="127" t="s">
        <v>5349</v>
      </c>
      <c r="N362" s="127" t="s">
        <v>5346</v>
      </c>
      <c r="O362" s="127" t="s">
        <v>5350</v>
      </c>
      <c r="P362" s="127" t="s">
        <v>5351</v>
      </c>
      <c r="Q362" s="127" t="s">
        <v>5352</v>
      </c>
      <c r="R362" s="127" t="s">
        <v>5367</v>
      </c>
      <c r="S362" s="127" t="s">
        <v>5368</v>
      </c>
      <c r="T362" s="129">
        <v>5</v>
      </c>
      <c r="U362" s="129">
        <v>5</v>
      </c>
      <c r="V362" s="127" t="s">
        <v>5355</v>
      </c>
      <c r="W362" s="127" t="s">
        <v>5355</v>
      </c>
      <c r="X362" s="130">
        <v>300000</v>
      </c>
      <c r="Y362" s="130">
        <v>300000</v>
      </c>
      <c r="Z362" s="131" t="s">
        <v>5356</v>
      </c>
      <c r="AA362" s="131">
        <v>1500000</v>
      </c>
      <c r="AB362" s="131">
        <v>0</v>
      </c>
      <c r="AC362" s="131">
        <v>150000</v>
      </c>
      <c r="AD362" s="130">
        <v>1650</v>
      </c>
      <c r="AE362" s="127" t="s">
        <v>5357</v>
      </c>
      <c r="AF362" s="127" t="s">
        <v>5356</v>
      </c>
      <c r="AG362" s="127" t="s">
        <v>5356</v>
      </c>
      <c r="AH362" s="127" t="s">
        <v>5707</v>
      </c>
      <c r="AI362" s="127" t="s">
        <v>5356</v>
      </c>
      <c r="AJ362" s="127" t="s">
        <v>5359</v>
      </c>
      <c r="AK362" s="127" t="s">
        <v>5360</v>
      </c>
      <c r="AL362" s="131" t="s">
        <v>5361</v>
      </c>
      <c r="AM362" s="127" t="s">
        <v>13</v>
      </c>
      <c r="AN362" s="127" t="s">
        <v>5401</v>
      </c>
      <c r="AO362" s="127" t="s">
        <v>5356</v>
      </c>
      <c r="AP362" s="127" t="s">
        <v>5356</v>
      </c>
      <c r="AQ362" s="132">
        <v>5</v>
      </c>
      <c r="AR362" t="s">
        <v>94</v>
      </c>
      <c r="AS362"/>
    </row>
    <row r="363" spans="1:45" s="127" customFormat="1">
      <c r="A363" s="127" t="s">
        <v>5705</v>
      </c>
      <c r="B363" s="128">
        <v>43635</v>
      </c>
      <c r="C363" s="127" t="s">
        <v>5339</v>
      </c>
      <c r="D363" s="127" t="s">
        <v>5340</v>
      </c>
      <c r="E363" s="127" t="s">
        <v>5706</v>
      </c>
      <c r="F363" s="127" t="s">
        <v>5342</v>
      </c>
      <c r="G363" s="127" t="s">
        <v>5401</v>
      </c>
      <c r="H363" s="127" t="s">
        <v>5402</v>
      </c>
      <c r="I363" s="127" t="s">
        <v>5403</v>
      </c>
      <c r="J363" s="127" t="s">
        <v>5346</v>
      </c>
      <c r="K363" s="127" t="s">
        <v>5347</v>
      </c>
      <c r="L363" s="127" t="s">
        <v>5348</v>
      </c>
      <c r="M363" s="127" t="s">
        <v>5349</v>
      </c>
      <c r="N363" s="127" t="s">
        <v>5346</v>
      </c>
      <c r="O363" s="127" t="s">
        <v>5350</v>
      </c>
      <c r="P363" s="127" t="s">
        <v>5351</v>
      </c>
      <c r="Q363" s="127" t="s">
        <v>5352</v>
      </c>
      <c r="R363" s="127" t="s">
        <v>5371</v>
      </c>
      <c r="S363" s="127" t="s">
        <v>5372</v>
      </c>
      <c r="T363" s="129">
        <v>2</v>
      </c>
      <c r="U363" s="129">
        <v>2</v>
      </c>
      <c r="V363" s="127" t="s">
        <v>5355</v>
      </c>
      <c r="W363" s="127" t="s">
        <v>5355</v>
      </c>
      <c r="X363" s="130">
        <v>300000</v>
      </c>
      <c r="Y363" s="130">
        <v>300000</v>
      </c>
      <c r="Z363" s="131" t="s">
        <v>5356</v>
      </c>
      <c r="AA363" s="131">
        <v>600000</v>
      </c>
      <c r="AB363" s="131">
        <v>0</v>
      </c>
      <c r="AC363" s="131">
        <v>60000</v>
      </c>
      <c r="AD363" s="130">
        <v>660</v>
      </c>
      <c r="AE363" s="127" t="s">
        <v>5357</v>
      </c>
      <c r="AF363" s="127" t="s">
        <v>5356</v>
      </c>
      <c r="AG363" s="127" t="s">
        <v>5356</v>
      </c>
      <c r="AH363" s="127" t="s">
        <v>5707</v>
      </c>
      <c r="AI363" s="127" t="s">
        <v>5356</v>
      </c>
      <c r="AJ363" s="127" t="s">
        <v>5359</v>
      </c>
      <c r="AK363" s="127" t="s">
        <v>5360</v>
      </c>
      <c r="AL363" s="131" t="s">
        <v>5361</v>
      </c>
      <c r="AM363" s="127" t="s">
        <v>13</v>
      </c>
      <c r="AN363" s="127" t="s">
        <v>5401</v>
      </c>
      <c r="AO363" s="127" t="s">
        <v>5356</v>
      </c>
      <c r="AP363" s="127" t="s">
        <v>5356</v>
      </c>
      <c r="AQ363" s="132">
        <v>2</v>
      </c>
      <c r="AR363" t="s">
        <v>94</v>
      </c>
      <c r="AS363"/>
    </row>
    <row r="364" spans="1:45" s="127" customFormat="1">
      <c r="A364" s="127" t="s">
        <v>5705</v>
      </c>
      <c r="B364" s="128">
        <v>43635</v>
      </c>
      <c r="C364" s="127" t="s">
        <v>5339</v>
      </c>
      <c r="D364" s="127" t="s">
        <v>5340</v>
      </c>
      <c r="E364" s="127" t="s">
        <v>5706</v>
      </c>
      <c r="F364" s="127" t="s">
        <v>5342</v>
      </c>
      <c r="G364" s="127" t="s">
        <v>5401</v>
      </c>
      <c r="H364" s="127" t="s">
        <v>5402</v>
      </c>
      <c r="I364" s="127" t="s">
        <v>5403</v>
      </c>
      <c r="J364" s="127" t="s">
        <v>5346</v>
      </c>
      <c r="K364" s="127" t="s">
        <v>5347</v>
      </c>
      <c r="L364" s="127" t="s">
        <v>5348</v>
      </c>
      <c r="M364" s="127" t="s">
        <v>5349</v>
      </c>
      <c r="N364" s="127" t="s">
        <v>5346</v>
      </c>
      <c r="O364" s="127" t="s">
        <v>5350</v>
      </c>
      <c r="P364" s="127" t="s">
        <v>5351</v>
      </c>
      <c r="Q364" s="127" t="s">
        <v>5352</v>
      </c>
      <c r="R364" s="127" t="s">
        <v>5447</v>
      </c>
      <c r="S364" s="127" t="s">
        <v>5448</v>
      </c>
      <c r="T364" s="129">
        <v>2</v>
      </c>
      <c r="U364" s="129">
        <v>2</v>
      </c>
      <c r="V364" s="127" t="s">
        <v>5355</v>
      </c>
      <c r="W364" s="127" t="s">
        <v>5355</v>
      </c>
      <c r="X364" s="130">
        <v>320000</v>
      </c>
      <c r="Y364" s="130">
        <v>320000</v>
      </c>
      <c r="Z364" s="131" t="s">
        <v>5356</v>
      </c>
      <c r="AA364" s="131">
        <v>640000</v>
      </c>
      <c r="AB364" s="131">
        <v>0</v>
      </c>
      <c r="AC364" s="131">
        <v>64000</v>
      </c>
      <c r="AD364" s="130">
        <v>704</v>
      </c>
      <c r="AE364" s="127" t="s">
        <v>5357</v>
      </c>
      <c r="AF364" s="127" t="s">
        <v>5356</v>
      </c>
      <c r="AG364" s="127" t="s">
        <v>5356</v>
      </c>
      <c r="AH364" s="127" t="s">
        <v>5707</v>
      </c>
      <c r="AI364" s="127" t="s">
        <v>5356</v>
      </c>
      <c r="AJ364" s="127" t="s">
        <v>5359</v>
      </c>
      <c r="AK364" s="127" t="s">
        <v>5360</v>
      </c>
      <c r="AL364" s="131" t="s">
        <v>5361</v>
      </c>
      <c r="AM364" s="127" t="s">
        <v>13</v>
      </c>
      <c r="AN364" s="127" t="s">
        <v>5401</v>
      </c>
      <c r="AO364" s="127" t="s">
        <v>5356</v>
      </c>
      <c r="AP364" s="127" t="s">
        <v>5356</v>
      </c>
      <c r="AQ364" s="132">
        <v>2</v>
      </c>
      <c r="AR364" t="s">
        <v>94</v>
      </c>
      <c r="AS364"/>
    </row>
    <row r="365" spans="1:45" s="127" customFormat="1">
      <c r="A365" s="127" t="s">
        <v>5708</v>
      </c>
      <c r="B365" s="128">
        <v>43635</v>
      </c>
      <c r="C365" s="127" t="s">
        <v>5339</v>
      </c>
      <c r="D365" s="127" t="s">
        <v>5340</v>
      </c>
      <c r="E365" s="127" t="s">
        <v>5709</v>
      </c>
      <c r="F365" s="127" t="s">
        <v>5342</v>
      </c>
      <c r="G365" s="127" t="s">
        <v>5557</v>
      </c>
      <c r="H365" s="127" t="s">
        <v>5558</v>
      </c>
      <c r="I365" s="127" t="s">
        <v>5559</v>
      </c>
      <c r="J365" s="127" t="s">
        <v>5346</v>
      </c>
      <c r="K365" s="127" t="s">
        <v>5347</v>
      </c>
      <c r="L365" s="127" t="s">
        <v>5348</v>
      </c>
      <c r="M365" s="127" t="s">
        <v>5349</v>
      </c>
      <c r="N365" s="127" t="s">
        <v>5346</v>
      </c>
      <c r="O365" s="127" t="s">
        <v>5350</v>
      </c>
      <c r="P365" s="127" t="s">
        <v>5560</v>
      </c>
      <c r="Q365" s="127" t="s">
        <v>5561</v>
      </c>
      <c r="R365" s="127" t="s">
        <v>5363</v>
      </c>
      <c r="S365" s="127" t="s">
        <v>5364</v>
      </c>
      <c r="T365" s="129">
        <v>120</v>
      </c>
      <c r="U365" s="129">
        <v>120</v>
      </c>
      <c r="V365" s="127" t="s">
        <v>5355</v>
      </c>
      <c r="W365" s="127" t="s">
        <v>5355</v>
      </c>
      <c r="X365" s="130">
        <v>340000</v>
      </c>
      <c r="Y365" s="130">
        <v>340000</v>
      </c>
      <c r="Z365" s="131" t="s">
        <v>5356</v>
      </c>
      <c r="AA365" s="131">
        <v>40800000</v>
      </c>
      <c r="AB365" s="131">
        <v>0</v>
      </c>
      <c r="AC365" s="131">
        <v>4080000</v>
      </c>
      <c r="AD365" s="130">
        <v>44880</v>
      </c>
      <c r="AE365" s="127" t="s">
        <v>5357</v>
      </c>
      <c r="AF365" s="127" t="s">
        <v>5356</v>
      </c>
      <c r="AG365" s="127" t="s">
        <v>5356</v>
      </c>
      <c r="AH365" s="127" t="s">
        <v>5710</v>
      </c>
      <c r="AI365" s="127" t="s">
        <v>5356</v>
      </c>
      <c r="AJ365" s="127" t="s">
        <v>5359</v>
      </c>
      <c r="AK365" s="127" t="s">
        <v>5360</v>
      </c>
      <c r="AL365" s="131" t="s">
        <v>5361</v>
      </c>
      <c r="AM365" s="127" t="s">
        <v>5384</v>
      </c>
      <c r="AN365" s="127" t="s">
        <v>5557</v>
      </c>
      <c r="AO365" s="127" t="s">
        <v>5356</v>
      </c>
      <c r="AP365" s="127" t="s">
        <v>5356</v>
      </c>
      <c r="AQ365" s="132">
        <v>120</v>
      </c>
      <c r="AR365" t="s">
        <v>29</v>
      </c>
      <c r="AS365"/>
    </row>
    <row r="366" spans="1:45" s="127" customFormat="1">
      <c r="A366" s="127" t="s">
        <v>5711</v>
      </c>
      <c r="B366" s="128">
        <v>43635</v>
      </c>
      <c r="C366" s="127" t="s">
        <v>5339</v>
      </c>
      <c r="D366" s="127" t="s">
        <v>5340</v>
      </c>
      <c r="E366" s="127" t="s">
        <v>5712</v>
      </c>
      <c r="F366" s="127" t="s">
        <v>5342</v>
      </c>
      <c r="G366" s="127" t="s">
        <v>5713</v>
      </c>
      <c r="H366" s="127" t="s">
        <v>5714</v>
      </c>
      <c r="I366" s="127" t="s">
        <v>5715</v>
      </c>
      <c r="J366" s="127" t="s">
        <v>5346</v>
      </c>
      <c r="K366" s="127" t="s">
        <v>5716</v>
      </c>
      <c r="L366" s="127" t="s">
        <v>5717</v>
      </c>
      <c r="M366" s="127" t="s">
        <v>5349</v>
      </c>
      <c r="N366" s="127" t="s">
        <v>5346</v>
      </c>
      <c r="O366" s="127" t="s">
        <v>5350</v>
      </c>
      <c r="P366" s="127" t="s">
        <v>5718</v>
      </c>
      <c r="Q366" s="127" t="s">
        <v>5719</v>
      </c>
      <c r="R366" s="127" t="s">
        <v>5386</v>
      </c>
      <c r="S366" s="127" t="s">
        <v>5387</v>
      </c>
      <c r="T366" s="129">
        <v>200</v>
      </c>
      <c r="U366" s="129">
        <v>200</v>
      </c>
      <c r="V366" s="127" t="s">
        <v>5355</v>
      </c>
      <c r="W366" s="127" t="s">
        <v>5355</v>
      </c>
      <c r="X366" s="130">
        <v>187680</v>
      </c>
      <c r="Y366" s="130">
        <v>187680</v>
      </c>
      <c r="Z366" s="131" t="s">
        <v>5356</v>
      </c>
      <c r="AA366" s="131">
        <v>37536000</v>
      </c>
      <c r="AB366" s="131">
        <v>0</v>
      </c>
      <c r="AC366" s="131">
        <v>3753600</v>
      </c>
      <c r="AD366" s="130">
        <v>41289.599999999999</v>
      </c>
      <c r="AE366" s="127" t="s">
        <v>5357</v>
      </c>
      <c r="AF366" s="127" t="s">
        <v>5356</v>
      </c>
      <c r="AG366" s="127" t="s">
        <v>5356</v>
      </c>
      <c r="AH366" s="127" t="s">
        <v>5720</v>
      </c>
      <c r="AI366" s="127" t="s">
        <v>5356</v>
      </c>
      <c r="AJ366" s="127" t="s">
        <v>5590</v>
      </c>
      <c r="AK366" s="127" t="s">
        <v>5591</v>
      </c>
      <c r="AL366" s="131" t="s">
        <v>5361</v>
      </c>
      <c r="AM366" s="127" t="s">
        <v>5356</v>
      </c>
      <c r="AN366" s="127" t="s">
        <v>5713</v>
      </c>
      <c r="AO366" s="127" t="s">
        <v>5356</v>
      </c>
      <c r="AP366" s="127" t="s">
        <v>5356</v>
      </c>
      <c r="AQ366" s="132">
        <v>200</v>
      </c>
      <c r="AR366">
        <v>0</v>
      </c>
      <c r="AS366"/>
    </row>
    <row r="367" spans="1:45" s="127" customFormat="1">
      <c r="A367" s="127" t="s">
        <v>5711</v>
      </c>
      <c r="B367" s="128">
        <v>43635</v>
      </c>
      <c r="C367" s="127" t="s">
        <v>5339</v>
      </c>
      <c r="D367" s="127" t="s">
        <v>5340</v>
      </c>
      <c r="E367" s="127" t="s">
        <v>5712</v>
      </c>
      <c r="F367" s="127" t="s">
        <v>5342</v>
      </c>
      <c r="G367" s="127" t="s">
        <v>5713</v>
      </c>
      <c r="H367" s="127" t="s">
        <v>5714</v>
      </c>
      <c r="I367" s="127" t="s">
        <v>5715</v>
      </c>
      <c r="J367" s="127" t="s">
        <v>5346</v>
      </c>
      <c r="K367" s="127" t="s">
        <v>5716</v>
      </c>
      <c r="L367" s="127" t="s">
        <v>5717</v>
      </c>
      <c r="M367" s="127" t="s">
        <v>5349</v>
      </c>
      <c r="N367" s="127" t="s">
        <v>5346</v>
      </c>
      <c r="O367" s="127" t="s">
        <v>5350</v>
      </c>
      <c r="P367" s="127" t="s">
        <v>5718</v>
      </c>
      <c r="Q367" s="127" t="s">
        <v>5719</v>
      </c>
      <c r="R367" s="127" t="s">
        <v>5367</v>
      </c>
      <c r="S367" s="127" t="s">
        <v>5368</v>
      </c>
      <c r="T367" s="129">
        <v>100</v>
      </c>
      <c r="U367" s="129">
        <v>100</v>
      </c>
      <c r="V367" s="127" t="s">
        <v>5355</v>
      </c>
      <c r="W367" s="127" t="s">
        <v>5355</v>
      </c>
      <c r="X367" s="130">
        <v>234600</v>
      </c>
      <c r="Y367" s="130">
        <v>234600</v>
      </c>
      <c r="Z367" s="131" t="s">
        <v>5356</v>
      </c>
      <c r="AA367" s="131">
        <v>23460000</v>
      </c>
      <c r="AB367" s="131">
        <v>-4140000</v>
      </c>
      <c r="AC367" s="131">
        <v>2346000</v>
      </c>
      <c r="AD367" s="130">
        <v>25806</v>
      </c>
      <c r="AE367" s="127" t="s">
        <v>5357</v>
      </c>
      <c r="AF367" s="127" t="s">
        <v>5356</v>
      </c>
      <c r="AG367" s="127" t="s">
        <v>5356</v>
      </c>
      <c r="AH367" s="127" t="s">
        <v>5720</v>
      </c>
      <c r="AI367" s="127" t="s">
        <v>5356</v>
      </c>
      <c r="AJ367" s="127" t="s">
        <v>5590</v>
      </c>
      <c r="AK367" s="127" t="s">
        <v>5591</v>
      </c>
      <c r="AL367" s="131" t="s">
        <v>5361</v>
      </c>
      <c r="AM367" s="127" t="s">
        <v>5356</v>
      </c>
      <c r="AN367" s="127" t="s">
        <v>5713</v>
      </c>
      <c r="AO367" s="127" t="s">
        <v>5356</v>
      </c>
      <c r="AP367" s="127" t="s">
        <v>5356</v>
      </c>
      <c r="AQ367" s="132">
        <v>100</v>
      </c>
      <c r="AR367">
        <v>0</v>
      </c>
      <c r="AS367"/>
    </row>
    <row r="368" spans="1:45" s="127" customFormat="1">
      <c r="A368" s="127" t="s">
        <v>5711</v>
      </c>
      <c r="B368" s="128">
        <v>43635</v>
      </c>
      <c r="C368" s="127" t="s">
        <v>5339</v>
      </c>
      <c r="D368" s="127" t="s">
        <v>5340</v>
      </c>
      <c r="E368" s="127" t="s">
        <v>5712</v>
      </c>
      <c r="F368" s="127" t="s">
        <v>5342</v>
      </c>
      <c r="G368" s="127" t="s">
        <v>5713</v>
      </c>
      <c r="H368" s="127" t="s">
        <v>5714</v>
      </c>
      <c r="I368" s="127" t="s">
        <v>5715</v>
      </c>
      <c r="J368" s="127" t="s">
        <v>5346</v>
      </c>
      <c r="K368" s="127" t="s">
        <v>5716</v>
      </c>
      <c r="L368" s="127" t="s">
        <v>5717</v>
      </c>
      <c r="M368" s="127" t="s">
        <v>5349</v>
      </c>
      <c r="N368" s="127" t="s">
        <v>5346</v>
      </c>
      <c r="O368" s="127" t="s">
        <v>5350</v>
      </c>
      <c r="P368" s="127" t="s">
        <v>5718</v>
      </c>
      <c r="Q368" s="127" t="s">
        <v>5719</v>
      </c>
      <c r="R368" s="127" t="s">
        <v>5369</v>
      </c>
      <c r="S368" s="127" t="s">
        <v>5370</v>
      </c>
      <c r="T368" s="129">
        <v>50</v>
      </c>
      <c r="U368" s="129">
        <v>50</v>
      </c>
      <c r="V368" s="127" t="s">
        <v>5355</v>
      </c>
      <c r="W368" s="127" t="s">
        <v>5355</v>
      </c>
      <c r="X368" s="130">
        <v>234600</v>
      </c>
      <c r="Y368" s="130">
        <v>234600</v>
      </c>
      <c r="Z368" s="131" t="s">
        <v>5356</v>
      </c>
      <c r="AA368" s="131">
        <v>11730000</v>
      </c>
      <c r="AB368" s="131">
        <v>-2070000</v>
      </c>
      <c r="AC368" s="131">
        <v>1173000</v>
      </c>
      <c r="AD368" s="130">
        <v>12903</v>
      </c>
      <c r="AE368" s="127" t="s">
        <v>5357</v>
      </c>
      <c r="AF368" s="127" t="s">
        <v>5356</v>
      </c>
      <c r="AG368" s="127" t="s">
        <v>5356</v>
      </c>
      <c r="AH368" s="127" t="s">
        <v>5720</v>
      </c>
      <c r="AI368" s="127" t="s">
        <v>5356</v>
      </c>
      <c r="AJ368" s="127" t="s">
        <v>5590</v>
      </c>
      <c r="AK368" s="127" t="s">
        <v>5591</v>
      </c>
      <c r="AL368" s="131" t="s">
        <v>5361</v>
      </c>
      <c r="AM368" s="127" t="s">
        <v>5356</v>
      </c>
      <c r="AN368" s="127" t="s">
        <v>5713</v>
      </c>
      <c r="AO368" s="127" t="s">
        <v>5356</v>
      </c>
      <c r="AP368" s="127" t="s">
        <v>5356</v>
      </c>
      <c r="AQ368" s="132">
        <v>50</v>
      </c>
      <c r="AR368">
        <v>0</v>
      </c>
      <c r="AS368"/>
    </row>
    <row r="369" spans="1:45" s="127" customFormat="1">
      <c r="A369" s="127" t="s">
        <v>5721</v>
      </c>
      <c r="B369" s="128">
        <v>43635</v>
      </c>
      <c r="C369" s="127" t="s">
        <v>5339</v>
      </c>
      <c r="D369" s="127" t="s">
        <v>5340</v>
      </c>
      <c r="E369" s="127" t="s">
        <v>5722</v>
      </c>
      <c r="F369" s="127" t="s">
        <v>5342</v>
      </c>
      <c r="G369" s="127" t="s">
        <v>5713</v>
      </c>
      <c r="H369" s="127" t="s">
        <v>5714</v>
      </c>
      <c r="I369" s="127" t="s">
        <v>5715</v>
      </c>
      <c r="J369" s="127" t="s">
        <v>5346</v>
      </c>
      <c r="K369" s="127" t="s">
        <v>5716</v>
      </c>
      <c r="L369" s="127" t="s">
        <v>5717</v>
      </c>
      <c r="M369" s="127" t="s">
        <v>5349</v>
      </c>
      <c r="N369" s="127" t="s">
        <v>5346</v>
      </c>
      <c r="O369" s="127" t="s">
        <v>5350</v>
      </c>
      <c r="P369" s="127" t="s">
        <v>5718</v>
      </c>
      <c r="Q369" s="127" t="s">
        <v>5719</v>
      </c>
      <c r="R369" s="127" t="s">
        <v>5353</v>
      </c>
      <c r="S369" s="127" t="s">
        <v>5354</v>
      </c>
      <c r="T369" s="129">
        <v>50</v>
      </c>
      <c r="U369" s="129">
        <v>50</v>
      </c>
      <c r="V369" s="127" t="s">
        <v>5355</v>
      </c>
      <c r="W369" s="127" t="s">
        <v>5355</v>
      </c>
      <c r="X369" s="130">
        <v>107728</v>
      </c>
      <c r="Y369" s="130">
        <v>107728</v>
      </c>
      <c r="Z369" s="131" t="s">
        <v>5356</v>
      </c>
      <c r="AA369" s="131">
        <v>5386413</v>
      </c>
      <c r="AB369" s="131">
        <v>-1639037</v>
      </c>
      <c r="AC369" s="131">
        <v>538641</v>
      </c>
      <c r="AD369" s="130">
        <v>5925.0540000000001</v>
      </c>
      <c r="AE369" s="127" t="s">
        <v>5357</v>
      </c>
      <c r="AF369" s="127" t="s">
        <v>5356</v>
      </c>
      <c r="AG369" s="127" t="s">
        <v>5356</v>
      </c>
      <c r="AH369" s="127" t="s">
        <v>5723</v>
      </c>
      <c r="AI369" s="127" t="s">
        <v>5356</v>
      </c>
      <c r="AJ369" s="127" t="s">
        <v>5590</v>
      </c>
      <c r="AK369" s="127" t="s">
        <v>5591</v>
      </c>
      <c r="AL369" s="131" t="s">
        <v>5361</v>
      </c>
      <c r="AM369" s="127" t="s">
        <v>5356</v>
      </c>
      <c r="AN369" s="127" t="s">
        <v>5713</v>
      </c>
      <c r="AO369" s="127" t="s">
        <v>5356</v>
      </c>
      <c r="AP369" s="127" t="s">
        <v>5356</v>
      </c>
      <c r="AQ369" s="132">
        <v>50</v>
      </c>
      <c r="AR369">
        <v>0</v>
      </c>
      <c r="AS369"/>
    </row>
    <row r="370" spans="1:45" s="127" customFormat="1">
      <c r="A370" s="127" t="s">
        <v>5721</v>
      </c>
      <c r="B370" s="128">
        <v>43635</v>
      </c>
      <c r="C370" s="127" t="s">
        <v>5339</v>
      </c>
      <c r="D370" s="127" t="s">
        <v>5340</v>
      </c>
      <c r="E370" s="127" t="s">
        <v>5722</v>
      </c>
      <c r="F370" s="127" t="s">
        <v>5342</v>
      </c>
      <c r="G370" s="127" t="s">
        <v>5713</v>
      </c>
      <c r="H370" s="127" t="s">
        <v>5714</v>
      </c>
      <c r="I370" s="127" t="s">
        <v>5715</v>
      </c>
      <c r="J370" s="127" t="s">
        <v>5346</v>
      </c>
      <c r="K370" s="127" t="s">
        <v>5716</v>
      </c>
      <c r="L370" s="127" t="s">
        <v>5717</v>
      </c>
      <c r="M370" s="127" t="s">
        <v>5349</v>
      </c>
      <c r="N370" s="127" t="s">
        <v>5346</v>
      </c>
      <c r="O370" s="127" t="s">
        <v>5350</v>
      </c>
      <c r="P370" s="127" t="s">
        <v>5718</v>
      </c>
      <c r="Q370" s="127" t="s">
        <v>5719</v>
      </c>
      <c r="R370" s="127" t="s">
        <v>5363</v>
      </c>
      <c r="S370" s="127" t="s">
        <v>5364</v>
      </c>
      <c r="T370" s="129">
        <v>8</v>
      </c>
      <c r="U370" s="129">
        <v>8</v>
      </c>
      <c r="V370" s="127" t="s">
        <v>5355</v>
      </c>
      <c r="W370" s="127" t="s">
        <v>5355</v>
      </c>
      <c r="X370" s="130">
        <v>312800</v>
      </c>
      <c r="Y370" s="130">
        <v>312800</v>
      </c>
      <c r="Z370" s="131" t="s">
        <v>5356</v>
      </c>
      <c r="AA370" s="131">
        <v>2502400</v>
      </c>
      <c r="AB370" s="131">
        <v>0</v>
      </c>
      <c r="AC370" s="131">
        <v>250240</v>
      </c>
      <c r="AD370" s="130">
        <v>2752.64</v>
      </c>
      <c r="AE370" s="127" t="s">
        <v>5357</v>
      </c>
      <c r="AF370" s="127" t="s">
        <v>5356</v>
      </c>
      <c r="AG370" s="127" t="s">
        <v>5356</v>
      </c>
      <c r="AH370" s="127" t="s">
        <v>5723</v>
      </c>
      <c r="AI370" s="127" t="s">
        <v>5356</v>
      </c>
      <c r="AJ370" s="127" t="s">
        <v>5590</v>
      </c>
      <c r="AK370" s="127" t="s">
        <v>5591</v>
      </c>
      <c r="AL370" s="131" t="s">
        <v>5361</v>
      </c>
      <c r="AM370" s="127" t="s">
        <v>5356</v>
      </c>
      <c r="AN370" s="127" t="s">
        <v>5713</v>
      </c>
      <c r="AO370" s="127" t="s">
        <v>5356</v>
      </c>
      <c r="AP370" s="127" t="s">
        <v>5356</v>
      </c>
      <c r="AQ370" s="132">
        <v>8</v>
      </c>
      <c r="AR370">
        <v>0</v>
      </c>
      <c r="AS370"/>
    </row>
    <row r="371" spans="1:45" s="127" customFormat="1">
      <c r="A371" s="127" t="s">
        <v>5721</v>
      </c>
      <c r="B371" s="128">
        <v>43635</v>
      </c>
      <c r="C371" s="127" t="s">
        <v>5339</v>
      </c>
      <c r="D371" s="127" t="s">
        <v>5340</v>
      </c>
      <c r="E371" s="127" t="s">
        <v>5722</v>
      </c>
      <c r="F371" s="127" t="s">
        <v>5342</v>
      </c>
      <c r="G371" s="127" t="s">
        <v>5713</v>
      </c>
      <c r="H371" s="127" t="s">
        <v>5714</v>
      </c>
      <c r="I371" s="127" t="s">
        <v>5715</v>
      </c>
      <c r="J371" s="127" t="s">
        <v>5346</v>
      </c>
      <c r="K371" s="127" t="s">
        <v>5716</v>
      </c>
      <c r="L371" s="127" t="s">
        <v>5717</v>
      </c>
      <c r="M371" s="127" t="s">
        <v>5349</v>
      </c>
      <c r="N371" s="127" t="s">
        <v>5346</v>
      </c>
      <c r="O371" s="127" t="s">
        <v>5350</v>
      </c>
      <c r="P371" s="127" t="s">
        <v>5718</v>
      </c>
      <c r="Q371" s="127" t="s">
        <v>5719</v>
      </c>
      <c r="R371" s="127" t="s">
        <v>5365</v>
      </c>
      <c r="S371" s="127" t="s">
        <v>5366</v>
      </c>
      <c r="T371" s="129">
        <v>28</v>
      </c>
      <c r="U371" s="129">
        <v>28</v>
      </c>
      <c r="V371" s="127" t="s">
        <v>5355</v>
      </c>
      <c r="W371" s="127" t="s">
        <v>5355</v>
      </c>
      <c r="X371" s="130">
        <v>187680</v>
      </c>
      <c r="Y371" s="130">
        <v>187680</v>
      </c>
      <c r="Z371" s="131" t="s">
        <v>5356</v>
      </c>
      <c r="AA371" s="131">
        <v>5255040</v>
      </c>
      <c r="AB371" s="131">
        <v>0</v>
      </c>
      <c r="AC371" s="131">
        <v>525504</v>
      </c>
      <c r="AD371" s="130">
        <v>5780.5439999999999</v>
      </c>
      <c r="AE371" s="127" t="s">
        <v>5357</v>
      </c>
      <c r="AF371" s="127" t="s">
        <v>5356</v>
      </c>
      <c r="AG371" s="127" t="s">
        <v>5356</v>
      </c>
      <c r="AH371" s="127" t="s">
        <v>5723</v>
      </c>
      <c r="AI371" s="127" t="s">
        <v>5356</v>
      </c>
      <c r="AJ371" s="127" t="s">
        <v>5590</v>
      </c>
      <c r="AK371" s="127" t="s">
        <v>5591</v>
      </c>
      <c r="AL371" s="131" t="s">
        <v>5361</v>
      </c>
      <c r="AM371" s="127" t="s">
        <v>5356</v>
      </c>
      <c r="AN371" s="127" t="s">
        <v>5713</v>
      </c>
      <c r="AO371" s="127" t="s">
        <v>5356</v>
      </c>
      <c r="AP371" s="127" t="s">
        <v>5356</v>
      </c>
      <c r="AQ371" s="132">
        <v>28</v>
      </c>
      <c r="AR371">
        <v>0</v>
      </c>
      <c r="AS371"/>
    </row>
    <row r="372" spans="1:45" s="127" customFormat="1">
      <c r="A372" s="127" t="s">
        <v>5721</v>
      </c>
      <c r="B372" s="128">
        <v>43635</v>
      </c>
      <c r="C372" s="127" t="s">
        <v>5339</v>
      </c>
      <c r="D372" s="127" t="s">
        <v>5340</v>
      </c>
      <c r="E372" s="127" t="s">
        <v>5722</v>
      </c>
      <c r="F372" s="127" t="s">
        <v>5342</v>
      </c>
      <c r="G372" s="127" t="s">
        <v>5713</v>
      </c>
      <c r="H372" s="127" t="s">
        <v>5714</v>
      </c>
      <c r="I372" s="127" t="s">
        <v>5715</v>
      </c>
      <c r="J372" s="127" t="s">
        <v>5346</v>
      </c>
      <c r="K372" s="127" t="s">
        <v>5716</v>
      </c>
      <c r="L372" s="127" t="s">
        <v>5717</v>
      </c>
      <c r="M372" s="127" t="s">
        <v>5349</v>
      </c>
      <c r="N372" s="127" t="s">
        <v>5346</v>
      </c>
      <c r="O372" s="127" t="s">
        <v>5350</v>
      </c>
      <c r="P372" s="127" t="s">
        <v>5718</v>
      </c>
      <c r="Q372" s="127" t="s">
        <v>5719</v>
      </c>
      <c r="R372" s="127" t="s">
        <v>5386</v>
      </c>
      <c r="S372" s="127" t="s">
        <v>5387</v>
      </c>
      <c r="T372" s="129">
        <v>78</v>
      </c>
      <c r="U372" s="129">
        <v>78</v>
      </c>
      <c r="V372" s="127" t="s">
        <v>5355</v>
      </c>
      <c r="W372" s="127" t="s">
        <v>5355</v>
      </c>
      <c r="X372" s="130">
        <v>187680</v>
      </c>
      <c r="Y372" s="130">
        <v>187680</v>
      </c>
      <c r="Z372" s="131" t="s">
        <v>5356</v>
      </c>
      <c r="AA372" s="131">
        <v>14639040</v>
      </c>
      <c r="AB372" s="131">
        <v>0</v>
      </c>
      <c r="AC372" s="131">
        <v>1463904</v>
      </c>
      <c r="AD372" s="130">
        <v>16102.944</v>
      </c>
      <c r="AE372" s="127" t="s">
        <v>5357</v>
      </c>
      <c r="AF372" s="127" t="s">
        <v>5356</v>
      </c>
      <c r="AG372" s="127" t="s">
        <v>5356</v>
      </c>
      <c r="AH372" s="127" t="s">
        <v>5723</v>
      </c>
      <c r="AI372" s="127" t="s">
        <v>5356</v>
      </c>
      <c r="AJ372" s="127" t="s">
        <v>5590</v>
      </c>
      <c r="AK372" s="127" t="s">
        <v>5591</v>
      </c>
      <c r="AL372" s="131" t="s">
        <v>5361</v>
      </c>
      <c r="AM372" s="127" t="s">
        <v>5356</v>
      </c>
      <c r="AN372" s="127" t="s">
        <v>5713</v>
      </c>
      <c r="AO372" s="127" t="s">
        <v>5356</v>
      </c>
      <c r="AP372" s="127" t="s">
        <v>5356</v>
      </c>
      <c r="AQ372" s="132">
        <v>78</v>
      </c>
      <c r="AR372">
        <v>0</v>
      </c>
      <c r="AS372"/>
    </row>
    <row r="373" spans="1:45" s="127" customFormat="1">
      <c r="A373" s="127" t="s">
        <v>5721</v>
      </c>
      <c r="B373" s="128">
        <v>43635</v>
      </c>
      <c r="C373" s="127" t="s">
        <v>5339</v>
      </c>
      <c r="D373" s="127" t="s">
        <v>5340</v>
      </c>
      <c r="E373" s="127" t="s">
        <v>5722</v>
      </c>
      <c r="F373" s="127" t="s">
        <v>5342</v>
      </c>
      <c r="G373" s="127" t="s">
        <v>5713</v>
      </c>
      <c r="H373" s="127" t="s">
        <v>5714</v>
      </c>
      <c r="I373" s="127" t="s">
        <v>5715</v>
      </c>
      <c r="J373" s="127" t="s">
        <v>5346</v>
      </c>
      <c r="K373" s="127" t="s">
        <v>5716</v>
      </c>
      <c r="L373" s="127" t="s">
        <v>5717</v>
      </c>
      <c r="M373" s="127" t="s">
        <v>5349</v>
      </c>
      <c r="N373" s="127" t="s">
        <v>5346</v>
      </c>
      <c r="O373" s="127" t="s">
        <v>5350</v>
      </c>
      <c r="P373" s="127" t="s">
        <v>5718</v>
      </c>
      <c r="Q373" s="127" t="s">
        <v>5719</v>
      </c>
      <c r="R373" s="127" t="s">
        <v>5367</v>
      </c>
      <c r="S373" s="127" t="s">
        <v>5368</v>
      </c>
      <c r="T373" s="129">
        <v>80</v>
      </c>
      <c r="U373" s="129">
        <v>80</v>
      </c>
      <c r="V373" s="127" t="s">
        <v>5355</v>
      </c>
      <c r="W373" s="127" t="s">
        <v>5355</v>
      </c>
      <c r="X373" s="130">
        <v>234600</v>
      </c>
      <c r="Y373" s="130">
        <v>234600</v>
      </c>
      <c r="Z373" s="131" t="s">
        <v>5356</v>
      </c>
      <c r="AA373" s="131">
        <v>18768000</v>
      </c>
      <c r="AB373" s="131">
        <v>-3312000</v>
      </c>
      <c r="AC373" s="131">
        <v>1876800</v>
      </c>
      <c r="AD373" s="130">
        <v>20644.8</v>
      </c>
      <c r="AE373" s="127" t="s">
        <v>5357</v>
      </c>
      <c r="AF373" s="127" t="s">
        <v>5356</v>
      </c>
      <c r="AG373" s="127" t="s">
        <v>5356</v>
      </c>
      <c r="AH373" s="127" t="s">
        <v>5723</v>
      </c>
      <c r="AI373" s="127" t="s">
        <v>5356</v>
      </c>
      <c r="AJ373" s="127" t="s">
        <v>5590</v>
      </c>
      <c r="AK373" s="127" t="s">
        <v>5591</v>
      </c>
      <c r="AL373" s="131" t="s">
        <v>5361</v>
      </c>
      <c r="AM373" s="127" t="s">
        <v>5356</v>
      </c>
      <c r="AN373" s="127" t="s">
        <v>5713</v>
      </c>
      <c r="AO373" s="127" t="s">
        <v>5356</v>
      </c>
      <c r="AP373" s="127" t="s">
        <v>5356</v>
      </c>
      <c r="AQ373" s="132">
        <v>80</v>
      </c>
      <c r="AR373">
        <v>0</v>
      </c>
      <c r="AS373"/>
    </row>
    <row r="374" spans="1:45" s="127" customFormat="1">
      <c r="A374" s="127" t="s">
        <v>5721</v>
      </c>
      <c r="B374" s="128">
        <v>43635</v>
      </c>
      <c r="C374" s="127" t="s">
        <v>5339</v>
      </c>
      <c r="D374" s="127" t="s">
        <v>5340</v>
      </c>
      <c r="E374" s="127" t="s">
        <v>5722</v>
      </c>
      <c r="F374" s="127" t="s">
        <v>5342</v>
      </c>
      <c r="G374" s="127" t="s">
        <v>5713</v>
      </c>
      <c r="H374" s="127" t="s">
        <v>5714</v>
      </c>
      <c r="I374" s="127" t="s">
        <v>5715</v>
      </c>
      <c r="J374" s="127" t="s">
        <v>5346</v>
      </c>
      <c r="K374" s="127" t="s">
        <v>5716</v>
      </c>
      <c r="L374" s="127" t="s">
        <v>5717</v>
      </c>
      <c r="M374" s="127" t="s">
        <v>5349</v>
      </c>
      <c r="N374" s="127" t="s">
        <v>5346</v>
      </c>
      <c r="O374" s="127" t="s">
        <v>5350</v>
      </c>
      <c r="P374" s="127" t="s">
        <v>5718</v>
      </c>
      <c r="Q374" s="127" t="s">
        <v>5719</v>
      </c>
      <c r="R374" s="127" t="s">
        <v>5369</v>
      </c>
      <c r="S374" s="127" t="s">
        <v>5370</v>
      </c>
      <c r="T374" s="129">
        <v>80</v>
      </c>
      <c r="U374" s="129">
        <v>80</v>
      </c>
      <c r="V374" s="127" t="s">
        <v>5355</v>
      </c>
      <c r="W374" s="127" t="s">
        <v>5355</v>
      </c>
      <c r="X374" s="130">
        <v>234600</v>
      </c>
      <c r="Y374" s="130">
        <v>234600</v>
      </c>
      <c r="Z374" s="131" t="s">
        <v>5356</v>
      </c>
      <c r="AA374" s="131">
        <v>18768000</v>
      </c>
      <c r="AB374" s="131">
        <v>-3312000</v>
      </c>
      <c r="AC374" s="131">
        <v>1876800</v>
      </c>
      <c r="AD374" s="130">
        <v>20644.8</v>
      </c>
      <c r="AE374" s="127" t="s">
        <v>5357</v>
      </c>
      <c r="AF374" s="127" t="s">
        <v>5356</v>
      </c>
      <c r="AG374" s="127" t="s">
        <v>5356</v>
      </c>
      <c r="AH374" s="127" t="s">
        <v>5723</v>
      </c>
      <c r="AI374" s="127" t="s">
        <v>5356</v>
      </c>
      <c r="AJ374" s="127" t="s">
        <v>5590</v>
      </c>
      <c r="AK374" s="127" t="s">
        <v>5591</v>
      </c>
      <c r="AL374" s="131" t="s">
        <v>5361</v>
      </c>
      <c r="AM374" s="127" t="s">
        <v>5356</v>
      </c>
      <c r="AN374" s="127" t="s">
        <v>5713</v>
      </c>
      <c r="AO374" s="127" t="s">
        <v>5356</v>
      </c>
      <c r="AP374" s="127" t="s">
        <v>5356</v>
      </c>
      <c r="AQ374" s="132">
        <v>80</v>
      </c>
      <c r="AR374">
        <v>0</v>
      </c>
      <c r="AS374"/>
    </row>
    <row r="375" spans="1:45" s="127" customFormat="1">
      <c r="A375" s="127" t="s">
        <v>5724</v>
      </c>
      <c r="B375" s="128">
        <v>43635</v>
      </c>
      <c r="C375" s="127" t="s">
        <v>5339</v>
      </c>
      <c r="D375" s="127" t="s">
        <v>5340</v>
      </c>
      <c r="E375" s="127" t="s">
        <v>5725</v>
      </c>
      <c r="F375" s="127" t="s">
        <v>5342</v>
      </c>
      <c r="G375" s="127" t="s">
        <v>5416</v>
      </c>
      <c r="H375" s="127" t="s">
        <v>5417</v>
      </c>
      <c r="I375" s="127" t="s">
        <v>5418</v>
      </c>
      <c r="J375" s="127" t="s">
        <v>5346</v>
      </c>
      <c r="K375" s="127" t="s">
        <v>5347</v>
      </c>
      <c r="L375" s="127" t="s">
        <v>5348</v>
      </c>
      <c r="M375" s="127" t="s">
        <v>5349</v>
      </c>
      <c r="N375" s="127" t="s">
        <v>5346</v>
      </c>
      <c r="O375" s="127" t="s">
        <v>5350</v>
      </c>
      <c r="P375" s="127" t="s">
        <v>5419</v>
      </c>
      <c r="Q375" s="127" t="s">
        <v>5420</v>
      </c>
      <c r="R375" s="127" t="s">
        <v>5363</v>
      </c>
      <c r="S375" s="127" t="s">
        <v>5364</v>
      </c>
      <c r="T375" s="129">
        <v>100</v>
      </c>
      <c r="U375" s="129">
        <v>100</v>
      </c>
      <c r="V375" s="127" t="s">
        <v>5355</v>
      </c>
      <c r="W375" s="127" t="s">
        <v>5355</v>
      </c>
      <c r="X375" s="130">
        <v>309400</v>
      </c>
      <c r="Y375" s="130">
        <v>309400</v>
      </c>
      <c r="Z375" s="131" t="s">
        <v>5356</v>
      </c>
      <c r="AA375" s="131">
        <v>30940000</v>
      </c>
      <c r="AB375" s="131">
        <v>0</v>
      </c>
      <c r="AC375" s="131">
        <v>3094000</v>
      </c>
      <c r="AD375" s="130">
        <v>34034</v>
      </c>
      <c r="AE375" s="127" t="s">
        <v>5357</v>
      </c>
      <c r="AF375" s="127" t="s">
        <v>5356</v>
      </c>
      <c r="AG375" s="127" t="s">
        <v>5356</v>
      </c>
      <c r="AH375" s="127" t="s">
        <v>5726</v>
      </c>
      <c r="AI375" s="127" t="s">
        <v>5356</v>
      </c>
      <c r="AJ375" s="127" t="s">
        <v>5359</v>
      </c>
      <c r="AK375" s="127" t="s">
        <v>5360</v>
      </c>
      <c r="AL375" s="131" t="s">
        <v>5361</v>
      </c>
      <c r="AM375" s="127" t="s">
        <v>5356</v>
      </c>
      <c r="AN375" s="127" t="s">
        <v>5416</v>
      </c>
      <c r="AO375" s="127" t="s">
        <v>5356</v>
      </c>
      <c r="AP375" s="127" t="s">
        <v>5356</v>
      </c>
      <c r="AQ375" s="132">
        <v>100</v>
      </c>
      <c r="AR375">
        <v>0</v>
      </c>
      <c r="AS375"/>
    </row>
    <row r="376" spans="1:45" s="127" customFormat="1">
      <c r="A376" s="127" t="s">
        <v>5724</v>
      </c>
      <c r="B376" s="128">
        <v>43635</v>
      </c>
      <c r="C376" s="127" t="s">
        <v>5339</v>
      </c>
      <c r="D376" s="127" t="s">
        <v>5340</v>
      </c>
      <c r="E376" s="127" t="s">
        <v>5725</v>
      </c>
      <c r="F376" s="127" t="s">
        <v>5342</v>
      </c>
      <c r="G376" s="127" t="s">
        <v>5416</v>
      </c>
      <c r="H376" s="127" t="s">
        <v>5417</v>
      </c>
      <c r="I376" s="127" t="s">
        <v>5418</v>
      </c>
      <c r="J376" s="127" t="s">
        <v>5346</v>
      </c>
      <c r="K376" s="127" t="s">
        <v>5347</v>
      </c>
      <c r="L376" s="127" t="s">
        <v>5348</v>
      </c>
      <c r="M376" s="127" t="s">
        <v>5349</v>
      </c>
      <c r="N376" s="127" t="s">
        <v>5346</v>
      </c>
      <c r="O376" s="127" t="s">
        <v>5350</v>
      </c>
      <c r="P376" s="127" t="s">
        <v>5419</v>
      </c>
      <c r="Q376" s="127" t="s">
        <v>5420</v>
      </c>
      <c r="R376" s="127" t="s">
        <v>5365</v>
      </c>
      <c r="S376" s="127" t="s">
        <v>5366</v>
      </c>
      <c r="T376" s="129">
        <v>100</v>
      </c>
      <c r="U376" s="129">
        <v>100</v>
      </c>
      <c r="V376" s="127" t="s">
        <v>5355</v>
      </c>
      <c r="W376" s="127" t="s">
        <v>5355</v>
      </c>
      <c r="X376" s="130">
        <v>185640</v>
      </c>
      <c r="Y376" s="130">
        <v>185640</v>
      </c>
      <c r="Z376" s="131" t="s">
        <v>5356</v>
      </c>
      <c r="AA376" s="131">
        <v>18564000</v>
      </c>
      <c r="AB376" s="131">
        <v>0</v>
      </c>
      <c r="AC376" s="131">
        <v>1856400</v>
      </c>
      <c r="AD376" s="130">
        <v>20420.400000000001</v>
      </c>
      <c r="AE376" s="127" t="s">
        <v>5357</v>
      </c>
      <c r="AF376" s="127" t="s">
        <v>5356</v>
      </c>
      <c r="AG376" s="127" t="s">
        <v>5356</v>
      </c>
      <c r="AH376" s="127" t="s">
        <v>5726</v>
      </c>
      <c r="AI376" s="127" t="s">
        <v>5356</v>
      </c>
      <c r="AJ376" s="127" t="s">
        <v>5359</v>
      </c>
      <c r="AK376" s="127" t="s">
        <v>5360</v>
      </c>
      <c r="AL376" s="131" t="s">
        <v>5361</v>
      </c>
      <c r="AM376" s="127" t="s">
        <v>5356</v>
      </c>
      <c r="AN376" s="127" t="s">
        <v>5416</v>
      </c>
      <c r="AO376" s="127" t="s">
        <v>5356</v>
      </c>
      <c r="AP376" s="127" t="s">
        <v>5356</v>
      </c>
      <c r="AQ376" s="132">
        <v>100</v>
      </c>
      <c r="AR376">
        <v>0</v>
      </c>
      <c r="AS376"/>
    </row>
    <row r="377" spans="1:45" s="127" customFormat="1">
      <c r="A377" s="127" t="s">
        <v>5724</v>
      </c>
      <c r="B377" s="128">
        <v>43635</v>
      </c>
      <c r="C377" s="127" t="s">
        <v>5339</v>
      </c>
      <c r="D377" s="127" t="s">
        <v>5340</v>
      </c>
      <c r="E377" s="127" t="s">
        <v>5725</v>
      </c>
      <c r="F377" s="127" t="s">
        <v>5342</v>
      </c>
      <c r="G377" s="127" t="s">
        <v>5416</v>
      </c>
      <c r="H377" s="127" t="s">
        <v>5417</v>
      </c>
      <c r="I377" s="127" t="s">
        <v>5418</v>
      </c>
      <c r="J377" s="127" t="s">
        <v>5346</v>
      </c>
      <c r="K377" s="127" t="s">
        <v>5347</v>
      </c>
      <c r="L377" s="127" t="s">
        <v>5348</v>
      </c>
      <c r="M377" s="127" t="s">
        <v>5349</v>
      </c>
      <c r="N377" s="127" t="s">
        <v>5346</v>
      </c>
      <c r="O377" s="127" t="s">
        <v>5350</v>
      </c>
      <c r="P377" s="127" t="s">
        <v>5419</v>
      </c>
      <c r="Q377" s="127" t="s">
        <v>5420</v>
      </c>
      <c r="R377" s="127" t="s">
        <v>5386</v>
      </c>
      <c r="S377" s="127" t="s">
        <v>5387</v>
      </c>
      <c r="T377" s="129">
        <v>600</v>
      </c>
      <c r="U377" s="129">
        <v>600</v>
      </c>
      <c r="V377" s="127" t="s">
        <v>5355</v>
      </c>
      <c r="W377" s="127" t="s">
        <v>5355</v>
      </c>
      <c r="X377" s="130">
        <v>185640</v>
      </c>
      <c r="Y377" s="130">
        <v>185640</v>
      </c>
      <c r="Z377" s="131" t="s">
        <v>5356</v>
      </c>
      <c r="AA377" s="131">
        <v>111384000</v>
      </c>
      <c r="AB377" s="131">
        <v>0</v>
      </c>
      <c r="AC377" s="131">
        <v>11138400</v>
      </c>
      <c r="AD377" s="130">
        <v>122522.4</v>
      </c>
      <c r="AE377" s="127" t="s">
        <v>5357</v>
      </c>
      <c r="AF377" s="127" t="s">
        <v>5356</v>
      </c>
      <c r="AG377" s="127" t="s">
        <v>5356</v>
      </c>
      <c r="AH377" s="127" t="s">
        <v>5726</v>
      </c>
      <c r="AI377" s="127" t="s">
        <v>5356</v>
      </c>
      <c r="AJ377" s="127" t="s">
        <v>5359</v>
      </c>
      <c r="AK377" s="127" t="s">
        <v>5360</v>
      </c>
      <c r="AL377" s="131" t="s">
        <v>5361</v>
      </c>
      <c r="AM377" s="127" t="s">
        <v>5356</v>
      </c>
      <c r="AN377" s="127" t="s">
        <v>5416</v>
      </c>
      <c r="AO377" s="127" t="s">
        <v>5356</v>
      </c>
      <c r="AP377" s="127" t="s">
        <v>5356</v>
      </c>
      <c r="AQ377" s="132">
        <v>600</v>
      </c>
      <c r="AR377">
        <v>0</v>
      </c>
      <c r="AS377"/>
    </row>
    <row r="378" spans="1:45" s="127" customFormat="1">
      <c r="A378" s="127" t="s">
        <v>5727</v>
      </c>
      <c r="B378" s="128">
        <v>43635</v>
      </c>
      <c r="C378" s="127" t="s">
        <v>5339</v>
      </c>
      <c r="D378" s="127" t="s">
        <v>5340</v>
      </c>
      <c r="E378" s="127" t="s">
        <v>5728</v>
      </c>
      <c r="F378" s="127" t="s">
        <v>5342</v>
      </c>
      <c r="G378" s="127" t="s">
        <v>5416</v>
      </c>
      <c r="H378" s="127" t="s">
        <v>5417</v>
      </c>
      <c r="I378" s="127" t="s">
        <v>5418</v>
      </c>
      <c r="J378" s="127" t="s">
        <v>5346</v>
      </c>
      <c r="K378" s="127" t="s">
        <v>5347</v>
      </c>
      <c r="L378" s="127" t="s">
        <v>5348</v>
      </c>
      <c r="M378" s="127" t="s">
        <v>5349</v>
      </c>
      <c r="N378" s="127" t="s">
        <v>5346</v>
      </c>
      <c r="O378" s="127" t="s">
        <v>5350</v>
      </c>
      <c r="P378" s="127" t="s">
        <v>5419</v>
      </c>
      <c r="Q378" s="127" t="s">
        <v>5420</v>
      </c>
      <c r="R378" s="127" t="s">
        <v>5386</v>
      </c>
      <c r="S378" s="127" t="s">
        <v>5387</v>
      </c>
      <c r="T378" s="129">
        <v>200</v>
      </c>
      <c r="U378" s="129">
        <v>200</v>
      </c>
      <c r="V378" s="127" t="s">
        <v>5355</v>
      </c>
      <c r="W378" s="127" t="s">
        <v>5355</v>
      </c>
      <c r="X378" s="130">
        <v>185640</v>
      </c>
      <c r="Y378" s="130">
        <v>185640</v>
      </c>
      <c r="Z378" s="131" t="s">
        <v>5356</v>
      </c>
      <c r="AA378" s="131">
        <v>37128000</v>
      </c>
      <c r="AB378" s="131">
        <v>0</v>
      </c>
      <c r="AC378" s="131">
        <v>3712800</v>
      </c>
      <c r="AD378" s="130">
        <v>40840.800000000003</v>
      </c>
      <c r="AE378" s="127" t="s">
        <v>5357</v>
      </c>
      <c r="AF378" s="127" t="s">
        <v>5356</v>
      </c>
      <c r="AG378" s="127" t="s">
        <v>5356</v>
      </c>
      <c r="AH378" s="127" t="s">
        <v>5729</v>
      </c>
      <c r="AI378" s="127" t="s">
        <v>5356</v>
      </c>
      <c r="AJ378" s="127" t="s">
        <v>5359</v>
      </c>
      <c r="AK378" s="127" t="s">
        <v>5360</v>
      </c>
      <c r="AL378" s="131" t="s">
        <v>5361</v>
      </c>
      <c r="AM378" s="127" t="s">
        <v>5356</v>
      </c>
      <c r="AN378" s="127" t="s">
        <v>5416</v>
      </c>
      <c r="AO378" s="127" t="s">
        <v>5356</v>
      </c>
      <c r="AP378" s="127" t="s">
        <v>5356</v>
      </c>
      <c r="AQ378" s="132">
        <v>200</v>
      </c>
      <c r="AR378">
        <v>0</v>
      </c>
      <c r="AS378"/>
    </row>
    <row r="379" spans="1:45" s="127" customFormat="1">
      <c r="A379" s="127" t="s">
        <v>5727</v>
      </c>
      <c r="B379" s="128">
        <v>43635</v>
      </c>
      <c r="C379" s="127" t="s">
        <v>5339</v>
      </c>
      <c r="D379" s="127" t="s">
        <v>5340</v>
      </c>
      <c r="E379" s="127" t="s">
        <v>5728</v>
      </c>
      <c r="F379" s="127" t="s">
        <v>5342</v>
      </c>
      <c r="G379" s="127" t="s">
        <v>5416</v>
      </c>
      <c r="H379" s="127" t="s">
        <v>5417</v>
      </c>
      <c r="I379" s="127" t="s">
        <v>5418</v>
      </c>
      <c r="J379" s="127" t="s">
        <v>5346</v>
      </c>
      <c r="K379" s="127" t="s">
        <v>5347</v>
      </c>
      <c r="L379" s="127" t="s">
        <v>5348</v>
      </c>
      <c r="M379" s="127" t="s">
        <v>5349</v>
      </c>
      <c r="N379" s="127" t="s">
        <v>5346</v>
      </c>
      <c r="O379" s="127" t="s">
        <v>5350</v>
      </c>
      <c r="P379" s="127" t="s">
        <v>5419</v>
      </c>
      <c r="Q379" s="127" t="s">
        <v>5420</v>
      </c>
      <c r="R379" s="127" t="s">
        <v>5367</v>
      </c>
      <c r="S379" s="127" t="s">
        <v>5368</v>
      </c>
      <c r="T379" s="129">
        <v>200</v>
      </c>
      <c r="U379" s="129">
        <v>200</v>
      </c>
      <c r="V379" s="127" t="s">
        <v>5355</v>
      </c>
      <c r="W379" s="127" t="s">
        <v>5355</v>
      </c>
      <c r="X379" s="130">
        <v>273000</v>
      </c>
      <c r="Y379" s="130">
        <v>273000</v>
      </c>
      <c r="Z379" s="131" t="s">
        <v>5356</v>
      </c>
      <c r="AA379" s="131">
        <v>54600000</v>
      </c>
      <c r="AB379" s="131">
        <v>0</v>
      </c>
      <c r="AC379" s="131">
        <v>5460000</v>
      </c>
      <c r="AD379" s="130">
        <v>60060</v>
      </c>
      <c r="AE379" s="127" t="s">
        <v>5357</v>
      </c>
      <c r="AF379" s="127" t="s">
        <v>5356</v>
      </c>
      <c r="AG379" s="127" t="s">
        <v>5356</v>
      </c>
      <c r="AH379" s="127" t="s">
        <v>5729</v>
      </c>
      <c r="AI379" s="127" t="s">
        <v>5356</v>
      </c>
      <c r="AJ379" s="127" t="s">
        <v>5359</v>
      </c>
      <c r="AK379" s="127" t="s">
        <v>5360</v>
      </c>
      <c r="AL379" s="131" t="s">
        <v>5361</v>
      </c>
      <c r="AM379" s="127" t="s">
        <v>5356</v>
      </c>
      <c r="AN379" s="127" t="s">
        <v>5416</v>
      </c>
      <c r="AO379" s="127" t="s">
        <v>5356</v>
      </c>
      <c r="AP379" s="127" t="s">
        <v>5356</v>
      </c>
      <c r="AQ379" s="132">
        <v>200</v>
      </c>
      <c r="AR379">
        <v>0</v>
      </c>
      <c r="AS379"/>
    </row>
    <row r="380" spans="1:45" s="127" customFormat="1">
      <c r="A380" s="127" t="s">
        <v>5727</v>
      </c>
      <c r="B380" s="128">
        <v>43635</v>
      </c>
      <c r="C380" s="127" t="s">
        <v>5339</v>
      </c>
      <c r="D380" s="127" t="s">
        <v>5340</v>
      </c>
      <c r="E380" s="127" t="s">
        <v>5728</v>
      </c>
      <c r="F380" s="127" t="s">
        <v>5342</v>
      </c>
      <c r="G380" s="127" t="s">
        <v>5416</v>
      </c>
      <c r="H380" s="127" t="s">
        <v>5417</v>
      </c>
      <c r="I380" s="127" t="s">
        <v>5418</v>
      </c>
      <c r="J380" s="127" t="s">
        <v>5346</v>
      </c>
      <c r="K380" s="127" t="s">
        <v>5347</v>
      </c>
      <c r="L380" s="127" t="s">
        <v>5348</v>
      </c>
      <c r="M380" s="127" t="s">
        <v>5349</v>
      </c>
      <c r="N380" s="127" t="s">
        <v>5346</v>
      </c>
      <c r="O380" s="127" t="s">
        <v>5350</v>
      </c>
      <c r="P380" s="127" t="s">
        <v>5419</v>
      </c>
      <c r="Q380" s="127" t="s">
        <v>5420</v>
      </c>
      <c r="R380" s="127" t="s">
        <v>5369</v>
      </c>
      <c r="S380" s="127" t="s">
        <v>5370</v>
      </c>
      <c r="T380" s="129">
        <v>70</v>
      </c>
      <c r="U380" s="129">
        <v>70</v>
      </c>
      <c r="V380" s="127" t="s">
        <v>5355</v>
      </c>
      <c r="W380" s="127" t="s">
        <v>5355</v>
      </c>
      <c r="X380" s="130">
        <v>273000</v>
      </c>
      <c r="Y380" s="130">
        <v>273000</v>
      </c>
      <c r="Z380" s="131" t="s">
        <v>5356</v>
      </c>
      <c r="AA380" s="131">
        <v>19110000</v>
      </c>
      <c r="AB380" s="131">
        <v>0</v>
      </c>
      <c r="AC380" s="131">
        <v>1911000</v>
      </c>
      <c r="AD380" s="130">
        <v>21021</v>
      </c>
      <c r="AE380" s="127" t="s">
        <v>5357</v>
      </c>
      <c r="AF380" s="127" t="s">
        <v>5356</v>
      </c>
      <c r="AG380" s="127" t="s">
        <v>5356</v>
      </c>
      <c r="AH380" s="127" t="s">
        <v>5729</v>
      </c>
      <c r="AI380" s="127" t="s">
        <v>5356</v>
      </c>
      <c r="AJ380" s="127" t="s">
        <v>5359</v>
      </c>
      <c r="AK380" s="127" t="s">
        <v>5360</v>
      </c>
      <c r="AL380" s="131" t="s">
        <v>5361</v>
      </c>
      <c r="AM380" s="127" t="s">
        <v>5356</v>
      </c>
      <c r="AN380" s="127" t="s">
        <v>5416</v>
      </c>
      <c r="AO380" s="127" t="s">
        <v>5356</v>
      </c>
      <c r="AP380" s="127" t="s">
        <v>5356</v>
      </c>
      <c r="AQ380" s="132">
        <v>70</v>
      </c>
      <c r="AR380">
        <v>0</v>
      </c>
      <c r="AS380"/>
    </row>
    <row r="381" spans="1:45" s="127" customFormat="1">
      <c r="A381" s="127" t="s">
        <v>5730</v>
      </c>
      <c r="B381" s="128">
        <v>43635</v>
      </c>
      <c r="C381" s="127" t="s">
        <v>5339</v>
      </c>
      <c r="D381" s="127" t="s">
        <v>5340</v>
      </c>
      <c r="E381" s="127" t="s">
        <v>5731</v>
      </c>
      <c r="F381" s="127" t="s">
        <v>5342</v>
      </c>
      <c r="G381" s="127" t="s">
        <v>5416</v>
      </c>
      <c r="H381" s="127" t="s">
        <v>5417</v>
      </c>
      <c r="I381" s="127" t="s">
        <v>5418</v>
      </c>
      <c r="J381" s="127" t="s">
        <v>5346</v>
      </c>
      <c r="K381" s="127" t="s">
        <v>5347</v>
      </c>
      <c r="L381" s="127" t="s">
        <v>5348</v>
      </c>
      <c r="M381" s="127" t="s">
        <v>5349</v>
      </c>
      <c r="N381" s="127" t="s">
        <v>5346</v>
      </c>
      <c r="O381" s="127" t="s">
        <v>5350</v>
      </c>
      <c r="P381" s="127" t="s">
        <v>5419</v>
      </c>
      <c r="Q381" s="127" t="s">
        <v>5420</v>
      </c>
      <c r="R381" s="127" t="s">
        <v>5369</v>
      </c>
      <c r="S381" s="127" t="s">
        <v>5370</v>
      </c>
      <c r="T381" s="129">
        <v>30</v>
      </c>
      <c r="U381" s="129">
        <v>30</v>
      </c>
      <c r="V381" s="127" t="s">
        <v>5355</v>
      </c>
      <c r="W381" s="127" t="s">
        <v>5355</v>
      </c>
      <c r="X381" s="130">
        <v>273000</v>
      </c>
      <c r="Y381" s="130">
        <v>273000</v>
      </c>
      <c r="Z381" s="131" t="s">
        <v>5356</v>
      </c>
      <c r="AA381" s="131">
        <v>8190000</v>
      </c>
      <c r="AB381" s="131">
        <v>0</v>
      </c>
      <c r="AC381" s="131">
        <v>819000</v>
      </c>
      <c r="AD381" s="130">
        <v>9009</v>
      </c>
      <c r="AE381" s="127" t="s">
        <v>5357</v>
      </c>
      <c r="AF381" s="127" t="s">
        <v>5356</v>
      </c>
      <c r="AG381" s="127" t="s">
        <v>5356</v>
      </c>
      <c r="AH381" s="127" t="s">
        <v>5732</v>
      </c>
      <c r="AI381" s="127" t="s">
        <v>5356</v>
      </c>
      <c r="AJ381" s="127" t="s">
        <v>5359</v>
      </c>
      <c r="AK381" s="127" t="s">
        <v>5360</v>
      </c>
      <c r="AL381" s="131" t="s">
        <v>5361</v>
      </c>
      <c r="AM381" s="127" t="s">
        <v>5356</v>
      </c>
      <c r="AN381" s="127" t="s">
        <v>5416</v>
      </c>
      <c r="AO381" s="127" t="s">
        <v>5356</v>
      </c>
      <c r="AP381" s="127" t="s">
        <v>5356</v>
      </c>
      <c r="AQ381" s="132">
        <v>30</v>
      </c>
      <c r="AR381">
        <v>0</v>
      </c>
      <c r="AS381"/>
    </row>
    <row r="382" spans="1:45" s="127" customFormat="1">
      <c r="A382" s="127" t="s">
        <v>5733</v>
      </c>
      <c r="B382" s="128">
        <v>43635</v>
      </c>
      <c r="C382" s="127" t="s">
        <v>5339</v>
      </c>
      <c r="D382" s="127" t="s">
        <v>5340</v>
      </c>
      <c r="E382" s="127" t="s">
        <v>5734</v>
      </c>
      <c r="F382" s="127" t="s">
        <v>5342</v>
      </c>
      <c r="G382" s="127" t="s">
        <v>5416</v>
      </c>
      <c r="H382" s="127" t="s">
        <v>5417</v>
      </c>
      <c r="I382" s="127" t="s">
        <v>5418</v>
      </c>
      <c r="J382" s="127" t="s">
        <v>5346</v>
      </c>
      <c r="K382" s="127" t="s">
        <v>5347</v>
      </c>
      <c r="L382" s="127" t="s">
        <v>5348</v>
      </c>
      <c r="M382" s="127" t="s">
        <v>5349</v>
      </c>
      <c r="N382" s="127" t="s">
        <v>5346</v>
      </c>
      <c r="O382" s="127" t="s">
        <v>5350</v>
      </c>
      <c r="P382" s="127" t="s">
        <v>5419</v>
      </c>
      <c r="Q382" s="127" t="s">
        <v>5420</v>
      </c>
      <c r="R382" s="127" t="s">
        <v>5353</v>
      </c>
      <c r="S382" s="127" t="s">
        <v>5354</v>
      </c>
      <c r="T382" s="129">
        <v>600</v>
      </c>
      <c r="U382" s="129">
        <v>600</v>
      </c>
      <c r="V382" s="127" t="s">
        <v>5355</v>
      </c>
      <c r="W382" s="127" t="s">
        <v>5355</v>
      </c>
      <c r="X382" s="130">
        <v>107016</v>
      </c>
      <c r="Y382" s="130">
        <v>107016</v>
      </c>
      <c r="Z382" s="131" t="s">
        <v>5356</v>
      </c>
      <c r="AA382" s="131">
        <v>64209684</v>
      </c>
      <c r="AB382" s="131">
        <v>-19179516</v>
      </c>
      <c r="AC382" s="131">
        <v>6420968</v>
      </c>
      <c r="AD382" s="130">
        <v>70630.652000000002</v>
      </c>
      <c r="AE382" s="127" t="s">
        <v>5357</v>
      </c>
      <c r="AF382" s="127" t="s">
        <v>5356</v>
      </c>
      <c r="AG382" s="127" t="s">
        <v>5356</v>
      </c>
      <c r="AH382" s="127" t="s">
        <v>5735</v>
      </c>
      <c r="AI382" s="127" t="s">
        <v>5356</v>
      </c>
      <c r="AJ382" s="127" t="s">
        <v>5359</v>
      </c>
      <c r="AK382" s="127" t="s">
        <v>5360</v>
      </c>
      <c r="AL382" s="131" t="s">
        <v>5361</v>
      </c>
      <c r="AM382" s="127" t="s">
        <v>5356</v>
      </c>
      <c r="AN382" s="127" t="s">
        <v>5416</v>
      </c>
      <c r="AO382" s="127" t="s">
        <v>5356</v>
      </c>
      <c r="AP382" s="127" t="s">
        <v>5356</v>
      </c>
      <c r="AQ382" s="132">
        <v>600</v>
      </c>
      <c r="AR382">
        <v>0</v>
      </c>
      <c r="AS382"/>
    </row>
    <row r="383" spans="1:45" s="127" customFormat="1">
      <c r="A383" s="127" t="s">
        <v>5733</v>
      </c>
      <c r="B383" s="128">
        <v>43635</v>
      </c>
      <c r="C383" s="127" t="s">
        <v>5339</v>
      </c>
      <c r="D383" s="127" t="s">
        <v>5340</v>
      </c>
      <c r="E383" s="127" t="s">
        <v>5734</v>
      </c>
      <c r="F383" s="127" t="s">
        <v>5342</v>
      </c>
      <c r="G383" s="127" t="s">
        <v>5416</v>
      </c>
      <c r="H383" s="127" t="s">
        <v>5417</v>
      </c>
      <c r="I383" s="127" t="s">
        <v>5418</v>
      </c>
      <c r="J383" s="127" t="s">
        <v>5346</v>
      </c>
      <c r="K383" s="127" t="s">
        <v>5347</v>
      </c>
      <c r="L383" s="127" t="s">
        <v>5348</v>
      </c>
      <c r="M383" s="127" t="s">
        <v>5349</v>
      </c>
      <c r="N383" s="127" t="s">
        <v>5346</v>
      </c>
      <c r="O383" s="127" t="s">
        <v>5350</v>
      </c>
      <c r="P383" s="127" t="s">
        <v>5419</v>
      </c>
      <c r="Q383" s="127" t="s">
        <v>5420</v>
      </c>
      <c r="R383" s="127" t="s">
        <v>5367</v>
      </c>
      <c r="S383" s="127" t="s">
        <v>5368</v>
      </c>
      <c r="T383" s="129">
        <v>50</v>
      </c>
      <c r="U383" s="129">
        <v>50</v>
      </c>
      <c r="V383" s="127" t="s">
        <v>5355</v>
      </c>
      <c r="W383" s="127" t="s">
        <v>5355</v>
      </c>
      <c r="X383" s="130">
        <v>232050</v>
      </c>
      <c r="Y383" s="130">
        <v>232050</v>
      </c>
      <c r="Z383" s="131" t="s">
        <v>5356</v>
      </c>
      <c r="AA383" s="131">
        <v>11602500</v>
      </c>
      <c r="AB383" s="131">
        <v>-2047500</v>
      </c>
      <c r="AC383" s="131">
        <v>1160250</v>
      </c>
      <c r="AD383" s="130">
        <v>12762.75</v>
      </c>
      <c r="AE383" s="127" t="s">
        <v>5357</v>
      </c>
      <c r="AF383" s="127" t="s">
        <v>5356</v>
      </c>
      <c r="AG383" s="127" t="s">
        <v>5356</v>
      </c>
      <c r="AH383" s="127" t="s">
        <v>5735</v>
      </c>
      <c r="AI383" s="127" t="s">
        <v>5356</v>
      </c>
      <c r="AJ383" s="127" t="s">
        <v>5359</v>
      </c>
      <c r="AK383" s="127" t="s">
        <v>5360</v>
      </c>
      <c r="AL383" s="131" t="s">
        <v>5361</v>
      </c>
      <c r="AM383" s="127" t="s">
        <v>5356</v>
      </c>
      <c r="AN383" s="127" t="s">
        <v>5416</v>
      </c>
      <c r="AO383" s="127" t="s">
        <v>5356</v>
      </c>
      <c r="AP383" s="127" t="s">
        <v>5356</v>
      </c>
      <c r="AQ383" s="132">
        <v>50</v>
      </c>
      <c r="AR383">
        <v>0</v>
      </c>
      <c r="AS383"/>
    </row>
    <row r="384" spans="1:45" s="127" customFormat="1">
      <c r="A384" s="127" t="s">
        <v>5733</v>
      </c>
      <c r="B384" s="128">
        <v>43635</v>
      </c>
      <c r="C384" s="127" t="s">
        <v>5339</v>
      </c>
      <c r="D384" s="127" t="s">
        <v>5340</v>
      </c>
      <c r="E384" s="127" t="s">
        <v>5734</v>
      </c>
      <c r="F384" s="127" t="s">
        <v>5342</v>
      </c>
      <c r="G384" s="127" t="s">
        <v>5416</v>
      </c>
      <c r="H384" s="127" t="s">
        <v>5417</v>
      </c>
      <c r="I384" s="127" t="s">
        <v>5418</v>
      </c>
      <c r="J384" s="127" t="s">
        <v>5346</v>
      </c>
      <c r="K384" s="127" t="s">
        <v>5347</v>
      </c>
      <c r="L384" s="127" t="s">
        <v>5348</v>
      </c>
      <c r="M384" s="127" t="s">
        <v>5349</v>
      </c>
      <c r="N384" s="127" t="s">
        <v>5346</v>
      </c>
      <c r="O384" s="127" t="s">
        <v>5350</v>
      </c>
      <c r="P384" s="127" t="s">
        <v>5419</v>
      </c>
      <c r="Q384" s="127" t="s">
        <v>5420</v>
      </c>
      <c r="R384" s="127" t="s">
        <v>5369</v>
      </c>
      <c r="S384" s="127" t="s">
        <v>5370</v>
      </c>
      <c r="T384" s="129">
        <v>50</v>
      </c>
      <c r="U384" s="129">
        <v>50</v>
      </c>
      <c r="V384" s="127" t="s">
        <v>5355</v>
      </c>
      <c r="W384" s="127" t="s">
        <v>5355</v>
      </c>
      <c r="X384" s="130">
        <v>232050</v>
      </c>
      <c r="Y384" s="130">
        <v>232050</v>
      </c>
      <c r="Z384" s="131" t="s">
        <v>5356</v>
      </c>
      <c r="AA384" s="131">
        <v>11602500</v>
      </c>
      <c r="AB384" s="131">
        <v>-2047500</v>
      </c>
      <c r="AC384" s="131">
        <v>1160250</v>
      </c>
      <c r="AD384" s="130">
        <v>12762.75</v>
      </c>
      <c r="AE384" s="127" t="s">
        <v>5357</v>
      </c>
      <c r="AF384" s="127" t="s">
        <v>5356</v>
      </c>
      <c r="AG384" s="127" t="s">
        <v>5356</v>
      </c>
      <c r="AH384" s="127" t="s">
        <v>5735</v>
      </c>
      <c r="AI384" s="127" t="s">
        <v>5356</v>
      </c>
      <c r="AJ384" s="127" t="s">
        <v>5359</v>
      </c>
      <c r="AK384" s="127" t="s">
        <v>5360</v>
      </c>
      <c r="AL384" s="131" t="s">
        <v>5361</v>
      </c>
      <c r="AM384" s="127" t="s">
        <v>5356</v>
      </c>
      <c r="AN384" s="127" t="s">
        <v>5416</v>
      </c>
      <c r="AO384" s="127" t="s">
        <v>5356</v>
      </c>
      <c r="AP384" s="127" t="s">
        <v>5356</v>
      </c>
      <c r="AQ384" s="132">
        <v>50</v>
      </c>
      <c r="AR384">
        <v>0</v>
      </c>
      <c r="AS384"/>
    </row>
    <row r="385" spans="1:45" s="127" customFormat="1">
      <c r="A385" s="127" t="s">
        <v>5736</v>
      </c>
      <c r="B385" s="128">
        <v>43637</v>
      </c>
      <c r="C385" s="127" t="s">
        <v>5339</v>
      </c>
      <c r="D385" s="127" t="s">
        <v>5340</v>
      </c>
      <c r="E385" s="127" t="s">
        <v>5737</v>
      </c>
      <c r="F385" s="127" t="s">
        <v>5342</v>
      </c>
      <c r="G385" s="127" t="s">
        <v>5427</v>
      </c>
      <c r="H385" s="127" t="s">
        <v>5428</v>
      </c>
      <c r="I385" s="127" t="s">
        <v>5479</v>
      </c>
      <c r="J385" s="127" t="s">
        <v>5346</v>
      </c>
      <c r="K385" s="127" t="s">
        <v>5347</v>
      </c>
      <c r="L385" s="127" t="s">
        <v>5348</v>
      </c>
      <c r="M385" s="127" t="s">
        <v>5349</v>
      </c>
      <c r="N385" s="127" t="s">
        <v>5346</v>
      </c>
      <c r="O385" s="127" t="s">
        <v>5350</v>
      </c>
      <c r="P385" s="127" t="s">
        <v>5351</v>
      </c>
      <c r="Q385" s="127" t="s">
        <v>5352</v>
      </c>
      <c r="R385" s="127" t="s">
        <v>5353</v>
      </c>
      <c r="S385" s="127" t="s">
        <v>5354</v>
      </c>
      <c r="T385" s="129">
        <v>3</v>
      </c>
      <c r="U385" s="129">
        <v>3</v>
      </c>
      <c r="V385" s="127" t="s">
        <v>5355</v>
      </c>
      <c r="W385" s="127" t="s">
        <v>5355</v>
      </c>
      <c r="X385" s="130">
        <v>155455</v>
      </c>
      <c r="Y385" s="130">
        <v>155455</v>
      </c>
      <c r="Z385" s="131" t="s">
        <v>5356</v>
      </c>
      <c r="AA385" s="131">
        <v>466365</v>
      </c>
      <c r="AB385" s="131">
        <v>0</v>
      </c>
      <c r="AC385" s="131">
        <v>46637</v>
      </c>
      <c r="AD385" s="130">
        <v>513.00199999999995</v>
      </c>
      <c r="AE385" s="127" t="s">
        <v>5357</v>
      </c>
      <c r="AF385" s="127" t="s">
        <v>5356</v>
      </c>
      <c r="AG385" s="127" t="s">
        <v>5356</v>
      </c>
      <c r="AH385" s="127" t="s">
        <v>5738</v>
      </c>
      <c r="AI385" s="127" t="s">
        <v>5356</v>
      </c>
      <c r="AJ385" s="127" t="s">
        <v>5359</v>
      </c>
      <c r="AK385" s="127" t="s">
        <v>5360</v>
      </c>
      <c r="AL385" s="131" t="s">
        <v>5361</v>
      </c>
      <c r="AM385" s="127" t="s">
        <v>5356</v>
      </c>
      <c r="AN385" s="127" t="s">
        <v>5481</v>
      </c>
      <c r="AO385" s="127" t="s">
        <v>5479</v>
      </c>
      <c r="AP385" s="127" t="s">
        <v>5384</v>
      </c>
      <c r="AQ385" s="132">
        <v>3</v>
      </c>
      <c r="AR385" t="s">
        <v>34</v>
      </c>
      <c r="AS385"/>
    </row>
    <row r="386" spans="1:45" s="127" customFormat="1">
      <c r="A386" s="127" t="s">
        <v>5736</v>
      </c>
      <c r="B386" s="128">
        <v>43637</v>
      </c>
      <c r="C386" s="127" t="s">
        <v>5339</v>
      </c>
      <c r="D386" s="127" t="s">
        <v>5340</v>
      </c>
      <c r="E386" s="127" t="s">
        <v>5737</v>
      </c>
      <c r="F386" s="127" t="s">
        <v>5342</v>
      </c>
      <c r="G386" s="127" t="s">
        <v>5427</v>
      </c>
      <c r="H386" s="127" t="s">
        <v>5428</v>
      </c>
      <c r="I386" s="127" t="s">
        <v>5479</v>
      </c>
      <c r="J386" s="127" t="s">
        <v>5346</v>
      </c>
      <c r="K386" s="127" t="s">
        <v>5347</v>
      </c>
      <c r="L386" s="127" t="s">
        <v>5348</v>
      </c>
      <c r="M386" s="127" t="s">
        <v>5349</v>
      </c>
      <c r="N386" s="127" t="s">
        <v>5346</v>
      </c>
      <c r="O386" s="127" t="s">
        <v>5350</v>
      </c>
      <c r="P386" s="127" t="s">
        <v>5351</v>
      </c>
      <c r="Q386" s="127" t="s">
        <v>5352</v>
      </c>
      <c r="R386" s="127" t="s">
        <v>5363</v>
      </c>
      <c r="S386" s="127" t="s">
        <v>5364</v>
      </c>
      <c r="T386" s="129">
        <v>1</v>
      </c>
      <c r="U386" s="129">
        <v>1</v>
      </c>
      <c r="V386" s="127" t="s">
        <v>5355</v>
      </c>
      <c r="W386" s="127" t="s">
        <v>5355</v>
      </c>
      <c r="X386" s="130">
        <v>355455</v>
      </c>
      <c r="Y386" s="130">
        <v>355455</v>
      </c>
      <c r="Z386" s="131" t="s">
        <v>5356</v>
      </c>
      <c r="AA386" s="131">
        <v>355455</v>
      </c>
      <c r="AB386" s="131">
        <v>0</v>
      </c>
      <c r="AC386" s="131">
        <v>35546</v>
      </c>
      <c r="AD386" s="130">
        <v>391.00099999999998</v>
      </c>
      <c r="AE386" s="127" t="s">
        <v>5357</v>
      </c>
      <c r="AF386" s="127" t="s">
        <v>5356</v>
      </c>
      <c r="AG386" s="127" t="s">
        <v>5356</v>
      </c>
      <c r="AH386" s="127" t="s">
        <v>5738</v>
      </c>
      <c r="AI386" s="127" t="s">
        <v>5356</v>
      </c>
      <c r="AJ386" s="127" t="s">
        <v>5359</v>
      </c>
      <c r="AK386" s="127" t="s">
        <v>5360</v>
      </c>
      <c r="AL386" s="131" t="s">
        <v>5361</v>
      </c>
      <c r="AM386" s="127" t="s">
        <v>5356</v>
      </c>
      <c r="AN386" s="127" t="s">
        <v>5481</v>
      </c>
      <c r="AO386" s="127" t="s">
        <v>5479</v>
      </c>
      <c r="AP386" s="127" t="s">
        <v>5384</v>
      </c>
      <c r="AQ386" s="132">
        <v>1</v>
      </c>
      <c r="AR386" t="s">
        <v>34</v>
      </c>
      <c r="AS386"/>
    </row>
    <row r="387" spans="1:45" s="127" customFormat="1">
      <c r="A387" s="127" t="s">
        <v>5736</v>
      </c>
      <c r="B387" s="128">
        <v>43637</v>
      </c>
      <c r="C387" s="127" t="s">
        <v>5339</v>
      </c>
      <c r="D387" s="127" t="s">
        <v>5340</v>
      </c>
      <c r="E387" s="127" t="s">
        <v>5737</v>
      </c>
      <c r="F387" s="127" t="s">
        <v>5342</v>
      </c>
      <c r="G387" s="127" t="s">
        <v>5427</v>
      </c>
      <c r="H387" s="127" t="s">
        <v>5428</v>
      </c>
      <c r="I387" s="127" t="s">
        <v>5479</v>
      </c>
      <c r="J387" s="127" t="s">
        <v>5346</v>
      </c>
      <c r="K387" s="127" t="s">
        <v>5347</v>
      </c>
      <c r="L387" s="127" t="s">
        <v>5348</v>
      </c>
      <c r="M387" s="127" t="s">
        <v>5349</v>
      </c>
      <c r="N387" s="127" t="s">
        <v>5346</v>
      </c>
      <c r="O387" s="127" t="s">
        <v>5350</v>
      </c>
      <c r="P387" s="127" t="s">
        <v>5351</v>
      </c>
      <c r="Q387" s="127" t="s">
        <v>5352</v>
      </c>
      <c r="R387" s="127" t="s">
        <v>5367</v>
      </c>
      <c r="S387" s="127" t="s">
        <v>5368</v>
      </c>
      <c r="T387" s="129">
        <v>5</v>
      </c>
      <c r="U387" s="129">
        <v>5</v>
      </c>
      <c r="V387" s="127" t="s">
        <v>5355</v>
      </c>
      <c r="W387" s="127" t="s">
        <v>5355</v>
      </c>
      <c r="X387" s="130">
        <v>313636</v>
      </c>
      <c r="Y387" s="130">
        <v>313636</v>
      </c>
      <c r="Z387" s="131" t="s">
        <v>5356</v>
      </c>
      <c r="AA387" s="131">
        <v>1568180</v>
      </c>
      <c r="AB387" s="131">
        <v>0</v>
      </c>
      <c r="AC387" s="131">
        <v>156817</v>
      </c>
      <c r="AD387" s="130">
        <v>1724.9970000000001</v>
      </c>
      <c r="AE387" s="127" t="s">
        <v>5357</v>
      </c>
      <c r="AF387" s="127" t="s">
        <v>5356</v>
      </c>
      <c r="AG387" s="127" t="s">
        <v>5356</v>
      </c>
      <c r="AH387" s="127" t="s">
        <v>5738</v>
      </c>
      <c r="AI387" s="127" t="s">
        <v>5356</v>
      </c>
      <c r="AJ387" s="127" t="s">
        <v>5359</v>
      </c>
      <c r="AK387" s="127" t="s">
        <v>5360</v>
      </c>
      <c r="AL387" s="131" t="s">
        <v>5361</v>
      </c>
      <c r="AM387" s="127" t="s">
        <v>5356</v>
      </c>
      <c r="AN387" s="127" t="s">
        <v>5481</v>
      </c>
      <c r="AO387" s="127" t="s">
        <v>5479</v>
      </c>
      <c r="AP387" s="127" t="s">
        <v>5384</v>
      </c>
      <c r="AQ387" s="132">
        <v>5</v>
      </c>
      <c r="AR387" t="s">
        <v>34</v>
      </c>
      <c r="AS387"/>
    </row>
    <row r="388" spans="1:45" s="127" customFormat="1">
      <c r="A388" s="127" t="s">
        <v>5736</v>
      </c>
      <c r="B388" s="128">
        <v>43637</v>
      </c>
      <c r="C388" s="127" t="s">
        <v>5339</v>
      </c>
      <c r="D388" s="127" t="s">
        <v>5340</v>
      </c>
      <c r="E388" s="127" t="s">
        <v>5737</v>
      </c>
      <c r="F388" s="127" t="s">
        <v>5342</v>
      </c>
      <c r="G388" s="127" t="s">
        <v>5427</v>
      </c>
      <c r="H388" s="127" t="s">
        <v>5428</v>
      </c>
      <c r="I388" s="127" t="s">
        <v>5479</v>
      </c>
      <c r="J388" s="127" t="s">
        <v>5346</v>
      </c>
      <c r="K388" s="127" t="s">
        <v>5347</v>
      </c>
      <c r="L388" s="127" t="s">
        <v>5348</v>
      </c>
      <c r="M388" s="127" t="s">
        <v>5349</v>
      </c>
      <c r="N388" s="127" t="s">
        <v>5346</v>
      </c>
      <c r="O388" s="127" t="s">
        <v>5350</v>
      </c>
      <c r="P388" s="127" t="s">
        <v>5351</v>
      </c>
      <c r="Q388" s="127" t="s">
        <v>5352</v>
      </c>
      <c r="R388" s="127" t="s">
        <v>5369</v>
      </c>
      <c r="S388" s="127" t="s">
        <v>5370</v>
      </c>
      <c r="T388" s="129">
        <v>4</v>
      </c>
      <c r="U388" s="129">
        <v>4</v>
      </c>
      <c r="V388" s="127" t="s">
        <v>5355</v>
      </c>
      <c r="W388" s="127" t="s">
        <v>5355</v>
      </c>
      <c r="X388" s="130">
        <v>313636</v>
      </c>
      <c r="Y388" s="130">
        <v>313636</v>
      </c>
      <c r="Z388" s="131" t="s">
        <v>5356</v>
      </c>
      <c r="AA388" s="131">
        <v>1254544</v>
      </c>
      <c r="AB388" s="131">
        <v>0</v>
      </c>
      <c r="AC388" s="131">
        <v>125454</v>
      </c>
      <c r="AD388" s="130">
        <v>1379.998</v>
      </c>
      <c r="AE388" s="127" t="s">
        <v>5357</v>
      </c>
      <c r="AF388" s="127" t="s">
        <v>5356</v>
      </c>
      <c r="AG388" s="127" t="s">
        <v>5356</v>
      </c>
      <c r="AH388" s="127" t="s">
        <v>5738</v>
      </c>
      <c r="AI388" s="127" t="s">
        <v>5356</v>
      </c>
      <c r="AJ388" s="127" t="s">
        <v>5359</v>
      </c>
      <c r="AK388" s="127" t="s">
        <v>5360</v>
      </c>
      <c r="AL388" s="131" t="s">
        <v>5361</v>
      </c>
      <c r="AM388" s="127" t="s">
        <v>5356</v>
      </c>
      <c r="AN388" s="127" t="s">
        <v>5481</v>
      </c>
      <c r="AO388" s="127" t="s">
        <v>5479</v>
      </c>
      <c r="AP388" s="127" t="s">
        <v>5384</v>
      </c>
      <c r="AQ388" s="132">
        <v>4</v>
      </c>
      <c r="AR388" t="s">
        <v>34</v>
      </c>
      <c r="AS388"/>
    </row>
    <row r="389" spans="1:45" s="127" customFormat="1">
      <c r="A389" s="127" t="s">
        <v>5736</v>
      </c>
      <c r="B389" s="128">
        <v>43637</v>
      </c>
      <c r="C389" s="127" t="s">
        <v>5339</v>
      </c>
      <c r="D389" s="127" t="s">
        <v>5340</v>
      </c>
      <c r="E389" s="127" t="s">
        <v>5737</v>
      </c>
      <c r="F389" s="127" t="s">
        <v>5342</v>
      </c>
      <c r="G389" s="127" t="s">
        <v>5427</v>
      </c>
      <c r="H389" s="127" t="s">
        <v>5428</v>
      </c>
      <c r="I389" s="127" t="s">
        <v>5479</v>
      </c>
      <c r="J389" s="127" t="s">
        <v>5346</v>
      </c>
      <c r="K389" s="127" t="s">
        <v>5347</v>
      </c>
      <c r="L389" s="127" t="s">
        <v>5348</v>
      </c>
      <c r="M389" s="127" t="s">
        <v>5349</v>
      </c>
      <c r="N389" s="127" t="s">
        <v>5346</v>
      </c>
      <c r="O389" s="127" t="s">
        <v>5350</v>
      </c>
      <c r="P389" s="127" t="s">
        <v>5351</v>
      </c>
      <c r="Q389" s="127" t="s">
        <v>5352</v>
      </c>
      <c r="R389" s="127" t="s">
        <v>5447</v>
      </c>
      <c r="S389" s="127" t="s">
        <v>5448</v>
      </c>
      <c r="T389" s="129">
        <v>4</v>
      </c>
      <c r="U389" s="129">
        <v>4</v>
      </c>
      <c r="V389" s="127" t="s">
        <v>5355</v>
      </c>
      <c r="W389" s="127" t="s">
        <v>5355</v>
      </c>
      <c r="X389" s="130">
        <v>334545</v>
      </c>
      <c r="Y389" s="130">
        <v>334545</v>
      </c>
      <c r="Z389" s="131" t="s">
        <v>5356</v>
      </c>
      <c r="AA389" s="131">
        <v>1338180</v>
      </c>
      <c r="AB389" s="131">
        <v>0</v>
      </c>
      <c r="AC389" s="131">
        <v>133818</v>
      </c>
      <c r="AD389" s="130">
        <v>1471.998</v>
      </c>
      <c r="AE389" s="127" t="s">
        <v>5357</v>
      </c>
      <c r="AF389" s="127" t="s">
        <v>5356</v>
      </c>
      <c r="AG389" s="127" t="s">
        <v>5356</v>
      </c>
      <c r="AH389" s="127" t="s">
        <v>5738</v>
      </c>
      <c r="AI389" s="127" t="s">
        <v>5356</v>
      </c>
      <c r="AJ389" s="127" t="s">
        <v>5359</v>
      </c>
      <c r="AK389" s="127" t="s">
        <v>5360</v>
      </c>
      <c r="AL389" s="131" t="s">
        <v>5361</v>
      </c>
      <c r="AM389" s="127" t="s">
        <v>5356</v>
      </c>
      <c r="AN389" s="127" t="s">
        <v>5481</v>
      </c>
      <c r="AO389" s="127" t="s">
        <v>5479</v>
      </c>
      <c r="AP389" s="127" t="s">
        <v>5384</v>
      </c>
      <c r="AQ389" s="132">
        <v>4</v>
      </c>
      <c r="AR389" t="s">
        <v>34</v>
      </c>
      <c r="AS389"/>
    </row>
    <row r="390" spans="1:45" s="127" customFormat="1">
      <c r="A390" s="127" t="s">
        <v>5736</v>
      </c>
      <c r="B390" s="128">
        <v>43637</v>
      </c>
      <c r="C390" s="127" t="s">
        <v>5339</v>
      </c>
      <c r="D390" s="127" t="s">
        <v>5340</v>
      </c>
      <c r="E390" s="127" t="s">
        <v>5737</v>
      </c>
      <c r="F390" s="127" t="s">
        <v>5342</v>
      </c>
      <c r="G390" s="127" t="s">
        <v>5427</v>
      </c>
      <c r="H390" s="127" t="s">
        <v>5428</v>
      </c>
      <c r="I390" s="127" t="s">
        <v>5479</v>
      </c>
      <c r="J390" s="127" t="s">
        <v>5346</v>
      </c>
      <c r="K390" s="127" t="s">
        <v>5347</v>
      </c>
      <c r="L390" s="127" t="s">
        <v>5348</v>
      </c>
      <c r="M390" s="127" t="s">
        <v>5349</v>
      </c>
      <c r="N390" s="127" t="s">
        <v>5346</v>
      </c>
      <c r="O390" s="127" t="s">
        <v>5350</v>
      </c>
      <c r="P390" s="127" t="s">
        <v>5351</v>
      </c>
      <c r="Q390" s="127" t="s">
        <v>5352</v>
      </c>
      <c r="R390" s="127" t="s">
        <v>5371</v>
      </c>
      <c r="S390" s="127" t="s">
        <v>5372</v>
      </c>
      <c r="T390" s="129">
        <v>1</v>
      </c>
      <c r="U390" s="129">
        <v>1</v>
      </c>
      <c r="V390" s="127" t="s">
        <v>5355</v>
      </c>
      <c r="W390" s="127" t="s">
        <v>5355</v>
      </c>
      <c r="X390" s="130">
        <v>313636</v>
      </c>
      <c r="Y390" s="130">
        <v>313636</v>
      </c>
      <c r="Z390" s="131" t="s">
        <v>5356</v>
      </c>
      <c r="AA390" s="131">
        <v>313636</v>
      </c>
      <c r="AB390" s="131">
        <v>0</v>
      </c>
      <c r="AC390" s="131">
        <v>31364</v>
      </c>
      <c r="AD390" s="130">
        <v>345</v>
      </c>
      <c r="AE390" s="127" t="s">
        <v>5357</v>
      </c>
      <c r="AF390" s="127" t="s">
        <v>5356</v>
      </c>
      <c r="AG390" s="127" t="s">
        <v>5356</v>
      </c>
      <c r="AH390" s="127" t="s">
        <v>5738</v>
      </c>
      <c r="AI390" s="127" t="s">
        <v>5356</v>
      </c>
      <c r="AJ390" s="127" t="s">
        <v>5359</v>
      </c>
      <c r="AK390" s="127" t="s">
        <v>5360</v>
      </c>
      <c r="AL390" s="131" t="s">
        <v>5361</v>
      </c>
      <c r="AM390" s="127" t="s">
        <v>5356</v>
      </c>
      <c r="AN390" s="127" t="s">
        <v>5481</v>
      </c>
      <c r="AO390" s="127" t="s">
        <v>5479</v>
      </c>
      <c r="AP390" s="127" t="s">
        <v>5384</v>
      </c>
      <c r="AQ390" s="132">
        <v>1</v>
      </c>
      <c r="AR390" t="s">
        <v>34</v>
      </c>
      <c r="AS390"/>
    </row>
    <row r="391" spans="1:45" s="127" customFormat="1">
      <c r="A391" s="127" t="s">
        <v>5739</v>
      </c>
      <c r="B391" s="128">
        <v>43637</v>
      </c>
      <c r="C391" s="127" t="s">
        <v>5339</v>
      </c>
      <c r="D391" s="127" t="s">
        <v>5340</v>
      </c>
      <c r="E391" s="127" t="s">
        <v>5740</v>
      </c>
      <c r="F391" s="127" t="s">
        <v>5342</v>
      </c>
      <c r="G391" s="127" t="s">
        <v>5427</v>
      </c>
      <c r="H391" s="127" t="s">
        <v>5428</v>
      </c>
      <c r="I391" s="127" t="s">
        <v>5620</v>
      </c>
      <c r="J391" s="127" t="s">
        <v>5346</v>
      </c>
      <c r="K391" s="127" t="s">
        <v>5347</v>
      </c>
      <c r="L391" s="127" t="s">
        <v>5348</v>
      </c>
      <c r="M391" s="127" t="s">
        <v>5349</v>
      </c>
      <c r="N391" s="127" t="s">
        <v>5346</v>
      </c>
      <c r="O391" s="127" t="s">
        <v>5350</v>
      </c>
      <c r="P391" s="127" t="s">
        <v>5351</v>
      </c>
      <c r="Q391" s="127" t="s">
        <v>5352</v>
      </c>
      <c r="R391" s="127" t="s">
        <v>5386</v>
      </c>
      <c r="S391" s="127" t="s">
        <v>5387</v>
      </c>
      <c r="T391" s="129">
        <v>20</v>
      </c>
      <c r="U391" s="129">
        <v>20</v>
      </c>
      <c r="V391" s="127" t="s">
        <v>5355</v>
      </c>
      <c r="W391" s="127" t="s">
        <v>5355</v>
      </c>
      <c r="X391" s="130">
        <v>213273</v>
      </c>
      <c r="Y391" s="130">
        <v>213273</v>
      </c>
      <c r="Z391" s="131" t="s">
        <v>5356</v>
      </c>
      <c r="AA391" s="131">
        <v>4265460</v>
      </c>
      <c r="AB391" s="131">
        <v>0</v>
      </c>
      <c r="AC391" s="131">
        <v>426545</v>
      </c>
      <c r="AD391" s="130">
        <v>4692.0050000000001</v>
      </c>
      <c r="AE391" s="127" t="s">
        <v>5357</v>
      </c>
      <c r="AF391" s="127" t="s">
        <v>5356</v>
      </c>
      <c r="AG391" s="127" t="s">
        <v>5356</v>
      </c>
      <c r="AH391" s="127" t="s">
        <v>5741</v>
      </c>
      <c r="AI391" s="127" t="s">
        <v>5356</v>
      </c>
      <c r="AJ391" s="127" t="s">
        <v>5359</v>
      </c>
      <c r="AK391" s="127" t="s">
        <v>5360</v>
      </c>
      <c r="AL391" s="131" t="s">
        <v>5361</v>
      </c>
      <c r="AM391" s="127" t="s">
        <v>5356</v>
      </c>
      <c r="AN391" s="127" t="s">
        <v>5622</v>
      </c>
      <c r="AO391" s="127" t="s">
        <v>5620</v>
      </c>
      <c r="AP391" s="127" t="s">
        <v>5384</v>
      </c>
      <c r="AQ391" s="132">
        <v>20</v>
      </c>
      <c r="AR391" t="s">
        <v>34</v>
      </c>
      <c r="AS391"/>
    </row>
    <row r="392" spans="1:45" s="127" customFormat="1">
      <c r="A392" s="127" t="s">
        <v>5739</v>
      </c>
      <c r="B392" s="128">
        <v>43637</v>
      </c>
      <c r="C392" s="127" t="s">
        <v>5339</v>
      </c>
      <c r="D392" s="127" t="s">
        <v>5340</v>
      </c>
      <c r="E392" s="127" t="s">
        <v>5740</v>
      </c>
      <c r="F392" s="127" t="s">
        <v>5342</v>
      </c>
      <c r="G392" s="127" t="s">
        <v>5427</v>
      </c>
      <c r="H392" s="127" t="s">
        <v>5428</v>
      </c>
      <c r="I392" s="127" t="s">
        <v>5620</v>
      </c>
      <c r="J392" s="127" t="s">
        <v>5346</v>
      </c>
      <c r="K392" s="127" t="s">
        <v>5347</v>
      </c>
      <c r="L392" s="127" t="s">
        <v>5348</v>
      </c>
      <c r="M392" s="127" t="s">
        <v>5349</v>
      </c>
      <c r="N392" s="127" t="s">
        <v>5346</v>
      </c>
      <c r="O392" s="127" t="s">
        <v>5350</v>
      </c>
      <c r="P392" s="127" t="s">
        <v>5351</v>
      </c>
      <c r="Q392" s="127" t="s">
        <v>5352</v>
      </c>
      <c r="R392" s="127" t="s">
        <v>5369</v>
      </c>
      <c r="S392" s="127" t="s">
        <v>5370</v>
      </c>
      <c r="T392" s="129">
        <v>2</v>
      </c>
      <c r="U392" s="129">
        <v>2</v>
      </c>
      <c r="V392" s="127" t="s">
        <v>5355</v>
      </c>
      <c r="W392" s="127" t="s">
        <v>5355</v>
      </c>
      <c r="X392" s="130">
        <v>313636</v>
      </c>
      <c r="Y392" s="130">
        <v>313636</v>
      </c>
      <c r="Z392" s="131" t="s">
        <v>5356</v>
      </c>
      <c r="AA392" s="131">
        <v>627272</v>
      </c>
      <c r="AB392" s="131">
        <v>0</v>
      </c>
      <c r="AC392" s="131">
        <v>62727</v>
      </c>
      <c r="AD392" s="130">
        <v>689.99900000000002</v>
      </c>
      <c r="AE392" s="127" t="s">
        <v>5357</v>
      </c>
      <c r="AF392" s="127" t="s">
        <v>5356</v>
      </c>
      <c r="AG392" s="127" t="s">
        <v>5356</v>
      </c>
      <c r="AH392" s="127" t="s">
        <v>5741</v>
      </c>
      <c r="AI392" s="127" t="s">
        <v>5356</v>
      </c>
      <c r="AJ392" s="127" t="s">
        <v>5359</v>
      </c>
      <c r="AK392" s="127" t="s">
        <v>5360</v>
      </c>
      <c r="AL392" s="131" t="s">
        <v>5361</v>
      </c>
      <c r="AM392" s="127" t="s">
        <v>5356</v>
      </c>
      <c r="AN392" s="127" t="s">
        <v>5622</v>
      </c>
      <c r="AO392" s="127" t="s">
        <v>5620</v>
      </c>
      <c r="AP392" s="127" t="s">
        <v>5384</v>
      </c>
      <c r="AQ392" s="132">
        <v>2</v>
      </c>
      <c r="AR392" t="s">
        <v>34</v>
      </c>
      <c r="AS392"/>
    </row>
    <row r="393" spans="1:45" s="127" customFormat="1">
      <c r="A393" s="127" t="s">
        <v>5739</v>
      </c>
      <c r="B393" s="128">
        <v>43637</v>
      </c>
      <c r="C393" s="127" t="s">
        <v>5339</v>
      </c>
      <c r="D393" s="127" t="s">
        <v>5340</v>
      </c>
      <c r="E393" s="127" t="s">
        <v>5740</v>
      </c>
      <c r="F393" s="127" t="s">
        <v>5342</v>
      </c>
      <c r="G393" s="127" t="s">
        <v>5427</v>
      </c>
      <c r="H393" s="127" t="s">
        <v>5428</v>
      </c>
      <c r="I393" s="127" t="s">
        <v>5620</v>
      </c>
      <c r="J393" s="127" t="s">
        <v>5346</v>
      </c>
      <c r="K393" s="127" t="s">
        <v>5347</v>
      </c>
      <c r="L393" s="127" t="s">
        <v>5348</v>
      </c>
      <c r="M393" s="127" t="s">
        <v>5349</v>
      </c>
      <c r="N393" s="127" t="s">
        <v>5346</v>
      </c>
      <c r="O393" s="127" t="s">
        <v>5350</v>
      </c>
      <c r="P393" s="127" t="s">
        <v>5351</v>
      </c>
      <c r="Q393" s="127" t="s">
        <v>5352</v>
      </c>
      <c r="R393" s="127" t="s">
        <v>5447</v>
      </c>
      <c r="S393" s="127" t="s">
        <v>5448</v>
      </c>
      <c r="T393" s="129">
        <v>1</v>
      </c>
      <c r="U393" s="129">
        <v>1</v>
      </c>
      <c r="V393" s="127" t="s">
        <v>5355</v>
      </c>
      <c r="W393" s="127" t="s">
        <v>5355</v>
      </c>
      <c r="X393" s="130">
        <v>334545</v>
      </c>
      <c r="Y393" s="130">
        <v>334545</v>
      </c>
      <c r="Z393" s="131" t="s">
        <v>5356</v>
      </c>
      <c r="AA393" s="131">
        <v>334545</v>
      </c>
      <c r="AB393" s="131">
        <v>0</v>
      </c>
      <c r="AC393" s="131">
        <v>33455</v>
      </c>
      <c r="AD393" s="130">
        <v>368</v>
      </c>
      <c r="AE393" s="127" t="s">
        <v>5357</v>
      </c>
      <c r="AF393" s="127" t="s">
        <v>5356</v>
      </c>
      <c r="AG393" s="127" t="s">
        <v>5356</v>
      </c>
      <c r="AH393" s="127" t="s">
        <v>5741</v>
      </c>
      <c r="AI393" s="127" t="s">
        <v>5356</v>
      </c>
      <c r="AJ393" s="127" t="s">
        <v>5359</v>
      </c>
      <c r="AK393" s="127" t="s">
        <v>5360</v>
      </c>
      <c r="AL393" s="131" t="s">
        <v>5361</v>
      </c>
      <c r="AM393" s="127" t="s">
        <v>5356</v>
      </c>
      <c r="AN393" s="127" t="s">
        <v>5622</v>
      </c>
      <c r="AO393" s="127" t="s">
        <v>5620</v>
      </c>
      <c r="AP393" s="127" t="s">
        <v>5384</v>
      </c>
      <c r="AQ393" s="132">
        <v>1</v>
      </c>
      <c r="AR393" t="s">
        <v>34</v>
      </c>
      <c r="AS393"/>
    </row>
    <row r="394" spans="1:45" s="127" customFormat="1">
      <c r="A394" s="127" t="s">
        <v>5739</v>
      </c>
      <c r="B394" s="128">
        <v>43637</v>
      </c>
      <c r="C394" s="127" t="s">
        <v>5339</v>
      </c>
      <c r="D394" s="127" t="s">
        <v>5340</v>
      </c>
      <c r="E394" s="127" t="s">
        <v>5740</v>
      </c>
      <c r="F394" s="127" t="s">
        <v>5342</v>
      </c>
      <c r="G394" s="127" t="s">
        <v>5427</v>
      </c>
      <c r="H394" s="127" t="s">
        <v>5428</v>
      </c>
      <c r="I394" s="127" t="s">
        <v>5620</v>
      </c>
      <c r="J394" s="127" t="s">
        <v>5346</v>
      </c>
      <c r="K394" s="127" t="s">
        <v>5347</v>
      </c>
      <c r="L394" s="127" t="s">
        <v>5348</v>
      </c>
      <c r="M394" s="127" t="s">
        <v>5349</v>
      </c>
      <c r="N394" s="127" t="s">
        <v>5346</v>
      </c>
      <c r="O394" s="127" t="s">
        <v>5350</v>
      </c>
      <c r="P394" s="127" t="s">
        <v>5351</v>
      </c>
      <c r="Q394" s="127" t="s">
        <v>5352</v>
      </c>
      <c r="R394" s="127" t="s">
        <v>5371</v>
      </c>
      <c r="S394" s="127" t="s">
        <v>5372</v>
      </c>
      <c r="T394" s="129">
        <v>1</v>
      </c>
      <c r="U394" s="129">
        <v>1</v>
      </c>
      <c r="V394" s="127" t="s">
        <v>5355</v>
      </c>
      <c r="W394" s="127" t="s">
        <v>5355</v>
      </c>
      <c r="X394" s="130">
        <v>313636</v>
      </c>
      <c r="Y394" s="130">
        <v>313636</v>
      </c>
      <c r="Z394" s="131" t="s">
        <v>5356</v>
      </c>
      <c r="AA394" s="131">
        <v>313636</v>
      </c>
      <c r="AB394" s="131">
        <v>0</v>
      </c>
      <c r="AC394" s="131">
        <v>31364</v>
      </c>
      <c r="AD394" s="130">
        <v>345</v>
      </c>
      <c r="AE394" s="127" t="s">
        <v>5357</v>
      </c>
      <c r="AF394" s="127" t="s">
        <v>5356</v>
      </c>
      <c r="AG394" s="127" t="s">
        <v>5356</v>
      </c>
      <c r="AH394" s="127" t="s">
        <v>5741</v>
      </c>
      <c r="AI394" s="127" t="s">
        <v>5356</v>
      </c>
      <c r="AJ394" s="127" t="s">
        <v>5359</v>
      </c>
      <c r="AK394" s="127" t="s">
        <v>5360</v>
      </c>
      <c r="AL394" s="131" t="s">
        <v>5361</v>
      </c>
      <c r="AM394" s="127" t="s">
        <v>5356</v>
      </c>
      <c r="AN394" s="127" t="s">
        <v>5622</v>
      </c>
      <c r="AO394" s="127" t="s">
        <v>5620</v>
      </c>
      <c r="AP394" s="127" t="s">
        <v>5384</v>
      </c>
      <c r="AQ394" s="132">
        <v>1</v>
      </c>
      <c r="AR394" t="s">
        <v>34</v>
      </c>
      <c r="AS394"/>
    </row>
    <row r="395" spans="1:45" s="127" customFormat="1">
      <c r="A395" s="127" t="s">
        <v>5742</v>
      </c>
      <c r="B395" s="128">
        <v>43637</v>
      </c>
      <c r="C395" s="127" t="s">
        <v>5339</v>
      </c>
      <c r="D395" s="127" t="s">
        <v>5340</v>
      </c>
      <c r="E395" s="127" t="s">
        <v>5743</v>
      </c>
      <c r="F395" s="127" t="s">
        <v>5342</v>
      </c>
      <c r="G395" s="127" t="s">
        <v>5427</v>
      </c>
      <c r="H395" s="127" t="s">
        <v>5428</v>
      </c>
      <c r="I395" s="127" t="s">
        <v>5744</v>
      </c>
      <c r="J395" s="127" t="s">
        <v>5346</v>
      </c>
      <c r="K395" s="127" t="s">
        <v>5347</v>
      </c>
      <c r="L395" s="127" t="s">
        <v>5348</v>
      </c>
      <c r="M395" s="127" t="s">
        <v>5349</v>
      </c>
      <c r="N395" s="127" t="s">
        <v>5346</v>
      </c>
      <c r="O395" s="127" t="s">
        <v>5350</v>
      </c>
      <c r="P395" s="127" t="s">
        <v>5351</v>
      </c>
      <c r="Q395" s="127" t="s">
        <v>5352</v>
      </c>
      <c r="R395" s="127" t="s">
        <v>5353</v>
      </c>
      <c r="S395" s="127" t="s">
        <v>5354</v>
      </c>
      <c r="T395" s="129">
        <v>10</v>
      </c>
      <c r="U395" s="129">
        <v>10</v>
      </c>
      <c r="V395" s="127" t="s">
        <v>5355</v>
      </c>
      <c r="W395" s="127" t="s">
        <v>5355</v>
      </c>
      <c r="X395" s="130">
        <v>155455</v>
      </c>
      <c r="Y395" s="130">
        <v>155455</v>
      </c>
      <c r="Z395" s="131" t="s">
        <v>5356</v>
      </c>
      <c r="AA395" s="131">
        <v>1554550</v>
      </c>
      <c r="AB395" s="131">
        <v>0</v>
      </c>
      <c r="AC395" s="131">
        <v>155455</v>
      </c>
      <c r="AD395" s="130">
        <v>1710.0050000000001</v>
      </c>
      <c r="AE395" s="127" t="s">
        <v>5357</v>
      </c>
      <c r="AF395" s="127" t="s">
        <v>5356</v>
      </c>
      <c r="AG395" s="127" t="s">
        <v>5356</v>
      </c>
      <c r="AH395" s="127" t="s">
        <v>5745</v>
      </c>
      <c r="AI395" s="127" t="s">
        <v>5356</v>
      </c>
      <c r="AJ395" s="127" t="s">
        <v>5359</v>
      </c>
      <c r="AK395" s="127" t="s">
        <v>5360</v>
      </c>
      <c r="AL395" s="131" t="s">
        <v>5361</v>
      </c>
      <c r="AM395" s="127" t="s">
        <v>5356</v>
      </c>
      <c r="AN395" s="127" t="s">
        <v>5746</v>
      </c>
      <c r="AO395" s="127" t="s">
        <v>5744</v>
      </c>
      <c r="AP395" s="127" t="s">
        <v>5384</v>
      </c>
      <c r="AQ395" s="132">
        <v>10</v>
      </c>
      <c r="AR395" t="s">
        <v>34</v>
      </c>
      <c r="AS395"/>
    </row>
    <row r="396" spans="1:45" s="127" customFormat="1">
      <c r="A396" s="127" t="s">
        <v>5742</v>
      </c>
      <c r="B396" s="128">
        <v>43637</v>
      </c>
      <c r="C396" s="127" t="s">
        <v>5339</v>
      </c>
      <c r="D396" s="127" t="s">
        <v>5340</v>
      </c>
      <c r="E396" s="127" t="s">
        <v>5743</v>
      </c>
      <c r="F396" s="127" t="s">
        <v>5342</v>
      </c>
      <c r="G396" s="127" t="s">
        <v>5427</v>
      </c>
      <c r="H396" s="127" t="s">
        <v>5428</v>
      </c>
      <c r="I396" s="127" t="s">
        <v>5744</v>
      </c>
      <c r="J396" s="127" t="s">
        <v>5346</v>
      </c>
      <c r="K396" s="127" t="s">
        <v>5347</v>
      </c>
      <c r="L396" s="127" t="s">
        <v>5348</v>
      </c>
      <c r="M396" s="127" t="s">
        <v>5349</v>
      </c>
      <c r="N396" s="127" t="s">
        <v>5346</v>
      </c>
      <c r="O396" s="127" t="s">
        <v>5350</v>
      </c>
      <c r="P396" s="127" t="s">
        <v>5351</v>
      </c>
      <c r="Q396" s="127" t="s">
        <v>5352</v>
      </c>
      <c r="R396" s="127" t="s">
        <v>5363</v>
      </c>
      <c r="S396" s="127" t="s">
        <v>5364</v>
      </c>
      <c r="T396" s="129">
        <v>5</v>
      </c>
      <c r="U396" s="129">
        <v>5</v>
      </c>
      <c r="V396" s="127" t="s">
        <v>5355</v>
      </c>
      <c r="W396" s="127" t="s">
        <v>5355</v>
      </c>
      <c r="X396" s="130">
        <v>355455</v>
      </c>
      <c r="Y396" s="130">
        <v>355455</v>
      </c>
      <c r="Z396" s="131" t="s">
        <v>5356</v>
      </c>
      <c r="AA396" s="131">
        <v>1777275</v>
      </c>
      <c r="AB396" s="131">
        <v>0</v>
      </c>
      <c r="AC396" s="131">
        <v>177728</v>
      </c>
      <c r="AD396" s="130">
        <v>1955.0029999999999</v>
      </c>
      <c r="AE396" s="127" t="s">
        <v>5357</v>
      </c>
      <c r="AF396" s="127" t="s">
        <v>5356</v>
      </c>
      <c r="AG396" s="127" t="s">
        <v>5356</v>
      </c>
      <c r="AH396" s="127" t="s">
        <v>5745</v>
      </c>
      <c r="AI396" s="127" t="s">
        <v>5356</v>
      </c>
      <c r="AJ396" s="127" t="s">
        <v>5359</v>
      </c>
      <c r="AK396" s="127" t="s">
        <v>5360</v>
      </c>
      <c r="AL396" s="131" t="s">
        <v>5361</v>
      </c>
      <c r="AM396" s="127" t="s">
        <v>5356</v>
      </c>
      <c r="AN396" s="127" t="s">
        <v>5746</v>
      </c>
      <c r="AO396" s="127" t="s">
        <v>5744</v>
      </c>
      <c r="AP396" s="127" t="s">
        <v>5384</v>
      </c>
      <c r="AQ396" s="132">
        <v>5</v>
      </c>
      <c r="AR396" t="s">
        <v>34</v>
      </c>
      <c r="AS396"/>
    </row>
    <row r="397" spans="1:45" s="127" customFormat="1">
      <c r="A397" s="127" t="s">
        <v>5742</v>
      </c>
      <c r="B397" s="128">
        <v>43637</v>
      </c>
      <c r="C397" s="127" t="s">
        <v>5339</v>
      </c>
      <c r="D397" s="127" t="s">
        <v>5340</v>
      </c>
      <c r="E397" s="127" t="s">
        <v>5743</v>
      </c>
      <c r="F397" s="127" t="s">
        <v>5342</v>
      </c>
      <c r="G397" s="127" t="s">
        <v>5427</v>
      </c>
      <c r="H397" s="127" t="s">
        <v>5428</v>
      </c>
      <c r="I397" s="127" t="s">
        <v>5744</v>
      </c>
      <c r="J397" s="127" t="s">
        <v>5346</v>
      </c>
      <c r="K397" s="127" t="s">
        <v>5347</v>
      </c>
      <c r="L397" s="127" t="s">
        <v>5348</v>
      </c>
      <c r="M397" s="127" t="s">
        <v>5349</v>
      </c>
      <c r="N397" s="127" t="s">
        <v>5346</v>
      </c>
      <c r="O397" s="127" t="s">
        <v>5350</v>
      </c>
      <c r="P397" s="127" t="s">
        <v>5351</v>
      </c>
      <c r="Q397" s="127" t="s">
        <v>5352</v>
      </c>
      <c r="R397" s="127" t="s">
        <v>5369</v>
      </c>
      <c r="S397" s="127" t="s">
        <v>5370</v>
      </c>
      <c r="T397" s="129">
        <v>5</v>
      </c>
      <c r="U397" s="129">
        <v>5</v>
      </c>
      <c r="V397" s="127" t="s">
        <v>5355</v>
      </c>
      <c r="W397" s="127" t="s">
        <v>5355</v>
      </c>
      <c r="X397" s="130">
        <v>313636</v>
      </c>
      <c r="Y397" s="130">
        <v>313636</v>
      </c>
      <c r="Z397" s="131" t="s">
        <v>5356</v>
      </c>
      <c r="AA397" s="131">
        <v>1568180</v>
      </c>
      <c r="AB397" s="131">
        <v>0</v>
      </c>
      <c r="AC397" s="131">
        <v>156818</v>
      </c>
      <c r="AD397" s="130">
        <v>1724.998</v>
      </c>
      <c r="AE397" s="127" t="s">
        <v>5357</v>
      </c>
      <c r="AF397" s="127" t="s">
        <v>5356</v>
      </c>
      <c r="AG397" s="127" t="s">
        <v>5356</v>
      </c>
      <c r="AH397" s="127" t="s">
        <v>5745</v>
      </c>
      <c r="AI397" s="127" t="s">
        <v>5356</v>
      </c>
      <c r="AJ397" s="127" t="s">
        <v>5359</v>
      </c>
      <c r="AK397" s="127" t="s">
        <v>5360</v>
      </c>
      <c r="AL397" s="131" t="s">
        <v>5361</v>
      </c>
      <c r="AM397" s="127" t="s">
        <v>5356</v>
      </c>
      <c r="AN397" s="127" t="s">
        <v>5746</v>
      </c>
      <c r="AO397" s="127" t="s">
        <v>5744</v>
      </c>
      <c r="AP397" s="127" t="s">
        <v>5384</v>
      </c>
      <c r="AQ397" s="132">
        <v>5</v>
      </c>
      <c r="AR397" t="s">
        <v>34</v>
      </c>
      <c r="AS397"/>
    </row>
    <row r="398" spans="1:45" s="127" customFormat="1">
      <c r="A398" s="127" t="s">
        <v>5742</v>
      </c>
      <c r="B398" s="128">
        <v>43637</v>
      </c>
      <c r="C398" s="127" t="s">
        <v>5339</v>
      </c>
      <c r="D398" s="127" t="s">
        <v>5340</v>
      </c>
      <c r="E398" s="127" t="s">
        <v>5743</v>
      </c>
      <c r="F398" s="127" t="s">
        <v>5342</v>
      </c>
      <c r="G398" s="127" t="s">
        <v>5427</v>
      </c>
      <c r="H398" s="127" t="s">
        <v>5428</v>
      </c>
      <c r="I398" s="127" t="s">
        <v>5744</v>
      </c>
      <c r="J398" s="127" t="s">
        <v>5346</v>
      </c>
      <c r="K398" s="127" t="s">
        <v>5347</v>
      </c>
      <c r="L398" s="127" t="s">
        <v>5348</v>
      </c>
      <c r="M398" s="127" t="s">
        <v>5349</v>
      </c>
      <c r="N398" s="127" t="s">
        <v>5346</v>
      </c>
      <c r="O398" s="127" t="s">
        <v>5350</v>
      </c>
      <c r="P398" s="127" t="s">
        <v>5351</v>
      </c>
      <c r="Q398" s="127" t="s">
        <v>5352</v>
      </c>
      <c r="R398" s="127" t="s">
        <v>5371</v>
      </c>
      <c r="S398" s="127" t="s">
        <v>5372</v>
      </c>
      <c r="T398" s="129">
        <v>2</v>
      </c>
      <c r="U398" s="129">
        <v>2</v>
      </c>
      <c r="V398" s="127" t="s">
        <v>5355</v>
      </c>
      <c r="W398" s="127" t="s">
        <v>5355</v>
      </c>
      <c r="X398" s="130">
        <v>313636</v>
      </c>
      <c r="Y398" s="130">
        <v>313636</v>
      </c>
      <c r="Z398" s="131" t="s">
        <v>5356</v>
      </c>
      <c r="AA398" s="131">
        <v>627272</v>
      </c>
      <c r="AB398" s="131">
        <v>0</v>
      </c>
      <c r="AC398" s="131">
        <v>62727</v>
      </c>
      <c r="AD398" s="130">
        <v>689.99900000000002</v>
      </c>
      <c r="AE398" s="127" t="s">
        <v>5357</v>
      </c>
      <c r="AF398" s="127" t="s">
        <v>5356</v>
      </c>
      <c r="AG398" s="127" t="s">
        <v>5356</v>
      </c>
      <c r="AH398" s="127" t="s">
        <v>5745</v>
      </c>
      <c r="AI398" s="127" t="s">
        <v>5356</v>
      </c>
      <c r="AJ398" s="127" t="s">
        <v>5359</v>
      </c>
      <c r="AK398" s="127" t="s">
        <v>5360</v>
      </c>
      <c r="AL398" s="131" t="s">
        <v>5361</v>
      </c>
      <c r="AM398" s="127" t="s">
        <v>5356</v>
      </c>
      <c r="AN398" s="127" t="s">
        <v>5746</v>
      </c>
      <c r="AO398" s="127" t="s">
        <v>5744</v>
      </c>
      <c r="AP398" s="127" t="s">
        <v>5384</v>
      </c>
      <c r="AQ398" s="132">
        <v>2</v>
      </c>
      <c r="AR398" t="s">
        <v>34</v>
      </c>
      <c r="AS398"/>
    </row>
    <row r="399" spans="1:45" s="127" customFormat="1">
      <c r="A399" s="127" t="s">
        <v>5747</v>
      </c>
      <c r="B399" s="128">
        <v>43637</v>
      </c>
      <c r="C399" s="127" t="s">
        <v>5339</v>
      </c>
      <c r="D399" s="127" t="s">
        <v>5340</v>
      </c>
      <c r="E399" s="127" t="s">
        <v>5748</v>
      </c>
      <c r="F399" s="127" t="s">
        <v>5342</v>
      </c>
      <c r="G399" s="127" t="s">
        <v>5427</v>
      </c>
      <c r="H399" s="127" t="s">
        <v>5428</v>
      </c>
      <c r="I399" s="127" t="s">
        <v>5749</v>
      </c>
      <c r="J399" s="127" t="s">
        <v>5346</v>
      </c>
      <c r="K399" s="127" t="s">
        <v>5347</v>
      </c>
      <c r="L399" s="127" t="s">
        <v>5348</v>
      </c>
      <c r="M399" s="127" t="s">
        <v>5349</v>
      </c>
      <c r="N399" s="127" t="s">
        <v>5346</v>
      </c>
      <c r="O399" s="127" t="s">
        <v>5350</v>
      </c>
      <c r="P399" s="127" t="s">
        <v>5351</v>
      </c>
      <c r="Q399" s="127" t="s">
        <v>5352</v>
      </c>
      <c r="R399" s="127" t="s">
        <v>5386</v>
      </c>
      <c r="S399" s="127" t="s">
        <v>5387</v>
      </c>
      <c r="T399" s="129">
        <v>2</v>
      </c>
      <c r="U399" s="129">
        <v>2</v>
      </c>
      <c r="V399" s="127" t="s">
        <v>5355</v>
      </c>
      <c r="W399" s="127" t="s">
        <v>5355</v>
      </c>
      <c r="X399" s="130">
        <v>213273</v>
      </c>
      <c r="Y399" s="130">
        <v>213273</v>
      </c>
      <c r="Z399" s="131" t="s">
        <v>5356</v>
      </c>
      <c r="AA399" s="131">
        <v>426546</v>
      </c>
      <c r="AB399" s="131">
        <v>0</v>
      </c>
      <c r="AC399" s="131">
        <v>42655</v>
      </c>
      <c r="AD399" s="130">
        <v>469.20100000000002</v>
      </c>
      <c r="AE399" s="127" t="s">
        <v>5357</v>
      </c>
      <c r="AF399" s="127" t="s">
        <v>5356</v>
      </c>
      <c r="AG399" s="127" t="s">
        <v>5356</v>
      </c>
      <c r="AH399" s="127" t="s">
        <v>5750</v>
      </c>
      <c r="AI399" s="127" t="s">
        <v>5356</v>
      </c>
      <c r="AJ399" s="127" t="s">
        <v>5359</v>
      </c>
      <c r="AK399" s="127" t="s">
        <v>5360</v>
      </c>
      <c r="AL399" s="131" t="s">
        <v>5361</v>
      </c>
      <c r="AM399" s="127" t="s">
        <v>5356</v>
      </c>
      <c r="AN399" s="127" t="s">
        <v>5751</v>
      </c>
      <c r="AO399" s="127" t="s">
        <v>5749</v>
      </c>
      <c r="AP399" s="127" t="s">
        <v>5384</v>
      </c>
      <c r="AQ399" s="132">
        <v>2</v>
      </c>
      <c r="AR399" t="s">
        <v>34</v>
      </c>
      <c r="AS399"/>
    </row>
    <row r="400" spans="1:45" s="127" customFormat="1">
      <c r="A400" s="127" t="s">
        <v>5747</v>
      </c>
      <c r="B400" s="128">
        <v>43637</v>
      </c>
      <c r="C400" s="127" t="s">
        <v>5339</v>
      </c>
      <c r="D400" s="127" t="s">
        <v>5340</v>
      </c>
      <c r="E400" s="127" t="s">
        <v>5748</v>
      </c>
      <c r="F400" s="127" t="s">
        <v>5342</v>
      </c>
      <c r="G400" s="127" t="s">
        <v>5427</v>
      </c>
      <c r="H400" s="127" t="s">
        <v>5428</v>
      </c>
      <c r="I400" s="127" t="s">
        <v>5749</v>
      </c>
      <c r="J400" s="127" t="s">
        <v>5346</v>
      </c>
      <c r="K400" s="127" t="s">
        <v>5347</v>
      </c>
      <c r="L400" s="127" t="s">
        <v>5348</v>
      </c>
      <c r="M400" s="127" t="s">
        <v>5349</v>
      </c>
      <c r="N400" s="127" t="s">
        <v>5346</v>
      </c>
      <c r="O400" s="127" t="s">
        <v>5350</v>
      </c>
      <c r="P400" s="127" t="s">
        <v>5351</v>
      </c>
      <c r="Q400" s="127" t="s">
        <v>5352</v>
      </c>
      <c r="R400" s="127" t="s">
        <v>5369</v>
      </c>
      <c r="S400" s="127" t="s">
        <v>5370</v>
      </c>
      <c r="T400" s="129">
        <v>5</v>
      </c>
      <c r="U400" s="129">
        <v>5</v>
      </c>
      <c r="V400" s="127" t="s">
        <v>5355</v>
      </c>
      <c r="W400" s="127" t="s">
        <v>5355</v>
      </c>
      <c r="X400" s="130">
        <v>313636</v>
      </c>
      <c r="Y400" s="130">
        <v>313636</v>
      </c>
      <c r="Z400" s="131" t="s">
        <v>5356</v>
      </c>
      <c r="AA400" s="131">
        <v>1568180</v>
      </c>
      <c r="AB400" s="131">
        <v>0</v>
      </c>
      <c r="AC400" s="131">
        <v>156818</v>
      </c>
      <c r="AD400" s="130">
        <v>1724.998</v>
      </c>
      <c r="AE400" s="127" t="s">
        <v>5357</v>
      </c>
      <c r="AF400" s="127" t="s">
        <v>5356</v>
      </c>
      <c r="AG400" s="127" t="s">
        <v>5356</v>
      </c>
      <c r="AH400" s="127" t="s">
        <v>5750</v>
      </c>
      <c r="AI400" s="127" t="s">
        <v>5356</v>
      </c>
      <c r="AJ400" s="127" t="s">
        <v>5359</v>
      </c>
      <c r="AK400" s="127" t="s">
        <v>5360</v>
      </c>
      <c r="AL400" s="131" t="s">
        <v>5361</v>
      </c>
      <c r="AM400" s="127" t="s">
        <v>5356</v>
      </c>
      <c r="AN400" s="127" t="s">
        <v>5751</v>
      </c>
      <c r="AO400" s="127" t="s">
        <v>5749</v>
      </c>
      <c r="AP400" s="127" t="s">
        <v>5384</v>
      </c>
      <c r="AQ400" s="132">
        <v>5</v>
      </c>
      <c r="AR400" t="s">
        <v>34</v>
      </c>
      <c r="AS400"/>
    </row>
    <row r="401" spans="1:45" s="127" customFormat="1">
      <c r="A401" s="127" t="s">
        <v>5747</v>
      </c>
      <c r="B401" s="128">
        <v>43637</v>
      </c>
      <c r="C401" s="127" t="s">
        <v>5339</v>
      </c>
      <c r="D401" s="127" t="s">
        <v>5340</v>
      </c>
      <c r="E401" s="127" t="s">
        <v>5748</v>
      </c>
      <c r="F401" s="127" t="s">
        <v>5342</v>
      </c>
      <c r="G401" s="127" t="s">
        <v>5427</v>
      </c>
      <c r="H401" s="127" t="s">
        <v>5428</v>
      </c>
      <c r="I401" s="127" t="s">
        <v>5749</v>
      </c>
      <c r="J401" s="127" t="s">
        <v>5346</v>
      </c>
      <c r="K401" s="127" t="s">
        <v>5347</v>
      </c>
      <c r="L401" s="127" t="s">
        <v>5348</v>
      </c>
      <c r="M401" s="127" t="s">
        <v>5349</v>
      </c>
      <c r="N401" s="127" t="s">
        <v>5346</v>
      </c>
      <c r="O401" s="127" t="s">
        <v>5350</v>
      </c>
      <c r="P401" s="127" t="s">
        <v>5351</v>
      </c>
      <c r="Q401" s="127" t="s">
        <v>5352</v>
      </c>
      <c r="R401" s="127" t="s">
        <v>5447</v>
      </c>
      <c r="S401" s="127" t="s">
        <v>5448</v>
      </c>
      <c r="T401" s="129">
        <v>5</v>
      </c>
      <c r="U401" s="129">
        <v>5</v>
      </c>
      <c r="V401" s="127" t="s">
        <v>5355</v>
      </c>
      <c r="W401" s="127" t="s">
        <v>5355</v>
      </c>
      <c r="X401" s="130">
        <v>334545</v>
      </c>
      <c r="Y401" s="130">
        <v>334545</v>
      </c>
      <c r="Z401" s="131" t="s">
        <v>5356</v>
      </c>
      <c r="AA401" s="131">
        <v>1672725</v>
      </c>
      <c r="AB401" s="131">
        <v>0</v>
      </c>
      <c r="AC401" s="131">
        <v>167272</v>
      </c>
      <c r="AD401" s="130">
        <v>1839.9970000000001</v>
      </c>
      <c r="AE401" s="127" t="s">
        <v>5357</v>
      </c>
      <c r="AF401" s="127" t="s">
        <v>5356</v>
      </c>
      <c r="AG401" s="127" t="s">
        <v>5356</v>
      </c>
      <c r="AH401" s="127" t="s">
        <v>5750</v>
      </c>
      <c r="AI401" s="127" t="s">
        <v>5356</v>
      </c>
      <c r="AJ401" s="127" t="s">
        <v>5359</v>
      </c>
      <c r="AK401" s="127" t="s">
        <v>5360</v>
      </c>
      <c r="AL401" s="131" t="s">
        <v>5361</v>
      </c>
      <c r="AM401" s="127" t="s">
        <v>5356</v>
      </c>
      <c r="AN401" s="127" t="s">
        <v>5751</v>
      </c>
      <c r="AO401" s="127" t="s">
        <v>5749</v>
      </c>
      <c r="AP401" s="127" t="s">
        <v>5384</v>
      </c>
      <c r="AQ401" s="132">
        <v>5</v>
      </c>
      <c r="AR401" t="s">
        <v>34</v>
      </c>
      <c r="AS401"/>
    </row>
    <row r="402" spans="1:45" s="127" customFormat="1">
      <c r="A402" s="127" t="s">
        <v>5747</v>
      </c>
      <c r="B402" s="128">
        <v>43637</v>
      </c>
      <c r="C402" s="127" t="s">
        <v>5339</v>
      </c>
      <c r="D402" s="127" t="s">
        <v>5340</v>
      </c>
      <c r="E402" s="127" t="s">
        <v>5748</v>
      </c>
      <c r="F402" s="127" t="s">
        <v>5342</v>
      </c>
      <c r="G402" s="127" t="s">
        <v>5427</v>
      </c>
      <c r="H402" s="127" t="s">
        <v>5428</v>
      </c>
      <c r="I402" s="127" t="s">
        <v>5749</v>
      </c>
      <c r="J402" s="127" t="s">
        <v>5346</v>
      </c>
      <c r="K402" s="127" t="s">
        <v>5347</v>
      </c>
      <c r="L402" s="127" t="s">
        <v>5348</v>
      </c>
      <c r="M402" s="127" t="s">
        <v>5349</v>
      </c>
      <c r="N402" s="127" t="s">
        <v>5346</v>
      </c>
      <c r="O402" s="127" t="s">
        <v>5350</v>
      </c>
      <c r="P402" s="127" t="s">
        <v>5351</v>
      </c>
      <c r="Q402" s="127" t="s">
        <v>5352</v>
      </c>
      <c r="R402" s="127" t="s">
        <v>5371</v>
      </c>
      <c r="S402" s="127" t="s">
        <v>5372</v>
      </c>
      <c r="T402" s="129">
        <v>5</v>
      </c>
      <c r="U402" s="129">
        <v>5</v>
      </c>
      <c r="V402" s="127" t="s">
        <v>5355</v>
      </c>
      <c r="W402" s="127" t="s">
        <v>5355</v>
      </c>
      <c r="X402" s="130">
        <v>313636</v>
      </c>
      <c r="Y402" s="130">
        <v>313636</v>
      </c>
      <c r="Z402" s="131" t="s">
        <v>5356</v>
      </c>
      <c r="AA402" s="131">
        <v>1568180</v>
      </c>
      <c r="AB402" s="131">
        <v>0</v>
      </c>
      <c r="AC402" s="131">
        <v>156818</v>
      </c>
      <c r="AD402" s="130">
        <v>1724.998</v>
      </c>
      <c r="AE402" s="127" t="s">
        <v>5357</v>
      </c>
      <c r="AF402" s="127" t="s">
        <v>5356</v>
      </c>
      <c r="AG402" s="127" t="s">
        <v>5356</v>
      </c>
      <c r="AH402" s="127" t="s">
        <v>5750</v>
      </c>
      <c r="AI402" s="127" t="s">
        <v>5356</v>
      </c>
      <c r="AJ402" s="127" t="s">
        <v>5359</v>
      </c>
      <c r="AK402" s="127" t="s">
        <v>5360</v>
      </c>
      <c r="AL402" s="131" t="s">
        <v>5361</v>
      </c>
      <c r="AM402" s="127" t="s">
        <v>5356</v>
      </c>
      <c r="AN402" s="127" t="s">
        <v>5751</v>
      </c>
      <c r="AO402" s="127" t="s">
        <v>5749</v>
      </c>
      <c r="AP402" s="127" t="s">
        <v>5384</v>
      </c>
      <c r="AQ402" s="132">
        <v>5</v>
      </c>
      <c r="AR402" t="s">
        <v>34</v>
      </c>
      <c r="AS402"/>
    </row>
    <row r="403" spans="1:45" s="127" customFormat="1">
      <c r="A403" s="127" t="s">
        <v>5752</v>
      </c>
      <c r="B403" s="128">
        <v>43637</v>
      </c>
      <c r="C403" s="127" t="s">
        <v>5339</v>
      </c>
      <c r="D403" s="127" t="s">
        <v>5340</v>
      </c>
      <c r="E403" s="127" t="s">
        <v>5753</v>
      </c>
      <c r="F403" s="127" t="s">
        <v>5342</v>
      </c>
      <c r="G403" s="127" t="s">
        <v>5427</v>
      </c>
      <c r="H403" s="127" t="s">
        <v>5428</v>
      </c>
      <c r="I403" s="127" t="s">
        <v>5754</v>
      </c>
      <c r="J403" s="127" t="s">
        <v>5346</v>
      </c>
      <c r="K403" s="127" t="s">
        <v>5347</v>
      </c>
      <c r="L403" s="127" t="s">
        <v>5348</v>
      </c>
      <c r="M403" s="127" t="s">
        <v>5349</v>
      </c>
      <c r="N403" s="127" t="s">
        <v>5346</v>
      </c>
      <c r="O403" s="127" t="s">
        <v>5350</v>
      </c>
      <c r="P403" s="127" t="s">
        <v>5351</v>
      </c>
      <c r="Q403" s="127" t="s">
        <v>5352</v>
      </c>
      <c r="R403" s="127" t="s">
        <v>5353</v>
      </c>
      <c r="S403" s="127" t="s">
        <v>5354</v>
      </c>
      <c r="T403" s="129">
        <v>5</v>
      </c>
      <c r="U403" s="129">
        <v>5</v>
      </c>
      <c r="V403" s="127" t="s">
        <v>5355</v>
      </c>
      <c r="W403" s="127" t="s">
        <v>5355</v>
      </c>
      <c r="X403" s="130">
        <v>155455</v>
      </c>
      <c r="Y403" s="130">
        <v>155455</v>
      </c>
      <c r="Z403" s="131" t="s">
        <v>5356</v>
      </c>
      <c r="AA403" s="131">
        <v>777275</v>
      </c>
      <c r="AB403" s="131">
        <v>0</v>
      </c>
      <c r="AC403" s="131">
        <v>77728</v>
      </c>
      <c r="AD403" s="130">
        <v>855.00300000000004</v>
      </c>
      <c r="AE403" s="127" t="s">
        <v>5357</v>
      </c>
      <c r="AF403" s="127" t="s">
        <v>5356</v>
      </c>
      <c r="AG403" s="127" t="s">
        <v>5356</v>
      </c>
      <c r="AH403" s="127" t="s">
        <v>5755</v>
      </c>
      <c r="AI403" s="127" t="s">
        <v>5356</v>
      </c>
      <c r="AJ403" s="127" t="s">
        <v>5359</v>
      </c>
      <c r="AK403" s="127" t="s">
        <v>5360</v>
      </c>
      <c r="AL403" s="131" t="s">
        <v>5361</v>
      </c>
      <c r="AM403" s="127" t="s">
        <v>5356</v>
      </c>
      <c r="AN403" s="127" t="s">
        <v>5756</v>
      </c>
      <c r="AO403" s="127" t="s">
        <v>5754</v>
      </c>
      <c r="AP403" s="127" t="s">
        <v>5384</v>
      </c>
      <c r="AQ403" s="132">
        <v>5</v>
      </c>
      <c r="AR403" t="s">
        <v>34</v>
      </c>
      <c r="AS403"/>
    </row>
    <row r="404" spans="1:45" s="127" customFormat="1">
      <c r="A404" s="127" t="s">
        <v>5752</v>
      </c>
      <c r="B404" s="128">
        <v>43637</v>
      </c>
      <c r="C404" s="127" t="s">
        <v>5339</v>
      </c>
      <c r="D404" s="127" t="s">
        <v>5340</v>
      </c>
      <c r="E404" s="127" t="s">
        <v>5753</v>
      </c>
      <c r="F404" s="127" t="s">
        <v>5342</v>
      </c>
      <c r="G404" s="127" t="s">
        <v>5427</v>
      </c>
      <c r="H404" s="127" t="s">
        <v>5428</v>
      </c>
      <c r="I404" s="127" t="s">
        <v>5754</v>
      </c>
      <c r="J404" s="127" t="s">
        <v>5346</v>
      </c>
      <c r="K404" s="127" t="s">
        <v>5347</v>
      </c>
      <c r="L404" s="127" t="s">
        <v>5348</v>
      </c>
      <c r="M404" s="127" t="s">
        <v>5349</v>
      </c>
      <c r="N404" s="127" t="s">
        <v>5346</v>
      </c>
      <c r="O404" s="127" t="s">
        <v>5350</v>
      </c>
      <c r="P404" s="127" t="s">
        <v>5351</v>
      </c>
      <c r="Q404" s="127" t="s">
        <v>5352</v>
      </c>
      <c r="R404" s="127" t="s">
        <v>5386</v>
      </c>
      <c r="S404" s="127" t="s">
        <v>5387</v>
      </c>
      <c r="T404" s="129">
        <v>6</v>
      </c>
      <c r="U404" s="129">
        <v>6</v>
      </c>
      <c r="V404" s="127" t="s">
        <v>5355</v>
      </c>
      <c r="W404" s="127" t="s">
        <v>5355</v>
      </c>
      <c r="X404" s="130">
        <v>213273</v>
      </c>
      <c r="Y404" s="130">
        <v>213273</v>
      </c>
      <c r="Z404" s="131" t="s">
        <v>5356</v>
      </c>
      <c r="AA404" s="131">
        <v>1279638</v>
      </c>
      <c r="AB404" s="131">
        <v>0</v>
      </c>
      <c r="AC404" s="131">
        <v>127964</v>
      </c>
      <c r="AD404" s="130">
        <v>1407.6020000000001</v>
      </c>
      <c r="AE404" s="127" t="s">
        <v>5357</v>
      </c>
      <c r="AF404" s="127" t="s">
        <v>5356</v>
      </c>
      <c r="AG404" s="127" t="s">
        <v>5356</v>
      </c>
      <c r="AH404" s="127" t="s">
        <v>5755</v>
      </c>
      <c r="AI404" s="127" t="s">
        <v>5356</v>
      </c>
      <c r="AJ404" s="127" t="s">
        <v>5359</v>
      </c>
      <c r="AK404" s="127" t="s">
        <v>5360</v>
      </c>
      <c r="AL404" s="131" t="s">
        <v>5361</v>
      </c>
      <c r="AM404" s="127" t="s">
        <v>5356</v>
      </c>
      <c r="AN404" s="127" t="s">
        <v>5756</v>
      </c>
      <c r="AO404" s="127" t="s">
        <v>5754</v>
      </c>
      <c r="AP404" s="127" t="s">
        <v>5384</v>
      </c>
      <c r="AQ404" s="132">
        <v>6</v>
      </c>
      <c r="AR404" t="s">
        <v>34</v>
      </c>
      <c r="AS404"/>
    </row>
    <row r="405" spans="1:45" s="127" customFormat="1">
      <c r="A405" s="127" t="s">
        <v>5752</v>
      </c>
      <c r="B405" s="128">
        <v>43637</v>
      </c>
      <c r="C405" s="127" t="s">
        <v>5339</v>
      </c>
      <c r="D405" s="127" t="s">
        <v>5340</v>
      </c>
      <c r="E405" s="127" t="s">
        <v>5753</v>
      </c>
      <c r="F405" s="127" t="s">
        <v>5342</v>
      </c>
      <c r="G405" s="127" t="s">
        <v>5427</v>
      </c>
      <c r="H405" s="127" t="s">
        <v>5428</v>
      </c>
      <c r="I405" s="127" t="s">
        <v>5754</v>
      </c>
      <c r="J405" s="127" t="s">
        <v>5346</v>
      </c>
      <c r="K405" s="127" t="s">
        <v>5347</v>
      </c>
      <c r="L405" s="127" t="s">
        <v>5348</v>
      </c>
      <c r="M405" s="127" t="s">
        <v>5349</v>
      </c>
      <c r="N405" s="127" t="s">
        <v>5346</v>
      </c>
      <c r="O405" s="127" t="s">
        <v>5350</v>
      </c>
      <c r="P405" s="127" t="s">
        <v>5351</v>
      </c>
      <c r="Q405" s="127" t="s">
        <v>5352</v>
      </c>
      <c r="R405" s="127" t="s">
        <v>5367</v>
      </c>
      <c r="S405" s="127" t="s">
        <v>5368</v>
      </c>
      <c r="T405" s="129">
        <v>5</v>
      </c>
      <c r="U405" s="129">
        <v>5</v>
      </c>
      <c r="V405" s="127" t="s">
        <v>5355</v>
      </c>
      <c r="W405" s="127" t="s">
        <v>5355</v>
      </c>
      <c r="X405" s="130">
        <v>313636</v>
      </c>
      <c r="Y405" s="130">
        <v>313636</v>
      </c>
      <c r="Z405" s="131" t="s">
        <v>5356</v>
      </c>
      <c r="AA405" s="131">
        <v>1568180</v>
      </c>
      <c r="AB405" s="131">
        <v>0</v>
      </c>
      <c r="AC405" s="131">
        <v>156818</v>
      </c>
      <c r="AD405" s="130">
        <v>1724.998</v>
      </c>
      <c r="AE405" s="127" t="s">
        <v>5357</v>
      </c>
      <c r="AF405" s="127" t="s">
        <v>5356</v>
      </c>
      <c r="AG405" s="127" t="s">
        <v>5356</v>
      </c>
      <c r="AH405" s="127" t="s">
        <v>5755</v>
      </c>
      <c r="AI405" s="127" t="s">
        <v>5356</v>
      </c>
      <c r="AJ405" s="127" t="s">
        <v>5359</v>
      </c>
      <c r="AK405" s="127" t="s">
        <v>5360</v>
      </c>
      <c r="AL405" s="131" t="s">
        <v>5361</v>
      </c>
      <c r="AM405" s="127" t="s">
        <v>5356</v>
      </c>
      <c r="AN405" s="127" t="s">
        <v>5756</v>
      </c>
      <c r="AO405" s="127" t="s">
        <v>5754</v>
      </c>
      <c r="AP405" s="127" t="s">
        <v>5384</v>
      </c>
      <c r="AQ405" s="132">
        <v>5</v>
      </c>
      <c r="AR405" t="s">
        <v>34</v>
      </c>
      <c r="AS405"/>
    </row>
    <row r="406" spans="1:45" s="127" customFormat="1">
      <c r="A406" s="127" t="s">
        <v>5752</v>
      </c>
      <c r="B406" s="128">
        <v>43637</v>
      </c>
      <c r="C406" s="127" t="s">
        <v>5339</v>
      </c>
      <c r="D406" s="127" t="s">
        <v>5340</v>
      </c>
      <c r="E406" s="127" t="s">
        <v>5753</v>
      </c>
      <c r="F406" s="127" t="s">
        <v>5342</v>
      </c>
      <c r="G406" s="127" t="s">
        <v>5427</v>
      </c>
      <c r="H406" s="127" t="s">
        <v>5428</v>
      </c>
      <c r="I406" s="127" t="s">
        <v>5754</v>
      </c>
      <c r="J406" s="127" t="s">
        <v>5346</v>
      </c>
      <c r="K406" s="127" t="s">
        <v>5347</v>
      </c>
      <c r="L406" s="127" t="s">
        <v>5348</v>
      </c>
      <c r="M406" s="127" t="s">
        <v>5349</v>
      </c>
      <c r="N406" s="127" t="s">
        <v>5346</v>
      </c>
      <c r="O406" s="127" t="s">
        <v>5350</v>
      </c>
      <c r="P406" s="127" t="s">
        <v>5351</v>
      </c>
      <c r="Q406" s="127" t="s">
        <v>5352</v>
      </c>
      <c r="R406" s="127" t="s">
        <v>5369</v>
      </c>
      <c r="S406" s="127" t="s">
        <v>5370</v>
      </c>
      <c r="T406" s="129">
        <v>5</v>
      </c>
      <c r="U406" s="129">
        <v>5</v>
      </c>
      <c r="V406" s="127" t="s">
        <v>5355</v>
      </c>
      <c r="W406" s="127" t="s">
        <v>5355</v>
      </c>
      <c r="X406" s="130">
        <v>313636</v>
      </c>
      <c r="Y406" s="130">
        <v>313636</v>
      </c>
      <c r="Z406" s="131" t="s">
        <v>5356</v>
      </c>
      <c r="AA406" s="131">
        <v>1568180</v>
      </c>
      <c r="AB406" s="131">
        <v>0</v>
      </c>
      <c r="AC406" s="131">
        <v>156817</v>
      </c>
      <c r="AD406" s="130">
        <v>1724.9970000000001</v>
      </c>
      <c r="AE406" s="127" t="s">
        <v>5357</v>
      </c>
      <c r="AF406" s="127" t="s">
        <v>5356</v>
      </c>
      <c r="AG406" s="127" t="s">
        <v>5356</v>
      </c>
      <c r="AH406" s="127" t="s">
        <v>5755</v>
      </c>
      <c r="AI406" s="127" t="s">
        <v>5356</v>
      </c>
      <c r="AJ406" s="127" t="s">
        <v>5359</v>
      </c>
      <c r="AK406" s="127" t="s">
        <v>5360</v>
      </c>
      <c r="AL406" s="131" t="s">
        <v>5361</v>
      </c>
      <c r="AM406" s="127" t="s">
        <v>5356</v>
      </c>
      <c r="AN406" s="127" t="s">
        <v>5756</v>
      </c>
      <c r="AO406" s="127" t="s">
        <v>5754</v>
      </c>
      <c r="AP406" s="127" t="s">
        <v>5384</v>
      </c>
      <c r="AQ406" s="132">
        <v>5</v>
      </c>
      <c r="AR406" t="s">
        <v>34</v>
      </c>
      <c r="AS406"/>
    </row>
    <row r="407" spans="1:45" s="127" customFormat="1">
      <c r="A407" s="127" t="s">
        <v>5757</v>
      </c>
      <c r="B407" s="128">
        <v>43637</v>
      </c>
      <c r="C407" s="127" t="s">
        <v>5339</v>
      </c>
      <c r="D407" s="127" t="s">
        <v>5340</v>
      </c>
      <c r="E407" s="127" t="s">
        <v>5758</v>
      </c>
      <c r="F407" s="127" t="s">
        <v>5342</v>
      </c>
      <c r="G407" s="127" t="s">
        <v>5427</v>
      </c>
      <c r="H407" s="127" t="s">
        <v>5428</v>
      </c>
      <c r="I407" s="127" t="s">
        <v>5759</v>
      </c>
      <c r="J407" s="127" t="s">
        <v>5346</v>
      </c>
      <c r="K407" s="127" t="s">
        <v>5347</v>
      </c>
      <c r="L407" s="127" t="s">
        <v>5348</v>
      </c>
      <c r="M407" s="127" t="s">
        <v>5349</v>
      </c>
      <c r="N407" s="127" t="s">
        <v>5346</v>
      </c>
      <c r="O407" s="127" t="s">
        <v>5350</v>
      </c>
      <c r="P407" s="127" t="s">
        <v>5351</v>
      </c>
      <c r="Q407" s="127" t="s">
        <v>5352</v>
      </c>
      <c r="R407" s="127" t="s">
        <v>5353</v>
      </c>
      <c r="S407" s="127" t="s">
        <v>5354</v>
      </c>
      <c r="T407" s="129">
        <v>2</v>
      </c>
      <c r="U407" s="129">
        <v>2</v>
      </c>
      <c r="V407" s="127" t="s">
        <v>5355</v>
      </c>
      <c r="W407" s="127" t="s">
        <v>5355</v>
      </c>
      <c r="X407" s="130">
        <v>155455</v>
      </c>
      <c r="Y407" s="130">
        <v>155455</v>
      </c>
      <c r="Z407" s="131" t="s">
        <v>5356</v>
      </c>
      <c r="AA407" s="131">
        <v>310910</v>
      </c>
      <c r="AB407" s="131">
        <v>0</v>
      </c>
      <c r="AC407" s="131">
        <v>31091</v>
      </c>
      <c r="AD407" s="130">
        <v>342.00099999999998</v>
      </c>
      <c r="AE407" s="127" t="s">
        <v>5357</v>
      </c>
      <c r="AF407" s="127" t="s">
        <v>5356</v>
      </c>
      <c r="AG407" s="127" t="s">
        <v>5356</v>
      </c>
      <c r="AH407" s="127" t="s">
        <v>5760</v>
      </c>
      <c r="AI407" s="127" t="s">
        <v>5356</v>
      </c>
      <c r="AJ407" s="127" t="s">
        <v>5359</v>
      </c>
      <c r="AK407" s="127" t="s">
        <v>5360</v>
      </c>
      <c r="AL407" s="131" t="s">
        <v>5361</v>
      </c>
      <c r="AM407" s="127" t="s">
        <v>5356</v>
      </c>
      <c r="AN407" s="127" t="s">
        <v>5761</v>
      </c>
      <c r="AO407" s="127" t="s">
        <v>5759</v>
      </c>
      <c r="AP407" s="127" t="s">
        <v>13</v>
      </c>
      <c r="AQ407" s="132">
        <v>2</v>
      </c>
      <c r="AR407" t="s">
        <v>94</v>
      </c>
      <c r="AS407"/>
    </row>
    <row r="408" spans="1:45" s="127" customFormat="1">
      <c r="A408" s="127" t="s">
        <v>5757</v>
      </c>
      <c r="B408" s="128">
        <v>43637</v>
      </c>
      <c r="C408" s="127" t="s">
        <v>5339</v>
      </c>
      <c r="D408" s="127" t="s">
        <v>5340</v>
      </c>
      <c r="E408" s="127" t="s">
        <v>5758</v>
      </c>
      <c r="F408" s="127" t="s">
        <v>5342</v>
      </c>
      <c r="G408" s="127" t="s">
        <v>5427</v>
      </c>
      <c r="H408" s="127" t="s">
        <v>5428</v>
      </c>
      <c r="I408" s="127" t="s">
        <v>5759</v>
      </c>
      <c r="J408" s="127" t="s">
        <v>5346</v>
      </c>
      <c r="K408" s="127" t="s">
        <v>5347</v>
      </c>
      <c r="L408" s="127" t="s">
        <v>5348</v>
      </c>
      <c r="M408" s="127" t="s">
        <v>5349</v>
      </c>
      <c r="N408" s="127" t="s">
        <v>5346</v>
      </c>
      <c r="O408" s="127" t="s">
        <v>5350</v>
      </c>
      <c r="P408" s="127" t="s">
        <v>5351</v>
      </c>
      <c r="Q408" s="127" t="s">
        <v>5352</v>
      </c>
      <c r="R408" s="127" t="s">
        <v>5386</v>
      </c>
      <c r="S408" s="127" t="s">
        <v>5387</v>
      </c>
      <c r="T408" s="129">
        <v>3</v>
      </c>
      <c r="U408" s="129">
        <v>3</v>
      </c>
      <c r="V408" s="127" t="s">
        <v>5355</v>
      </c>
      <c r="W408" s="127" t="s">
        <v>5355</v>
      </c>
      <c r="X408" s="130">
        <v>213273</v>
      </c>
      <c r="Y408" s="130">
        <v>213273</v>
      </c>
      <c r="Z408" s="131" t="s">
        <v>5356</v>
      </c>
      <c r="AA408" s="131">
        <v>639819</v>
      </c>
      <c r="AB408" s="131">
        <v>0</v>
      </c>
      <c r="AC408" s="131">
        <v>63982</v>
      </c>
      <c r="AD408" s="130">
        <v>703.80100000000004</v>
      </c>
      <c r="AE408" s="127" t="s">
        <v>5357</v>
      </c>
      <c r="AF408" s="127" t="s">
        <v>5356</v>
      </c>
      <c r="AG408" s="127" t="s">
        <v>5356</v>
      </c>
      <c r="AH408" s="127" t="s">
        <v>5760</v>
      </c>
      <c r="AI408" s="127" t="s">
        <v>5356</v>
      </c>
      <c r="AJ408" s="127" t="s">
        <v>5359</v>
      </c>
      <c r="AK408" s="127" t="s">
        <v>5360</v>
      </c>
      <c r="AL408" s="131" t="s">
        <v>5361</v>
      </c>
      <c r="AM408" s="127" t="s">
        <v>5356</v>
      </c>
      <c r="AN408" s="127" t="s">
        <v>5761</v>
      </c>
      <c r="AO408" s="127" t="s">
        <v>5759</v>
      </c>
      <c r="AP408" s="127" t="s">
        <v>13</v>
      </c>
      <c r="AQ408" s="132">
        <v>3</v>
      </c>
      <c r="AR408" t="s">
        <v>94</v>
      </c>
      <c r="AS408"/>
    </row>
    <row r="409" spans="1:45" s="127" customFormat="1">
      <c r="A409" s="127" t="s">
        <v>5757</v>
      </c>
      <c r="B409" s="128">
        <v>43637</v>
      </c>
      <c r="C409" s="127" t="s">
        <v>5339</v>
      </c>
      <c r="D409" s="127" t="s">
        <v>5340</v>
      </c>
      <c r="E409" s="127" t="s">
        <v>5758</v>
      </c>
      <c r="F409" s="127" t="s">
        <v>5342</v>
      </c>
      <c r="G409" s="127" t="s">
        <v>5427</v>
      </c>
      <c r="H409" s="127" t="s">
        <v>5428</v>
      </c>
      <c r="I409" s="127" t="s">
        <v>5759</v>
      </c>
      <c r="J409" s="127" t="s">
        <v>5346</v>
      </c>
      <c r="K409" s="127" t="s">
        <v>5347</v>
      </c>
      <c r="L409" s="127" t="s">
        <v>5348</v>
      </c>
      <c r="M409" s="127" t="s">
        <v>5349</v>
      </c>
      <c r="N409" s="127" t="s">
        <v>5346</v>
      </c>
      <c r="O409" s="127" t="s">
        <v>5350</v>
      </c>
      <c r="P409" s="127" t="s">
        <v>5351</v>
      </c>
      <c r="Q409" s="127" t="s">
        <v>5352</v>
      </c>
      <c r="R409" s="127" t="s">
        <v>5367</v>
      </c>
      <c r="S409" s="127" t="s">
        <v>5368</v>
      </c>
      <c r="T409" s="129">
        <v>3</v>
      </c>
      <c r="U409" s="129">
        <v>3</v>
      </c>
      <c r="V409" s="127" t="s">
        <v>5355</v>
      </c>
      <c r="W409" s="127" t="s">
        <v>5355</v>
      </c>
      <c r="X409" s="130">
        <v>313636</v>
      </c>
      <c r="Y409" s="130">
        <v>313636</v>
      </c>
      <c r="Z409" s="131" t="s">
        <v>5356</v>
      </c>
      <c r="AA409" s="131">
        <v>940908</v>
      </c>
      <c r="AB409" s="131">
        <v>0</v>
      </c>
      <c r="AC409" s="131">
        <v>94091</v>
      </c>
      <c r="AD409" s="130">
        <v>1034.999</v>
      </c>
      <c r="AE409" s="127" t="s">
        <v>5357</v>
      </c>
      <c r="AF409" s="127" t="s">
        <v>5356</v>
      </c>
      <c r="AG409" s="127" t="s">
        <v>5356</v>
      </c>
      <c r="AH409" s="127" t="s">
        <v>5760</v>
      </c>
      <c r="AI409" s="127" t="s">
        <v>5356</v>
      </c>
      <c r="AJ409" s="127" t="s">
        <v>5359</v>
      </c>
      <c r="AK409" s="127" t="s">
        <v>5360</v>
      </c>
      <c r="AL409" s="131" t="s">
        <v>5361</v>
      </c>
      <c r="AM409" s="127" t="s">
        <v>5356</v>
      </c>
      <c r="AN409" s="127" t="s">
        <v>5761</v>
      </c>
      <c r="AO409" s="127" t="s">
        <v>5759</v>
      </c>
      <c r="AP409" s="127" t="s">
        <v>13</v>
      </c>
      <c r="AQ409" s="132">
        <v>3</v>
      </c>
      <c r="AR409" t="s">
        <v>94</v>
      </c>
      <c r="AS409"/>
    </row>
    <row r="410" spans="1:45" s="127" customFormat="1">
      <c r="A410" s="127" t="s">
        <v>5757</v>
      </c>
      <c r="B410" s="128">
        <v>43637</v>
      </c>
      <c r="C410" s="127" t="s">
        <v>5339</v>
      </c>
      <c r="D410" s="127" t="s">
        <v>5340</v>
      </c>
      <c r="E410" s="127" t="s">
        <v>5758</v>
      </c>
      <c r="F410" s="127" t="s">
        <v>5342</v>
      </c>
      <c r="G410" s="127" t="s">
        <v>5427</v>
      </c>
      <c r="H410" s="127" t="s">
        <v>5428</v>
      </c>
      <c r="I410" s="127" t="s">
        <v>5759</v>
      </c>
      <c r="J410" s="127" t="s">
        <v>5346</v>
      </c>
      <c r="K410" s="127" t="s">
        <v>5347</v>
      </c>
      <c r="L410" s="127" t="s">
        <v>5348</v>
      </c>
      <c r="M410" s="127" t="s">
        <v>5349</v>
      </c>
      <c r="N410" s="127" t="s">
        <v>5346</v>
      </c>
      <c r="O410" s="127" t="s">
        <v>5350</v>
      </c>
      <c r="P410" s="127" t="s">
        <v>5351</v>
      </c>
      <c r="Q410" s="127" t="s">
        <v>5352</v>
      </c>
      <c r="R410" s="127" t="s">
        <v>5447</v>
      </c>
      <c r="S410" s="127" t="s">
        <v>5448</v>
      </c>
      <c r="T410" s="129">
        <v>3</v>
      </c>
      <c r="U410" s="129">
        <v>3</v>
      </c>
      <c r="V410" s="127" t="s">
        <v>5355</v>
      </c>
      <c r="W410" s="127" t="s">
        <v>5355</v>
      </c>
      <c r="X410" s="130">
        <v>334545</v>
      </c>
      <c r="Y410" s="130">
        <v>334545</v>
      </c>
      <c r="Z410" s="131" t="s">
        <v>5356</v>
      </c>
      <c r="AA410" s="131">
        <v>1003635</v>
      </c>
      <c r="AB410" s="131">
        <v>0</v>
      </c>
      <c r="AC410" s="131">
        <v>100363</v>
      </c>
      <c r="AD410" s="130">
        <v>1103.998</v>
      </c>
      <c r="AE410" s="127" t="s">
        <v>5357</v>
      </c>
      <c r="AF410" s="127" t="s">
        <v>5356</v>
      </c>
      <c r="AG410" s="127" t="s">
        <v>5356</v>
      </c>
      <c r="AH410" s="127" t="s">
        <v>5760</v>
      </c>
      <c r="AI410" s="127" t="s">
        <v>5356</v>
      </c>
      <c r="AJ410" s="127" t="s">
        <v>5359</v>
      </c>
      <c r="AK410" s="127" t="s">
        <v>5360</v>
      </c>
      <c r="AL410" s="131" t="s">
        <v>5361</v>
      </c>
      <c r="AM410" s="127" t="s">
        <v>5356</v>
      </c>
      <c r="AN410" s="127" t="s">
        <v>5761</v>
      </c>
      <c r="AO410" s="127" t="s">
        <v>5759</v>
      </c>
      <c r="AP410" s="127" t="s">
        <v>13</v>
      </c>
      <c r="AQ410" s="132">
        <v>3</v>
      </c>
      <c r="AR410" t="s">
        <v>94</v>
      </c>
      <c r="AS410"/>
    </row>
    <row r="411" spans="1:45" s="127" customFormat="1">
      <c r="A411" s="127" t="s">
        <v>5757</v>
      </c>
      <c r="B411" s="128">
        <v>43637</v>
      </c>
      <c r="C411" s="127" t="s">
        <v>5339</v>
      </c>
      <c r="D411" s="127" t="s">
        <v>5340</v>
      </c>
      <c r="E411" s="127" t="s">
        <v>5758</v>
      </c>
      <c r="F411" s="127" t="s">
        <v>5342</v>
      </c>
      <c r="G411" s="127" t="s">
        <v>5427</v>
      </c>
      <c r="H411" s="127" t="s">
        <v>5428</v>
      </c>
      <c r="I411" s="127" t="s">
        <v>5759</v>
      </c>
      <c r="J411" s="127" t="s">
        <v>5346</v>
      </c>
      <c r="K411" s="127" t="s">
        <v>5347</v>
      </c>
      <c r="L411" s="127" t="s">
        <v>5348</v>
      </c>
      <c r="M411" s="127" t="s">
        <v>5349</v>
      </c>
      <c r="N411" s="127" t="s">
        <v>5346</v>
      </c>
      <c r="O411" s="127" t="s">
        <v>5350</v>
      </c>
      <c r="P411" s="127" t="s">
        <v>5351</v>
      </c>
      <c r="Q411" s="127" t="s">
        <v>5352</v>
      </c>
      <c r="R411" s="127" t="s">
        <v>5371</v>
      </c>
      <c r="S411" s="127" t="s">
        <v>5372</v>
      </c>
      <c r="T411" s="129">
        <v>2</v>
      </c>
      <c r="U411" s="129">
        <v>2</v>
      </c>
      <c r="V411" s="127" t="s">
        <v>5355</v>
      </c>
      <c r="W411" s="127" t="s">
        <v>5355</v>
      </c>
      <c r="X411" s="130">
        <v>313636</v>
      </c>
      <c r="Y411" s="130">
        <v>313636</v>
      </c>
      <c r="Z411" s="131" t="s">
        <v>5356</v>
      </c>
      <c r="AA411" s="131">
        <v>627272</v>
      </c>
      <c r="AB411" s="131">
        <v>0</v>
      </c>
      <c r="AC411" s="131">
        <v>62727</v>
      </c>
      <c r="AD411" s="130">
        <v>689.99900000000002</v>
      </c>
      <c r="AE411" s="127" t="s">
        <v>5357</v>
      </c>
      <c r="AF411" s="127" t="s">
        <v>5356</v>
      </c>
      <c r="AG411" s="127" t="s">
        <v>5356</v>
      </c>
      <c r="AH411" s="127" t="s">
        <v>5760</v>
      </c>
      <c r="AI411" s="127" t="s">
        <v>5356</v>
      </c>
      <c r="AJ411" s="127" t="s">
        <v>5359</v>
      </c>
      <c r="AK411" s="127" t="s">
        <v>5360</v>
      </c>
      <c r="AL411" s="131" t="s">
        <v>5361</v>
      </c>
      <c r="AM411" s="127" t="s">
        <v>5356</v>
      </c>
      <c r="AN411" s="127" t="s">
        <v>5761</v>
      </c>
      <c r="AO411" s="127" t="s">
        <v>5759</v>
      </c>
      <c r="AP411" s="127" t="s">
        <v>13</v>
      </c>
      <c r="AQ411" s="132">
        <v>2</v>
      </c>
      <c r="AR411" t="s">
        <v>94</v>
      </c>
      <c r="AS411"/>
    </row>
    <row r="412" spans="1:45" s="127" customFormat="1">
      <c r="A412" s="127" t="s">
        <v>5762</v>
      </c>
      <c r="B412" s="128">
        <v>43637</v>
      </c>
      <c r="C412" s="127" t="s">
        <v>5339</v>
      </c>
      <c r="D412" s="127" t="s">
        <v>5340</v>
      </c>
      <c r="E412" s="127" t="s">
        <v>5763</v>
      </c>
      <c r="F412" s="127" t="s">
        <v>5342</v>
      </c>
      <c r="G412" s="127" t="s">
        <v>5427</v>
      </c>
      <c r="H412" s="127" t="s">
        <v>5428</v>
      </c>
      <c r="I412" s="127" t="s">
        <v>5759</v>
      </c>
      <c r="J412" s="127" t="s">
        <v>5346</v>
      </c>
      <c r="K412" s="127" t="s">
        <v>5347</v>
      </c>
      <c r="L412" s="127" t="s">
        <v>5348</v>
      </c>
      <c r="M412" s="127" t="s">
        <v>5349</v>
      </c>
      <c r="N412" s="127" t="s">
        <v>5346</v>
      </c>
      <c r="O412" s="127" t="s">
        <v>5350</v>
      </c>
      <c r="P412" s="127" t="s">
        <v>5351</v>
      </c>
      <c r="Q412" s="127" t="s">
        <v>5352</v>
      </c>
      <c r="R412" s="127" t="s">
        <v>5353</v>
      </c>
      <c r="S412" s="127" t="s">
        <v>5354</v>
      </c>
      <c r="T412" s="129">
        <v>5</v>
      </c>
      <c r="U412" s="129">
        <v>5</v>
      </c>
      <c r="V412" s="127" t="s">
        <v>5355</v>
      </c>
      <c r="W412" s="127" t="s">
        <v>5355</v>
      </c>
      <c r="X412" s="130">
        <v>155455</v>
      </c>
      <c r="Y412" s="130">
        <v>155455</v>
      </c>
      <c r="Z412" s="131" t="s">
        <v>5356</v>
      </c>
      <c r="AA412" s="131">
        <v>777275</v>
      </c>
      <c r="AB412" s="131">
        <v>0</v>
      </c>
      <c r="AC412" s="131">
        <v>77728</v>
      </c>
      <c r="AD412" s="130">
        <v>855.00300000000004</v>
      </c>
      <c r="AE412" s="127" t="s">
        <v>5357</v>
      </c>
      <c r="AF412" s="127" t="s">
        <v>5356</v>
      </c>
      <c r="AG412" s="127" t="s">
        <v>5356</v>
      </c>
      <c r="AH412" s="127" t="s">
        <v>5764</v>
      </c>
      <c r="AI412" s="127" t="s">
        <v>5356</v>
      </c>
      <c r="AJ412" s="127" t="s">
        <v>5359</v>
      </c>
      <c r="AK412" s="127" t="s">
        <v>5360</v>
      </c>
      <c r="AL412" s="131" t="s">
        <v>5361</v>
      </c>
      <c r="AM412" s="127" t="s">
        <v>5356</v>
      </c>
      <c r="AN412" s="127" t="s">
        <v>5761</v>
      </c>
      <c r="AO412" s="127" t="s">
        <v>5759</v>
      </c>
      <c r="AP412" s="127" t="s">
        <v>13</v>
      </c>
      <c r="AQ412" s="132">
        <v>5</v>
      </c>
      <c r="AR412" t="s">
        <v>94</v>
      </c>
      <c r="AS412"/>
    </row>
    <row r="413" spans="1:45" s="127" customFormat="1">
      <c r="A413" s="127" t="s">
        <v>5762</v>
      </c>
      <c r="B413" s="128">
        <v>43637</v>
      </c>
      <c r="C413" s="127" t="s">
        <v>5339</v>
      </c>
      <c r="D413" s="127" t="s">
        <v>5340</v>
      </c>
      <c r="E413" s="127" t="s">
        <v>5763</v>
      </c>
      <c r="F413" s="127" t="s">
        <v>5342</v>
      </c>
      <c r="G413" s="127" t="s">
        <v>5427</v>
      </c>
      <c r="H413" s="127" t="s">
        <v>5428</v>
      </c>
      <c r="I413" s="127" t="s">
        <v>5759</v>
      </c>
      <c r="J413" s="127" t="s">
        <v>5346</v>
      </c>
      <c r="K413" s="127" t="s">
        <v>5347</v>
      </c>
      <c r="L413" s="127" t="s">
        <v>5348</v>
      </c>
      <c r="M413" s="127" t="s">
        <v>5349</v>
      </c>
      <c r="N413" s="127" t="s">
        <v>5346</v>
      </c>
      <c r="O413" s="127" t="s">
        <v>5350</v>
      </c>
      <c r="P413" s="127" t="s">
        <v>5351</v>
      </c>
      <c r="Q413" s="127" t="s">
        <v>5352</v>
      </c>
      <c r="R413" s="127" t="s">
        <v>5386</v>
      </c>
      <c r="S413" s="127" t="s">
        <v>5387</v>
      </c>
      <c r="T413" s="129">
        <v>5</v>
      </c>
      <c r="U413" s="129">
        <v>5</v>
      </c>
      <c r="V413" s="127" t="s">
        <v>5355</v>
      </c>
      <c r="W413" s="127" t="s">
        <v>5355</v>
      </c>
      <c r="X413" s="130">
        <v>213273</v>
      </c>
      <c r="Y413" s="130">
        <v>213273</v>
      </c>
      <c r="Z413" s="131" t="s">
        <v>5356</v>
      </c>
      <c r="AA413" s="131">
        <v>1066365</v>
      </c>
      <c r="AB413" s="131">
        <v>0</v>
      </c>
      <c r="AC413" s="131">
        <v>106635</v>
      </c>
      <c r="AD413" s="130">
        <v>1173</v>
      </c>
      <c r="AE413" s="127" t="s">
        <v>5357</v>
      </c>
      <c r="AF413" s="127" t="s">
        <v>5356</v>
      </c>
      <c r="AG413" s="127" t="s">
        <v>5356</v>
      </c>
      <c r="AH413" s="127" t="s">
        <v>5764</v>
      </c>
      <c r="AI413" s="127" t="s">
        <v>5356</v>
      </c>
      <c r="AJ413" s="127" t="s">
        <v>5359</v>
      </c>
      <c r="AK413" s="127" t="s">
        <v>5360</v>
      </c>
      <c r="AL413" s="131" t="s">
        <v>5361</v>
      </c>
      <c r="AM413" s="127" t="s">
        <v>5356</v>
      </c>
      <c r="AN413" s="127" t="s">
        <v>5761</v>
      </c>
      <c r="AO413" s="127" t="s">
        <v>5759</v>
      </c>
      <c r="AP413" s="127" t="s">
        <v>13</v>
      </c>
      <c r="AQ413" s="132">
        <v>5</v>
      </c>
      <c r="AR413" t="s">
        <v>94</v>
      </c>
      <c r="AS413"/>
    </row>
    <row r="414" spans="1:45" s="127" customFormat="1">
      <c r="A414" s="127" t="s">
        <v>5762</v>
      </c>
      <c r="B414" s="128">
        <v>43637</v>
      </c>
      <c r="C414" s="127" t="s">
        <v>5339</v>
      </c>
      <c r="D414" s="127" t="s">
        <v>5340</v>
      </c>
      <c r="E414" s="127" t="s">
        <v>5763</v>
      </c>
      <c r="F414" s="127" t="s">
        <v>5342</v>
      </c>
      <c r="G414" s="127" t="s">
        <v>5427</v>
      </c>
      <c r="H414" s="127" t="s">
        <v>5428</v>
      </c>
      <c r="I414" s="127" t="s">
        <v>5759</v>
      </c>
      <c r="J414" s="127" t="s">
        <v>5346</v>
      </c>
      <c r="K414" s="127" t="s">
        <v>5347</v>
      </c>
      <c r="L414" s="127" t="s">
        <v>5348</v>
      </c>
      <c r="M414" s="127" t="s">
        <v>5349</v>
      </c>
      <c r="N414" s="127" t="s">
        <v>5346</v>
      </c>
      <c r="O414" s="127" t="s">
        <v>5350</v>
      </c>
      <c r="P414" s="127" t="s">
        <v>5351</v>
      </c>
      <c r="Q414" s="127" t="s">
        <v>5352</v>
      </c>
      <c r="R414" s="127" t="s">
        <v>5369</v>
      </c>
      <c r="S414" s="127" t="s">
        <v>5370</v>
      </c>
      <c r="T414" s="129">
        <v>3</v>
      </c>
      <c r="U414" s="129">
        <v>3</v>
      </c>
      <c r="V414" s="127" t="s">
        <v>5355</v>
      </c>
      <c r="W414" s="127" t="s">
        <v>5355</v>
      </c>
      <c r="X414" s="130">
        <v>313636</v>
      </c>
      <c r="Y414" s="130">
        <v>313636</v>
      </c>
      <c r="Z414" s="131" t="s">
        <v>5356</v>
      </c>
      <c r="AA414" s="131">
        <v>940908</v>
      </c>
      <c r="AB414" s="131">
        <v>0</v>
      </c>
      <c r="AC414" s="131">
        <v>94091</v>
      </c>
      <c r="AD414" s="130">
        <v>1034.999</v>
      </c>
      <c r="AE414" s="127" t="s">
        <v>5357</v>
      </c>
      <c r="AF414" s="127" t="s">
        <v>5356</v>
      </c>
      <c r="AG414" s="127" t="s">
        <v>5356</v>
      </c>
      <c r="AH414" s="127" t="s">
        <v>5764</v>
      </c>
      <c r="AI414" s="127" t="s">
        <v>5356</v>
      </c>
      <c r="AJ414" s="127" t="s">
        <v>5359</v>
      </c>
      <c r="AK414" s="127" t="s">
        <v>5360</v>
      </c>
      <c r="AL414" s="131" t="s">
        <v>5361</v>
      </c>
      <c r="AM414" s="127" t="s">
        <v>5356</v>
      </c>
      <c r="AN414" s="127" t="s">
        <v>5761</v>
      </c>
      <c r="AO414" s="127" t="s">
        <v>5759</v>
      </c>
      <c r="AP414" s="127" t="s">
        <v>13</v>
      </c>
      <c r="AQ414" s="132">
        <v>3</v>
      </c>
      <c r="AR414" t="s">
        <v>94</v>
      </c>
      <c r="AS414"/>
    </row>
    <row r="415" spans="1:45" s="127" customFormat="1">
      <c r="A415" s="127" t="s">
        <v>5762</v>
      </c>
      <c r="B415" s="128">
        <v>43637</v>
      </c>
      <c r="C415" s="127" t="s">
        <v>5339</v>
      </c>
      <c r="D415" s="127" t="s">
        <v>5340</v>
      </c>
      <c r="E415" s="127" t="s">
        <v>5763</v>
      </c>
      <c r="F415" s="127" t="s">
        <v>5342</v>
      </c>
      <c r="G415" s="127" t="s">
        <v>5427</v>
      </c>
      <c r="H415" s="127" t="s">
        <v>5428</v>
      </c>
      <c r="I415" s="127" t="s">
        <v>5759</v>
      </c>
      <c r="J415" s="127" t="s">
        <v>5346</v>
      </c>
      <c r="K415" s="127" t="s">
        <v>5347</v>
      </c>
      <c r="L415" s="127" t="s">
        <v>5348</v>
      </c>
      <c r="M415" s="127" t="s">
        <v>5349</v>
      </c>
      <c r="N415" s="127" t="s">
        <v>5346</v>
      </c>
      <c r="O415" s="127" t="s">
        <v>5350</v>
      </c>
      <c r="P415" s="127" t="s">
        <v>5351</v>
      </c>
      <c r="Q415" s="127" t="s">
        <v>5352</v>
      </c>
      <c r="R415" s="127" t="s">
        <v>5447</v>
      </c>
      <c r="S415" s="127" t="s">
        <v>5448</v>
      </c>
      <c r="T415" s="129">
        <v>1</v>
      </c>
      <c r="U415" s="129">
        <v>1</v>
      </c>
      <c r="V415" s="127" t="s">
        <v>5355</v>
      </c>
      <c r="W415" s="127" t="s">
        <v>5355</v>
      </c>
      <c r="X415" s="130">
        <v>334545</v>
      </c>
      <c r="Y415" s="130">
        <v>334545</v>
      </c>
      <c r="Z415" s="131" t="s">
        <v>5356</v>
      </c>
      <c r="AA415" s="131">
        <v>334545</v>
      </c>
      <c r="AB415" s="131">
        <v>0</v>
      </c>
      <c r="AC415" s="131">
        <v>33455</v>
      </c>
      <c r="AD415" s="130">
        <v>368</v>
      </c>
      <c r="AE415" s="127" t="s">
        <v>5357</v>
      </c>
      <c r="AF415" s="127" t="s">
        <v>5356</v>
      </c>
      <c r="AG415" s="127" t="s">
        <v>5356</v>
      </c>
      <c r="AH415" s="127" t="s">
        <v>5764</v>
      </c>
      <c r="AI415" s="127" t="s">
        <v>5356</v>
      </c>
      <c r="AJ415" s="127" t="s">
        <v>5359</v>
      </c>
      <c r="AK415" s="127" t="s">
        <v>5360</v>
      </c>
      <c r="AL415" s="131" t="s">
        <v>5361</v>
      </c>
      <c r="AM415" s="127" t="s">
        <v>5356</v>
      </c>
      <c r="AN415" s="127" t="s">
        <v>5761</v>
      </c>
      <c r="AO415" s="127" t="s">
        <v>5759</v>
      </c>
      <c r="AP415" s="127" t="s">
        <v>13</v>
      </c>
      <c r="AQ415" s="132">
        <v>1</v>
      </c>
      <c r="AR415" t="s">
        <v>94</v>
      </c>
      <c r="AS415"/>
    </row>
    <row r="416" spans="1:45" s="127" customFormat="1">
      <c r="A416" s="127" t="s">
        <v>5765</v>
      </c>
      <c r="B416" s="128">
        <v>43637</v>
      </c>
      <c r="C416" s="127" t="s">
        <v>5339</v>
      </c>
      <c r="D416" s="127" t="s">
        <v>5340</v>
      </c>
      <c r="E416" s="127" t="s">
        <v>5766</v>
      </c>
      <c r="F416" s="127" t="s">
        <v>5342</v>
      </c>
      <c r="G416" s="127" t="s">
        <v>5343</v>
      </c>
      <c r="H416" s="127" t="s">
        <v>5344</v>
      </c>
      <c r="I416" s="127" t="s">
        <v>5345</v>
      </c>
      <c r="J416" s="127" t="s">
        <v>5346</v>
      </c>
      <c r="K416" s="127" t="s">
        <v>5347</v>
      </c>
      <c r="L416" s="127" t="s">
        <v>5348</v>
      </c>
      <c r="M416" s="127" t="s">
        <v>5349</v>
      </c>
      <c r="N416" s="127" t="s">
        <v>5346</v>
      </c>
      <c r="O416" s="127" t="s">
        <v>5350</v>
      </c>
      <c r="P416" s="127" t="s">
        <v>5351</v>
      </c>
      <c r="Q416" s="127" t="s">
        <v>5352</v>
      </c>
      <c r="R416" s="127" t="s">
        <v>5353</v>
      </c>
      <c r="S416" s="127" t="s">
        <v>5354</v>
      </c>
      <c r="T416" s="129">
        <v>200</v>
      </c>
      <c r="U416" s="129">
        <v>200</v>
      </c>
      <c r="V416" s="127" t="s">
        <v>5355</v>
      </c>
      <c r="W416" s="127" t="s">
        <v>5355</v>
      </c>
      <c r="X416" s="130">
        <v>152727</v>
      </c>
      <c r="Y416" s="130">
        <v>152727</v>
      </c>
      <c r="Z416" s="131" t="s">
        <v>5356</v>
      </c>
      <c r="AA416" s="131">
        <v>30545400</v>
      </c>
      <c r="AB416" s="131">
        <v>0</v>
      </c>
      <c r="AC416" s="131">
        <v>3054540</v>
      </c>
      <c r="AD416" s="130">
        <v>33599.94</v>
      </c>
      <c r="AE416" s="127" t="s">
        <v>5357</v>
      </c>
      <c r="AF416" s="127" t="s">
        <v>5356</v>
      </c>
      <c r="AG416" s="127" t="s">
        <v>5356</v>
      </c>
      <c r="AH416" s="127" t="s">
        <v>5767</v>
      </c>
      <c r="AI416" s="127" t="s">
        <v>5356</v>
      </c>
      <c r="AJ416" s="127" t="s">
        <v>5359</v>
      </c>
      <c r="AK416" s="127" t="s">
        <v>5360</v>
      </c>
      <c r="AL416" s="131" t="s">
        <v>5361</v>
      </c>
      <c r="AM416" s="127" t="s">
        <v>5356</v>
      </c>
      <c r="AN416" s="127" t="s">
        <v>5343</v>
      </c>
      <c r="AO416" s="127" t="s">
        <v>5356</v>
      </c>
      <c r="AP416" s="127" t="s">
        <v>5356</v>
      </c>
      <c r="AQ416" s="132">
        <v>200</v>
      </c>
      <c r="AR416">
        <v>0</v>
      </c>
      <c r="AS416"/>
    </row>
    <row r="417" spans="1:45" s="127" customFormat="1">
      <c r="A417" s="127" t="s">
        <v>5765</v>
      </c>
      <c r="B417" s="128">
        <v>43637</v>
      </c>
      <c r="C417" s="127" t="s">
        <v>5339</v>
      </c>
      <c r="D417" s="127" t="s">
        <v>5340</v>
      </c>
      <c r="E417" s="127" t="s">
        <v>5766</v>
      </c>
      <c r="F417" s="127" t="s">
        <v>5342</v>
      </c>
      <c r="G417" s="127" t="s">
        <v>5343</v>
      </c>
      <c r="H417" s="127" t="s">
        <v>5344</v>
      </c>
      <c r="I417" s="127" t="s">
        <v>5345</v>
      </c>
      <c r="J417" s="127" t="s">
        <v>5346</v>
      </c>
      <c r="K417" s="127" t="s">
        <v>5347</v>
      </c>
      <c r="L417" s="127" t="s">
        <v>5348</v>
      </c>
      <c r="M417" s="127" t="s">
        <v>5349</v>
      </c>
      <c r="N417" s="127" t="s">
        <v>5346</v>
      </c>
      <c r="O417" s="127" t="s">
        <v>5350</v>
      </c>
      <c r="P417" s="127" t="s">
        <v>5351</v>
      </c>
      <c r="Q417" s="127" t="s">
        <v>5352</v>
      </c>
      <c r="R417" s="127" t="s">
        <v>5363</v>
      </c>
      <c r="S417" s="127" t="s">
        <v>5364</v>
      </c>
      <c r="T417" s="129">
        <v>110</v>
      </c>
      <c r="U417" s="129">
        <v>110</v>
      </c>
      <c r="V417" s="127" t="s">
        <v>5355</v>
      </c>
      <c r="W417" s="127" t="s">
        <v>5355</v>
      </c>
      <c r="X417" s="130">
        <v>340000</v>
      </c>
      <c r="Y417" s="130">
        <v>340000</v>
      </c>
      <c r="Z417" s="131" t="s">
        <v>5356</v>
      </c>
      <c r="AA417" s="131">
        <v>37400000</v>
      </c>
      <c r="AB417" s="131">
        <v>0</v>
      </c>
      <c r="AC417" s="131">
        <v>3740000</v>
      </c>
      <c r="AD417" s="130">
        <v>41140</v>
      </c>
      <c r="AE417" s="127" t="s">
        <v>5357</v>
      </c>
      <c r="AF417" s="127" t="s">
        <v>5356</v>
      </c>
      <c r="AG417" s="127" t="s">
        <v>5356</v>
      </c>
      <c r="AH417" s="127" t="s">
        <v>5767</v>
      </c>
      <c r="AI417" s="127" t="s">
        <v>5356</v>
      </c>
      <c r="AJ417" s="127" t="s">
        <v>5359</v>
      </c>
      <c r="AK417" s="127" t="s">
        <v>5360</v>
      </c>
      <c r="AL417" s="131" t="s">
        <v>5361</v>
      </c>
      <c r="AM417" s="127" t="s">
        <v>5356</v>
      </c>
      <c r="AN417" s="127" t="s">
        <v>5343</v>
      </c>
      <c r="AO417" s="127" t="s">
        <v>5356</v>
      </c>
      <c r="AP417" s="127" t="s">
        <v>5356</v>
      </c>
      <c r="AQ417" s="132">
        <v>110</v>
      </c>
      <c r="AR417">
        <v>0</v>
      </c>
      <c r="AS417"/>
    </row>
    <row r="418" spans="1:45" s="127" customFormat="1">
      <c r="A418" s="127" t="s">
        <v>5768</v>
      </c>
      <c r="B418" s="128">
        <v>43637</v>
      </c>
      <c r="C418" s="127" t="s">
        <v>5339</v>
      </c>
      <c r="D418" s="127" t="s">
        <v>5340</v>
      </c>
      <c r="E418" s="127" t="s">
        <v>5769</v>
      </c>
      <c r="F418" s="127" t="s">
        <v>5342</v>
      </c>
      <c r="G418" s="127" t="s">
        <v>5343</v>
      </c>
      <c r="H418" s="127" t="s">
        <v>5344</v>
      </c>
      <c r="I418" s="127" t="s">
        <v>5345</v>
      </c>
      <c r="J418" s="127" t="s">
        <v>5346</v>
      </c>
      <c r="K418" s="127" t="s">
        <v>5347</v>
      </c>
      <c r="L418" s="127" t="s">
        <v>5348</v>
      </c>
      <c r="M418" s="127" t="s">
        <v>5349</v>
      </c>
      <c r="N418" s="127" t="s">
        <v>5346</v>
      </c>
      <c r="O418" s="127" t="s">
        <v>5350</v>
      </c>
      <c r="P418" s="127" t="s">
        <v>5351</v>
      </c>
      <c r="Q418" s="127" t="s">
        <v>5352</v>
      </c>
      <c r="R418" s="127" t="s">
        <v>5353</v>
      </c>
      <c r="S418" s="127" t="s">
        <v>5354</v>
      </c>
      <c r="T418" s="129">
        <v>50</v>
      </c>
      <c r="U418" s="129">
        <v>50</v>
      </c>
      <c r="V418" s="127" t="s">
        <v>5355</v>
      </c>
      <c r="W418" s="127" t="s">
        <v>5355</v>
      </c>
      <c r="X418" s="130">
        <v>152727</v>
      </c>
      <c r="Y418" s="130">
        <v>152727</v>
      </c>
      <c r="Z418" s="131" t="s">
        <v>5356</v>
      </c>
      <c r="AA418" s="131">
        <v>7636350</v>
      </c>
      <c r="AB418" s="131">
        <v>0</v>
      </c>
      <c r="AC418" s="131">
        <v>763635</v>
      </c>
      <c r="AD418" s="130">
        <v>8399.9850000000006</v>
      </c>
      <c r="AE418" s="127" t="s">
        <v>5357</v>
      </c>
      <c r="AF418" s="127" t="s">
        <v>5356</v>
      </c>
      <c r="AG418" s="127" t="s">
        <v>5356</v>
      </c>
      <c r="AH418" s="127" t="s">
        <v>5770</v>
      </c>
      <c r="AI418" s="127" t="s">
        <v>5356</v>
      </c>
      <c r="AJ418" s="127" t="s">
        <v>5359</v>
      </c>
      <c r="AK418" s="127" t="s">
        <v>5360</v>
      </c>
      <c r="AL418" s="131" t="s">
        <v>5361</v>
      </c>
      <c r="AM418" s="127" t="s">
        <v>5356</v>
      </c>
      <c r="AN418" s="127" t="s">
        <v>5362</v>
      </c>
      <c r="AO418" s="127" t="s">
        <v>5356</v>
      </c>
      <c r="AP418" s="127" t="s">
        <v>5356</v>
      </c>
      <c r="AQ418" s="132">
        <v>50</v>
      </c>
      <c r="AR418">
        <v>0</v>
      </c>
      <c r="AS418"/>
    </row>
    <row r="419" spans="1:45" s="127" customFormat="1">
      <c r="A419" s="127" t="s">
        <v>5768</v>
      </c>
      <c r="B419" s="128">
        <v>43637</v>
      </c>
      <c r="C419" s="127" t="s">
        <v>5339</v>
      </c>
      <c r="D419" s="127" t="s">
        <v>5340</v>
      </c>
      <c r="E419" s="127" t="s">
        <v>5769</v>
      </c>
      <c r="F419" s="127" t="s">
        <v>5342</v>
      </c>
      <c r="G419" s="127" t="s">
        <v>5343</v>
      </c>
      <c r="H419" s="127" t="s">
        <v>5344</v>
      </c>
      <c r="I419" s="127" t="s">
        <v>5345</v>
      </c>
      <c r="J419" s="127" t="s">
        <v>5346</v>
      </c>
      <c r="K419" s="127" t="s">
        <v>5347</v>
      </c>
      <c r="L419" s="127" t="s">
        <v>5348</v>
      </c>
      <c r="M419" s="127" t="s">
        <v>5349</v>
      </c>
      <c r="N419" s="127" t="s">
        <v>5346</v>
      </c>
      <c r="O419" s="127" t="s">
        <v>5350</v>
      </c>
      <c r="P419" s="127" t="s">
        <v>5351</v>
      </c>
      <c r="Q419" s="127" t="s">
        <v>5352</v>
      </c>
      <c r="R419" s="127" t="s">
        <v>5386</v>
      </c>
      <c r="S419" s="127" t="s">
        <v>5387</v>
      </c>
      <c r="T419" s="129">
        <v>40</v>
      </c>
      <c r="U419" s="129">
        <v>40</v>
      </c>
      <c r="V419" s="127" t="s">
        <v>5355</v>
      </c>
      <c r="W419" s="127" t="s">
        <v>5355</v>
      </c>
      <c r="X419" s="130">
        <v>204000</v>
      </c>
      <c r="Y419" s="130">
        <v>204000</v>
      </c>
      <c r="Z419" s="131" t="s">
        <v>5356</v>
      </c>
      <c r="AA419" s="131">
        <v>8160000</v>
      </c>
      <c r="AB419" s="131">
        <v>0</v>
      </c>
      <c r="AC419" s="131">
        <v>816000</v>
      </c>
      <c r="AD419" s="130">
        <v>8976</v>
      </c>
      <c r="AE419" s="127" t="s">
        <v>5357</v>
      </c>
      <c r="AF419" s="127" t="s">
        <v>5356</v>
      </c>
      <c r="AG419" s="127" t="s">
        <v>5356</v>
      </c>
      <c r="AH419" s="127" t="s">
        <v>5770</v>
      </c>
      <c r="AI419" s="127" t="s">
        <v>5356</v>
      </c>
      <c r="AJ419" s="127" t="s">
        <v>5359</v>
      </c>
      <c r="AK419" s="127" t="s">
        <v>5360</v>
      </c>
      <c r="AL419" s="131" t="s">
        <v>5361</v>
      </c>
      <c r="AM419" s="127" t="s">
        <v>5356</v>
      </c>
      <c r="AN419" s="127" t="s">
        <v>5362</v>
      </c>
      <c r="AO419" s="127" t="s">
        <v>5356</v>
      </c>
      <c r="AP419" s="127" t="s">
        <v>5356</v>
      </c>
      <c r="AQ419" s="132">
        <v>40</v>
      </c>
      <c r="AR419">
        <v>0</v>
      </c>
      <c r="AS419"/>
    </row>
    <row r="420" spans="1:45" s="127" customFormat="1">
      <c r="A420" s="127" t="s">
        <v>5768</v>
      </c>
      <c r="B420" s="128">
        <v>43637</v>
      </c>
      <c r="C420" s="127" t="s">
        <v>5339</v>
      </c>
      <c r="D420" s="127" t="s">
        <v>5340</v>
      </c>
      <c r="E420" s="127" t="s">
        <v>5769</v>
      </c>
      <c r="F420" s="127" t="s">
        <v>5342</v>
      </c>
      <c r="G420" s="127" t="s">
        <v>5343</v>
      </c>
      <c r="H420" s="127" t="s">
        <v>5344</v>
      </c>
      <c r="I420" s="127" t="s">
        <v>5345</v>
      </c>
      <c r="J420" s="127" t="s">
        <v>5346</v>
      </c>
      <c r="K420" s="127" t="s">
        <v>5347</v>
      </c>
      <c r="L420" s="127" t="s">
        <v>5348</v>
      </c>
      <c r="M420" s="127" t="s">
        <v>5349</v>
      </c>
      <c r="N420" s="127" t="s">
        <v>5346</v>
      </c>
      <c r="O420" s="127" t="s">
        <v>5350</v>
      </c>
      <c r="P420" s="127" t="s">
        <v>5351</v>
      </c>
      <c r="Q420" s="127" t="s">
        <v>5352</v>
      </c>
      <c r="R420" s="127" t="s">
        <v>5369</v>
      </c>
      <c r="S420" s="127" t="s">
        <v>5370</v>
      </c>
      <c r="T420" s="129">
        <v>30</v>
      </c>
      <c r="U420" s="129">
        <v>30</v>
      </c>
      <c r="V420" s="127" t="s">
        <v>5355</v>
      </c>
      <c r="W420" s="127" t="s">
        <v>5355</v>
      </c>
      <c r="X420" s="130">
        <v>255000</v>
      </c>
      <c r="Y420" s="130">
        <v>255000</v>
      </c>
      <c r="Z420" s="131" t="s">
        <v>5356</v>
      </c>
      <c r="AA420" s="131">
        <v>7650000</v>
      </c>
      <c r="AB420" s="131">
        <v>-1350000</v>
      </c>
      <c r="AC420" s="131">
        <v>765000</v>
      </c>
      <c r="AD420" s="130">
        <v>8415</v>
      </c>
      <c r="AE420" s="127" t="s">
        <v>5357</v>
      </c>
      <c r="AF420" s="127" t="s">
        <v>5356</v>
      </c>
      <c r="AG420" s="127" t="s">
        <v>5356</v>
      </c>
      <c r="AH420" s="127" t="s">
        <v>5770</v>
      </c>
      <c r="AI420" s="127" t="s">
        <v>5356</v>
      </c>
      <c r="AJ420" s="127" t="s">
        <v>5359</v>
      </c>
      <c r="AK420" s="127" t="s">
        <v>5360</v>
      </c>
      <c r="AL420" s="131" t="s">
        <v>5361</v>
      </c>
      <c r="AM420" s="127" t="s">
        <v>5356</v>
      </c>
      <c r="AN420" s="127" t="s">
        <v>5362</v>
      </c>
      <c r="AO420" s="127" t="s">
        <v>5356</v>
      </c>
      <c r="AP420" s="127" t="s">
        <v>5356</v>
      </c>
      <c r="AQ420" s="132">
        <v>30</v>
      </c>
      <c r="AR420">
        <v>0</v>
      </c>
      <c r="AS420"/>
    </row>
    <row r="421" spans="1:45" s="127" customFormat="1">
      <c r="A421" s="127" t="s">
        <v>5768</v>
      </c>
      <c r="B421" s="128">
        <v>43637</v>
      </c>
      <c r="C421" s="127" t="s">
        <v>5339</v>
      </c>
      <c r="D421" s="127" t="s">
        <v>5340</v>
      </c>
      <c r="E421" s="127" t="s">
        <v>5769</v>
      </c>
      <c r="F421" s="127" t="s">
        <v>5342</v>
      </c>
      <c r="G421" s="127" t="s">
        <v>5343</v>
      </c>
      <c r="H421" s="127" t="s">
        <v>5344</v>
      </c>
      <c r="I421" s="127" t="s">
        <v>5345</v>
      </c>
      <c r="J421" s="127" t="s">
        <v>5346</v>
      </c>
      <c r="K421" s="127" t="s">
        <v>5347</v>
      </c>
      <c r="L421" s="127" t="s">
        <v>5348</v>
      </c>
      <c r="M421" s="127" t="s">
        <v>5349</v>
      </c>
      <c r="N421" s="127" t="s">
        <v>5346</v>
      </c>
      <c r="O421" s="127" t="s">
        <v>5350</v>
      </c>
      <c r="P421" s="127" t="s">
        <v>5351</v>
      </c>
      <c r="Q421" s="127" t="s">
        <v>5352</v>
      </c>
      <c r="R421" s="127" t="s">
        <v>5371</v>
      </c>
      <c r="S421" s="127" t="s">
        <v>5372</v>
      </c>
      <c r="T421" s="129">
        <v>10</v>
      </c>
      <c r="U421" s="129">
        <v>10</v>
      </c>
      <c r="V421" s="127" t="s">
        <v>5355</v>
      </c>
      <c r="W421" s="127" t="s">
        <v>5355</v>
      </c>
      <c r="X421" s="130">
        <v>300000</v>
      </c>
      <c r="Y421" s="130">
        <v>300000</v>
      </c>
      <c r="Z421" s="131" t="s">
        <v>5356</v>
      </c>
      <c r="AA421" s="131">
        <v>3000000</v>
      </c>
      <c r="AB421" s="131">
        <v>0</v>
      </c>
      <c r="AC421" s="131">
        <v>300000</v>
      </c>
      <c r="AD421" s="130">
        <v>3300</v>
      </c>
      <c r="AE421" s="127" t="s">
        <v>5357</v>
      </c>
      <c r="AF421" s="127" t="s">
        <v>5356</v>
      </c>
      <c r="AG421" s="127" t="s">
        <v>5356</v>
      </c>
      <c r="AH421" s="127" t="s">
        <v>5770</v>
      </c>
      <c r="AI421" s="127" t="s">
        <v>5356</v>
      </c>
      <c r="AJ421" s="127" t="s">
        <v>5359</v>
      </c>
      <c r="AK421" s="127" t="s">
        <v>5360</v>
      </c>
      <c r="AL421" s="131" t="s">
        <v>5361</v>
      </c>
      <c r="AM421" s="127" t="s">
        <v>5356</v>
      </c>
      <c r="AN421" s="127" t="s">
        <v>5362</v>
      </c>
      <c r="AO421" s="127" t="s">
        <v>5356</v>
      </c>
      <c r="AP421" s="127" t="s">
        <v>5356</v>
      </c>
      <c r="AQ421" s="132">
        <v>10</v>
      </c>
      <c r="AR421">
        <v>0</v>
      </c>
      <c r="AS421"/>
    </row>
    <row r="422" spans="1:45" s="127" customFormat="1">
      <c r="A422" s="127" t="s">
        <v>5771</v>
      </c>
      <c r="B422" s="128">
        <v>43637</v>
      </c>
      <c r="C422" s="127" t="s">
        <v>5339</v>
      </c>
      <c r="D422" s="127" t="s">
        <v>5340</v>
      </c>
      <c r="E422" s="127" t="s">
        <v>5772</v>
      </c>
      <c r="F422" s="127" t="s">
        <v>5342</v>
      </c>
      <c r="G422" s="127" t="s">
        <v>5343</v>
      </c>
      <c r="H422" s="127" t="s">
        <v>5344</v>
      </c>
      <c r="I422" s="127" t="s">
        <v>5345</v>
      </c>
      <c r="J422" s="127" t="s">
        <v>5346</v>
      </c>
      <c r="K422" s="127" t="s">
        <v>5347</v>
      </c>
      <c r="L422" s="127" t="s">
        <v>5348</v>
      </c>
      <c r="M422" s="127" t="s">
        <v>5349</v>
      </c>
      <c r="N422" s="127" t="s">
        <v>5346</v>
      </c>
      <c r="O422" s="127" t="s">
        <v>5350</v>
      </c>
      <c r="P422" s="127" t="s">
        <v>5351</v>
      </c>
      <c r="Q422" s="127" t="s">
        <v>5352</v>
      </c>
      <c r="R422" s="127" t="s">
        <v>5363</v>
      </c>
      <c r="S422" s="127" t="s">
        <v>5364</v>
      </c>
      <c r="T422" s="129">
        <v>30</v>
      </c>
      <c r="U422" s="129">
        <v>30</v>
      </c>
      <c r="V422" s="127" t="s">
        <v>5355</v>
      </c>
      <c r="W422" s="127" t="s">
        <v>5355</v>
      </c>
      <c r="X422" s="130">
        <v>340000</v>
      </c>
      <c r="Y422" s="130">
        <v>340000</v>
      </c>
      <c r="Z422" s="131" t="s">
        <v>5356</v>
      </c>
      <c r="AA422" s="131">
        <v>10200000</v>
      </c>
      <c r="AB422" s="131">
        <v>0</v>
      </c>
      <c r="AC422" s="131">
        <v>1020000</v>
      </c>
      <c r="AD422" s="130">
        <v>11220</v>
      </c>
      <c r="AE422" s="127" t="s">
        <v>5357</v>
      </c>
      <c r="AF422" s="127" t="s">
        <v>5356</v>
      </c>
      <c r="AG422" s="127" t="s">
        <v>5356</v>
      </c>
      <c r="AH422" s="127" t="s">
        <v>5773</v>
      </c>
      <c r="AI422" s="127" t="s">
        <v>5356</v>
      </c>
      <c r="AJ422" s="127" t="s">
        <v>5359</v>
      </c>
      <c r="AK422" s="127" t="s">
        <v>5360</v>
      </c>
      <c r="AL422" s="131" t="s">
        <v>5361</v>
      </c>
      <c r="AM422" s="127" t="s">
        <v>5356</v>
      </c>
      <c r="AN422" s="127" t="s">
        <v>5343</v>
      </c>
      <c r="AO422" s="127" t="s">
        <v>5356</v>
      </c>
      <c r="AP422" s="127" t="s">
        <v>5356</v>
      </c>
      <c r="AQ422" s="132">
        <v>30</v>
      </c>
      <c r="AR422">
        <v>0</v>
      </c>
      <c r="AS422"/>
    </row>
    <row r="423" spans="1:45" s="127" customFormat="1">
      <c r="A423" s="127" t="s">
        <v>5771</v>
      </c>
      <c r="B423" s="128">
        <v>43637</v>
      </c>
      <c r="C423" s="127" t="s">
        <v>5339</v>
      </c>
      <c r="D423" s="127" t="s">
        <v>5340</v>
      </c>
      <c r="E423" s="127" t="s">
        <v>5772</v>
      </c>
      <c r="F423" s="127" t="s">
        <v>5342</v>
      </c>
      <c r="G423" s="127" t="s">
        <v>5343</v>
      </c>
      <c r="H423" s="127" t="s">
        <v>5344</v>
      </c>
      <c r="I423" s="127" t="s">
        <v>5345</v>
      </c>
      <c r="J423" s="127" t="s">
        <v>5346</v>
      </c>
      <c r="K423" s="127" t="s">
        <v>5347</v>
      </c>
      <c r="L423" s="127" t="s">
        <v>5348</v>
      </c>
      <c r="M423" s="127" t="s">
        <v>5349</v>
      </c>
      <c r="N423" s="127" t="s">
        <v>5346</v>
      </c>
      <c r="O423" s="127" t="s">
        <v>5350</v>
      </c>
      <c r="P423" s="127" t="s">
        <v>5351</v>
      </c>
      <c r="Q423" s="127" t="s">
        <v>5352</v>
      </c>
      <c r="R423" s="127" t="s">
        <v>5365</v>
      </c>
      <c r="S423" s="127" t="s">
        <v>5366</v>
      </c>
      <c r="T423" s="129">
        <v>250</v>
      </c>
      <c r="U423" s="129">
        <v>250</v>
      </c>
      <c r="V423" s="127" t="s">
        <v>5355</v>
      </c>
      <c r="W423" s="127" t="s">
        <v>5355</v>
      </c>
      <c r="X423" s="130">
        <v>204000</v>
      </c>
      <c r="Y423" s="130">
        <v>204000</v>
      </c>
      <c r="Z423" s="131" t="s">
        <v>5356</v>
      </c>
      <c r="AA423" s="131">
        <v>51000000</v>
      </c>
      <c r="AB423" s="131">
        <v>0</v>
      </c>
      <c r="AC423" s="131">
        <v>5100000</v>
      </c>
      <c r="AD423" s="130">
        <v>56100</v>
      </c>
      <c r="AE423" s="127" t="s">
        <v>5357</v>
      </c>
      <c r="AF423" s="127" t="s">
        <v>5356</v>
      </c>
      <c r="AG423" s="127" t="s">
        <v>5356</v>
      </c>
      <c r="AH423" s="127" t="s">
        <v>5773</v>
      </c>
      <c r="AI423" s="127" t="s">
        <v>5356</v>
      </c>
      <c r="AJ423" s="127" t="s">
        <v>5359</v>
      </c>
      <c r="AK423" s="127" t="s">
        <v>5360</v>
      </c>
      <c r="AL423" s="131" t="s">
        <v>5361</v>
      </c>
      <c r="AM423" s="127" t="s">
        <v>5356</v>
      </c>
      <c r="AN423" s="127" t="s">
        <v>5343</v>
      </c>
      <c r="AO423" s="127" t="s">
        <v>5356</v>
      </c>
      <c r="AP423" s="127" t="s">
        <v>5356</v>
      </c>
      <c r="AQ423" s="132">
        <v>250</v>
      </c>
      <c r="AR423">
        <v>0</v>
      </c>
      <c r="AS423"/>
    </row>
    <row r="424" spans="1:45" s="127" customFormat="1">
      <c r="A424" s="127" t="s">
        <v>5771</v>
      </c>
      <c r="B424" s="128">
        <v>43637</v>
      </c>
      <c r="C424" s="127" t="s">
        <v>5339</v>
      </c>
      <c r="D424" s="127" t="s">
        <v>5340</v>
      </c>
      <c r="E424" s="127" t="s">
        <v>5772</v>
      </c>
      <c r="F424" s="127" t="s">
        <v>5342</v>
      </c>
      <c r="G424" s="127" t="s">
        <v>5343</v>
      </c>
      <c r="H424" s="127" t="s">
        <v>5344</v>
      </c>
      <c r="I424" s="127" t="s">
        <v>5345</v>
      </c>
      <c r="J424" s="127" t="s">
        <v>5346</v>
      </c>
      <c r="K424" s="127" t="s">
        <v>5347</v>
      </c>
      <c r="L424" s="127" t="s">
        <v>5348</v>
      </c>
      <c r="M424" s="127" t="s">
        <v>5349</v>
      </c>
      <c r="N424" s="127" t="s">
        <v>5346</v>
      </c>
      <c r="O424" s="127" t="s">
        <v>5350</v>
      </c>
      <c r="P424" s="127" t="s">
        <v>5351</v>
      </c>
      <c r="Q424" s="127" t="s">
        <v>5352</v>
      </c>
      <c r="R424" s="127" t="s">
        <v>5386</v>
      </c>
      <c r="S424" s="127" t="s">
        <v>5387</v>
      </c>
      <c r="T424" s="129">
        <v>600</v>
      </c>
      <c r="U424" s="129">
        <v>600</v>
      </c>
      <c r="V424" s="127" t="s">
        <v>5355</v>
      </c>
      <c r="W424" s="127" t="s">
        <v>5355</v>
      </c>
      <c r="X424" s="130">
        <v>204000</v>
      </c>
      <c r="Y424" s="130">
        <v>204000</v>
      </c>
      <c r="Z424" s="131" t="s">
        <v>5356</v>
      </c>
      <c r="AA424" s="131">
        <v>122400000</v>
      </c>
      <c r="AB424" s="131">
        <v>0</v>
      </c>
      <c r="AC424" s="131">
        <v>12240000</v>
      </c>
      <c r="AD424" s="130">
        <v>134640</v>
      </c>
      <c r="AE424" s="127" t="s">
        <v>5357</v>
      </c>
      <c r="AF424" s="127" t="s">
        <v>5356</v>
      </c>
      <c r="AG424" s="127" t="s">
        <v>5356</v>
      </c>
      <c r="AH424" s="127" t="s">
        <v>5773</v>
      </c>
      <c r="AI424" s="127" t="s">
        <v>5356</v>
      </c>
      <c r="AJ424" s="127" t="s">
        <v>5359</v>
      </c>
      <c r="AK424" s="127" t="s">
        <v>5360</v>
      </c>
      <c r="AL424" s="131" t="s">
        <v>5361</v>
      </c>
      <c r="AM424" s="127" t="s">
        <v>5356</v>
      </c>
      <c r="AN424" s="127" t="s">
        <v>5343</v>
      </c>
      <c r="AO424" s="127" t="s">
        <v>5356</v>
      </c>
      <c r="AP424" s="127" t="s">
        <v>5356</v>
      </c>
      <c r="AQ424" s="132">
        <v>600</v>
      </c>
      <c r="AR424">
        <v>0</v>
      </c>
      <c r="AS424"/>
    </row>
    <row r="425" spans="1:45" s="127" customFormat="1">
      <c r="A425" s="127" t="s">
        <v>5771</v>
      </c>
      <c r="B425" s="128">
        <v>43637</v>
      </c>
      <c r="C425" s="127" t="s">
        <v>5339</v>
      </c>
      <c r="D425" s="127" t="s">
        <v>5340</v>
      </c>
      <c r="E425" s="127" t="s">
        <v>5772</v>
      </c>
      <c r="F425" s="127" t="s">
        <v>5342</v>
      </c>
      <c r="G425" s="127" t="s">
        <v>5343</v>
      </c>
      <c r="H425" s="127" t="s">
        <v>5344</v>
      </c>
      <c r="I425" s="127" t="s">
        <v>5345</v>
      </c>
      <c r="J425" s="127" t="s">
        <v>5346</v>
      </c>
      <c r="K425" s="127" t="s">
        <v>5347</v>
      </c>
      <c r="L425" s="127" t="s">
        <v>5348</v>
      </c>
      <c r="M425" s="127" t="s">
        <v>5349</v>
      </c>
      <c r="N425" s="127" t="s">
        <v>5346</v>
      </c>
      <c r="O425" s="127" t="s">
        <v>5350</v>
      </c>
      <c r="P425" s="127" t="s">
        <v>5351</v>
      </c>
      <c r="Q425" s="127" t="s">
        <v>5352</v>
      </c>
      <c r="R425" s="127" t="s">
        <v>5371</v>
      </c>
      <c r="S425" s="127" t="s">
        <v>5372</v>
      </c>
      <c r="T425" s="129">
        <v>50</v>
      </c>
      <c r="U425" s="129">
        <v>50</v>
      </c>
      <c r="V425" s="127" t="s">
        <v>5355</v>
      </c>
      <c r="W425" s="127" t="s">
        <v>5355</v>
      </c>
      <c r="X425" s="130">
        <v>300000</v>
      </c>
      <c r="Y425" s="130">
        <v>300000</v>
      </c>
      <c r="Z425" s="131" t="s">
        <v>5356</v>
      </c>
      <c r="AA425" s="131">
        <v>15000000</v>
      </c>
      <c r="AB425" s="131">
        <v>0</v>
      </c>
      <c r="AC425" s="131">
        <v>1500000</v>
      </c>
      <c r="AD425" s="130">
        <v>16500</v>
      </c>
      <c r="AE425" s="127" t="s">
        <v>5357</v>
      </c>
      <c r="AF425" s="127" t="s">
        <v>5356</v>
      </c>
      <c r="AG425" s="127" t="s">
        <v>5356</v>
      </c>
      <c r="AH425" s="127" t="s">
        <v>5773</v>
      </c>
      <c r="AI425" s="127" t="s">
        <v>5356</v>
      </c>
      <c r="AJ425" s="127" t="s">
        <v>5359</v>
      </c>
      <c r="AK425" s="127" t="s">
        <v>5360</v>
      </c>
      <c r="AL425" s="131" t="s">
        <v>5361</v>
      </c>
      <c r="AM425" s="127" t="s">
        <v>5356</v>
      </c>
      <c r="AN425" s="127" t="s">
        <v>5343</v>
      </c>
      <c r="AO425" s="127" t="s">
        <v>5356</v>
      </c>
      <c r="AP425" s="127" t="s">
        <v>5356</v>
      </c>
      <c r="AQ425" s="132">
        <v>50</v>
      </c>
      <c r="AR425">
        <v>0</v>
      </c>
      <c r="AS425"/>
    </row>
    <row r="426" spans="1:45" s="127" customFormat="1">
      <c r="A426" s="127" t="s">
        <v>5774</v>
      </c>
      <c r="B426" s="128">
        <v>43637</v>
      </c>
      <c r="C426" s="127" t="s">
        <v>5339</v>
      </c>
      <c r="D426" s="127" t="s">
        <v>5340</v>
      </c>
      <c r="E426" s="127" t="s">
        <v>5775</v>
      </c>
      <c r="F426" s="127" t="s">
        <v>5342</v>
      </c>
      <c r="G426" s="127" t="s">
        <v>5343</v>
      </c>
      <c r="H426" s="127" t="s">
        <v>5344</v>
      </c>
      <c r="I426" s="127" t="s">
        <v>5345</v>
      </c>
      <c r="J426" s="127" t="s">
        <v>5346</v>
      </c>
      <c r="K426" s="127" t="s">
        <v>5347</v>
      </c>
      <c r="L426" s="127" t="s">
        <v>5348</v>
      </c>
      <c r="M426" s="127" t="s">
        <v>5349</v>
      </c>
      <c r="N426" s="127" t="s">
        <v>5346</v>
      </c>
      <c r="O426" s="127" t="s">
        <v>5350</v>
      </c>
      <c r="P426" s="127" t="s">
        <v>5351</v>
      </c>
      <c r="Q426" s="127" t="s">
        <v>5352</v>
      </c>
      <c r="R426" s="127" t="s">
        <v>5353</v>
      </c>
      <c r="S426" s="127" t="s">
        <v>5354</v>
      </c>
      <c r="T426" s="129">
        <v>300</v>
      </c>
      <c r="U426" s="129">
        <v>300</v>
      </c>
      <c r="V426" s="127" t="s">
        <v>5355</v>
      </c>
      <c r="W426" s="127" t="s">
        <v>5355</v>
      </c>
      <c r="X426" s="130">
        <v>152727</v>
      </c>
      <c r="Y426" s="130">
        <v>152727</v>
      </c>
      <c r="Z426" s="131" t="s">
        <v>5356</v>
      </c>
      <c r="AA426" s="131">
        <v>45818100</v>
      </c>
      <c r="AB426" s="131">
        <v>0</v>
      </c>
      <c r="AC426" s="131">
        <v>4581810</v>
      </c>
      <c r="AD426" s="130">
        <v>50399.91</v>
      </c>
      <c r="AE426" s="127" t="s">
        <v>5357</v>
      </c>
      <c r="AF426" s="127" t="s">
        <v>5356</v>
      </c>
      <c r="AG426" s="127" t="s">
        <v>5356</v>
      </c>
      <c r="AH426" s="127" t="s">
        <v>5776</v>
      </c>
      <c r="AI426" s="127" t="s">
        <v>5356</v>
      </c>
      <c r="AJ426" s="127" t="s">
        <v>5359</v>
      </c>
      <c r="AK426" s="127" t="s">
        <v>5360</v>
      </c>
      <c r="AL426" s="131" t="s">
        <v>5361</v>
      </c>
      <c r="AM426" s="127" t="s">
        <v>5356</v>
      </c>
      <c r="AN426" s="127" t="s">
        <v>5343</v>
      </c>
      <c r="AO426" s="127" t="s">
        <v>5356</v>
      </c>
      <c r="AP426" s="127" t="s">
        <v>5356</v>
      </c>
      <c r="AQ426" s="132">
        <v>300</v>
      </c>
      <c r="AR426">
        <v>0</v>
      </c>
      <c r="AS426"/>
    </row>
    <row r="427" spans="1:45" s="127" customFormat="1">
      <c r="A427" s="127" t="s">
        <v>5774</v>
      </c>
      <c r="B427" s="128">
        <v>43637</v>
      </c>
      <c r="C427" s="127" t="s">
        <v>5339</v>
      </c>
      <c r="D427" s="127" t="s">
        <v>5340</v>
      </c>
      <c r="E427" s="127" t="s">
        <v>5775</v>
      </c>
      <c r="F427" s="127" t="s">
        <v>5342</v>
      </c>
      <c r="G427" s="127" t="s">
        <v>5343</v>
      </c>
      <c r="H427" s="127" t="s">
        <v>5344</v>
      </c>
      <c r="I427" s="127" t="s">
        <v>5345</v>
      </c>
      <c r="J427" s="127" t="s">
        <v>5346</v>
      </c>
      <c r="K427" s="127" t="s">
        <v>5347</v>
      </c>
      <c r="L427" s="127" t="s">
        <v>5348</v>
      </c>
      <c r="M427" s="127" t="s">
        <v>5349</v>
      </c>
      <c r="N427" s="127" t="s">
        <v>5346</v>
      </c>
      <c r="O427" s="127" t="s">
        <v>5350</v>
      </c>
      <c r="P427" s="127" t="s">
        <v>5351</v>
      </c>
      <c r="Q427" s="127" t="s">
        <v>5352</v>
      </c>
      <c r="R427" s="127" t="s">
        <v>5367</v>
      </c>
      <c r="S427" s="127" t="s">
        <v>5368</v>
      </c>
      <c r="T427" s="129">
        <v>400</v>
      </c>
      <c r="U427" s="129">
        <v>400</v>
      </c>
      <c r="V427" s="127" t="s">
        <v>5355</v>
      </c>
      <c r="W427" s="127" t="s">
        <v>5355</v>
      </c>
      <c r="X427" s="130">
        <v>255000</v>
      </c>
      <c r="Y427" s="130">
        <v>255000</v>
      </c>
      <c r="Z427" s="131" t="s">
        <v>5356</v>
      </c>
      <c r="AA427" s="131">
        <v>102000000</v>
      </c>
      <c r="AB427" s="131">
        <v>-18000000</v>
      </c>
      <c r="AC427" s="131">
        <v>10200000</v>
      </c>
      <c r="AD427" s="130">
        <v>112200</v>
      </c>
      <c r="AE427" s="127" t="s">
        <v>5357</v>
      </c>
      <c r="AF427" s="127" t="s">
        <v>5356</v>
      </c>
      <c r="AG427" s="127" t="s">
        <v>5356</v>
      </c>
      <c r="AH427" s="127" t="s">
        <v>5776</v>
      </c>
      <c r="AI427" s="127" t="s">
        <v>5356</v>
      </c>
      <c r="AJ427" s="127" t="s">
        <v>5359</v>
      </c>
      <c r="AK427" s="127" t="s">
        <v>5360</v>
      </c>
      <c r="AL427" s="131" t="s">
        <v>5361</v>
      </c>
      <c r="AM427" s="127" t="s">
        <v>5356</v>
      </c>
      <c r="AN427" s="127" t="s">
        <v>5343</v>
      </c>
      <c r="AO427" s="127" t="s">
        <v>5356</v>
      </c>
      <c r="AP427" s="127" t="s">
        <v>5356</v>
      </c>
      <c r="AQ427" s="132">
        <v>400</v>
      </c>
      <c r="AR427">
        <v>0</v>
      </c>
      <c r="AS427"/>
    </row>
    <row r="428" spans="1:45" s="127" customFormat="1">
      <c r="A428" s="127" t="s">
        <v>5774</v>
      </c>
      <c r="B428" s="128">
        <v>43637</v>
      </c>
      <c r="C428" s="127" t="s">
        <v>5339</v>
      </c>
      <c r="D428" s="127" t="s">
        <v>5340</v>
      </c>
      <c r="E428" s="127" t="s">
        <v>5775</v>
      </c>
      <c r="F428" s="127" t="s">
        <v>5342</v>
      </c>
      <c r="G428" s="127" t="s">
        <v>5343</v>
      </c>
      <c r="H428" s="127" t="s">
        <v>5344</v>
      </c>
      <c r="I428" s="127" t="s">
        <v>5345</v>
      </c>
      <c r="J428" s="127" t="s">
        <v>5346</v>
      </c>
      <c r="K428" s="127" t="s">
        <v>5347</v>
      </c>
      <c r="L428" s="127" t="s">
        <v>5348</v>
      </c>
      <c r="M428" s="127" t="s">
        <v>5349</v>
      </c>
      <c r="N428" s="127" t="s">
        <v>5346</v>
      </c>
      <c r="O428" s="127" t="s">
        <v>5350</v>
      </c>
      <c r="P428" s="127" t="s">
        <v>5351</v>
      </c>
      <c r="Q428" s="127" t="s">
        <v>5352</v>
      </c>
      <c r="R428" s="127" t="s">
        <v>5369</v>
      </c>
      <c r="S428" s="127" t="s">
        <v>5370</v>
      </c>
      <c r="T428" s="129">
        <v>200</v>
      </c>
      <c r="U428" s="129">
        <v>200</v>
      </c>
      <c r="V428" s="127" t="s">
        <v>5355</v>
      </c>
      <c r="W428" s="127" t="s">
        <v>5355</v>
      </c>
      <c r="X428" s="130">
        <v>255000</v>
      </c>
      <c r="Y428" s="130">
        <v>255000</v>
      </c>
      <c r="Z428" s="131" t="s">
        <v>5356</v>
      </c>
      <c r="AA428" s="131">
        <v>51000000</v>
      </c>
      <c r="AB428" s="131">
        <v>-9000000</v>
      </c>
      <c r="AC428" s="131">
        <v>5100000</v>
      </c>
      <c r="AD428" s="130">
        <v>56100</v>
      </c>
      <c r="AE428" s="127" t="s">
        <v>5357</v>
      </c>
      <c r="AF428" s="127" t="s">
        <v>5356</v>
      </c>
      <c r="AG428" s="127" t="s">
        <v>5356</v>
      </c>
      <c r="AH428" s="127" t="s">
        <v>5776</v>
      </c>
      <c r="AI428" s="127" t="s">
        <v>5356</v>
      </c>
      <c r="AJ428" s="127" t="s">
        <v>5359</v>
      </c>
      <c r="AK428" s="127" t="s">
        <v>5360</v>
      </c>
      <c r="AL428" s="131" t="s">
        <v>5361</v>
      </c>
      <c r="AM428" s="127" t="s">
        <v>5356</v>
      </c>
      <c r="AN428" s="127" t="s">
        <v>5343</v>
      </c>
      <c r="AO428" s="127" t="s">
        <v>5356</v>
      </c>
      <c r="AP428" s="127" t="s">
        <v>5356</v>
      </c>
      <c r="AQ428" s="132">
        <v>200</v>
      </c>
      <c r="AR428">
        <v>0</v>
      </c>
      <c r="AS428"/>
    </row>
    <row r="429" spans="1:45" s="127" customFormat="1">
      <c r="A429" s="127" t="s">
        <v>5777</v>
      </c>
      <c r="B429" s="128">
        <v>43637</v>
      </c>
      <c r="C429" s="127" t="s">
        <v>5339</v>
      </c>
      <c r="D429" s="127" t="s">
        <v>5340</v>
      </c>
      <c r="E429" s="127" t="s">
        <v>5778</v>
      </c>
      <c r="F429" s="127" t="s">
        <v>5342</v>
      </c>
      <c r="G429" s="127" t="s">
        <v>5531</v>
      </c>
      <c r="H429" s="127" t="s">
        <v>5532</v>
      </c>
      <c r="I429" s="127" t="s">
        <v>5533</v>
      </c>
      <c r="J429" s="127" t="s">
        <v>5346</v>
      </c>
      <c r="K429" s="127" t="s">
        <v>5347</v>
      </c>
      <c r="L429" s="127" t="s">
        <v>5348</v>
      </c>
      <c r="M429" s="127" t="s">
        <v>5349</v>
      </c>
      <c r="N429" s="127" t="s">
        <v>5346</v>
      </c>
      <c r="O429" s="127" t="s">
        <v>5350</v>
      </c>
      <c r="P429" s="127" t="s">
        <v>5351</v>
      </c>
      <c r="Q429" s="127" t="s">
        <v>5352</v>
      </c>
      <c r="R429" s="127" t="s">
        <v>5353</v>
      </c>
      <c r="S429" s="127" t="s">
        <v>5354</v>
      </c>
      <c r="T429" s="129">
        <v>15</v>
      </c>
      <c r="U429" s="129">
        <v>15</v>
      </c>
      <c r="V429" s="127" t="s">
        <v>5355</v>
      </c>
      <c r="W429" s="127" t="s">
        <v>5355</v>
      </c>
      <c r="X429" s="130">
        <v>115037</v>
      </c>
      <c r="Y429" s="130">
        <v>115037</v>
      </c>
      <c r="Z429" s="131" t="s">
        <v>5356</v>
      </c>
      <c r="AA429" s="131">
        <v>1725550</v>
      </c>
      <c r="AB429" s="131">
        <v>-606275</v>
      </c>
      <c r="AC429" s="131">
        <v>172555</v>
      </c>
      <c r="AD429" s="130">
        <v>1898.105</v>
      </c>
      <c r="AE429" s="127" t="s">
        <v>5357</v>
      </c>
      <c r="AF429" s="127" t="s">
        <v>5356</v>
      </c>
      <c r="AG429" s="127" t="s">
        <v>5356</v>
      </c>
      <c r="AH429" s="127" t="s">
        <v>5779</v>
      </c>
      <c r="AI429" s="127" t="s">
        <v>5356</v>
      </c>
      <c r="AJ429" s="127" t="s">
        <v>5359</v>
      </c>
      <c r="AK429" s="127" t="s">
        <v>5360</v>
      </c>
      <c r="AL429" s="131" t="s">
        <v>5361</v>
      </c>
      <c r="AM429" s="127" t="s">
        <v>13</v>
      </c>
      <c r="AN429" s="127" t="s">
        <v>5531</v>
      </c>
      <c r="AO429" s="127" t="s">
        <v>5356</v>
      </c>
      <c r="AP429" s="127" t="s">
        <v>5356</v>
      </c>
      <c r="AQ429" s="132">
        <v>15</v>
      </c>
      <c r="AR429" t="s">
        <v>94</v>
      </c>
      <c r="AS429"/>
    </row>
    <row r="430" spans="1:45" s="127" customFormat="1">
      <c r="A430" s="127" t="s">
        <v>5777</v>
      </c>
      <c r="B430" s="128">
        <v>43637</v>
      </c>
      <c r="C430" s="127" t="s">
        <v>5339</v>
      </c>
      <c r="D430" s="127" t="s">
        <v>5340</v>
      </c>
      <c r="E430" s="127" t="s">
        <v>5778</v>
      </c>
      <c r="F430" s="127" t="s">
        <v>5342</v>
      </c>
      <c r="G430" s="127" t="s">
        <v>5531</v>
      </c>
      <c r="H430" s="127" t="s">
        <v>5532</v>
      </c>
      <c r="I430" s="127" t="s">
        <v>5533</v>
      </c>
      <c r="J430" s="127" t="s">
        <v>5346</v>
      </c>
      <c r="K430" s="127" t="s">
        <v>5347</v>
      </c>
      <c r="L430" s="127" t="s">
        <v>5348</v>
      </c>
      <c r="M430" s="127" t="s">
        <v>5349</v>
      </c>
      <c r="N430" s="127" t="s">
        <v>5346</v>
      </c>
      <c r="O430" s="127" t="s">
        <v>5350</v>
      </c>
      <c r="P430" s="127" t="s">
        <v>5351</v>
      </c>
      <c r="Q430" s="127" t="s">
        <v>5352</v>
      </c>
      <c r="R430" s="127" t="s">
        <v>5363</v>
      </c>
      <c r="S430" s="127" t="s">
        <v>5364</v>
      </c>
      <c r="T430" s="129">
        <v>10</v>
      </c>
      <c r="U430" s="129">
        <v>10</v>
      </c>
      <c r="V430" s="127" t="s">
        <v>5355</v>
      </c>
      <c r="W430" s="127" t="s">
        <v>5355</v>
      </c>
      <c r="X430" s="130">
        <v>340000</v>
      </c>
      <c r="Y430" s="130">
        <v>340000</v>
      </c>
      <c r="Z430" s="131" t="s">
        <v>5356</v>
      </c>
      <c r="AA430" s="131">
        <v>3400000</v>
      </c>
      <c r="AB430" s="131">
        <v>0</v>
      </c>
      <c r="AC430" s="131">
        <v>340000</v>
      </c>
      <c r="AD430" s="130">
        <v>3740</v>
      </c>
      <c r="AE430" s="127" t="s">
        <v>5357</v>
      </c>
      <c r="AF430" s="127" t="s">
        <v>5356</v>
      </c>
      <c r="AG430" s="127" t="s">
        <v>5356</v>
      </c>
      <c r="AH430" s="127" t="s">
        <v>5779</v>
      </c>
      <c r="AI430" s="127" t="s">
        <v>5356</v>
      </c>
      <c r="AJ430" s="127" t="s">
        <v>5359</v>
      </c>
      <c r="AK430" s="127" t="s">
        <v>5360</v>
      </c>
      <c r="AL430" s="131" t="s">
        <v>5361</v>
      </c>
      <c r="AM430" s="127" t="s">
        <v>13</v>
      </c>
      <c r="AN430" s="127" t="s">
        <v>5531</v>
      </c>
      <c r="AO430" s="127" t="s">
        <v>5356</v>
      </c>
      <c r="AP430" s="127" t="s">
        <v>5356</v>
      </c>
      <c r="AQ430" s="132">
        <v>10</v>
      </c>
      <c r="AR430" t="s">
        <v>94</v>
      </c>
      <c r="AS430"/>
    </row>
    <row r="431" spans="1:45" s="127" customFormat="1">
      <c r="A431" s="127" t="s">
        <v>5777</v>
      </c>
      <c r="B431" s="128">
        <v>43637</v>
      </c>
      <c r="C431" s="127" t="s">
        <v>5339</v>
      </c>
      <c r="D431" s="127" t="s">
        <v>5340</v>
      </c>
      <c r="E431" s="127" t="s">
        <v>5778</v>
      </c>
      <c r="F431" s="127" t="s">
        <v>5342</v>
      </c>
      <c r="G431" s="127" t="s">
        <v>5531</v>
      </c>
      <c r="H431" s="127" t="s">
        <v>5532</v>
      </c>
      <c r="I431" s="127" t="s">
        <v>5533</v>
      </c>
      <c r="J431" s="127" t="s">
        <v>5346</v>
      </c>
      <c r="K431" s="127" t="s">
        <v>5347</v>
      </c>
      <c r="L431" s="127" t="s">
        <v>5348</v>
      </c>
      <c r="M431" s="127" t="s">
        <v>5349</v>
      </c>
      <c r="N431" s="127" t="s">
        <v>5346</v>
      </c>
      <c r="O431" s="127" t="s">
        <v>5350</v>
      </c>
      <c r="P431" s="127" t="s">
        <v>5351</v>
      </c>
      <c r="Q431" s="127" t="s">
        <v>5352</v>
      </c>
      <c r="R431" s="127" t="s">
        <v>5367</v>
      </c>
      <c r="S431" s="127" t="s">
        <v>5368</v>
      </c>
      <c r="T431" s="129">
        <v>2</v>
      </c>
      <c r="U431" s="129">
        <v>2</v>
      </c>
      <c r="V431" s="127" t="s">
        <v>5355</v>
      </c>
      <c r="W431" s="127" t="s">
        <v>5355</v>
      </c>
      <c r="X431" s="130">
        <v>300000</v>
      </c>
      <c r="Y431" s="130">
        <v>300000</v>
      </c>
      <c r="Z431" s="131" t="s">
        <v>5356</v>
      </c>
      <c r="AA431" s="131">
        <v>600000</v>
      </c>
      <c r="AB431" s="131">
        <v>0</v>
      </c>
      <c r="AC431" s="131">
        <v>60000</v>
      </c>
      <c r="AD431" s="130">
        <v>660</v>
      </c>
      <c r="AE431" s="127" t="s">
        <v>5357</v>
      </c>
      <c r="AF431" s="127" t="s">
        <v>5356</v>
      </c>
      <c r="AG431" s="127" t="s">
        <v>5356</v>
      </c>
      <c r="AH431" s="127" t="s">
        <v>5779</v>
      </c>
      <c r="AI431" s="127" t="s">
        <v>5356</v>
      </c>
      <c r="AJ431" s="127" t="s">
        <v>5359</v>
      </c>
      <c r="AK431" s="127" t="s">
        <v>5360</v>
      </c>
      <c r="AL431" s="131" t="s">
        <v>5361</v>
      </c>
      <c r="AM431" s="127" t="s">
        <v>13</v>
      </c>
      <c r="AN431" s="127" t="s">
        <v>5531</v>
      </c>
      <c r="AO431" s="127" t="s">
        <v>5356</v>
      </c>
      <c r="AP431" s="127" t="s">
        <v>5356</v>
      </c>
      <c r="AQ431" s="132">
        <v>2</v>
      </c>
      <c r="AR431" t="s">
        <v>94</v>
      </c>
      <c r="AS431"/>
    </row>
    <row r="432" spans="1:45" s="127" customFormat="1">
      <c r="A432" s="127" t="s">
        <v>5777</v>
      </c>
      <c r="B432" s="128">
        <v>43637</v>
      </c>
      <c r="C432" s="127" t="s">
        <v>5339</v>
      </c>
      <c r="D432" s="127" t="s">
        <v>5340</v>
      </c>
      <c r="E432" s="127" t="s">
        <v>5778</v>
      </c>
      <c r="F432" s="127" t="s">
        <v>5342</v>
      </c>
      <c r="G432" s="127" t="s">
        <v>5531</v>
      </c>
      <c r="H432" s="127" t="s">
        <v>5532</v>
      </c>
      <c r="I432" s="127" t="s">
        <v>5533</v>
      </c>
      <c r="J432" s="127" t="s">
        <v>5346</v>
      </c>
      <c r="K432" s="127" t="s">
        <v>5347</v>
      </c>
      <c r="L432" s="127" t="s">
        <v>5348</v>
      </c>
      <c r="M432" s="127" t="s">
        <v>5349</v>
      </c>
      <c r="N432" s="127" t="s">
        <v>5346</v>
      </c>
      <c r="O432" s="127" t="s">
        <v>5350</v>
      </c>
      <c r="P432" s="127" t="s">
        <v>5351</v>
      </c>
      <c r="Q432" s="127" t="s">
        <v>5352</v>
      </c>
      <c r="R432" s="127" t="s">
        <v>5386</v>
      </c>
      <c r="S432" s="127" t="s">
        <v>5387</v>
      </c>
      <c r="T432" s="129">
        <v>5</v>
      </c>
      <c r="U432" s="129">
        <v>5</v>
      </c>
      <c r="V432" s="127" t="s">
        <v>5355</v>
      </c>
      <c r="W432" s="127" t="s">
        <v>5355</v>
      </c>
      <c r="X432" s="130">
        <v>213273</v>
      </c>
      <c r="Y432" s="130">
        <v>213273</v>
      </c>
      <c r="Z432" s="131" t="s">
        <v>5356</v>
      </c>
      <c r="AA432" s="131">
        <v>1066365</v>
      </c>
      <c r="AB432" s="131">
        <v>0</v>
      </c>
      <c r="AC432" s="131">
        <v>106637</v>
      </c>
      <c r="AD432" s="130">
        <v>1173.002</v>
      </c>
      <c r="AE432" s="127" t="s">
        <v>5357</v>
      </c>
      <c r="AF432" s="127" t="s">
        <v>5356</v>
      </c>
      <c r="AG432" s="127" t="s">
        <v>5356</v>
      </c>
      <c r="AH432" s="127" t="s">
        <v>5779</v>
      </c>
      <c r="AI432" s="127" t="s">
        <v>5356</v>
      </c>
      <c r="AJ432" s="127" t="s">
        <v>5359</v>
      </c>
      <c r="AK432" s="127" t="s">
        <v>5360</v>
      </c>
      <c r="AL432" s="131" t="s">
        <v>5361</v>
      </c>
      <c r="AM432" s="127" t="s">
        <v>13</v>
      </c>
      <c r="AN432" s="127" t="s">
        <v>5531</v>
      </c>
      <c r="AO432" s="127" t="s">
        <v>5356</v>
      </c>
      <c r="AP432" s="127" t="s">
        <v>5356</v>
      </c>
      <c r="AQ432" s="132">
        <v>5</v>
      </c>
      <c r="AR432" t="s">
        <v>94</v>
      </c>
      <c r="AS432"/>
    </row>
    <row r="433" spans="1:45" s="127" customFormat="1">
      <c r="A433" s="127" t="s">
        <v>5780</v>
      </c>
      <c r="B433" s="128">
        <v>43637</v>
      </c>
      <c r="C433" s="127" t="s">
        <v>5339</v>
      </c>
      <c r="D433" s="127" t="s">
        <v>5340</v>
      </c>
      <c r="E433" s="127" t="s">
        <v>5781</v>
      </c>
      <c r="F433" s="127" t="s">
        <v>5342</v>
      </c>
      <c r="G433" s="127" t="s">
        <v>5713</v>
      </c>
      <c r="H433" s="127" t="s">
        <v>5714</v>
      </c>
      <c r="I433" s="127" t="s">
        <v>5715</v>
      </c>
      <c r="J433" s="127" t="s">
        <v>5346</v>
      </c>
      <c r="K433" s="127" t="s">
        <v>5716</v>
      </c>
      <c r="L433" s="127" t="s">
        <v>5717</v>
      </c>
      <c r="M433" s="127" t="s">
        <v>5349</v>
      </c>
      <c r="N433" s="127" t="s">
        <v>5346</v>
      </c>
      <c r="O433" s="127" t="s">
        <v>5350</v>
      </c>
      <c r="P433" s="127" t="s">
        <v>5718</v>
      </c>
      <c r="Q433" s="127" t="s">
        <v>5719</v>
      </c>
      <c r="R433" s="127" t="s">
        <v>5369</v>
      </c>
      <c r="S433" s="127" t="s">
        <v>5370</v>
      </c>
      <c r="T433" s="129">
        <v>300</v>
      </c>
      <c r="U433" s="129">
        <v>300</v>
      </c>
      <c r="V433" s="127" t="s">
        <v>5355</v>
      </c>
      <c r="W433" s="127" t="s">
        <v>5355</v>
      </c>
      <c r="X433" s="130">
        <v>234600</v>
      </c>
      <c r="Y433" s="130">
        <v>234600</v>
      </c>
      <c r="Z433" s="131" t="s">
        <v>5356</v>
      </c>
      <c r="AA433" s="131">
        <v>70380000</v>
      </c>
      <c r="AB433" s="131">
        <v>-12420000</v>
      </c>
      <c r="AC433" s="131">
        <v>7038000</v>
      </c>
      <c r="AD433" s="130">
        <v>77418</v>
      </c>
      <c r="AE433" s="127" t="s">
        <v>5357</v>
      </c>
      <c r="AF433" s="127" t="s">
        <v>5356</v>
      </c>
      <c r="AG433" s="127" t="s">
        <v>5356</v>
      </c>
      <c r="AH433" s="127" t="s">
        <v>5782</v>
      </c>
      <c r="AI433" s="127" t="s">
        <v>5356</v>
      </c>
      <c r="AJ433" s="127" t="s">
        <v>5590</v>
      </c>
      <c r="AK433" s="127" t="s">
        <v>5591</v>
      </c>
      <c r="AL433" s="131" t="s">
        <v>5361</v>
      </c>
      <c r="AM433" s="127" t="s">
        <v>5356</v>
      </c>
      <c r="AN433" s="127" t="s">
        <v>5713</v>
      </c>
      <c r="AO433" s="127" t="s">
        <v>5356</v>
      </c>
      <c r="AP433" s="127" t="s">
        <v>5356</v>
      </c>
      <c r="AQ433" s="132">
        <v>300</v>
      </c>
      <c r="AR433">
        <v>0</v>
      </c>
      <c r="AS433"/>
    </row>
    <row r="434" spans="1:45" s="127" customFormat="1">
      <c r="A434" s="127" t="s">
        <v>5783</v>
      </c>
      <c r="B434" s="128">
        <v>43637</v>
      </c>
      <c r="C434" s="127" t="s">
        <v>5339</v>
      </c>
      <c r="D434" s="127" t="s">
        <v>5340</v>
      </c>
      <c r="E434" s="127" t="s">
        <v>5784</v>
      </c>
      <c r="F434" s="127" t="s">
        <v>5342</v>
      </c>
      <c r="G434" s="127" t="s">
        <v>5713</v>
      </c>
      <c r="H434" s="127" t="s">
        <v>5714</v>
      </c>
      <c r="I434" s="127" t="s">
        <v>5715</v>
      </c>
      <c r="J434" s="127" t="s">
        <v>5346</v>
      </c>
      <c r="K434" s="127" t="s">
        <v>5716</v>
      </c>
      <c r="L434" s="127" t="s">
        <v>5717</v>
      </c>
      <c r="M434" s="127" t="s">
        <v>5349</v>
      </c>
      <c r="N434" s="127" t="s">
        <v>5346</v>
      </c>
      <c r="O434" s="127" t="s">
        <v>5350</v>
      </c>
      <c r="P434" s="127" t="s">
        <v>5718</v>
      </c>
      <c r="Q434" s="127" t="s">
        <v>5719</v>
      </c>
      <c r="R434" s="127" t="s">
        <v>5386</v>
      </c>
      <c r="S434" s="127" t="s">
        <v>5387</v>
      </c>
      <c r="T434" s="129">
        <v>130</v>
      </c>
      <c r="U434" s="129">
        <v>130</v>
      </c>
      <c r="V434" s="127" t="s">
        <v>5355</v>
      </c>
      <c r="W434" s="127" t="s">
        <v>5355</v>
      </c>
      <c r="X434" s="130">
        <v>187680</v>
      </c>
      <c r="Y434" s="130">
        <v>187680</v>
      </c>
      <c r="Z434" s="131" t="s">
        <v>5356</v>
      </c>
      <c r="AA434" s="131">
        <v>24398400</v>
      </c>
      <c r="AB434" s="131">
        <v>0</v>
      </c>
      <c r="AC434" s="131">
        <v>2439840</v>
      </c>
      <c r="AD434" s="130">
        <v>26838.240000000002</v>
      </c>
      <c r="AE434" s="127" t="s">
        <v>5357</v>
      </c>
      <c r="AF434" s="127" t="s">
        <v>5356</v>
      </c>
      <c r="AG434" s="127" t="s">
        <v>5356</v>
      </c>
      <c r="AH434" s="127" t="s">
        <v>5785</v>
      </c>
      <c r="AI434" s="127" t="s">
        <v>5356</v>
      </c>
      <c r="AJ434" s="127" t="s">
        <v>5590</v>
      </c>
      <c r="AK434" s="127" t="s">
        <v>5591</v>
      </c>
      <c r="AL434" s="131" t="s">
        <v>5361</v>
      </c>
      <c r="AM434" s="127" t="s">
        <v>5356</v>
      </c>
      <c r="AN434" s="127" t="s">
        <v>5713</v>
      </c>
      <c r="AO434" s="127" t="s">
        <v>5356</v>
      </c>
      <c r="AP434" s="127" t="s">
        <v>5356</v>
      </c>
      <c r="AQ434" s="132">
        <v>130</v>
      </c>
      <c r="AR434">
        <v>0</v>
      </c>
      <c r="AS434"/>
    </row>
    <row r="435" spans="1:45" s="127" customFormat="1">
      <c r="A435" s="127" t="s">
        <v>5783</v>
      </c>
      <c r="B435" s="128">
        <v>43637</v>
      </c>
      <c r="C435" s="127" t="s">
        <v>5339</v>
      </c>
      <c r="D435" s="127" t="s">
        <v>5340</v>
      </c>
      <c r="E435" s="127" t="s">
        <v>5784</v>
      </c>
      <c r="F435" s="127" t="s">
        <v>5342</v>
      </c>
      <c r="G435" s="127" t="s">
        <v>5713</v>
      </c>
      <c r="H435" s="127" t="s">
        <v>5714</v>
      </c>
      <c r="I435" s="127" t="s">
        <v>5715</v>
      </c>
      <c r="J435" s="127" t="s">
        <v>5346</v>
      </c>
      <c r="K435" s="127" t="s">
        <v>5716</v>
      </c>
      <c r="L435" s="127" t="s">
        <v>5717</v>
      </c>
      <c r="M435" s="127" t="s">
        <v>5349</v>
      </c>
      <c r="N435" s="127" t="s">
        <v>5346</v>
      </c>
      <c r="O435" s="127" t="s">
        <v>5350</v>
      </c>
      <c r="P435" s="127" t="s">
        <v>5718</v>
      </c>
      <c r="Q435" s="127" t="s">
        <v>5719</v>
      </c>
      <c r="R435" s="127" t="s">
        <v>5367</v>
      </c>
      <c r="S435" s="127" t="s">
        <v>5368</v>
      </c>
      <c r="T435" s="129">
        <v>200</v>
      </c>
      <c r="U435" s="129">
        <v>200</v>
      </c>
      <c r="V435" s="127" t="s">
        <v>5355</v>
      </c>
      <c r="W435" s="127" t="s">
        <v>5355</v>
      </c>
      <c r="X435" s="130">
        <v>234600</v>
      </c>
      <c r="Y435" s="130">
        <v>234600</v>
      </c>
      <c r="Z435" s="131" t="s">
        <v>5356</v>
      </c>
      <c r="AA435" s="131">
        <v>46920000</v>
      </c>
      <c r="AB435" s="131">
        <v>-8280000</v>
      </c>
      <c r="AC435" s="131">
        <v>4692000</v>
      </c>
      <c r="AD435" s="130">
        <v>51612</v>
      </c>
      <c r="AE435" s="127" t="s">
        <v>5357</v>
      </c>
      <c r="AF435" s="127" t="s">
        <v>5356</v>
      </c>
      <c r="AG435" s="127" t="s">
        <v>5356</v>
      </c>
      <c r="AH435" s="127" t="s">
        <v>5785</v>
      </c>
      <c r="AI435" s="127" t="s">
        <v>5356</v>
      </c>
      <c r="AJ435" s="127" t="s">
        <v>5590</v>
      </c>
      <c r="AK435" s="127" t="s">
        <v>5591</v>
      </c>
      <c r="AL435" s="131" t="s">
        <v>5361</v>
      </c>
      <c r="AM435" s="127" t="s">
        <v>5356</v>
      </c>
      <c r="AN435" s="127" t="s">
        <v>5713</v>
      </c>
      <c r="AO435" s="127" t="s">
        <v>5356</v>
      </c>
      <c r="AP435" s="127" t="s">
        <v>5356</v>
      </c>
      <c r="AQ435" s="132">
        <v>200</v>
      </c>
      <c r="AR435">
        <v>0</v>
      </c>
      <c r="AS435"/>
    </row>
    <row r="436" spans="1:45" s="127" customFormat="1">
      <c r="A436" s="127" t="s">
        <v>5786</v>
      </c>
      <c r="B436" s="128">
        <v>43637</v>
      </c>
      <c r="C436" s="127" t="s">
        <v>5339</v>
      </c>
      <c r="D436" s="127" t="s">
        <v>5340</v>
      </c>
      <c r="E436" s="127" t="s">
        <v>5787</v>
      </c>
      <c r="F436" s="127" t="s">
        <v>5342</v>
      </c>
      <c r="G436" s="127" t="s">
        <v>5713</v>
      </c>
      <c r="H436" s="127" t="s">
        <v>5714</v>
      </c>
      <c r="I436" s="127" t="s">
        <v>5715</v>
      </c>
      <c r="J436" s="127" t="s">
        <v>5346</v>
      </c>
      <c r="K436" s="127" t="s">
        <v>5716</v>
      </c>
      <c r="L436" s="127" t="s">
        <v>5717</v>
      </c>
      <c r="M436" s="127" t="s">
        <v>5349</v>
      </c>
      <c r="N436" s="127" t="s">
        <v>5346</v>
      </c>
      <c r="O436" s="127" t="s">
        <v>5350</v>
      </c>
      <c r="P436" s="127" t="s">
        <v>5718</v>
      </c>
      <c r="Q436" s="127" t="s">
        <v>5719</v>
      </c>
      <c r="R436" s="127" t="s">
        <v>5365</v>
      </c>
      <c r="S436" s="127" t="s">
        <v>5366</v>
      </c>
      <c r="T436" s="129">
        <v>50</v>
      </c>
      <c r="U436" s="129">
        <v>50</v>
      </c>
      <c r="V436" s="127" t="s">
        <v>5355</v>
      </c>
      <c r="W436" s="127" t="s">
        <v>5355</v>
      </c>
      <c r="X436" s="130">
        <v>187680</v>
      </c>
      <c r="Y436" s="130">
        <v>187680</v>
      </c>
      <c r="Z436" s="131" t="s">
        <v>5356</v>
      </c>
      <c r="AA436" s="131">
        <v>9384000</v>
      </c>
      <c r="AB436" s="131">
        <v>0</v>
      </c>
      <c r="AC436" s="131">
        <v>938400</v>
      </c>
      <c r="AD436" s="130">
        <v>10322.4</v>
      </c>
      <c r="AE436" s="127" t="s">
        <v>5357</v>
      </c>
      <c r="AF436" s="127" t="s">
        <v>5356</v>
      </c>
      <c r="AG436" s="127" t="s">
        <v>5356</v>
      </c>
      <c r="AH436" s="127" t="s">
        <v>5788</v>
      </c>
      <c r="AI436" s="127" t="s">
        <v>5356</v>
      </c>
      <c r="AJ436" s="127" t="s">
        <v>5590</v>
      </c>
      <c r="AK436" s="127" t="s">
        <v>5591</v>
      </c>
      <c r="AL436" s="131" t="s">
        <v>5361</v>
      </c>
      <c r="AM436" s="127" t="s">
        <v>5356</v>
      </c>
      <c r="AN436" s="127" t="s">
        <v>5713</v>
      </c>
      <c r="AO436" s="127" t="s">
        <v>5356</v>
      </c>
      <c r="AP436" s="127" t="s">
        <v>5356</v>
      </c>
      <c r="AQ436" s="132">
        <v>50</v>
      </c>
      <c r="AR436">
        <v>0</v>
      </c>
      <c r="AS436"/>
    </row>
    <row r="437" spans="1:45" s="127" customFormat="1">
      <c r="A437" s="127" t="s">
        <v>5786</v>
      </c>
      <c r="B437" s="128">
        <v>43637</v>
      </c>
      <c r="C437" s="127" t="s">
        <v>5339</v>
      </c>
      <c r="D437" s="127" t="s">
        <v>5340</v>
      </c>
      <c r="E437" s="127" t="s">
        <v>5787</v>
      </c>
      <c r="F437" s="127" t="s">
        <v>5342</v>
      </c>
      <c r="G437" s="127" t="s">
        <v>5713</v>
      </c>
      <c r="H437" s="127" t="s">
        <v>5714</v>
      </c>
      <c r="I437" s="127" t="s">
        <v>5715</v>
      </c>
      <c r="J437" s="127" t="s">
        <v>5346</v>
      </c>
      <c r="K437" s="127" t="s">
        <v>5716</v>
      </c>
      <c r="L437" s="127" t="s">
        <v>5717</v>
      </c>
      <c r="M437" s="127" t="s">
        <v>5349</v>
      </c>
      <c r="N437" s="127" t="s">
        <v>5346</v>
      </c>
      <c r="O437" s="127" t="s">
        <v>5350</v>
      </c>
      <c r="P437" s="127" t="s">
        <v>5718</v>
      </c>
      <c r="Q437" s="127" t="s">
        <v>5719</v>
      </c>
      <c r="R437" s="127" t="s">
        <v>5386</v>
      </c>
      <c r="S437" s="127" t="s">
        <v>5387</v>
      </c>
      <c r="T437" s="129">
        <v>330</v>
      </c>
      <c r="U437" s="129">
        <v>330</v>
      </c>
      <c r="V437" s="127" t="s">
        <v>5355</v>
      </c>
      <c r="W437" s="127" t="s">
        <v>5355</v>
      </c>
      <c r="X437" s="130">
        <v>187680</v>
      </c>
      <c r="Y437" s="130">
        <v>187680</v>
      </c>
      <c r="Z437" s="131" t="s">
        <v>5356</v>
      </c>
      <c r="AA437" s="131">
        <v>61934400</v>
      </c>
      <c r="AB437" s="131">
        <v>0</v>
      </c>
      <c r="AC437" s="131">
        <v>6193440</v>
      </c>
      <c r="AD437" s="130">
        <v>68127.839999999997</v>
      </c>
      <c r="AE437" s="127" t="s">
        <v>5357</v>
      </c>
      <c r="AF437" s="127" t="s">
        <v>5356</v>
      </c>
      <c r="AG437" s="127" t="s">
        <v>5356</v>
      </c>
      <c r="AH437" s="127" t="s">
        <v>5788</v>
      </c>
      <c r="AI437" s="127" t="s">
        <v>5356</v>
      </c>
      <c r="AJ437" s="127" t="s">
        <v>5590</v>
      </c>
      <c r="AK437" s="127" t="s">
        <v>5591</v>
      </c>
      <c r="AL437" s="131" t="s">
        <v>5361</v>
      </c>
      <c r="AM437" s="127" t="s">
        <v>5356</v>
      </c>
      <c r="AN437" s="127" t="s">
        <v>5713</v>
      </c>
      <c r="AO437" s="127" t="s">
        <v>5356</v>
      </c>
      <c r="AP437" s="127" t="s">
        <v>5356</v>
      </c>
      <c r="AQ437" s="132">
        <v>330</v>
      </c>
      <c r="AR437">
        <v>0</v>
      </c>
      <c r="AS437"/>
    </row>
    <row r="438" spans="1:45" s="127" customFormat="1">
      <c r="A438" s="127" t="s">
        <v>5789</v>
      </c>
      <c r="B438" s="128">
        <v>43637</v>
      </c>
      <c r="C438" s="127" t="s">
        <v>5339</v>
      </c>
      <c r="D438" s="127" t="s">
        <v>5340</v>
      </c>
      <c r="E438" s="127" t="s">
        <v>5790</v>
      </c>
      <c r="F438" s="127" t="s">
        <v>5342</v>
      </c>
      <c r="G438" s="127" t="s">
        <v>5713</v>
      </c>
      <c r="H438" s="127" t="s">
        <v>5714</v>
      </c>
      <c r="I438" s="127" t="s">
        <v>5715</v>
      </c>
      <c r="J438" s="127" t="s">
        <v>5346</v>
      </c>
      <c r="K438" s="127" t="s">
        <v>5716</v>
      </c>
      <c r="L438" s="127" t="s">
        <v>5717</v>
      </c>
      <c r="M438" s="127" t="s">
        <v>5349</v>
      </c>
      <c r="N438" s="127" t="s">
        <v>5346</v>
      </c>
      <c r="O438" s="127" t="s">
        <v>5350</v>
      </c>
      <c r="P438" s="127" t="s">
        <v>5718</v>
      </c>
      <c r="Q438" s="127" t="s">
        <v>5719</v>
      </c>
      <c r="R438" s="127" t="s">
        <v>5353</v>
      </c>
      <c r="S438" s="127" t="s">
        <v>5354</v>
      </c>
      <c r="T438" s="129">
        <v>38</v>
      </c>
      <c r="U438" s="129">
        <v>38</v>
      </c>
      <c r="V438" s="127" t="s">
        <v>5355</v>
      </c>
      <c r="W438" s="127" t="s">
        <v>5355</v>
      </c>
      <c r="X438" s="130">
        <v>107728</v>
      </c>
      <c r="Y438" s="130">
        <v>107728</v>
      </c>
      <c r="Z438" s="131" t="s">
        <v>5356</v>
      </c>
      <c r="AA438" s="131">
        <v>4093674</v>
      </c>
      <c r="AB438" s="131">
        <v>-1245668</v>
      </c>
      <c r="AC438" s="131">
        <v>409367</v>
      </c>
      <c r="AD438" s="130">
        <v>4503.0410000000002</v>
      </c>
      <c r="AE438" s="127" t="s">
        <v>5357</v>
      </c>
      <c r="AF438" s="127" t="s">
        <v>5356</v>
      </c>
      <c r="AG438" s="127" t="s">
        <v>5356</v>
      </c>
      <c r="AH438" s="127" t="s">
        <v>5791</v>
      </c>
      <c r="AI438" s="127" t="s">
        <v>5356</v>
      </c>
      <c r="AJ438" s="127" t="s">
        <v>5590</v>
      </c>
      <c r="AK438" s="127" t="s">
        <v>5591</v>
      </c>
      <c r="AL438" s="131" t="s">
        <v>5361</v>
      </c>
      <c r="AM438" s="127" t="s">
        <v>5356</v>
      </c>
      <c r="AN438" s="127" t="s">
        <v>5713</v>
      </c>
      <c r="AO438" s="127" t="s">
        <v>5356</v>
      </c>
      <c r="AP438" s="127" t="s">
        <v>5356</v>
      </c>
      <c r="AQ438" s="132">
        <v>38</v>
      </c>
      <c r="AR438">
        <v>0</v>
      </c>
      <c r="AS438"/>
    </row>
    <row r="439" spans="1:45" s="127" customFormat="1">
      <c r="A439" s="127" t="s">
        <v>5789</v>
      </c>
      <c r="B439" s="128">
        <v>43637</v>
      </c>
      <c r="C439" s="127" t="s">
        <v>5339</v>
      </c>
      <c r="D439" s="127" t="s">
        <v>5340</v>
      </c>
      <c r="E439" s="127" t="s">
        <v>5790</v>
      </c>
      <c r="F439" s="127" t="s">
        <v>5342</v>
      </c>
      <c r="G439" s="127" t="s">
        <v>5713</v>
      </c>
      <c r="H439" s="127" t="s">
        <v>5714</v>
      </c>
      <c r="I439" s="127" t="s">
        <v>5715</v>
      </c>
      <c r="J439" s="127" t="s">
        <v>5346</v>
      </c>
      <c r="K439" s="127" t="s">
        <v>5716</v>
      </c>
      <c r="L439" s="127" t="s">
        <v>5717</v>
      </c>
      <c r="M439" s="127" t="s">
        <v>5349</v>
      </c>
      <c r="N439" s="127" t="s">
        <v>5346</v>
      </c>
      <c r="O439" s="127" t="s">
        <v>5350</v>
      </c>
      <c r="P439" s="127" t="s">
        <v>5718</v>
      </c>
      <c r="Q439" s="127" t="s">
        <v>5719</v>
      </c>
      <c r="R439" s="127" t="s">
        <v>5365</v>
      </c>
      <c r="S439" s="127" t="s">
        <v>5366</v>
      </c>
      <c r="T439" s="129">
        <v>4</v>
      </c>
      <c r="U439" s="129">
        <v>4</v>
      </c>
      <c r="V439" s="127" t="s">
        <v>5355</v>
      </c>
      <c r="W439" s="127" t="s">
        <v>5355</v>
      </c>
      <c r="X439" s="130">
        <v>187680</v>
      </c>
      <c r="Y439" s="130">
        <v>187680</v>
      </c>
      <c r="Z439" s="131" t="s">
        <v>5356</v>
      </c>
      <c r="AA439" s="131">
        <v>750720</v>
      </c>
      <c r="AB439" s="131">
        <v>0</v>
      </c>
      <c r="AC439" s="131">
        <v>75072</v>
      </c>
      <c r="AD439" s="130">
        <v>825.79200000000003</v>
      </c>
      <c r="AE439" s="127" t="s">
        <v>5357</v>
      </c>
      <c r="AF439" s="127" t="s">
        <v>5356</v>
      </c>
      <c r="AG439" s="127" t="s">
        <v>5356</v>
      </c>
      <c r="AH439" s="127" t="s">
        <v>5791</v>
      </c>
      <c r="AI439" s="127" t="s">
        <v>5356</v>
      </c>
      <c r="AJ439" s="127" t="s">
        <v>5590</v>
      </c>
      <c r="AK439" s="127" t="s">
        <v>5591</v>
      </c>
      <c r="AL439" s="131" t="s">
        <v>5361</v>
      </c>
      <c r="AM439" s="127" t="s">
        <v>5356</v>
      </c>
      <c r="AN439" s="127" t="s">
        <v>5713</v>
      </c>
      <c r="AO439" s="127" t="s">
        <v>5356</v>
      </c>
      <c r="AP439" s="127" t="s">
        <v>5356</v>
      </c>
      <c r="AQ439" s="132">
        <v>4</v>
      </c>
      <c r="AR439">
        <v>0</v>
      </c>
      <c r="AS439"/>
    </row>
    <row r="440" spans="1:45" s="127" customFormat="1">
      <c r="A440" s="127" t="s">
        <v>5789</v>
      </c>
      <c r="B440" s="128">
        <v>43637</v>
      </c>
      <c r="C440" s="127" t="s">
        <v>5339</v>
      </c>
      <c r="D440" s="127" t="s">
        <v>5340</v>
      </c>
      <c r="E440" s="127" t="s">
        <v>5790</v>
      </c>
      <c r="F440" s="127" t="s">
        <v>5342</v>
      </c>
      <c r="G440" s="127" t="s">
        <v>5713</v>
      </c>
      <c r="H440" s="127" t="s">
        <v>5714</v>
      </c>
      <c r="I440" s="127" t="s">
        <v>5715</v>
      </c>
      <c r="J440" s="127" t="s">
        <v>5346</v>
      </c>
      <c r="K440" s="127" t="s">
        <v>5716</v>
      </c>
      <c r="L440" s="127" t="s">
        <v>5717</v>
      </c>
      <c r="M440" s="127" t="s">
        <v>5349</v>
      </c>
      <c r="N440" s="127" t="s">
        <v>5346</v>
      </c>
      <c r="O440" s="127" t="s">
        <v>5350</v>
      </c>
      <c r="P440" s="127" t="s">
        <v>5718</v>
      </c>
      <c r="Q440" s="127" t="s">
        <v>5719</v>
      </c>
      <c r="R440" s="127" t="s">
        <v>5386</v>
      </c>
      <c r="S440" s="127" t="s">
        <v>5387</v>
      </c>
      <c r="T440" s="129">
        <v>147</v>
      </c>
      <c r="U440" s="129">
        <v>147</v>
      </c>
      <c r="V440" s="127" t="s">
        <v>5355</v>
      </c>
      <c r="W440" s="127" t="s">
        <v>5355</v>
      </c>
      <c r="X440" s="130">
        <v>187680</v>
      </c>
      <c r="Y440" s="130">
        <v>187680</v>
      </c>
      <c r="Z440" s="131" t="s">
        <v>5356</v>
      </c>
      <c r="AA440" s="131">
        <v>27588960</v>
      </c>
      <c r="AB440" s="131">
        <v>0</v>
      </c>
      <c r="AC440" s="131">
        <v>2758896</v>
      </c>
      <c r="AD440" s="130">
        <v>30347.856</v>
      </c>
      <c r="AE440" s="127" t="s">
        <v>5357</v>
      </c>
      <c r="AF440" s="127" t="s">
        <v>5356</v>
      </c>
      <c r="AG440" s="127" t="s">
        <v>5356</v>
      </c>
      <c r="AH440" s="127" t="s">
        <v>5791</v>
      </c>
      <c r="AI440" s="127" t="s">
        <v>5356</v>
      </c>
      <c r="AJ440" s="127" t="s">
        <v>5590</v>
      </c>
      <c r="AK440" s="127" t="s">
        <v>5591</v>
      </c>
      <c r="AL440" s="131" t="s">
        <v>5361</v>
      </c>
      <c r="AM440" s="127" t="s">
        <v>5356</v>
      </c>
      <c r="AN440" s="127" t="s">
        <v>5713</v>
      </c>
      <c r="AO440" s="127" t="s">
        <v>5356</v>
      </c>
      <c r="AP440" s="127" t="s">
        <v>5356</v>
      </c>
      <c r="AQ440" s="132">
        <v>147</v>
      </c>
      <c r="AR440">
        <v>0</v>
      </c>
      <c r="AS440"/>
    </row>
    <row r="441" spans="1:45" s="127" customFormat="1">
      <c r="A441" s="127" t="s">
        <v>5789</v>
      </c>
      <c r="B441" s="128">
        <v>43637</v>
      </c>
      <c r="C441" s="127" t="s">
        <v>5339</v>
      </c>
      <c r="D441" s="127" t="s">
        <v>5340</v>
      </c>
      <c r="E441" s="127" t="s">
        <v>5790</v>
      </c>
      <c r="F441" s="127" t="s">
        <v>5342</v>
      </c>
      <c r="G441" s="127" t="s">
        <v>5713</v>
      </c>
      <c r="H441" s="127" t="s">
        <v>5714</v>
      </c>
      <c r="I441" s="127" t="s">
        <v>5715</v>
      </c>
      <c r="J441" s="127" t="s">
        <v>5346</v>
      </c>
      <c r="K441" s="127" t="s">
        <v>5716</v>
      </c>
      <c r="L441" s="127" t="s">
        <v>5717</v>
      </c>
      <c r="M441" s="127" t="s">
        <v>5349</v>
      </c>
      <c r="N441" s="127" t="s">
        <v>5346</v>
      </c>
      <c r="O441" s="127" t="s">
        <v>5350</v>
      </c>
      <c r="P441" s="127" t="s">
        <v>5718</v>
      </c>
      <c r="Q441" s="127" t="s">
        <v>5719</v>
      </c>
      <c r="R441" s="127" t="s">
        <v>5367</v>
      </c>
      <c r="S441" s="127" t="s">
        <v>5368</v>
      </c>
      <c r="T441" s="129">
        <v>85</v>
      </c>
      <c r="U441" s="129">
        <v>85</v>
      </c>
      <c r="V441" s="127" t="s">
        <v>5355</v>
      </c>
      <c r="W441" s="127" t="s">
        <v>5355</v>
      </c>
      <c r="X441" s="130">
        <v>234600</v>
      </c>
      <c r="Y441" s="130">
        <v>234600</v>
      </c>
      <c r="Z441" s="131" t="s">
        <v>5356</v>
      </c>
      <c r="AA441" s="131">
        <v>19941000</v>
      </c>
      <c r="AB441" s="131">
        <v>-3519000</v>
      </c>
      <c r="AC441" s="131">
        <v>1994100</v>
      </c>
      <c r="AD441" s="130">
        <v>21935.1</v>
      </c>
      <c r="AE441" s="127" t="s">
        <v>5357</v>
      </c>
      <c r="AF441" s="127" t="s">
        <v>5356</v>
      </c>
      <c r="AG441" s="127" t="s">
        <v>5356</v>
      </c>
      <c r="AH441" s="127" t="s">
        <v>5791</v>
      </c>
      <c r="AI441" s="127" t="s">
        <v>5356</v>
      </c>
      <c r="AJ441" s="127" t="s">
        <v>5590</v>
      </c>
      <c r="AK441" s="127" t="s">
        <v>5591</v>
      </c>
      <c r="AL441" s="131" t="s">
        <v>5361</v>
      </c>
      <c r="AM441" s="127" t="s">
        <v>5356</v>
      </c>
      <c r="AN441" s="127" t="s">
        <v>5713</v>
      </c>
      <c r="AO441" s="127" t="s">
        <v>5356</v>
      </c>
      <c r="AP441" s="127" t="s">
        <v>5356</v>
      </c>
      <c r="AQ441" s="132">
        <v>85</v>
      </c>
      <c r="AR441">
        <v>0</v>
      </c>
      <c r="AS441"/>
    </row>
    <row r="442" spans="1:45" s="127" customFormat="1">
      <c r="A442" s="127" t="s">
        <v>5789</v>
      </c>
      <c r="B442" s="128">
        <v>43637</v>
      </c>
      <c r="C442" s="127" t="s">
        <v>5339</v>
      </c>
      <c r="D442" s="127" t="s">
        <v>5340</v>
      </c>
      <c r="E442" s="127" t="s">
        <v>5790</v>
      </c>
      <c r="F442" s="127" t="s">
        <v>5342</v>
      </c>
      <c r="G442" s="127" t="s">
        <v>5713</v>
      </c>
      <c r="H442" s="127" t="s">
        <v>5714</v>
      </c>
      <c r="I442" s="127" t="s">
        <v>5715</v>
      </c>
      <c r="J442" s="127" t="s">
        <v>5346</v>
      </c>
      <c r="K442" s="127" t="s">
        <v>5716</v>
      </c>
      <c r="L442" s="127" t="s">
        <v>5717</v>
      </c>
      <c r="M442" s="127" t="s">
        <v>5349</v>
      </c>
      <c r="N442" s="127" t="s">
        <v>5346</v>
      </c>
      <c r="O442" s="127" t="s">
        <v>5350</v>
      </c>
      <c r="P442" s="127" t="s">
        <v>5718</v>
      </c>
      <c r="Q442" s="127" t="s">
        <v>5719</v>
      </c>
      <c r="R442" s="127" t="s">
        <v>5369</v>
      </c>
      <c r="S442" s="127" t="s">
        <v>5370</v>
      </c>
      <c r="T442" s="129">
        <v>18</v>
      </c>
      <c r="U442" s="129">
        <v>18</v>
      </c>
      <c r="V442" s="127" t="s">
        <v>5355</v>
      </c>
      <c r="W442" s="127" t="s">
        <v>5355</v>
      </c>
      <c r="X442" s="130">
        <v>234600</v>
      </c>
      <c r="Y442" s="130">
        <v>234600</v>
      </c>
      <c r="Z442" s="131" t="s">
        <v>5356</v>
      </c>
      <c r="AA442" s="131">
        <v>4222800</v>
      </c>
      <c r="AB442" s="131">
        <v>-745200</v>
      </c>
      <c r="AC442" s="131">
        <v>422280</v>
      </c>
      <c r="AD442" s="130">
        <v>4645.08</v>
      </c>
      <c r="AE442" s="127" t="s">
        <v>5357</v>
      </c>
      <c r="AF442" s="127" t="s">
        <v>5356</v>
      </c>
      <c r="AG442" s="127" t="s">
        <v>5356</v>
      </c>
      <c r="AH442" s="127" t="s">
        <v>5791</v>
      </c>
      <c r="AI442" s="127" t="s">
        <v>5356</v>
      </c>
      <c r="AJ442" s="127" t="s">
        <v>5590</v>
      </c>
      <c r="AK442" s="127" t="s">
        <v>5591</v>
      </c>
      <c r="AL442" s="131" t="s">
        <v>5361</v>
      </c>
      <c r="AM442" s="127" t="s">
        <v>5356</v>
      </c>
      <c r="AN442" s="127" t="s">
        <v>5713</v>
      </c>
      <c r="AO442" s="127" t="s">
        <v>5356</v>
      </c>
      <c r="AP442" s="127" t="s">
        <v>5356</v>
      </c>
      <c r="AQ442" s="132">
        <v>18</v>
      </c>
      <c r="AR442">
        <v>0</v>
      </c>
      <c r="AS442"/>
    </row>
    <row r="443" spans="1:45" s="127" customFormat="1">
      <c r="A443" s="127" t="s">
        <v>5792</v>
      </c>
      <c r="B443" s="128">
        <v>43637</v>
      </c>
      <c r="C443" s="127" t="s">
        <v>5339</v>
      </c>
      <c r="D443" s="127" t="s">
        <v>5340</v>
      </c>
      <c r="E443" s="127" t="s">
        <v>5793</v>
      </c>
      <c r="F443" s="127" t="s">
        <v>5342</v>
      </c>
      <c r="G443" s="127" t="s">
        <v>5378</v>
      </c>
      <c r="H443" s="127" t="s">
        <v>5379</v>
      </c>
      <c r="I443" s="127" t="s">
        <v>5380</v>
      </c>
      <c r="J443" s="127" t="s">
        <v>5346</v>
      </c>
      <c r="K443" s="127" t="s">
        <v>5347</v>
      </c>
      <c r="L443" s="127" t="s">
        <v>5348</v>
      </c>
      <c r="M443" s="127" t="s">
        <v>5349</v>
      </c>
      <c r="N443" s="127" t="s">
        <v>5346</v>
      </c>
      <c r="O443" s="127" t="s">
        <v>5350</v>
      </c>
      <c r="P443" s="127" t="s">
        <v>5381</v>
      </c>
      <c r="Q443" s="127" t="s">
        <v>5382</v>
      </c>
      <c r="R443" s="127" t="s">
        <v>5353</v>
      </c>
      <c r="S443" s="127" t="s">
        <v>5354</v>
      </c>
      <c r="T443" s="129">
        <v>5</v>
      </c>
      <c r="U443" s="129">
        <v>5</v>
      </c>
      <c r="V443" s="127" t="s">
        <v>5355</v>
      </c>
      <c r="W443" s="127" t="s">
        <v>5355</v>
      </c>
      <c r="X443" s="130">
        <v>115037</v>
      </c>
      <c r="Y443" s="130">
        <v>115037</v>
      </c>
      <c r="Z443" s="131" t="s">
        <v>5356</v>
      </c>
      <c r="AA443" s="131">
        <v>575183</v>
      </c>
      <c r="AB443" s="131">
        <v>-202092</v>
      </c>
      <c r="AC443" s="131">
        <v>57518</v>
      </c>
      <c r="AD443" s="130">
        <v>632.70100000000002</v>
      </c>
      <c r="AE443" s="127" t="s">
        <v>5357</v>
      </c>
      <c r="AF443" s="127" t="s">
        <v>5356</v>
      </c>
      <c r="AG443" s="127" t="s">
        <v>5356</v>
      </c>
      <c r="AH443" s="127" t="s">
        <v>5794</v>
      </c>
      <c r="AI443" s="127" t="s">
        <v>5356</v>
      </c>
      <c r="AJ443" s="127" t="s">
        <v>5359</v>
      </c>
      <c r="AK443" s="127" t="s">
        <v>5360</v>
      </c>
      <c r="AL443" s="131" t="s">
        <v>5361</v>
      </c>
      <c r="AM443" s="127" t="s">
        <v>5384</v>
      </c>
      <c r="AN443" s="127" t="s">
        <v>5378</v>
      </c>
      <c r="AO443" s="127" t="s">
        <v>5356</v>
      </c>
      <c r="AP443" s="127" t="s">
        <v>5356</v>
      </c>
      <c r="AQ443" s="132">
        <v>5</v>
      </c>
      <c r="AR443" t="s">
        <v>34</v>
      </c>
      <c r="AS443"/>
    </row>
    <row r="444" spans="1:45" s="127" customFormat="1">
      <c r="A444" s="127" t="s">
        <v>5792</v>
      </c>
      <c r="B444" s="128">
        <v>43637</v>
      </c>
      <c r="C444" s="127" t="s">
        <v>5339</v>
      </c>
      <c r="D444" s="127" t="s">
        <v>5340</v>
      </c>
      <c r="E444" s="127" t="s">
        <v>5793</v>
      </c>
      <c r="F444" s="127" t="s">
        <v>5342</v>
      </c>
      <c r="G444" s="127" t="s">
        <v>5378</v>
      </c>
      <c r="H444" s="127" t="s">
        <v>5379</v>
      </c>
      <c r="I444" s="127" t="s">
        <v>5380</v>
      </c>
      <c r="J444" s="127" t="s">
        <v>5346</v>
      </c>
      <c r="K444" s="127" t="s">
        <v>5347</v>
      </c>
      <c r="L444" s="127" t="s">
        <v>5348</v>
      </c>
      <c r="M444" s="127" t="s">
        <v>5349</v>
      </c>
      <c r="N444" s="127" t="s">
        <v>5346</v>
      </c>
      <c r="O444" s="127" t="s">
        <v>5350</v>
      </c>
      <c r="P444" s="127" t="s">
        <v>5381</v>
      </c>
      <c r="Q444" s="127" t="s">
        <v>5382</v>
      </c>
      <c r="R444" s="127" t="s">
        <v>5363</v>
      </c>
      <c r="S444" s="127" t="s">
        <v>5364</v>
      </c>
      <c r="T444" s="129">
        <v>6</v>
      </c>
      <c r="U444" s="129">
        <v>6</v>
      </c>
      <c r="V444" s="127" t="s">
        <v>5355</v>
      </c>
      <c r="W444" s="127" t="s">
        <v>5355</v>
      </c>
      <c r="X444" s="130">
        <v>340000</v>
      </c>
      <c r="Y444" s="130">
        <v>340000</v>
      </c>
      <c r="Z444" s="131" t="s">
        <v>5356</v>
      </c>
      <c r="AA444" s="131">
        <v>2040000</v>
      </c>
      <c r="AB444" s="131">
        <v>0</v>
      </c>
      <c r="AC444" s="131">
        <v>204000</v>
      </c>
      <c r="AD444" s="130">
        <v>2244</v>
      </c>
      <c r="AE444" s="127" t="s">
        <v>5357</v>
      </c>
      <c r="AF444" s="127" t="s">
        <v>5356</v>
      </c>
      <c r="AG444" s="127" t="s">
        <v>5356</v>
      </c>
      <c r="AH444" s="127" t="s">
        <v>5794</v>
      </c>
      <c r="AI444" s="127" t="s">
        <v>5356</v>
      </c>
      <c r="AJ444" s="127" t="s">
        <v>5359</v>
      </c>
      <c r="AK444" s="127" t="s">
        <v>5360</v>
      </c>
      <c r="AL444" s="131" t="s">
        <v>5361</v>
      </c>
      <c r="AM444" s="127" t="s">
        <v>5384</v>
      </c>
      <c r="AN444" s="127" t="s">
        <v>5378</v>
      </c>
      <c r="AO444" s="127" t="s">
        <v>5356</v>
      </c>
      <c r="AP444" s="127" t="s">
        <v>5356</v>
      </c>
      <c r="AQ444" s="132">
        <v>6</v>
      </c>
      <c r="AR444" t="s">
        <v>34</v>
      </c>
      <c r="AS444"/>
    </row>
    <row r="445" spans="1:45" s="127" customFormat="1">
      <c r="A445" s="127" t="s">
        <v>5792</v>
      </c>
      <c r="B445" s="128">
        <v>43637</v>
      </c>
      <c r="C445" s="127" t="s">
        <v>5339</v>
      </c>
      <c r="D445" s="127" t="s">
        <v>5340</v>
      </c>
      <c r="E445" s="127" t="s">
        <v>5793</v>
      </c>
      <c r="F445" s="127" t="s">
        <v>5342</v>
      </c>
      <c r="G445" s="127" t="s">
        <v>5378</v>
      </c>
      <c r="H445" s="127" t="s">
        <v>5379</v>
      </c>
      <c r="I445" s="127" t="s">
        <v>5380</v>
      </c>
      <c r="J445" s="127" t="s">
        <v>5346</v>
      </c>
      <c r="K445" s="127" t="s">
        <v>5347</v>
      </c>
      <c r="L445" s="127" t="s">
        <v>5348</v>
      </c>
      <c r="M445" s="127" t="s">
        <v>5349</v>
      </c>
      <c r="N445" s="127" t="s">
        <v>5346</v>
      </c>
      <c r="O445" s="127" t="s">
        <v>5350</v>
      </c>
      <c r="P445" s="127" t="s">
        <v>5381</v>
      </c>
      <c r="Q445" s="127" t="s">
        <v>5382</v>
      </c>
      <c r="R445" s="127" t="s">
        <v>5365</v>
      </c>
      <c r="S445" s="127" t="s">
        <v>5366</v>
      </c>
      <c r="T445" s="129">
        <v>5</v>
      </c>
      <c r="U445" s="129">
        <v>5</v>
      </c>
      <c r="V445" s="127" t="s">
        <v>5355</v>
      </c>
      <c r="W445" s="127" t="s">
        <v>5355</v>
      </c>
      <c r="X445" s="130">
        <v>213273</v>
      </c>
      <c r="Y445" s="130">
        <v>213273</v>
      </c>
      <c r="Z445" s="131" t="s">
        <v>5356</v>
      </c>
      <c r="AA445" s="131">
        <v>1066365</v>
      </c>
      <c r="AB445" s="131">
        <v>0</v>
      </c>
      <c r="AC445" s="131">
        <v>106637</v>
      </c>
      <c r="AD445" s="130">
        <v>1173.002</v>
      </c>
      <c r="AE445" s="127" t="s">
        <v>5357</v>
      </c>
      <c r="AF445" s="127" t="s">
        <v>5356</v>
      </c>
      <c r="AG445" s="127" t="s">
        <v>5356</v>
      </c>
      <c r="AH445" s="127" t="s">
        <v>5794</v>
      </c>
      <c r="AI445" s="127" t="s">
        <v>5356</v>
      </c>
      <c r="AJ445" s="127" t="s">
        <v>5359</v>
      </c>
      <c r="AK445" s="127" t="s">
        <v>5360</v>
      </c>
      <c r="AL445" s="131" t="s">
        <v>5361</v>
      </c>
      <c r="AM445" s="127" t="s">
        <v>5384</v>
      </c>
      <c r="AN445" s="127" t="s">
        <v>5378</v>
      </c>
      <c r="AO445" s="127" t="s">
        <v>5356</v>
      </c>
      <c r="AP445" s="127" t="s">
        <v>5356</v>
      </c>
      <c r="AQ445" s="132">
        <v>5</v>
      </c>
      <c r="AR445" t="s">
        <v>34</v>
      </c>
      <c r="AS445"/>
    </row>
    <row r="446" spans="1:45" s="127" customFormat="1">
      <c r="A446" s="127" t="s">
        <v>5792</v>
      </c>
      <c r="B446" s="128">
        <v>43637</v>
      </c>
      <c r="C446" s="127" t="s">
        <v>5339</v>
      </c>
      <c r="D446" s="127" t="s">
        <v>5340</v>
      </c>
      <c r="E446" s="127" t="s">
        <v>5793</v>
      </c>
      <c r="F446" s="127" t="s">
        <v>5342</v>
      </c>
      <c r="G446" s="127" t="s">
        <v>5378</v>
      </c>
      <c r="H446" s="127" t="s">
        <v>5379</v>
      </c>
      <c r="I446" s="127" t="s">
        <v>5380</v>
      </c>
      <c r="J446" s="127" t="s">
        <v>5346</v>
      </c>
      <c r="K446" s="127" t="s">
        <v>5347</v>
      </c>
      <c r="L446" s="127" t="s">
        <v>5348</v>
      </c>
      <c r="M446" s="127" t="s">
        <v>5349</v>
      </c>
      <c r="N446" s="127" t="s">
        <v>5346</v>
      </c>
      <c r="O446" s="127" t="s">
        <v>5350</v>
      </c>
      <c r="P446" s="127" t="s">
        <v>5381</v>
      </c>
      <c r="Q446" s="127" t="s">
        <v>5382</v>
      </c>
      <c r="R446" s="127" t="s">
        <v>5386</v>
      </c>
      <c r="S446" s="127" t="s">
        <v>5387</v>
      </c>
      <c r="T446" s="129">
        <v>8</v>
      </c>
      <c r="U446" s="129">
        <v>8</v>
      </c>
      <c r="V446" s="127" t="s">
        <v>5355</v>
      </c>
      <c r="W446" s="127" t="s">
        <v>5355</v>
      </c>
      <c r="X446" s="130">
        <v>213273</v>
      </c>
      <c r="Y446" s="130">
        <v>213273</v>
      </c>
      <c r="Z446" s="131" t="s">
        <v>5356</v>
      </c>
      <c r="AA446" s="131">
        <v>1706184</v>
      </c>
      <c r="AB446" s="131">
        <v>0</v>
      </c>
      <c r="AC446" s="131">
        <v>170618</v>
      </c>
      <c r="AD446" s="130">
        <v>1876.8019999999999</v>
      </c>
      <c r="AE446" s="127" t="s">
        <v>5357</v>
      </c>
      <c r="AF446" s="127" t="s">
        <v>5356</v>
      </c>
      <c r="AG446" s="127" t="s">
        <v>5356</v>
      </c>
      <c r="AH446" s="127" t="s">
        <v>5794</v>
      </c>
      <c r="AI446" s="127" t="s">
        <v>5356</v>
      </c>
      <c r="AJ446" s="127" t="s">
        <v>5359</v>
      </c>
      <c r="AK446" s="127" t="s">
        <v>5360</v>
      </c>
      <c r="AL446" s="131" t="s">
        <v>5361</v>
      </c>
      <c r="AM446" s="127" t="s">
        <v>5384</v>
      </c>
      <c r="AN446" s="127" t="s">
        <v>5378</v>
      </c>
      <c r="AO446" s="127" t="s">
        <v>5356</v>
      </c>
      <c r="AP446" s="127" t="s">
        <v>5356</v>
      </c>
      <c r="AQ446" s="132">
        <v>8</v>
      </c>
      <c r="AR446" t="s">
        <v>34</v>
      </c>
      <c r="AS446"/>
    </row>
    <row r="447" spans="1:45" s="127" customFormat="1">
      <c r="A447" s="127" t="s">
        <v>5795</v>
      </c>
      <c r="B447" s="128">
        <v>43637</v>
      </c>
      <c r="C447" s="127" t="s">
        <v>5339</v>
      </c>
      <c r="D447" s="127" t="s">
        <v>5340</v>
      </c>
      <c r="E447" s="127" t="s">
        <v>5796</v>
      </c>
      <c r="F447" s="127" t="s">
        <v>5342</v>
      </c>
      <c r="G447" s="127" t="s">
        <v>5557</v>
      </c>
      <c r="H447" s="127" t="s">
        <v>5558</v>
      </c>
      <c r="I447" s="127" t="s">
        <v>5559</v>
      </c>
      <c r="J447" s="127" t="s">
        <v>5346</v>
      </c>
      <c r="K447" s="127" t="s">
        <v>5347</v>
      </c>
      <c r="L447" s="127" t="s">
        <v>5348</v>
      </c>
      <c r="M447" s="127" t="s">
        <v>5349</v>
      </c>
      <c r="N447" s="127" t="s">
        <v>5346</v>
      </c>
      <c r="O447" s="127" t="s">
        <v>5350</v>
      </c>
      <c r="P447" s="127" t="s">
        <v>5560</v>
      </c>
      <c r="Q447" s="127" t="s">
        <v>5561</v>
      </c>
      <c r="R447" s="127" t="s">
        <v>5353</v>
      </c>
      <c r="S447" s="127" t="s">
        <v>5354</v>
      </c>
      <c r="T447" s="129">
        <v>10</v>
      </c>
      <c r="U447" s="129">
        <v>10</v>
      </c>
      <c r="V447" s="127" t="s">
        <v>5355</v>
      </c>
      <c r="W447" s="127" t="s">
        <v>5355</v>
      </c>
      <c r="X447" s="130">
        <v>115037</v>
      </c>
      <c r="Y447" s="130">
        <v>115037</v>
      </c>
      <c r="Z447" s="131" t="s">
        <v>5356</v>
      </c>
      <c r="AA447" s="131">
        <v>1150367</v>
      </c>
      <c r="AB447" s="131">
        <v>-404183</v>
      </c>
      <c r="AC447" s="131">
        <v>115037</v>
      </c>
      <c r="AD447" s="130">
        <v>1265.404</v>
      </c>
      <c r="AE447" s="127" t="s">
        <v>5357</v>
      </c>
      <c r="AF447" s="127" t="s">
        <v>5356</v>
      </c>
      <c r="AG447" s="127" t="s">
        <v>5356</v>
      </c>
      <c r="AH447" s="127" t="s">
        <v>5797</v>
      </c>
      <c r="AI447" s="127" t="s">
        <v>5356</v>
      </c>
      <c r="AJ447" s="127" t="s">
        <v>5359</v>
      </c>
      <c r="AK447" s="127" t="s">
        <v>5360</v>
      </c>
      <c r="AL447" s="131" t="s">
        <v>5361</v>
      </c>
      <c r="AM447" s="127" t="s">
        <v>5384</v>
      </c>
      <c r="AN447" s="127" t="s">
        <v>5557</v>
      </c>
      <c r="AO447" s="127" t="s">
        <v>5356</v>
      </c>
      <c r="AP447" s="127" t="s">
        <v>5356</v>
      </c>
      <c r="AQ447" s="132">
        <v>10</v>
      </c>
      <c r="AR447" t="s">
        <v>29</v>
      </c>
      <c r="AS447"/>
    </row>
    <row r="448" spans="1:45" s="127" customFormat="1">
      <c r="A448" s="127" t="s">
        <v>5795</v>
      </c>
      <c r="B448" s="128">
        <v>43637</v>
      </c>
      <c r="C448" s="127" t="s">
        <v>5339</v>
      </c>
      <c r="D448" s="127" t="s">
        <v>5340</v>
      </c>
      <c r="E448" s="127" t="s">
        <v>5796</v>
      </c>
      <c r="F448" s="127" t="s">
        <v>5342</v>
      </c>
      <c r="G448" s="127" t="s">
        <v>5557</v>
      </c>
      <c r="H448" s="127" t="s">
        <v>5558</v>
      </c>
      <c r="I448" s="127" t="s">
        <v>5559</v>
      </c>
      <c r="J448" s="127" t="s">
        <v>5346</v>
      </c>
      <c r="K448" s="127" t="s">
        <v>5347</v>
      </c>
      <c r="L448" s="127" t="s">
        <v>5348</v>
      </c>
      <c r="M448" s="127" t="s">
        <v>5349</v>
      </c>
      <c r="N448" s="127" t="s">
        <v>5346</v>
      </c>
      <c r="O448" s="127" t="s">
        <v>5350</v>
      </c>
      <c r="P448" s="127" t="s">
        <v>5560</v>
      </c>
      <c r="Q448" s="127" t="s">
        <v>5561</v>
      </c>
      <c r="R448" s="127" t="s">
        <v>5363</v>
      </c>
      <c r="S448" s="127" t="s">
        <v>5364</v>
      </c>
      <c r="T448" s="129">
        <v>100</v>
      </c>
      <c r="U448" s="129">
        <v>100</v>
      </c>
      <c r="V448" s="127" t="s">
        <v>5355</v>
      </c>
      <c r="W448" s="127" t="s">
        <v>5355</v>
      </c>
      <c r="X448" s="130">
        <v>340000</v>
      </c>
      <c r="Y448" s="130">
        <v>340000</v>
      </c>
      <c r="Z448" s="131" t="s">
        <v>5356</v>
      </c>
      <c r="AA448" s="131">
        <v>34000000</v>
      </c>
      <c r="AB448" s="131">
        <v>0</v>
      </c>
      <c r="AC448" s="131">
        <v>3399999</v>
      </c>
      <c r="AD448" s="130">
        <v>37399.999000000003</v>
      </c>
      <c r="AE448" s="127" t="s">
        <v>5357</v>
      </c>
      <c r="AF448" s="127" t="s">
        <v>5356</v>
      </c>
      <c r="AG448" s="127" t="s">
        <v>5356</v>
      </c>
      <c r="AH448" s="127" t="s">
        <v>5797</v>
      </c>
      <c r="AI448" s="127" t="s">
        <v>5356</v>
      </c>
      <c r="AJ448" s="127" t="s">
        <v>5359</v>
      </c>
      <c r="AK448" s="127" t="s">
        <v>5360</v>
      </c>
      <c r="AL448" s="131" t="s">
        <v>5361</v>
      </c>
      <c r="AM448" s="127" t="s">
        <v>5384</v>
      </c>
      <c r="AN448" s="127" t="s">
        <v>5557</v>
      </c>
      <c r="AO448" s="127" t="s">
        <v>5356</v>
      </c>
      <c r="AP448" s="127" t="s">
        <v>5356</v>
      </c>
      <c r="AQ448" s="132">
        <v>100</v>
      </c>
      <c r="AR448" t="s">
        <v>29</v>
      </c>
      <c r="AS448"/>
    </row>
    <row r="449" spans="1:45" s="127" customFormat="1">
      <c r="A449" s="127" t="s">
        <v>5795</v>
      </c>
      <c r="B449" s="128">
        <v>43637</v>
      </c>
      <c r="C449" s="127" t="s">
        <v>5339</v>
      </c>
      <c r="D449" s="127" t="s">
        <v>5340</v>
      </c>
      <c r="E449" s="127" t="s">
        <v>5796</v>
      </c>
      <c r="F449" s="127" t="s">
        <v>5342</v>
      </c>
      <c r="G449" s="127" t="s">
        <v>5557</v>
      </c>
      <c r="H449" s="127" t="s">
        <v>5558</v>
      </c>
      <c r="I449" s="127" t="s">
        <v>5559</v>
      </c>
      <c r="J449" s="127" t="s">
        <v>5346</v>
      </c>
      <c r="K449" s="127" t="s">
        <v>5347</v>
      </c>
      <c r="L449" s="127" t="s">
        <v>5348</v>
      </c>
      <c r="M449" s="127" t="s">
        <v>5349</v>
      </c>
      <c r="N449" s="127" t="s">
        <v>5346</v>
      </c>
      <c r="O449" s="127" t="s">
        <v>5350</v>
      </c>
      <c r="P449" s="127" t="s">
        <v>5560</v>
      </c>
      <c r="Q449" s="127" t="s">
        <v>5561</v>
      </c>
      <c r="R449" s="127" t="s">
        <v>5365</v>
      </c>
      <c r="S449" s="127" t="s">
        <v>5366</v>
      </c>
      <c r="T449" s="129">
        <v>5</v>
      </c>
      <c r="U449" s="129">
        <v>5</v>
      </c>
      <c r="V449" s="127" t="s">
        <v>5355</v>
      </c>
      <c r="W449" s="127" t="s">
        <v>5355</v>
      </c>
      <c r="X449" s="130">
        <v>213273</v>
      </c>
      <c r="Y449" s="130">
        <v>213273</v>
      </c>
      <c r="Z449" s="131" t="s">
        <v>5356</v>
      </c>
      <c r="AA449" s="131">
        <v>1066365</v>
      </c>
      <c r="AB449" s="131">
        <v>0</v>
      </c>
      <c r="AC449" s="131">
        <v>106637</v>
      </c>
      <c r="AD449" s="130">
        <v>1173.002</v>
      </c>
      <c r="AE449" s="127" t="s">
        <v>5357</v>
      </c>
      <c r="AF449" s="127" t="s">
        <v>5356</v>
      </c>
      <c r="AG449" s="127" t="s">
        <v>5356</v>
      </c>
      <c r="AH449" s="127" t="s">
        <v>5797</v>
      </c>
      <c r="AI449" s="127" t="s">
        <v>5356</v>
      </c>
      <c r="AJ449" s="127" t="s">
        <v>5359</v>
      </c>
      <c r="AK449" s="127" t="s">
        <v>5360</v>
      </c>
      <c r="AL449" s="131" t="s">
        <v>5361</v>
      </c>
      <c r="AM449" s="127" t="s">
        <v>5384</v>
      </c>
      <c r="AN449" s="127" t="s">
        <v>5557</v>
      </c>
      <c r="AO449" s="127" t="s">
        <v>5356</v>
      </c>
      <c r="AP449" s="127" t="s">
        <v>5356</v>
      </c>
      <c r="AQ449" s="132">
        <v>5</v>
      </c>
      <c r="AR449" t="s">
        <v>29</v>
      </c>
      <c r="AS449"/>
    </row>
    <row r="450" spans="1:45" s="127" customFormat="1">
      <c r="A450" s="127" t="s">
        <v>5795</v>
      </c>
      <c r="B450" s="128">
        <v>43637</v>
      </c>
      <c r="C450" s="127" t="s">
        <v>5339</v>
      </c>
      <c r="D450" s="127" t="s">
        <v>5340</v>
      </c>
      <c r="E450" s="127" t="s">
        <v>5796</v>
      </c>
      <c r="F450" s="127" t="s">
        <v>5342</v>
      </c>
      <c r="G450" s="127" t="s">
        <v>5557</v>
      </c>
      <c r="H450" s="127" t="s">
        <v>5558</v>
      </c>
      <c r="I450" s="127" t="s">
        <v>5559</v>
      </c>
      <c r="J450" s="127" t="s">
        <v>5346</v>
      </c>
      <c r="K450" s="127" t="s">
        <v>5347</v>
      </c>
      <c r="L450" s="127" t="s">
        <v>5348</v>
      </c>
      <c r="M450" s="127" t="s">
        <v>5349</v>
      </c>
      <c r="N450" s="127" t="s">
        <v>5346</v>
      </c>
      <c r="O450" s="127" t="s">
        <v>5350</v>
      </c>
      <c r="P450" s="127" t="s">
        <v>5560</v>
      </c>
      <c r="Q450" s="127" t="s">
        <v>5561</v>
      </c>
      <c r="R450" s="127" t="s">
        <v>5369</v>
      </c>
      <c r="S450" s="127" t="s">
        <v>5370</v>
      </c>
      <c r="T450" s="129">
        <v>5</v>
      </c>
      <c r="U450" s="129">
        <v>5</v>
      </c>
      <c r="V450" s="127" t="s">
        <v>5355</v>
      </c>
      <c r="W450" s="127" t="s">
        <v>5355</v>
      </c>
      <c r="X450" s="130">
        <v>300000</v>
      </c>
      <c r="Y450" s="130">
        <v>300000</v>
      </c>
      <c r="Z450" s="131" t="s">
        <v>5356</v>
      </c>
      <c r="AA450" s="131">
        <v>1500000</v>
      </c>
      <c r="AB450" s="131">
        <v>0</v>
      </c>
      <c r="AC450" s="131">
        <v>150000</v>
      </c>
      <c r="AD450" s="130">
        <v>1650</v>
      </c>
      <c r="AE450" s="127" t="s">
        <v>5357</v>
      </c>
      <c r="AF450" s="127" t="s">
        <v>5356</v>
      </c>
      <c r="AG450" s="127" t="s">
        <v>5356</v>
      </c>
      <c r="AH450" s="127" t="s">
        <v>5797</v>
      </c>
      <c r="AI450" s="127" t="s">
        <v>5356</v>
      </c>
      <c r="AJ450" s="127" t="s">
        <v>5359</v>
      </c>
      <c r="AK450" s="127" t="s">
        <v>5360</v>
      </c>
      <c r="AL450" s="131" t="s">
        <v>5361</v>
      </c>
      <c r="AM450" s="127" t="s">
        <v>5384</v>
      </c>
      <c r="AN450" s="127" t="s">
        <v>5557</v>
      </c>
      <c r="AO450" s="127" t="s">
        <v>5356</v>
      </c>
      <c r="AP450" s="127" t="s">
        <v>5356</v>
      </c>
      <c r="AQ450" s="132">
        <v>5</v>
      </c>
      <c r="AR450" t="s">
        <v>29</v>
      </c>
      <c r="AS450"/>
    </row>
    <row r="451" spans="1:45" s="127" customFormat="1">
      <c r="A451" s="127" t="s">
        <v>5795</v>
      </c>
      <c r="B451" s="128">
        <v>43637</v>
      </c>
      <c r="C451" s="127" t="s">
        <v>5339</v>
      </c>
      <c r="D451" s="127" t="s">
        <v>5340</v>
      </c>
      <c r="E451" s="127" t="s">
        <v>5796</v>
      </c>
      <c r="F451" s="127" t="s">
        <v>5342</v>
      </c>
      <c r="G451" s="127" t="s">
        <v>5557</v>
      </c>
      <c r="H451" s="127" t="s">
        <v>5558</v>
      </c>
      <c r="I451" s="127" t="s">
        <v>5559</v>
      </c>
      <c r="J451" s="127" t="s">
        <v>5346</v>
      </c>
      <c r="K451" s="127" t="s">
        <v>5347</v>
      </c>
      <c r="L451" s="127" t="s">
        <v>5348</v>
      </c>
      <c r="M451" s="127" t="s">
        <v>5349</v>
      </c>
      <c r="N451" s="127" t="s">
        <v>5346</v>
      </c>
      <c r="O451" s="127" t="s">
        <v>5350</v>
      </c>
      <c r="P451" s="127" t="s">
        <v>5560</v>
      </c>
      <c r="Q451" s="127" t="s">
        <v>5561</v>
      </c>
      <c r="R451" s="127" t="s">
        <v>5367</v>
      </c>
      <c r="S451" s="127" t="s">
        <v>5368</v>
      </c>
      <c r="T451" s="129">
        <v>5</v>
      </c>
      <c r="U451" s="129">
        <v>5</v>
      </c>
      <c r="V451" s="127" t="s">
        <v>5355</v>
      </c>
      <c r="W451" s="127" t="s">
        <v>5355</v>
      </c>
      <c r="X451" s="130">
        <v>300000</v>
      </c>
      <c r="Y451" s="130">
        <v>300000</v>
      </c>
      <c r="Z451" s="131" t="s">
        <v>5356</v>
      </c>
      <c r="AA451" s="131">
        <v>1500000</v>
      </c>
      <c r="AB451" s="131">
        <v>0</v>
      </c>
      <c r="AC451" s="131">
        <v>150000</v>
      </c>
      <c r="AD451" s="130">
        <v>1650</v>
      </c>
      <c r="AE451" s="127" t="s">
        <v>5357</v>
      </c>
      <c r="AF451" s="127" t="s">
        <v>5356</v>
      </c>
      <c r="AG451" s="127" t="s">
        <v>5356</v>
      </c>
      <c r="AH451" s="127" t="s">
        <v>5797</v>
      </c>
      <c r="AI451" s="127" t="s">
        <v>5356</v>
      </c>
      <c r="AJ451" s="127" t="s">
        <v>5359</v>
      </c>
      <c r="AK451" s="127" t="s">
        <v>5360</v>
      </c>
      <c r="AL451" s="131" t="s">
        <v>5361</v>
      </c>
      <c r="AM451" s="127" t="s">
        <v>5384</v>
      </c>
      <c r="AN451" s="127" t="s">
        <v>5557</v>
      </c>
      <c r="AO451" s="127" t="s">
        <v>5356</v>
      </c>
      <c r="AP451" s="127" t="s">
        <v>5356</v>
      </c>
      <c r="AQ451" s="132">
        <v>5</v>
      </c>
      <c r="AR451" t="s">
        <v>29</v>
      </c>
      <c r="AS451"/>
    </row>
    <row r="452" spans="1:45" s="127" customFormat="1">
      <c r="A452" s="127" t="s">
        <v>5795</v>
      </c>
      <c r="B452" s="128">
        <v>43637</v>
      </c>
      <c r="C452" s="127" t="s">
        <v>5339</v>
      </c>
      <c r="D452" s="127" t="s">
        <v>5340</v>
      </c>
      <c r="E452" s="127" t="s">
        <v>5796</v>
      </c>
      <c r="F452" s="127" t="s">
        <v>5342</v>
      </c>
      <c r="G452" s="127" t="s">
        <v>5557</v>
      </c>
      <c r="H452" s="127" t="s">
        <v>5558</v>
      </c>
      <c r="I452" s="127" t="s">
        <v>5559</v>
      </c>
      <c r="J452" s="127" t="s">
        <v>5346</v>
      </c>
      <c r="K452" s="127" t="s">
        <v>5347</v>
      </c>
      <c r="L452" s="127" t="s">
        <v>5348</v>
      </c>
      <c r="M452" s="127" t="s">
        <v>5349</v>
      </c>
      <c r="N452" s="127" t="s">
        <v>5346</v>
      </c>
      <c r="O452" s="127" t="s">
        <v>5350</v>
      </c>
      <c r="P452" s="127" t="s">
        <v>5560</v>
      </c>
      <c r="Q452" s="127" t="s">
        <v>5561</v>
      </c>
      <c r="R452" s="127" t="s">
        <v>5386</v>
      </c>
      <c r="S452" s="127" t="s">
        <v>5387</v>
      </c>
      <c r="T452" s="129">
        <v>10</v>
      </c>
      <c r="U452" s="129">
        <v>10</v>
      </c>
      <c r="V452" s="127" t="s">
        <v>5355</v>
      </c>
      <c r="W452" s="127" t="s">
        <v>5355</v>
      </c>
      <c r="X452" s="130">
        <v>213273</v>
      </c>
      <c r="Y452" s="130">
        <v>213273</v>
      </c>
      <c r="Z452" s="131" t="s">
        <v>5356</v>
      </c>
      <c r="AA452" s="131">
        <v>2132730</v>
      </c>
      <c r="AB452" s="131">
        <v>0</v>
      </c>
      <c r="AC452" s="131">
        <v>213273</v>
      </c>
      <c r="AD452" s="130">
        <v>2346.0030000000002</v>
      </c>
      <c r="AE452" s="127" t="s">
        <v>5357</v>
      </c>
      <c r="AF452" s="127" t="s">
        <v>5356</v>
      </c>
      <c r="AG452" s="127" t="s">
        <v>5356</v>
      </c>
      <c r="AH452" s="127" t="s">
        <v>5797</v>
      </c>
      <c r="AI452" s="127" t="s">
        <v>5356</v>
      </c>
      <c r="AJ452" s="127" t="s">
        <v>5359</v>
      </c>
      <c r="AK452" s="127" t="s">
        <v>5360</v>
      </c>
      <c r="AL452" s="131" t="s">
        <v>5361</v>
      </c>
      <c r="AM452" s="127" t="s">
        <v>5384</v>
      </c>
      <c r="AN452" s="127" t="s">
        <v>5557</v>
      </c>
      <c r="AO452" s="127" t="s">
        <v>5356</v>
      </c>
      <c r="AP452" s="127" t="s">
        <v>5356</v>
      </c>
      <c r="AQ452" s="132">
        <v>10</v>
      </c>
      <c r="AR452" t="s">
        <v>29</v>
      </c>
      <c r="AS452"/>
    </row>
    <row r="453" spans="1:45" s="127" customFormat="1">
      <c r="A453" s="127" t="s">
        <v>5795</v>
      </c>
      <c r="B453" s="128">
        <v>43637</v>
      </c>
      <c r="C453" s="127" t="s">
        <v>5339</v>
      </c>
      <c r="D453" s="127" t="s">
        <v>5340</v>
      </c>
      <c r="E453" s="127" t="s">
        <v>5796</v>
      </c>
      <c r="F453" s="127" t="s">
        <v>5342</v>
      </c>
      <c r="G453" s="127" t="s">
        <v>5557</v>
      </c>
      <c r="H453" s="127" t="s">
        <v>5558</v>
      </c>
      <c r="I453" s="127" t="s">
        <v>5559</v>
      </c>
      <c r="J453" s="127" t="s">
        <v>5346</v>
      </c>
      <c r="K453" s="127" t="s">
        <v>5347</v>
      </c>
      <c r="L453" s="127" t="s">
        <v>5348</v>
      </c>
      <c r="M453" s="127" t="s">
        <v>5349</v>
      </c>
      <c r="N453" s="127" t="s">
        <v>5346</v>
      </c>
      <c r="O453" s="127" t="s">
        <v>5350</v>
      </c>
      <c r="P453" s="127" t="s">
        <v>5560</v>
      </c>
      <c r="Q453" s="127" t="s">
        <v>5561</v>
      </c>
      <c r="R453" s="127" t="s">
        <v>5371</v>
      </c>
      <c r="S453" s="127" t="s">
        <v>5372</v>
      </c>
      <c r="T453" s="129">
        <v>5</v>
      </c>
      <c r="U453" s="129">
        <v>5</v>
      </c>
      <c r="V453" s="127" t="s">
        <v>5355</v>
      </c>
      <c r="W453" s="127" t="s">
        <v>5355</v>
      </c>
      <c r="X453" s="130">
        <v>300000</v>
      </c>
      <c r="Y453" s="130">
        <v>300000</v>
      </c>
      <c r="Z453" s="131" t="s">
        <v>5356</v>
      </c>
      <c r="AA453" s="131">
        <v>1500000</v>
      </c>
      <c r="AB453" s="131">
        <v>0</v>
      </c>
      <c r="AC453" s="131">
        <v>150000</v>
      </c>
      <c r="AD453" s="130">
        <v>1650</v>
      </c>
      <c r="AE453" s="127" t="s">
        <v>5357</v>
      </c>
      <c r="AF453" s="127" t="s">
        <v>5356</v>
      </c>
      <c r="AG453" s="127" t="s">
        <v>5356</v>
      </c>
      <c r="AH453" s="127" t="s">
        <v>5797</v>
      </c>
      <c r="AI453" s="127" t="s">
        <v>5356</v>
      </c>
      <c r="AJ453" s="127" t="s">
        <v>5359</v>
      </c>
      <c r="AK453" s="127" t="s">
        <v>5360</v>
      </c>
      <c r="AL453" s="131" t="s">
        <v>5361</v>
      </c>
      <c r="AM453" s="127" t="s">
        <v>5384</v>
      </c>
      <c r="AN453" s="127" t="s">
        <v>5557</v>
      </c>
      <c r="AO453" s="127" t="s">
        <v>5356</v>
      </c>
      <c r="AP453" s="127" t="s">
        <v>5356</v>
      </c>
      <c r="AQ453" s="132">
        <v>5</v>
      </c>
      <c r="AR453" t="s">
        <v>29</v>
      </c>
      <c r="AS453"/>
    </row>
    <row r="454" spans="1:45" s="127" customFormat="1">
      <c r="A454" s="127" t="s">
        <v>5795</v>
      </c>
      <c r="B454" s="128">
        <v>43637</v>
      </c>
      <c r="C454" s="127" t="s">
        <v>5339</v>
      </c>
      <c r="D454" s="127" t="s">
        <v>5340</v>
      </c>
      <c r="E454" s="127" t="s">
        <v>5796</v>
      </c>
      <c r="F454" s="127" t="s">
        <v>5342</v>
      </c>
      <c r="G454" s="127" t="s">
        <v>5557</v>
      </c>
      <c r="H454" s="127" t="s">
        <v>5558</v>
      </c>
      <c r="I454" s="127" t="s">
        <v>5559</v>
      </c>
      <c r="J454" s="127" t="s">
        <v>5346</v>
      </c>
      <c r="K454" s="127" t="s">
        <v>5347</v>
      </c>
      <c r="L454" s="127" t="s">
        <v>5348</v>
      </c>
      <c r="M454" s="127" t="s">
        <v>5349</v>
      </c>
      <c r="N454" s="127" t="s">
        <v>5346</v>
      </c>
      <c r="O454" s="127" t="s">
        <v>5350</v>
      </c>
      <c r="P454" s="127" t="s">
        <v>5560</v>
      </c>
      <c r="Q454" s="127" t="s">
        <v>5561</v>
      </c>
      <c r="R454" s="127" t="s">
        <v>5447</v>
      </c>
      <c r="S454" s="127" t="s">
        <v>5448</v>
      </c>
      <c r="T454" s="129">
        <v>10</v>
      </c>
      <c r="U454" s="129">
        <v>10</v>
      </c>
      <c r="V454" s="127" t="s">
        <v>5355</v>
      </c>
      <c r="W454" s="127" t="s">
        <v>5355</v>
      </c>
      <c r="X454" s="130">
        <v>320000</v>
      </c>
      <c r="Y454" s="130">
        <v>320000</v>
      </c>
      <c r="Z454" s="131" t="s">
        <v>5356</v>
      </c>
      <c r="AA454" s="131">
        <v>3200000</v>
      </c>
      <c r="AB454" s="131">
        <v>0</v>
      </c>
      <c r="AC454" s="131">
        <v>320000</v>
      </c>
      <c r="AD454" s="130">
        <v>3520</v>
      </c>
      <c r="AE454" s="127" t="s">
        <v>5357</v>
      </c>
      <c r="AF454" s="127" t="s">
        <v>5356</v>
      </c>
      <c r="AG454" s="127" t="s">
        <v>5356</v>
      </c>
      <c r="AH454" s="127" t="s">
        <v>5797</v>
      </c>
      <c r="AI454" s="127" t="s">
        <v>5356</v>
      </c>
      <c r="AJ454" s="127" t="s">
        <v>5359</v>
      </c>
      <c r="AK454" s="127" t="s">
        <v>5360</v>
      </c>
      <c r="AL454" s="131" t="s">
        <v>5361</v>
      </c>
      <c r="AM454" s="127" t="s">
        <v>5384</v>
      </c>
      <c r="AN454" s="127" t="s">
        <v>5557</v>
      </c>
      <c r="AO454" s="127" t="s">
        <v>5356</v>
      </c>
      <c r="AP454" s="127" t="s">
        <v>5356</v>
      </c>
      <c r="AQ454" s="132">
        <v>10</v>
      </c>
      <c r="AR454" t="s">
        <v>29</v>
      </c>
      <c r="AS454"/>
    </row>
    <row r="455" spans="1:45" s="127" customFormat="1">
      <c r="A455" s="127" t="s">
        <v>5798</v>
      </c>
      <c r="B455" s="128">
        <v>43637</v>
      </c>
      <c r="C455" s="127" t="s">
        <v>5339</v>
      </c>
      <c r="D455" s="127" t="s">
        <v>5340</v>
      </c>
      <c r="E455" s="127" t="s">
        <v>5799</v>
      </c>
      <c r="F455" s="127" t="s">
        <v>5342</v>
      </c>
      <c r="G455" s="127" t="s">
        <v>5427</v>
      </c>
      <c r="H455" s="127" t="s">
        <v>5428</v>
      </c>
      <c r="I455" s="127" t="s">
        <v>5429</v>
      </c>
      <c r="J455" s="127" t="s">
        <v>5346</v>
      </c>
      <c r="K455" s="127" t="s">
        <v>5347</v>
      </c>
      <c r="L455" s="127" t="s">
        <v>5348</v>
      </c>
      <c r="M455" s="127" t="s">
        <v>5349</v>
      </c>
      <c r="N455" s="127" t="s">
        <v>5346</v>
      </c>
      <c r="O455" s="127" t="s">
        <v>5350</v>
      </c>
      <c r="P455" s="127" t="s">
        <v>5351</v>
      </c>
      <c r="Q455" s="127" t="s">
        <v>5352</v>
      </c>
      <c r="R455" s="127" t="s">
        <v>5353</v>
      </c>
      <c r="S455" s="127" t="s">
        <v>5354</v>
      </c>
      <c r="T455" s="129">
        <v>3</v>
      </c>
      <c r="U455" s="129">
        <v>3</v>
      </c>
      <c r="V455" s="127" t="s">
        <v>5355</v>
      </c>
      <c r="W455" s="127" t="s">
        <v>5355</v>
      </c>
      <c r="X455" s="130">
        <v>155455</v>
      </c>
      <c r="Y455" s="130">
        <v>155455</v>
      </c>
      <c r="Z455" s="131" t="s">
        <v>5356</v>
      </c>
      <c r="AA455" s="131">
        <v>466365</v>
      </c>
      <c r="AB455" s="131">
        <v>0</v>
      </c>
      <c r="AC455" s="131">
        <v>46637</v>
      </c>
      <c r="AD455" s="130">
        <v>513.00199999999995</v>
      </c>
      <c r="AE455" s="127" t="s">
        <v>5357</v>
      </c>
      <c r="AF455" s="127" t="s">
        <v>5356</v>
      </c>
      <c r="AG455" s="127" t="s">
        <v>5356</v>
      </c>
      <c r="AH455" s="127" t="s">
        <v>5800</v>
      </c>
      <c r="AI455" s="127" t="s">
        <v>5356</v>
      </c>
      <c r="AJ455" s="127" t="s">
        <v>5359</v>
      </c>
      <c r="AK455" s="127" t="s">
        <v>5360</v>
      </c>
      <c r="AL455" s="131" t="s">
        <v>5361</v>
      </c>
      <c r="AM455" s="127" t="s">
        <v>5356</v>
      </c>
      <c r="AN455" s="127" t="s">
        <v>5431</v>
      </c>
      <c r="AO455" s="127" t="s">
        <v>5429</v>
      </c>
      <c r="AP455" s="127" t="s">
        <v>13</v>
      </c>
      <c r="AQ455" s="132">
        <v>3</v>
      </c>
      <c r="AR455" t="s">
        <v>95</v>
      </c>
      <c r="AS455"/>
    </row>
    <row r="456" spans="1:45" s="127" customFormat="1">
      <c r="A456" s="127" t="s">
        <v>5798</v>
      </c>
      <c r="B456" s="128">
        <v>43637</v>
      </c>
      <c r="C456" s="127" t="s">
        <v>5339</v>
      </c>
      <c r="D456" s="127" t="s">
        <v>5340</v>
      </c>
      <c r="E456" s="127" t="s">
        <v>5799</v>
      </c>
      <c r="F456" s="127" t="s">
        <v>5342</v>
      </c>
      <c r="G456" s="127" t="s">
        <v>5427</v>
      </c>
      <c r="H456" s="127" t="s">
        <v>5428</v>
      </c>
      <c r="I456" s="127" t="s">
        <v>5429</v>
      </c>
      <c r="J456" s="127" t="s">
        <v>5346</v>
      </c>
      <c r="K456" s="127" t="s">
        <v>5347</v>
      </c>
      <c r="L456" s="127" t="s">
        <v>5348</v>
      </c>
      <c r="M456" s="127" t="s">
        <v>5349</v>
      </c>
      <c r="N456" s="127" t="s">
        <v>5346</v>
      </c>
      <c r="O456" s="127" t="s">
        <v>5350</v>
      </c>
      <c r="P456" s="127" t="s">
        <v>5351</v>
      </c>
      <c r="Q456" s="127" t="s">
        <v>5352</v>
      </c>
      <c r="R456" s="127" t="s">
        <v>5363</v>
      </c>
      <c r="S456" s="127" t="s">
        <v>5364</v>
      </c>
      <c r="T456" s="129">
        <v>3</v>
      </c>
      <c r="U456" s="129">
        <v>3</v>
      </c>
      <c r="V456" s="127" t="s">
        <v>5355</v>
      </c>
      <c r="W456" s="127" t="s">
        <v>5355</v>
      </c>
      <c r="X456" s="130">
        <v>355455</v>
      </c>
      <c r="Y456" s="130">
        <v>355455</v>
      </c>
      <c r="Z456" s="131" t="s">
        <v>5356</v>
      </c>
      <c r="AA456" s="131">
        <v>1066365</v>
      </c>
      <c r="AB456" s="131">
        <v>0</v>
      </c>
      <c r="AC456" s="131">
        <v>106637</v>
      </c>
      <c r="AD456" s="130">
        <v>1173.002</v>
      </c>
      <c r="AE456" s="127" t="s">
        <v>5357</v>
      </c>
      <c r="AF456" s="127" t="s">
        <v>5356</v>
      </c>
      <c r="AG456" s="127" t="s">
        <v>5356</v>
      </c>
      <c r="AH456" s="127" t="s">
        <v>5800</v>
      </c>
      <c r="AI456" s="127" t="s">
        <v>5356</v>
      </c>
      <c r="AJ456" s="127" t="s">
        <v>5359</v>
      </c>
      <c r="AK456" s="127" t="s">
        <v>5360</v>
      </c>
      <c r="AL456" s="131" t="s">
        <v>5361</v>
      </c>
      <c r="AM456" s="127" t="s">
        <v>5356</v>
      </c>
      <c r="AN456" s="127" t="s">
        <v>5431</v>
      </c>
      <c r="AO456" s="127" t="s">
        <v>5429</v>
      </c>
      <c r="AP456" s="127" t="s">
        <v>13</v>
      </c>
      <c r="AQ456" s="132">
        <v>3</v>
      </c>
      <c r="AR456" t="s">
        <v>95</v>
      </c>
      <c r="AS456"/>
    </row>
    <row r="457" spans="1:45" s="127" customFormat="1">
      <c r="A457" s="127" t="s">
        <v>5798</v>
      </c>
      <c r="B457" s="128">
        <v>43637</v>
      </c>
      <c r="C457" s="127" t="s">
        <v>5339</v>
      </c>
      <c r="D457" s="127" t="s">
        <v>5340</v>
      </c>
      <c r="E457" s="127" t="s">
        <v>5799</v>
      </c>
      <c r="F457" s="127" t="s">
        <v>5342</v>
      </c>
      <c r="G457" s="127" t="s">
        <v>5427</v>
      </c>
      <c r="H457" s="127" t="s">
        <v>5428</v>
      </c>
      <c r="I457" s="127" t="s">
        <v>5429</v>
      </c>
      <c r="J457" s="127" t="s">
        <v>5346</v>
      </c>
      <c r="K457" s="127" t="s">
        <v>5347</v>
      </c>
      <c r="L457" s="127" t="s">
        <v>5348</v>
      </c>
      <c r="M457" s="127" t="s">
        <v>5349</v>
      </c>
      <c r="N457" s="127" t="s">
        <v>5346</v>
      </c>
      <c r="O457" s="127" t="s">
        <v>5350</v>
      </c>
      <c r="P457" s="127" t="s">
        <v>5351</v>
      </c>
      <c r="Q457" s="127" t="s">
        <v>5352</v>
      </c>
      <c r="R457" s="127" t="s">
        <v>5386</v>
      </c>
      <c r="S457" s="127" t="s">
        <v>5387</v>
      </c>
      <c r="T457" s="129">
        <v>10</v>
      </c>
      <c r="U457" s="129">
        <v>10</v>
      </c>
      <c r="V457" s="127" t="s">
        <v>5355</v>
      </c>
      <c r="W457" s="127" t="s">
        <v>5355</v>
      </c>
      <c r="X457" s="130">
        <v>213273</v>
      </c>
      <c r="Y457" s="130">
        <v>213273</v>
      </c>
      <c r="Z457" s="131" t="s">
        <v>5356</v>
      </c>
      <c r="AA457" s="131">
        <v>2132730</v>
      </c>
      <c r="AB457" s="131">
        <v>0</v>
      </c>
      <c r="AC457" s="131">
        <v>213272</v>
      </c>
      <c r="AD457" s="130">
        <v>2346.002</v>
      </c>
      <c r="AE457" s="127" t="s">
        <v>5357</v>
      </c>
      <c r="AF457" s="127" t="s">
        <v>5356</v>
      </c>
      <c r="AG457" s="127" t="s">
        <v>5356</v>
      </c>
      <c r="AH457" s="127" t="s">
        <v>5800</v>
      </c>
      <c r="AI457" s="127" t="s">
        <v>5356</v>
      </c>
      <c r="AJ457" s="127" t="s">
        <v>5359</v>
      </c>
      <c r="AK457" s="127" t="s">
        <v>5360</v>
      </c>
      <c r="AL457" s="131" t="s">
        <v>5361</v>
      </c>
      <c r="AM457" s="127" t="s">
        <v>5356</v>
      </c>
      <c r="AN457" s="127" t="s">
        <v>5431</v>
      </c>
      <c r="AO457" s="127" t="s">
        <v>5429</v>
      </c>
      <c r="AP457" s="127" t="s">
        <v>13</v>
      </c>
      <c r="AQ457" s="132">
        <v>10</v>
      </c>
      <c r="AR457" t="s">
        <v>95</v>
      </c>
      <c r="AS457"/>
    </row>
    <row r="458" spans="1:45" s="127" customFormat="1">
      <c r="A458" s="127" t="s">
        <v>5798</v>
      </c>
      <c r="B458" s="128">
        <v>43637</v>
      </c>
      <c r="C458" s="127" t="s">
        <v>5339</v>
      </c>
      <c r="D458" s="127" t="s">
        <v>5340</v>
      </c>
      <c r="E458" s="127" t="s">
        <v>5799</v>
      </c>
      <c r="F458" s="127" t="s">
        <v>5342</v>
      </c>
      <c r="G458" s="127" t="s">
        <v>5427</v>
      </c>
      <c r="H458" s="127" t="s">
        <v>5428</v>
      </c>
      <c r="I458" s="127" t="s">
        <v>5429</v>
      </c>
      <c r="J458" s="127" t="s">
        <v>5346</v>
      </c>
      <c r="K458" s="127" t="s">
        <v>5347</v>
      </c>
      <c r="L458" s="127" t="s">
        <v>5348</v>
      </c>
      <c r="M458" s="127" t="s">
        <v>5349</v>
      </c>
      <c r="N458" s="127" t="s">
        <v>5346</v>
      </c>
      <c r="O458" s="127" t="s">
        <v>5350</v>
      </c>
      <c r="P458" s="127" t="s">
        <v>5351</v>
      </c>
      <c r="Q458" s="127" t="s">
        <v>5352</v>
      </c>
      <c r="R458" s="127" t="s">
        <v>5367</v>
      </c>
      <c r="S458" s="127" t="s">
        <v>5368</v>
      </c>
      <c r="T458" s="129">
        <v>3</v>
      </c>
      <c r="U458" s="129">
        <v>3</v>
      </c>
      <c r="V458" s="127" t="s">
        <v>5355</v>
      </c>
      <c r="W458" s="127" t="s">
        <v>5355</v>
      </c>
      <c r="X458" s="130">
        <v>313636</v>
      </c>
      <c r="Y458" s="130">
        <v>313636</v>
      </c>
      <c r="Z458" s="131" t="s">
        <v>5356</v>
      </c>
      <c r="AA458" s="131">
        <v>940908</v>
      </c>
      <c r="AB458" s="131">
        <v>0</v>
      </c>
      <c r="AC458" s="131">
        <v>94091</v>
      </c>
      <c r="AD458" s="130">
        <v>1034.999</v>
      </c>
      <c r="AE458" s="127" t="s">
        <v>5357</v>
      </c>
      <c r="AF458" s="127" t="s">
        <v>5356</v>
      </c>
      <c r="AG458" s="127" t="s">
        <v>5356</v>
      </c>
      <c r="AH458" s="127" t="s">
        <v>5800</v>
      </c>
      <c r="AI458" s="127" t="s">
        <v>5356</v>
      </c>
      <c r="AJ458" s="127" t="s">
        <v>5359</v>
      </c>
      <c r="AK458" s="127" t="s">
        <v>5360</v>
      </c>
      <c r="AL458" s="131" t="s">
        <v>5361</v>
      </c>
      <c r="AM458" s="127" t="s">
        <v>5356</v>
      </c>
      <c r="AN458" s="127" t="s">
        <v>5431</v>
      </c>
      <c r="AO458" s="127" t="s">
        <v>5429</v>
      </c>
      <c r="AP458" s="127" t="s">
        <v>13</v>
      </c>
      <c r="AQ458" s="132">
        <v>3</v>
      </c>
      <c r="AR458" t="s">
        <v>95</v>
      </c>
      <c r="AS458"/>
    </row>
    <row r="459" spans="1:45" s="127" customFormat="1">
      <c r="A459" s="127" t="s">
        <v>5798</v>
      </c>
      <c r="B459" s="128">
        <v>43637</v>
      </c>
      <c r="C459" s="127" t="s">
        <v>5339</v>
      </c>
      <c r="D459" s="127" t="s">
        <v>5340</v>
      </c>
      <c r="E459" s="127" t="s">
        <v>5799</v>
      </c>
      <c r="F459" s="127" t="s">
        <v>5342</v>
      </c>
      <c r="G459" s="127" t="s">
        <v>5427</v>
      </c>
      <c r="H459" s="127" t="s">
        <v>5428</v>
      </c>
      <c r="I459" s="127" t="s">
        <v>5429</v>
      </c>
      <c r="J459" s="127" t="s">
        <v>5346</v>
      </c>
      <c r="K459" s="127" t="s">
        <v>5347</v>
      </c>
      <c r="L459" s="127" t="s">
        <v>5348</v>
      </c>
      <c r="M459" s="127" t="s">
        <v>5349</v>
      </c>
      <c r="N459" s="127" t="s">
        <v>5346</v>
      </c>
      <c r="O459" s="127" t="s">
        <v>5350</v>
      </c>
      <c r="P459" s="127" t="s">
        <v>5351</v>
      </c>
      <c r="Q459" s="127" t="s">
        <v>5352</v>
      </c>
      <c r="R459" s="127" t="s">
        <v>5369</v>
      </c>
      <c r="S459" s="127" t="s">
        <v>5370</v>
      </c>
      <c r="T459" s="129">
        <v>3</v>
      </c>
      <c r="U459" s="129">
        <v>3</v>
      </c>
      <c r="V459" s="127" t="s">
        <v>5355</v>
      </c>
      <c r="W459" s="127" t="s">
        <v>5355</v>
      </c>
      <c r="X459" s="130">
        <v>313636</v>
      </c>
      <c r="Y459" s="130">
        <v>313636</v>
      </c>
      <c r="Z459" s="131" t="s">
        <v>5356</v>
      </c>
      <c r="AA459" s="131">
        <v>940908</v>
      </c>
      <c r="AB459" s="131">
        <v>0</v>
      </c>
      <c r="AC459" s="131">
        <v>94091</v>
      </c>
      <c r="AD459" s="130">
        <v>1034.999</v>
      </c>
      <c r="AE459" s="127" t="s">
        <v>5357</v>
      </c>
      <c r="AF459" s="127" t="s">
        <v>5356</v>
      </c>
      <c r="AG459" s="127" t="s">
        <v>5356</v>
      </c>
      <c r="AH459" s="127" t="s">
        <v>5800</v>
      </c>
      <c r="AI459" s="127" t="s">
        <v>5356</v>
      </c>
      <c r="AJ459" s="127" t="s">
        <v>5359</v>
      </c>
      <c r="AK459" s="127" t="s">
        <v>5360</v>
      </c>
      <c r="AL459" s="131" t="s">
        <v>5361</v>
      </c>
      <c r="AM459" s="127" t="s">
        <v>5356</v>
      </c>
      <c r="AN459" s="127" t="s">
        <v>5431</v>
      </c>
      <c r="AO459" s="127" t="s">
        <v>5429</v>
      </c>
      <c r="AP459" s="127" t="s">
        <v>13</v>
      </c>
      <c r="AQ459" s="132">
        <v>3</v>
      </c>
      <c r="AR459" t="s">
        <v>95</v>
      </c>
      <c r="AS459"/>
    </row>
    <row r="460" spans="1:45" s="127" customFormat="1">
      <c r="A460" s="127" t="s">
        <v>5801</v>
      </c>
      <c r="B460" s="128">
        <v>43637</v>
      </c>
      <c r="C460" s="127" t="s">
        <v>5339</v>
      </c>
      <c r="D460" s="127" t="s">
        <v>5340</v>
      </c>
      <c r="E460" s="127" t="s">
        <v>5802</v>
      </c>
      <c r="F460" s="127" t="s">
        <v>5342</v>
      </c>
      <c r="G460" s="127" t="s">
        <v>5427</v>
      </c>
      <c r="H460" s="127" t="s">
        <v>5428</v>
      </c>
      <c r="I460" s="127" t="s">
        <v>5513</v>
      </c>
      <c r="J460" s="127" t="s">
        <v>5346</v>
      </c>
      <c r="K460" s="127" t="s">
        <v>5347</v>
      </c>
      <c r="L460" s="127" t="s">
        <v>5348</v>
      </c>
      <c r="M460" s="127" t="s">
        <v>5349</v>
      </c>
      <c r="N460" s="127" t="s">
        <v>5346</v>
      </c>
      <c r="O460" s="127" t="s">
        <v>5350</v>
      </c>
      <c r="P460" s="127" t="s">
        <v>5351</v>
      </c>
      <c r="Q460" s="127" t="s">
        <v>5352</v>
      </c>
      <c r="R460" s="127" t="s">
        <v>5353</v>
      </c>
      <c r="S460" s="127" t="s">
        <v>5354</v>
      </c>
      <c r="T460" s="129">
        <v>10</v>
      </c>
      <c r="U460" s="129">
        <v>10</v>
      </c>
      <c r="V460" s="127" t="s">
        <v>5355</v>
      </c>
      <c r="W460" s="127" t="s">
        <v>5355</v>
      </c>
      <c r="X460" s="130">
        <v>155455</v>
      </c>
      <c r="Y460" s="130">
        <v>155455</v>
      </c>
      <c r="Z460" s="131" t="s">
        <v>5356</v>
      </c>
      <c r="AA460" s="131">
        <v>1554550</v>
      </c>
      <c r="AB460" s="131">
        <v>0</v>
      </c>
      <c r="AC460" s="131">
        <v>155455</v>
      </c>
      <c r="AD460" s="130">
        <v>1710.0050000000001</v>
      </c>
      <c r="AE460" s="127" t="s">
        <v>5357</v>
      </c>
      <c r="AF460" s="127" t="s">
        <v>5356</v>
      </c>
      <c r="AG460" s="127" t="s">
        <v>5356</v>
      </c>
      <c r="AH460" s="127" t="s">
        <v>5803</v>
      </c>
      <c r="AI460" s="127" t="s">
        <v>5356</v>
      </c>
      <c r="AJ460" s="127" t="s">
        <v>5359</v>
      </c>
      <c r="AK460" s="127" t="s">
        <v>5360</v>
      </c>
      <c r="AL460" s="131" t="s">
        <v>5361</v>
      </c>
      <c r="AM460" s="127" t="s">
        <v>5356</v>
      </c>
      <c r="AN460" s="127" t="s">
        <v>5515</v>
      </c>
      <c r="AO460" s="127" t="s">
        <v>5513</v>
      </c>
      <c r="AP460" s="127" t="s">
        <v>13</v>
      </c>
      <c r="AQ460" s="132">
        <v>10</v>
      </c>
      <c r="AR460" t="s">
        <v>95</v>
      </c>
      <c r="AS460"/>
    </row>
    <row r="461" spans="1:45" s="127" customFormat="1">
      <c r="A461" s="127" t="s">
        <v>5801</v>
      </c>
      <c r="B461" s="128">
        <v>43637</v>
      </c>
      <c r="C461" s="127" t="s">
        <v>5339</v>
      </c>
      <c r="D461" s="127" t="s">
        <v>5340</v>
      </c>
      <c r="E461" s="127" t="s">
        <v>5802</v>
      </c>
      <c r="F461" s="127" t="s">
        <v>5342</v>
      </c>
      <c r="G461" s="127" t="s">
        <v>5427</v>
      </c>
      <c r="H461" s="127" t="s">
        <v>5428</v>
      </c>
      <c r="I461" s="127" t="s">
        <v>5513</v>
      </c>
      <c r="J461" s="127" t="s">
        <v>5346</v>
      </c>
      <c r="K461" s="127" t="s">
        <v>5347</v>
      </c>
      <c r="L461" s="127" t="s">
        <v>5348</v>
      </c>
      <c r="M461" s="127" t="s">
        <v>5349</v>
      </c>
      <c r="N461" s="127" t="s">
        <v>5346</v>
      </c>
      <c r="O461" s="127" t="s">
        <v>5350</v>
      </c>
      <c r="P461" s="127" t="s">
        <v>5351</v>
      </c>
      <c r="Q461" s="127" t="s">
        <v>5352</v>
      </c>
      <c r="R461" s="127" t="s">
        <v>5363</v>
      </c>
      <c r="S461" s="127" t="s">
        <v>5364</v>
      </c>
      <c r="T461" s="129">
        <v>2</v>
      </c>
      <c r="U461" s="129">
        <v>2</v>
      </c>
      <c r="V461" s="127" t="s">
        <v>5355</v>
      </c>
      <c r="W461" s="127" t="s">
        <v>5355</v>
      </c>
      <c r="X461" s="130">
        <v>355455</v>
      </c>
      <c r="Y461" s="130">
        <v>355455</v>
      </c>
      <c r="Z461" s="131" t="s">
        <v>5356</v>
      </c>
      <c r="AA461" s="131">
        <v>710910</v>
      </c>
      <c r="AB461" s="131">
        <v>0</v>
      </c>
      <c r="AC461" s="131">
        <v>71091</v>
      </c>
      <c r="AD461" s="130">
        <v>782.00099999999998</v>
      </c>
      <c r="AE461" s="127" t="s">
        <v>5357</v>
      </c>
      <c r="AF461" s="127" t="s">
        <v>5356</v>
      </c>
      <c r="AG461" s="127" t="s">
        <v>5356</v>
      </c>
      <c r="AH461" s="127" t="s">
        <v>5803</v>
      </c>
      <c r="AI461" s="127" t="s">
        <v>5356</v>
      </c>
      <c r="AJ461" s="127" t="s">
        <v>5359</v>
      </c>
      <c r="AK461" s="127" t="s">
        <v>5360</v>
      </c>
      <c r="AL461" s="131" t="s">
        <v>5361</v>
      </c>
      <c r="AM461" s="127" t="s">
        <v>5356</v>
      </c>
      <c r="AN461" s="127" t="s">
        <v>5515</v>
      </c>
      <c r="AO461" s="127" t="s">
        <v>5513</v>
      </c>
      <c r="AP461" s="127" t="s">
        <v>13</v>
      </c>
      <c r="AQ461" s="132">
        <v>2</v>
      </c>
      <c r="AR461" t="s">
        <v>95</v>
      </c>
      <c r="AS461"/>
    </row>
    <row r="462" spans="1:45" s="127" customFormat="1">
      <c r="A462" s="127" t="s">
        <v>5801</v>
      </c>
      <c r="B462" s="128">
        <v>43637</v>
      </c>
      <c r="C462" s="127" t="s">
        <v>5339</v>
      </c>
      <c r="D462" s="127" t="s">
        <v>5340</v>
      </c>
      <c r="E462" s="127" t="s">
        <v>5802</v>
      </c>
      <c r="F462" s="127" t="s">
        <v>5342</v>
      </c>
      <c r="G462" s="127" t="s">
        <v>5427</v>
      </c>
      <c r="H462" s="127" t="s">
        <v>5428</v>
      </c>
      <c r="I462" s="127" t="s">
        <v>5513</v>
      </c>
      <c r="J462" s="127" t="s">
        <v>5346</v>
      </c>
      <c r="K462" s="127" t="s">
        <v>5347</v>
      </c>
      <c r="L462" s="127" t="s">
        <v>5348</v>
      </c>
      <c r="M462" s="127" t="s">
        <v>5349</v>
      </c>
      <c r="N462" s="127" t="s">
        <v>5346</v>
      </c>
      <c r="O462" s="127" t="s">
        <v>5350</v>
      </c>
      <c r="P462" s="127" t="s">
        <v>5351</v>
      </c>
      <c r="Q462" s="127" t="s">
        <v>5352</v>
      </c>
      <c r="R462" s="127" t="s">
        <v>5386</v>
      </c>
      <c r="S462" s="127" t="s">
        <v>5387</v>
      </c>
      <c r="T462" s="129">
        <v>5</v>
      </c>
      <c r="U462" s="129">
        <v>5</v>
      </c>
      <c r="V462" s="127" t="s">
        <v>5355</v>
      </c>
      <c r="W462" s="127" t="s">
        <v>5355</v>
      </c>
      <c r="X462" s="130">
        <v>213273</v>
      </c>
      <c r="Y462" s="130">
        <v>213273</v>
      </c>
      <c r="Z462" s="131" t="s">
        <v>5356</v>
      </c>
      <c r="AA462" s="131">
        <v>1066365</v>
      </c>
      <c r="AB462" s="131">
        <v>0</v>
      </c>
      <c r="AC462" s="131">
        <v>106637</v>
      </c>
      <c r="AD462" s="130">
        <v>1173.002</v>
      </c>
      <c r="AE462" s="127" t="s">
        <v>5357</v>
      </c>
      <c r="AF462" s="127" t="s">
        <v>5356</v>
      </c>
      <c r="AG462" s="127" t="s">
        <v>5356</v>
      </c>
      <c r="AH462" s="127" t="s">
        <v>5803</v>
      </c>
      <c r="AI462" s="127" t="s">
        <v>5356</v>
      </c>
      <c r="AJ462" s="127" t="s">
        <v>5359</v>
      </c>
      <c r="AK462" s="127" t="s">
        <v>5360</v>
      </c>
      <c r="AL462" s="131" t="s">
        <v>5361</v>
      </c>
      <c r="AM462" s="127" t="s">
        <v>5356</v>
      </c>
      <c r="AN462" s="127" t="s">
        <v>5515</v>
      </c>
      <c r="AO462" s="127" t="s">
        <v>5513</v>
      </c>
      <c r="AP462" s="127" t="s">
        <v>13</v>
      </c>
      <c r="AQ462" s="132">
        <v>5</v>
      </c>
      <c r="AR462" t="s">
        <v>95</v>
      </c>
      <c r="AS462"/>
    </row>
    <row r="463" spans="1:45" s="127" customFormat="1">
      <c r="A463" s="127" t="s">
        <v>5801</v>
      </c>
      <c r="B463" s="128">
        <v>43637</v>
      </c>
      <c r="C463" s="127" t="s">
        <v>5339</v>
      </c>
      <c r="D463" s="127" t="s">
        <v>5340</v>
      </c>
      <c r="E463" s="127" t="s">
        <v>5802</v>
      </c>
      <c r="F463" s="127" t="s">
        <v>5342</v>
      </c>
      <c r="G463" s="127" t="s">
        <v>5427</v>
      </c>
      <c r="H463" s="127" t="s">
        <v>5428</v>
      </c>
      <c r="I463" s="127" t="s">
        <v>5513</v>
      </c>
      <c r="J463" s="127" t="s">
        <v>5346</v>
      </c>
      <c r="K463" s="127" t="s">
        <v>5347</v>
      </c>
      <c r="L463" s="127" t="s">
        <v>5348</v>
      </c>
      <c r="M463" s="127" t="s">
        <v>5349</v>
      </c>
      <c r="N463" s="127" t="s">
        <v>5346</v>
      </c>
      <c r="O463" s="127" t="s">
        <v>5350</v>
      </c>
      <c r="P463" s="127" t="s">
        <v>5351</v>
      </c>
      <c r="Q463" s="127" t="s">
        <v>5352</v>
      </c>
      <c r="R463" s="127" t="s">
        <v>5367</v>
      </c>
      <c r="S463" s="127" t="s">
        <v>5368</v>
      </c>
      <c r="T463" s="129">
        <v>5</v>
      </c>
      <c r="U463" s="129">
        <v>5</v>
      </c>
      <c r="V463" s="127" t="s">
        <v>5355</v>
      </c>
      <c r="W463" s="127" t="s">
        <v>5355</v>
      </c>
      <c r="X463" s="130">
        <v>313636</v>
      </c>
      <c r="Y463" s="130">
        <v>313636</v>
      </c>
      <c r="Z463" s="131" t="s">
        <v>5356</v>
      </c>
      <c r="AA463" s="131">
        <v>1568180</v>
      </c>
      <c r="AB463" s="131">
        <v>0</v>
      </c>
      <c r="AC463" s="131">
        <v>156817</v>
      </c>
      <c r="AD463" s="130">
        <v>1724.9970000000001</v>
      </c>
      <c r="AE463" s="127" t="s">
        <v>5357</v>
      </c>
      <c r="AF463" s="127" t="s">
        <v>5356</v>
      </c>
      <c r="AG463" s="127" t="s">
        <v>5356</v>
      </c>
      <c r="AH463" s="127" t="s">
        <v>5803</v>
      </c>
      <c r="AI463" s="127" t="s">
        <v>5356</v>
      </c>
      <c r="AJ463" s="127" t="s">
        <v>5359</v>
      </c>
      <c r="AK463" s="127" t="s">
        <v>5360</v>
      </c>
      <c r="AL463" s="131" t="s">
        <v>5361</v>
      </c>
      <c r="AM463" s="127" t="s">
        <v>5356</v>
      </c>
      <c r="AN463" s="127" t="s">
        <v>5515</v>
      </c>
      <c r="AO463" s="127" t="s">
        <v>5513</v>
      </c>
      <c r="AP463" s="127" t="s">
        <v>13</v>
      </c>
      <c r="AQ463" s="132">
        <v>5</v>
      </c>
      <c r="AR463" t="s">
        <v>95</v>
      </c>
      <c r="AS463"/>
    </row>
    <row r="464" spans="1:45" s="127" customFormat="1">
      <c r="A464" s="127" t="s">
        <v>5801</v>
      </c>
      <c r="B464" s="128">
        <v>43637</v>
      </c>
      <c r="C464" s="127" t="s">
        <v>5339</v>
      </c>
      <c r="D464" s="127" t="s">
        <v>5340</v>
      </c>
      <c r="E464" s="127" t="s">
        <v>5802</v>
      </c>
      <c r="F464" s="127" t="s">
        <v>5342</v>
      </c>
      <c r="G464" s="127" t="s">
        <v>5427</v>
      </c>
      <c r="H464" s="127" t="s">
        <v>5428</v>
      </c>
      <c r="I464" s="127" t="s">
        <v>5513</v>
      </c>
      <c r="J464" s="127" t="s">
        <v>5346</v>
      </c>
      <c r="K464" s="127" t="s">
        <v>5347</v>
      </c>
      <c r="L464" s="127" t="s">
        <v>5348</v>
      </c>
      <c r="M464" s="127" t="s">
        <v>5349</v>
      </c>
      <c r="N464" s="127" t="s">
        <v>5346</v>
      </c>
      <c r="O464" s="127" t="s">
        <v>5350</v>
      </c>
      <c r="P464" s="127" t="s">
        <v>5351</v>
      </c>
      <c r="Q464" s="127" t="s">
        <v>5352</v>
      </c>
      <c r="R464" s="127" t="s">
        <v>5369</v>
      </c>
      <c r="S464" s="127" t="s">
        <v>5370</v>
      </c>
      <c r="T464" s="129">
        <v>1</v>
      </c>
      <c r="U464" s="129">
        <v>1</v>
      </c>
      <c r="V464" s="127" t="s">
        <v>5355</v>
      </c>
      <c r="W464" s="127" t="s">
        <v>5355</v>
      </c>
      <c r="X464" s="130">
        <v>313636</v>
      </c>
      <c r="Y464" s="130">
        <v>313636</v>
      </c>
      <c r="Z464" s="131" t="s">
        <v>5356</v>
      </c>
      <c r="AA464" s="131">
        <v>313636</v>
      </c>
      <c r="AB464" s="131">
        <v>0</v>
      </c>
      <c r="AC464" s="131">
        <v>31364</v>
      </c>
      <c r="AD464" s="130">
        <v>345</v>
      </c>
      <c r="AE464" s="127" t="s">
        <v>5357</v>
      </c>
      <c r="AF464" s="127" t="s">
        <v>5356</v>
      </c>
      <c r="AG464" s="127" t="s">
        <v>5356</v>
      </c>
      <c r="AH464" s="127" t="s">
        <v>5803</v>
      </c>
      <c r="AI464" s="127" t="s">
        <v>5356</v>
      </c>
      <c r="AJ464" s="127" t="s">
        <v>5359</v>
      </c>
      <c r="AK464" s="127" t="s">
        <v>5360</v>
      </c>
      <c r="AL464" s="131" t="s">
        <v>5361</v>
      </c>
      <c r="AM464" s="127" t="s">
        <v>5356</v>
      </c>
      <c r="AN464" s="127" t="s">
        <v>5515</v>
      </c>
      <c r="AO464" s="127" t="s">
        <v>5513</v>
      </c>
      <c r="AP464" s="127" t="s">
        <v>13</v>
      </c>
      <c r="AQ464" s="132">
        <v>1</v>
      </c>
      <c r="AR464" t="s">
        <v>95</v>
      </c>
      <c r="AS464"/>
    </row>
    <row r="465" spans="1:45" s="127" customFormat="1">
      <c r="A465" s="127" t="s">
        <v>5804</v>
      </c>
      <c r="B465" s="128">
        <v>43637</v>
      </c>
      <c r="C465" s="127" t="s">
        <v>5339</v>
      </c>
      <c r="D465" s="127" t="s">
        <v>5340</v>
      </c>
      <c r="E465" s="127" t="s">
        <v>5805</v>
      </c>
      <c r="F465" s="127" t="s">
        <v>5342</v>
      </c>
      <c r="G465" s="127" t="s">
        <v>5427</v>
      </c>
      <c r="H465" s="127" t="s">
        <v>5428</v>
      </c>
      <c r="I465" s="127" t="s">
        <v>5444</v>
      </c>
      <c r="J465" s="127" t="s">
        <v>5346</v>
      </c>
      <c r="K465" s="127" t="s">
        <v>5347</v>
      </c>
      <c r="L465" s="127" t="s">
        <v>5348</v>
      </c>
      <c r="M465" s="127" t="s">
        <v>5349</v>
      </c>
      <c r="N465" s="127" t="s">
        <v>5346</v>
      </c>
      <c r="O465" s="127" t="s">
        <v>5350</v>
      </c>
      <c r="P465" s="127" t="s">
        <v>5351</v>
      </c>
      <c r="Q465" s="127" t="s">
        <v>5352</v>
      </c>
      <c r="R465" s="127" t="s">
        <v>5353</v>
      </c>
      <c r="S465" s="127" t="s">
        <v>5354</v>
      </c>
      <c r="T465" s="129">
        <v>10</v>
      </c>
      <c r="U465" s="129">
        <v>10</v>
      </c>
      <c r="V465" s="127" t="s">
        <v>5355</v>
      </c>
      <c r="W465" s="127" t="s">
        <v>5355</v>
      </c>
      <c r="X465" s="130">
        <v>155455</v>
      </c>
      <c r="Y465" s="130">
        <v>155455</v>
      </c>
      <c r="Z465" s="131" t="s">
        <v>5356</v>
      </c>
      <c r="AA465" s="131">
        <v>1554550</v>
      </c>
      <c r="AB465" s="131">
        <v>0</v>
      </c>
      <c r="AC465" s="131">
        <v>155455</v>
      </c>
      <c r="AD465" s="130">
        <v>1710.0050000000001</v>
      </c>
      <c r="AE465" s="127" t="s">
        <v>5357</v>
      </c>
      <c r="AF465" s="127" t="s">
        <v>5356</v>
      </c>
      <c r="AG465" s="127" t="s">
        <v>5356</v>
      </c>
      <c r="AH465" s="127" t="s">
        <v>5806</v>
      </c>
      <c r="AI465" s="127" t="s">
        <v>5356</v>
      </c>
      <c r="AJ465" s="127" t="s">
        <v>5359</v>
      </c>
      <c r="AK465" s="127" t="s">
        <v>5360</v>
      </c>
      <c r="AL465" s="131" t="s">
        <v>5361</v>
      </c>
      <c r="AM465" s="127" t="s">
        <v>5356</v>
      </c>
      <c r="AN465" s="127" t="s">
        <v>5446</v>
      </c>
      <c r="AO465" s="127" t="s">
        <v>5444</v>
      </c>
      <c r="AP465" s="127" t="s">
        <v>13</v>
      </c>
      <c r="AQ465" s="132">
        <v>10</v>
      </c>
      <c r="AR465" t="s">
        <v>94</v>
      </c>
      <c r="AS465"/>
    </row>
    <row r="466" spans="1:45" s="127" customFormat="1">
      <c r="A466" s="127" t="s">
        <v>5804</v>
      </c>
      <c r="B466" s="128">
        <v>43637</v>
      </c>
      <c r="C466" s="127" t="s">
        <v>5339</v>
      </c>
      <c r="D466" s="127" t="s">
        <v>5340</v>
      </c>
      <c r="E466" s="127" t="s">
        <v>5805</v>
      </c>
      <c r="F466" s="127" t="s">
        <v>5342</v>
      </c>
      <c r="G466" s="127" t="s">
        <v>5427</v>
      </c>
      <c r="H466" s="127" t="s">
        <v>5428</v>
      </c>
      <c r="I466" s="127" t="s">
        <v>5444</v>
      </c>
      <c r="J466" s="127" t="s">
        <v>5346</v>
      </c>
      <c r="K466" s="127" t="s">
        <v>5347</v>
      </c>
      <c r="L466" s="127" t="s">
        <v>5348</v>
      </c>
      <c r="M466" s="127" t="s">
        <v>5349</v>
      </c>
      <c r="N466" s="127" t="s">
        <v>5346</v>
      </c>
      <c r="O466" s="127" t="s">
        <v>5350</v>
      </c>
      <c r="P466" s="127" t="s">
        <v>5351</v>
      </c>
      <c r="Q466" s="127" t="s">
        <v>5352</v>
      </c>
      <c r="R466" s="127" t="s">
        <v>5363</v>
      </c>
      <c r="S466" s="127" t="s">
        <v>5364</v>
      </c>
      <c r="T466" s="129">
        <v>1</v>
      </c>
      <c r="U466" s="129">
        <v>1</v>
      </c>
      <c r="V466" s="127" t="s">
        <v>5355</v>
      </c>
      <c r="W466" s="127" t="s">
        <v>5355</v>
      </c>
      <c r="X466" s="130">
        <v>355455</v>
      </c>
      <c r="Y466" s="130">
        <v>355455</v>
      </c>
      <c r="Z466" s="131" t="s">
        <v>5356</v>
      </c>
      <c r="AA466" s="131">
        <v>355455</v>
      </c>
      <c r="AB466" s="131">
        <v>0</v>
      </c>
      <c r="AC466" s="131">
        <v>35546</v>
      </c>
      <c r="AD466" s="130">
        <v>391.00099999999998</v>
      </c>
      <c r="AE466" s="127" t="s">
        <v>5357</v>
      </c>
      <c r="AF466" s="127" t="s">
        <v>5356</v>
      </c>
      <c r="AG466" s="127" t="s">
        <v>5356</v>
      </c>
      <c r="AH466" s="127" t="s">
        <v>5806</v>
      </c>
      <c r="AI466" s="127" t="s">
        <v>5356</v>
      </c>
      <c r="AJ466" s="127" t="s">
        <v>5359</v>
      </c>
      <c r="AK466" s="127" t="s">
        <v>5360</v>
      </c>
      <c r="AL466" s="131" t="s">
        <v>5361</v>
      </c>
      <c r="AM466" s="127" t="s">
        <v>5356</v>
      </c>
      <c r="AN466" s="127" t="s">
        <v>5446</v>
      </c>
      <c r="AO466" s="127" t="s">
        <v>5444</v>
      </c>
      <c r="AP466" s="127" t="s">
        <v>13</v>
      </c>
      <c r="AQ466" s="132">
        <v>1</v>
      </c>
      <c r="AR466" t="s">
        <v>94</v>
      </c>
      <c r="AS466"/>
    </row>
    <row r="467" spans="1:45" s="127" customFormat="1">
      <c r="A467" s="127" t="s">
        <v>5804</v>
      </c>
      <c r="B467" s="128">
        <v>43637</v>
      </c>
      <c r="C467" s="127" t="s">
        <v>5339</v>
      </c>
      <c r="D467" s="127" t="s">
        <v>5340</v>
      </c>
      <c r="E467" s="127" t="s">
        <v>5805</v>
      </c>
      <c r="F467" s="127" t="s">
        <v>5342</v>
      </c>
      <c r="G467" s="127" t="s">
        <v>5427</v>
      </c>
      <c r="H467" s="127" t="s">
        <v>5428</v>
      </c>
      <c r="I467" s="127" t="s">
        <v>5444</v>
      </c>
      <c r="J467" s="127" t="s">
        <v>5346</v>
      </c>
      <c r="K467" s="127" t="s">
        <v>5347</v>
      </c>
      <c r="L467" s="127" t="s">
        <v>5348</v>
      </c>
      <c r="M467" s="127" t="s">
        <v>5349</v>
      </c>
      <c r="N467" s="127" t="s">
        <v>5346</v>
      </c>
      <c r="O467" s="127" t="s">
        <v>5350</v>
      </c>
      <c r="P467" s="127" t="s">
        <v>5351</v>
      </c>
      <c r="Q467" s="127" t="s">
        <v>5352</v>
      </c>
      <c r="R467" s="127" t="s">
        <v>5367</v>
      </c>
      <c r="S467" s="127" t="s">
        <v>5368</v>
      </c>
      <c r="T467" s="129">
        <v>5</v>
      </c>
      <c r="U467" s="129">
        <v>5</v>
      </c>
      <c r="V467" s="127" t="s">
        <v>5355</v>
      </c>
      <c r="W467" s="127" t="s">
        <v>5355</v>
      </c>
      <c r="X467" s="130">
        <v>313636</v>
      </c>
      <c r="Y467" s="130">
        <v>313636</v>
      </c>
      <c r="Z467" s="131" t="s">
        <v>5356</v>
      </c>
      <c r="AA467" s="131">
        <v>1568180</v>
      </c>
      <c r="AB467" s="131">
        <v>0</v>
      </c>
      <c r="AC467" s="131">
        <v>156817</v>
      </c>
      <c r="AD467" s="130">
        <v>1724.9970000000001</v>
      </c>
      <c r="AE467" s="127" t="s">
        <v>5357</v>
      </c>
      <c r="AF467" s="127" t="s">
        <v>5356</v>
      </c>
      <c r="AG467" s="127" t="s">
        <v>5356</v>
      </c>
      <c r="AH467" s="127" t="s">
        <v>5806</v>
      </c>
      <c r="AI467" s="127" t="s">
        <v>5356</v>
      </c>
      <c r="AJ467" s="127" t="s">
        <v>5359</v>
      </c>
      <c r="AK467" s="127" t="s">
        <v>5360</v>
      </c>
      <c r="AL467" s="131" t="s">
        <v>5361</v>
      </c>
      <c r="AM467" s="127" t="s">
        <v>5356</v>
      </c>
      <c r="AN467" s="127" t="s">
        <v>5446</v>
      </c>
      <c r="AO467" s="127" t="s">
        <v>5444</v>
      </c>
      <c r="AP467" s="127" t="s">
        <v>13</v>
      </c>
      <c r="AQ467" s="132">
        <v>5</v>
      </c>
      <c r="AR467" t="s">
        <v>94</v>
      </c>
      <c r="AS467"/>
    </row>
    <row r="468" spans="1:45" s="127" customFormat="1">
      <c r="A468" s="127" t="s">
        <v>5804</v>
      </c>
      <c r="B468" s="128">
        <v>43637</v>
      </c>
      <c r="C468" s="127" t="s">
        <v>5339</v>
      </c>
      <c r="D468" s="127" t="s">
        <v>5340</v>
      </c>
      <c r="E468" s="127" t="s">
        <v>5805</v>
      </c>
      <c r="F468" s="127" t="s">
        <v>5342</v>
      </c>
      <c r="G468" s="127" t="s">
        <v>5427</v>
      </c>
      <c r="H468" s="127" t="s">
        <v>5428</v>
      </c>
      <c r="I468" s="127" t="s">
        <v>5444</v>
      </c>
      <c r="J468" s="127" t="s">
        <v>5346</v>
      </c>
      <c r="K468" s="127" t="s">
        <v>5347</v>
      </c>
      <c r="L468" s="127" t="s">
        <v>5348</v>
      </c>
      <c r="M468" s="127" t="s">
        <v>5349</v>
      </c>
      <c r="N468" s="127" t="s">
        <v>5346</v>
      </c>
      <c r="O468" s="127" t="s">
        <v>5350</v>
      </c>
      <c r="P468" s="127" t="s">
        <v>5351</v>
      </c>
      <c r="Q468" s="127" t="s">
        <v>5352</v>
      </c>
      <c r="R468" s="127" t="s">
        <v>5447</v>
      </c>
      <c r="S468" s="127" t="s">
        <v>5448</v>
      </c>
      <c r="T468" s="129">
        <v>2</v>
      </c>
      <c r="U468" s="129">
        <v>2</v>
      </c>
      <c r="V468" s="127" t="s">
        <v>5355</v>
      </c>
      <c r="W468" s="127" t="s">
        <v>5355</v>
      </c>
      <c r="X468" s="130">
        <v>334545</v>
      </c>
      <c r="Y468" s="130">
        <v>334545</v>
      </c>
      <c r="Z468" s="131" t="s">
        <v>5356</v>
      </c>
      <c r="AA468" s="131">
        <v>669090</v>
      </c>
      <c r="AB468" s="131">
        <v>0</v>
      </c>
      <c r="AC468" s="131">
        <v>66909</v>
      </c>
      <c r="AD468" s="130">
        <v>735.99900000000002</v>
      </c>
      <c r="AE468" s="127" t="s">
        <v>5357</v>
      </c>
      <c r="AF468" s="127" t="s">
        <v>5356</v>
      </c>
      <c r="AG468" s="127" t="s">
        <v>5356</v>
      </c>
      <c r="AH468" s="127" t="s">
        <v>5806</v>
      </c>
      <c r="AI468" s="127" t="s">
        <v>5356</v>
      </c>
      <c r="AJ468" s="127" t="s">
        <v>5359</v>
      </c>
      <c r="AK468" s="127" t="s">
        <v>5360</v>
      </c>
      <c r="AL468" s="131" t="s">
        <v>5361</v>
      </c>
      <c r="AM468" s="127" t="s">
        <v>5356</v>
      </c>
      <c r="AN468" s="127" t="s">
        <v>5446</v>
      </c>
      <c r="AO468" s="127" t="s">
        <v>5444</v>
      </c>
      <c r="AP468" s="127" t="s">
        <v>13</v>
      </c>
      <c r="AQ468" s="132">
        <v>2</v>
      </c>
      <c r="AR468" t="s">
        <v>94</v>
      </c>
      <c r="AS468"/>
    </row>
    <row r="469" spans="1:45" s="127" customFormat="1">
      <c r="A469" s="127" t="s">
        <v>5804</v>
      </c>
      <c r="B469" s="128">
        <v>43637</v>
      </c>
      <c r="C469" s="127" t="s">
        <v>5339</v>
      </c>
      <c r="D469" s="127" t="s">
        <v>5340</v>
      </c>
      <c r="E469" s="127" t="s">
        <v>5805</v>
      </c>
      <c r="F469" s="127" t="s">
        <v>5342</v>
      </c>
      <c r="G469" s="127" t="s">
        <v>5427</v>
      </c>
      <c r="H469" s="127" t="s">
        <v>5428</v>
      </c>
      <c r="I469" s="127" t="s">
        <v>5444</v>
      </c>
      <c r="J469" s="127" t="s">
        <v>5346</v>
      </c>
      <c r="K469" s="127" t="s">
        <v>5347</v>
      </c>
      <c r="L469" s="127" t="s">
        <v>5348</v>
      </c>
      <c r="M469" s="127" t="s">
        <v>5349</v>
      </c>
      <c r="N469" s="127" t="s">
        <v>5346</v>
      </c>
      <c r="O469" s="127" t="s">
        <v>5350</v>
      </c>
      <c r="P469" s="127" t="s">
        <v>5351</v>
      </c>
      <c r="Q469" s="127" t="s">
        <v>5352</v>
      </c>
      <c r="R469" s="127" t="s">
        <v>5371</v>
      </c>
      <c r="S469" s="127" t="s">
        <v>5372</v>
      </c>
      <c r="T469" s="129">
        <v>3</v>
      </c>
      <c r="U469" s="129">
        <v>3</v>
      </c>
      <c r="V469" s="127" t="s">
        <v>5355</v>
      </c>
      <c r="W469" s="127" t="s">
        <v>5355</v>
      </c>
      <c r="X469" s="130">
        <v>313636</v>
      </c>
      <c r="Y469" s="130">
        <v>313636</v>
      </c>
      <c r="Z469" s="131" t="s">
        <v>5356</v>
      </c>
      <c r="AA469" s="131">
        <v>940908</v>
      </c>
      <c r="AB469" s="131">
        <v>0</v>
      </c>
      <c r="AC469" s="131">
        <v>94091</v>
      </c>
      <c r="AD469" s="130">
        <v>1034.999</v>
      </c>
      <c r="AE469" s="127" t="s">
        <v>5357</v>
      </c>
      <c r="AF469" s="127" t="s">
        <v>5356</v>
      </c>
      <c r="AG469" s="127" t="s">
        <v>5356</v>
      </c>
      <c r="AH469" s="127" t="s">
        <v>5806</v>
      </c>
      <c r="AI469" s="127" t="s">
        <v>5356</v>
      </c>
      <c r="AJ469" s="127" t="s">
        <v>5359</v>
      </c>
      <c r="AK469" s="127" t="s">
        <v>5360</v>
      </c>
      <c r="AL469" s="131" t="s">
        <v>5361</v>
      </c>
      <c r="AM469" s="127" t="s">
        <v>5356</v>
      </c>
      <c r="AN469" s="127" t="s">
        <v>5446</v>
      </c>
      <c r="AO469" s="127" t="s">
        <v>5444</v>
      </c>
      <c r="AP469" s="127" t="s">
        <v>13</v>
      </c>
      <c r="AQ469" s="132">
        <v>3</v>
      </c>
      <c r="AR469" t="s">
        <v>94</v>
      </c>
      <c r="AS469"/>
    </row>
    <row r="470" spans="1:45" s="127" customFormat="1">
      <c r="A470" s="127" t="s">
        <v>5807</v>
      </c>
      <c r="B470" s="128">
        <v>43637</v>
      </c>
      <c r="C470" s="127" t="s">
        <v>5339</v>
      </c>
      <c r="D470" s="127" t="s">
        <v>5340</v>
      </c>
      <c r="E470" s="127" t="s">
        <v>5808</v>
      </c>
      <c r="F470" s="127" t="s">
        <v>5342</v>
      </c>
      <c r="G470" s="127" t="s">
        <v>5427</v>
      </c>
      <c r="H470" s="127" t="s">
        <v>5428</v>
      </c>
      <c r="I470" s="127" t="s">
        <v>5439</v>
      </c>
      <c r="J470" s="127" t="s">
        <v>5346</v>
      </c>
      <c r="K470" s="127" t="s">
        <v>5347</v>
      </c>
      <c r="L470" s="127" t="s">
        <v>5348</v>
      </c>
      <c r="M470" s="127" t="s">
        <v>5349</v>
      </c>
      <c r="N470" s="127" t="s">
        <v>5346</v>
      </c>
      <c r="O470" s="127" t="s">
        <v>5350</v>
      </c>
      <c r="P470" s="127" t="s">
        <v>5351</v>
      </c>
      <c r="Q470" s="127" t="s">
        <v>5352</v>
      </c>
      <c r="R470" s="127" t="s">
        <v>5353</v>
      </c>
      <c r="S470" s="127" t="s">
        <v>5354</v>
      </c>
      <c r="T470" s="129">
        <v>20</v>
      </c>
      <c r="U470" s="129">
        <v>20</v>
      </c>
      <c r="V470" s="127" t="s">
        <v>5355</v>
      </c>
      <c r="W470" s="127" t="s">
        <v>5355</v>
      </c>
      <c r="X470" s="130">
        <v>155455</v>
      </c>
      <c r="Y470" s="130">
        <v>155455</v>
      </c>
      <c r="Z470" s="131" t="s">
        <v>5356</v>
      </c>
      <c r="AA470" s="131">
        <v>3109100</v>
      </c>
      <c r="AB470" s="131">
        <v>0</v>
      </c>
      <c r="AC470" s="131">
        <v>310909</v>
      </c>
      <c r="AD470" s="130">
        <v>3420.009</v>
      </c>
      <c r="AE470" s="127" t="s">
        <v>5357</v>
      </c>
      <c r="AF470" s="127" t="s">
        <v>5356</v>
      </c>
      <c r="AG470" s="127" t="s">
        <v>5356</v>
      </c>
      <c r="AH470" s="127" t="s">
        <v>5809</v>
      </c>
      <c r="AI470" s="127" t="s">
        <v>5356</v>
      </c>
      <c r="AJ470" s="127" t="s">
        <v>5359</v>
      </c>
      <c r="AK470" s="127" t="s">
        <v>5360</v>
      </c>
      <c r="AL470" s="131" t="s">
        <v>5361</v>
      </c>
      <c r="AM470" s="127" t="s">
        <v>5356</v>
      </c>
      <c r="AN470" s="127" t="s">
        <v>5441</v>
      </c>
      <c r="AO470" s="127" t="s">
        <v>5439</v>
      </c>
      <c r="AP470" s="127" t="s">
        <v>13</v>
      </c>
      <c r="AQ470" s="132">
        <v>20</v>
      </c>
      <c r="AR470" t="s">
        <v>95</v>
      </c>
      <c r="AS470"/>
    </row>
    <row r="471" spans="1:45" s="127" customFormat="1">
      <c r="A471" s="127" t="s">
        <v>5807</v>
      </c>
      <c r="B471" s="128">
        <v>43637</v>
      </c>
      <c r="C471" s="127" t="s">
        <v>5339</v>
      </c>
      <c r="D471" s="127" t="s">
        <v>5340</v>
      </c>
      <c r="E471" s="127" t="s">
        <v>5808</v>
      </c>
      <c r="F471" s="127" t="s">
        <v>5342</v>
      </c>
      <c r="G471" s="127" t="s">
        <v>5427</v>
      </c>
      <c r="H471" s="127" t="s">
        <v>5428</v>
      </c>
      <c r="I471" s="127" t="s">
        <v>5439</v>
      </c>
      <c r="J471" s="127" t="s">
        <v>5346</v>
      </c>
      <c r="K471" s="127" t="s">
        <v>5347</v>
      </c>
      <c r="L471" s="127" t="s">
        <v>5348</v>
      </c>
      <c r="M471" s="127" t="s">
        <v>5349</v>
      </c>
      <c r="N471" s="127" t="s">
        <v>5346</v>
      </c>
      <c r="O471" s="127" t="s">
        <v>5350</v>
      </c>
      <c r="P471" s="127" t="s">
        <v>5351</v>
      </c>
      <c r="Q471" s="127" t="s">
        <v>5352</v>
      </c>
      <c r="R471" s="127" t="s">
        <v>5363</v>
      </c>
      <c r="S471" s="127" t="s">
        <v>5364</v>
      </c>
      <c r="T471" s="129">
        <v>3</v>
      </c>
      <c r="U471" s="129">
        <v>3</v>
      </c>
      <c r="V471" s="127" t="s">
        <v>5355</v>
      </c>
      <c r="W471" s="127" t="s">
        <v>5355</v>
      </c>
      <c r="X471" s="130">
        <v>355455</v>
      </c>
      <c r="Y471" s="130">
        <v>355455</v>
      </c>
      <c r="Z471" s="131" t="s">
        <v>5356</v>
      </c>
      <c r="AA471" s="131">
        <v>1066365</v>
      </c>
      <c r="AB471" s="131">
        <v>0</v>
      </c>
      <c r="AC471" s="131">
        <v>106637</v>
      </c>
      <c r="AD471" s="130">
        <v>1173.002</v>
      </c>
      <c r="AE471" s="127" t="s">
        <v>5357</v>
      </c>
      <c r="AF471" s="127" t="s">
        <v>5356</v>
      </c>
      <c r="AG471" s="127" t="s">
        <v>5356</v>
      </c>
      <c r="AH471" s="127" t="s">
        <v>5809</v>
      </c>
      <c r="AI471" s="127" t="s">
        <v>5356</v>
      </c>
      <c r="AJ471" s="127" t="s">
        <v>5359</v>
      </c>
      <c r="AK471" s="127" t="s">
        <v>5360</v>
      </c>
      <c r="AL471" s="131" t="s">
        <v>5361</v>
      </c>
      <c r="AM471" s="127" t="s">
        <v>5356</v>
      </c>
      <c r="AN471" s="127" t="s">
        <v>5441</v>
      </c>
      <c r="AO471" s="127" t="s">
        <v>5439</v>
      </c>
      <c r="AP471" s="127" t="s">
        <v>13</v>
      </c>
      <c r="AQ471" s="132">
        <v>3</v>
      </c>
      <c r="AR471" t="s">
        <v>95</v>
      </c>
      <c r="AS471"/>
    </row>
    <row r="472" spans="1:45" s="127" customFormat="1">
      <c r="A472" s="127" t="s">
        <v>5807</v>
      </c>
      <c r="B472" s="128">
        <v>43637</v>
      </c>
      <c r="C472" s="127" t="s">
        <v>5339</v>
      </c>
      <c r="D472" s="127" t="s">
        <v>5340</v>
      </c>
      <c r="E472" s="127" t="s">
        <v>5808</v>
      </c>
      <c r="F472" s="127" t="s">
        <v>5342</v>
      </c>
      <c r="G472" s="127" t="s">
        <v>5427</v>
      </c>
      <c r="H472" s="127" t="s">
        <v>5428</v>
      </c>
      <c r="I472" s="127" t="s">
        <v>5439</v>
      </c>
      <c r="J472" s="127" t="s">
        <v>5346</v>
      </c>
      <c r="K472" s="127" t="s">
        <v>5347</v>
      </c>
      <c r="L472" s="127" t="s">
        <v>5348</v>
      </c>
      <c r="M472" s="127" t="s">
        <v>5349</v>
      </c>
      <c r="N472" s="127" t="s">
        <v>5346</v>
      </c>
      <c r="O472" s="127" t="s">
        <v>5350</v>
      </c>
      <c r="P472" s="127" t="s">
        <v>5351</v>
      </c>
      <c r="Q472" s="127" t="s">
        <v>5352</v>
      </c>
      <c r="R472" s="127" t="s">
        <v>5386</v>
      </c>
      <c r="S472" s="127" t="s">
        <v>5387</v>
      </c>
      <c r="T472" s="129">
        <v>10</v>
      </c>
      <c r="U472" s="129">
        <v>10</v>
      </c>
      <c r="V472" s="127" t="s">
        <v>5355</v>
      </c>
      <c r="W472" s="127" t="s">
        <v>5355</v>
      </c>
      <c r="X472" s="130">
        <v>213273</v>
      </c>
      <c r="Y472" s="130">
        <v>213273</v>
      </c>
      <c r="Z472" s="131" t="s">
        <v>5356</v>
      </c>
      <c r="AA472" s="131">
        <v>2132730</v>
      </c>
      <c r="AB472" s="131">
        <v>0</v>
      </c>
      <c r="AC472" s="131">
        <v>213273</v>
      </c>
      <c r="AD472" s="130">
        <v>2346.0030000000002</v>
      </c>
      <c r="AE472" s="127" t="s">
        <v>5357</v>
      </c>
      <c r="AF472" s="127" t="s">
        <v>5356</v>
      </c>
      <c r="AG472" s="127" t="s">
        <v>5356</v>
      </c>
      <c r="AH472" s="127" t="s">
        <v>5809</v>
      </c>
      <c r="AI472" s="127" t="s">
        <v>5356</v>
      </c>
      <c r="AJ472" s="127" t="s">
        <v>5359</v>
      </c>
      <c r="AK472" s="127" t="s">
        <v>5360</v>
      </c>
      <c r="AL472" s="131" t="s">
        <v>5361</v>
      </c>
      <c r="AM472" s="127" t="s">
        <v>5356</v>
      </c>
      <c r="AN472" s="127" t="s">
        <v>5441</v>
      </c>
      <c r="AO472" s="127" t="s">
        <v>5439</v>
      </c>
      <c r="AP472" s="127" t="s">
        <v>13</v>
      </c>
      <c r="AQ472" s="132">
        <v>10</v>
      </c>
      <c r="AR472" t="s">
        <v>95</v>
      </c>
      <c r="AS472"/>
    </row>
    <row r="473" spans="1:45" s="127" customFormat="1">
      <c r="A473" s="127" t="s">
        <v>5807</v>
      </c>
      <c r="B473" s="128">
        <v>43637</v>
      </c>
      <c r="C473" s="127" t="s">
        <v>5339</v>
      </c>
      <c r="D473" s="127" t="s">
        <v>5340</v>
      </c>
      <c r="E473" s="127" t="s">
        <v>5808</v>
      </c>
      <c r="F473" s="127" t="s">
        <v>5342</v>
      </c>
      <c r="G473" s="127" t="s">
        <v>5427</v>
      </c>
      <c r="H473" s="127" t="s">
        <v>5428</v>
      </c>
      <c r="I473" s="127" t="s">
        <v>5439</v>
      </c>
      <c r="J473" s="127" t="s">
        <v>5346</v>
      </c>
      <c r="K473" s="127" t="s">
        <v>5347</v>
      </c>
      <c r="L473" s="127" t="s">
        <v>5348</v>
      </c>
      <c r="M473" s="127" t="s">
        <v>5349</v>
      </c>
      <c r="N473" s="127" t="s">
        <v>5346</v>
      </c>
      <c r="O473" s="127" t="s">
        <v>5350</v>
      </c>
      <c r="P473" s="127" t="s">
        <v>5351</v>
      </c>
      <c r="Q473" s="127" t="s">
        <v>5352</v>
      </c>
      <c r="R473" s="127" t="s">
        <v>5367</v>
      </c>
      <c r="S473" s="127" t="s">
        <v>5368</v>
      </c>
      <c r="T473" s="129">
        <v>1</v>
      </c>
      <c r="U473" s="129">
        <v>1</v>
      </c>
      <c r="V473" s="127" t="s">
        <v>5355</v>
      </c>
      <c r="W473" s="127" t="s">
        <v>5355</v>
      </c>
      <c r="X473" s="130">
        <v>313636</v>
      </c>
      <c r="Y473" s="130">
        <v>313636</v>
      </c>
      <c r="Z473" s="131" t="s">
        <v>5356</v>
      </c>
      <c r="AA473" s="131">
        <v>313636</v>
      </c>
      <c r="AB473" s="131">
        <v>0</v>
      </c>
      <c r="AC473" s="131">
        <v>31364</v>
      </c>
      <c r="AD473" s="130">
        <v>345</v>
      </c>
      <c r="AE473" s="127" t="s">
        <v>5357</v>
      </c>
      <c r="AF473" s="127" t="s">
        <v>5356</v>
      </c>
      <c r="AG473" s="127" t="s">
        <v>5356</v>
      </c>
      <c r="AH473" s="127" t="s">
        <v>5809</v>
      </c>
      <c r="AI473" s="127" t="s">
        <v>5356</v>
      </c>
      <c r="AJ473" s="127" t="s">
        <v>5359</v>
      </c>
      <c r="AK473" s="127" t="s">
        <v>5360</v>
      </c>
      <c r="AL473" s="131" t="s">
        <v>5361</v>
      </c>
      <c r="AM473" s="127" t="s">
        <v>5356</v>
      </c>
      <c r="AN473" s="127" t="s">
        <v>5441</v>
      </c>
      <c r="AO473" s="127" t="s">
        <v>5439</v>
      </c>
      <c r="AP473" s="127" t="s">
        <v>13</v>
      </c>
      <c r="AQ473" s="132">
        <v>1</v>
      </c>
      <c r="AR473" t="s">
        <v>95</v>
      </c>
      <c r="AS473"/>
    </row>
    <row r="474" spans="1:45" s="127" customFormat="1">
      <c r="A474" s="127" t="s">
        <v>5807</v>
      </c>
      <c r="B474" s="128">
        <v>43637</v>
      </c>
      <c r="C474" s="127" t="s">
        <v>5339</v>
      </c>
      <c r="D474" s="127" t="s">
        <v>5340</v>
      </c>
      <c r="E474" s="127" t="s">
        <v>5808</v>
      </c>
      <c r="F474" s="127" t="s">
        <v>5342</v>
      </c>
      <c r="G474" s="127" t="s">
        <v>5427</v>
      </c>
      <c r="H474" s="127" t="s">
        <v>5428</v>
      </c>
      <c r="I474" s="127" t="s">
        <v>5439</v>
      </c>
      <c r="J474" s="127" t="s">
        <v>5346</v>
      </c>
      <c r="K474" s="127" t="s">
        <v>5347</v>
      </c>
      <c r="L474" s="127" t="s">
        <v>5348</v>
      </c>
      <c r="M474" s="127" t="s">
        <v>5349</v>
      </c>
      <c r="N474" s="127" t="s">
        <v>5346</v>
      </c>
      <c r="O474" s="127" t="s">
        <v>5350</v>
      </c>
      <c r="P474" s="127" t="s">
        <v>5351</v>
      </c>
      <c r="Q474" s="127" t="s">
        <v>5352</v>
      </c>
      <c r="R474" s="127" t="s">
        <v>5369</v>
      </c>
      <c r="S474" s="127" t="s">
        <v>5370</v>
      </c>
      <c r="T474" s="129">
        <v>3</v>
      </c>
      <c r="U474" s="129">
        <v>3</v>
      </c>
      <c r="V474" s="127" t="s">
        <v>5355</v>
      </c>
      <c r="W474" s="127" t="s">
        <v>5355</v>
      </c>
      <c r="X474" s="130">
        <v>313636</v>
      </c>
      <c r="Y474" s="130">
        <v>313636</v>
      </c>
      <c r="Z474" s="131" t="s">
        <v>5356</v>
      </c>
      <c r="AA474" s="131">
        <v>940908</v>
      </c>
      <c r="AB474" s="131">
        <v>0</v>
      </c>
      <c r="AC474" s="131">
        <v>94091</v>
      </c>
      <c r="AD474" s="130">
        <v>1034.999</v>
      </c>
      <c r="AE474" s="127" t="s">
        <v>5357</v>
      </c>
      <c r="AF474" s="127" t="s">
        <v>5356</v>
      </c>
      <c r="AG474" s="127" t="s">
        <v>5356</v>
      </c>
      <c r="AH474" s="127" t="s">
        <v>5809</v>
      </c>
      <c r="AI474" s="127" t="s">
        <v>5356</v>
      </c>
      <c r="AJ474" s="127" t="s">
        <v>5359</v>
      </c>
      <c r="AK474" s="127" t="s">
        <v>5360</v>
      </c>
      <c r="AL474" s="131" t="s">
        <v>5361</v>
      </c>
      <c r="AM474" s="127" t="s">
        <v>5356</v>
      </c>
      <c r="AN474" s="127" t="s">
        <v>5441</v>
      </c>
      <c r="AO474" s="127" t="s">
        <v>5439</v>
      </c>
      <c r="AP474" s="127" t="s">
        <v>13</v>
      </c>
      <c r="AQ474" s="132">
        <v>3</v>
      </c>
      <c r="AR474" t="s">
        <v>95</v>
      </c>
      <c r="AS474"/>
    </row>
    <row r="475" spans="1:45" s="127" customFormat="1">
      <c r="A475" s="127" t="s">
        <v>5807</v>
      </c>
      <c r="B475" s="128">
        <v>43637</v>
      </c>
      <c r="C475" s="127" t="s">
        <v>5339</v>
      </c>
      <c r="D475" s="127" t="s">
        <v>5340</v>
      </c>
      <c r="E475" s="127" t="s">
        <v>5808</v>
      </c>
      <c r="F475" s="127" t="s">
        <v>5342</v>
      </c>
      <c r="G475" s="127" t="s">
        <v>5427</v>
      </c>
      <c r="H475" s="127" t="s">
        <v>5428</v>
      </c>
      <c r="I475" s="127" t="s">
        <v>5439</v>
      </c>
      <c r="J475" s="127" t="s">
        <v>5346</v>
      </c>
      <c r="K475" s="127" t="s">
        <v>5347</v>
      </c>
      <c r="L475" s="127" t="s">
        <v>5348</v>
      </c>
      <c r="M475" s="127" t="s">
        <v>5349</v>
      </c>
      <c r="N475" s="127" t="s">
        <v>5346</v>
      </c>
      <c r="O475" s="127" t="s">
        <v>5350</v>
      </c>
      <c r="P475" s="127" t="s">
        <v>5351</v>
      </c>
      <c r="Q475" s="127" t="s">
        <v>5352</v>
      </c>
      <c r="R475" s="127" t="s">
        <v>5371</v>
      </c>
      <c r="S475" s="127" t="s">
        <v>5372</v>
      </c>
      <c r="T475" s="129">
        <v>2</v>
      </c>
      <c r="U475" s="129">
        <v>2</v>
      </c>
      <c r="V475" s="127" t="s">
        <v>5355</v>
      </c>
      <c r="W475" s="127" t="s">
        <v>5355</v>
      </c>
      <c r="X475" s="130">
        <v>313636</v>
      </c>
      <c r="Y475" s="130">
        <v>313636</v>
      </c>
      <c r="Z475" s="131" t="s">
        <v>5356</v>
      </c>
      <c r="AA475" s="131">
        <v>627272</v>
      </c>
      <c r="AB475" s="131">
        <v>0</v>
      </c>
      <c r="AC475" s="131">
        <v>62727</v>
      </c>
      <c r="AD475" s="130">
        <v>689.99900000000002</v>
      </c>
      <c r="AE475" s="127" t="s">
        <v>5357</v>
      </c>
      <c r="AF475" s="127" t="s">
        <v>5356</v>
      </c>
      <c r="AG475" s="127" t="s">
        <v>5356</v>
      </c>
      <c r="AH475" s="127" t="s">
        <v>5809</v>
      </c>
      <c r="AI475" s="127" t="s">
        <v>5356</v>
      </c>
      <c r="AJ475" s="127" t="s">
        <v>5359</v>
      </c>
      <c r="AK475" s="127" t="s">
        <v>5360</v>
      </c>
      <c r="AL475" s="131" t="s">
        <v>5361</v>
      </c>
      <c r="AM475" s="127" t="s">
        <v>5356</v>
      </c>
      <c r="AN475" s="127" t="s">
        <v>5441</v>
      </c>
      <c r="AO475" s="127" t="s">
        <v>5439</v>
      </c>
      <c r="AP475" s="127" t="s">
        <v>13</v>
      </c>
      <c r="AQ475" s="132">
        <v>2</v>
      </c>
      <c r="AR475" t="s">
        <v>95</v>
      </c>
      <c r="AS475"/>
    </row>
    <row r="476" spans="1:45" s="127" customFormat="1">
      <c r="A476" s="127" t="s">
        <v>5810</v>
      </c>
      <c r="B476" s="128">
        <v>43637</v>
      </c>
      <c r="C476" s="127" t="s">
        <v>5339</v>
      </c>
      <c r="D476" s="127" t="s">
        <v>5340</v>
      </c>
      <c r="E476" s="127" t="s">
        <v>5811</v>
      </c>
      <c r="F476" s="127" t="s">
        <v>5342</v>
      </c>
      <c r="G476" s="127" t="s">
        <v>5713</v>
      </c>
      <c r="H476" s="127" t="s">
        <v>5714</v>
      </c>
      <c r="I476" s="127" t="s">
        <v>5715</v>
      </c>
      <c r="J476" s="127" t="s">
        <v>5346</v>
      </c>
      <c r="K476" s="127" t="s">
        <v>5716</v>
      </c>
      <c r="L476" s="127" t="s">
        <v>5717</v>
      </c>
      <c r="M476" s="127" t="s">
        <v>5349</v>
      </c>
      <c r="N476" s="127" t="s">
        <v>5346</v>
      </c>
      <c r="O476" s="127" t="s">
        <v>5350</v>
      </c>
      <c r="P476" s="127" t="s">
        <v>5718</v>
      </c>
      <c r="Q476" s="127" t="s">
        <v>5719</v>
      </c>
      <c r="R476" s="127" t="s">
        <v>5369</v>
      </c>
      <c r="S476" s="127" t="s">
        <v>5370</v>
      </c>
      <c r="T476" s="129">
        <v>300</v>
      </c>
      <c r="U476" s="129">
        <v>300</v>
      </c>
      <c r="V476" s="127" t="s">
        <v>5355</v>
      </c>
      <c r="W476" s="127" t="s">
        <v>5355</v>
      </c>
      <c r="X476" s="130">
        <v>234600</v>
      </c>
      <c r="Y476" s="130">
        <v>234600</v>
      </c>
      <c r="Z476" s="131" t="s">
        <v>5356</v>
      </c>
      <c r="AA476" s="131">
        <v>70380000</v>
      </c>
      <c r="AB476" s="131">
        <v>-12420000</v>
      </c>
      <c r="AC476" s="131">
        <v>7038000</v>
      </c>
      <c r="AD476" s="130">
        <v>77418</v>
      </c>
      <c r="AE476" s="127" t="s">
        <v>5357</v>
      </c>
      <c r="AF476" s="127" t="s">
        <v>5356</v>
      </c>
      <c r="AG476" s="127" t="s">
        <v>5356</v>
      </c>
      <c r="AH476" s="127" t="s">
        <v>5812</v>
      </c>
      <c r="AI476" s="127" t="s">
        <v>5356</v>
      </c>
      <c r="AJ476" s="127" t="s">
        <v>5590</v>
      </c>
      <c r="AK476" s="127" t="s">
        <v>5591</v>
      </c>
      <c r="AL476" s="131" t="s">
        <v>5361</v>
      </c>
      <c r="AM476" s="127" t="s">
        <v>5356</v>
      </c>
      <c r="AN476" s="127" t="s">
        <v>5713</v>
      </c>
      <c r="AO476" s="127" t="s">
        <v>5356</v>
      </c>
      <c r="AP476" s="127" t="s">
        <v>5356</v>
      </c>
      <c r="AQ476" s="132">
        <v>300</v>
      </c>
      <c r="AR476">
        <v>0</v>
      </c>
      <c r="AS476"/>
    </row>
    <row r="477" spans="1:45" s="127" customFormat="1">
      <c r="A477" s="127" t="s">
        <v>5813</v>
      </c>
      <c r="B477" s="128">
        <v>43637</v>
      </c>
      <c r="C477" s="127" t="s">
        <v>5339</v>
      </c>
      <c r="D477" s="127" t="s">
        <v>5340</v>
      </c>
      <c r="E477" s="127" t="s">
        <v>5814</v>
      </c>
      <c r="F477" s="127" t="s">
        <v>5342</v>
      </c>
      <c r="G477" s="127" t="s">
        <v>5427</v>
      </c>
      <c r="H477" s="127" t="s">
        <v>5428</v>
      </c>
      <c r="I477" s="127" t="s">
        <v>5518</v>
      </c>
      <c r="J477" s="127" t="s">
        <v>5346</v>
      </c>
      <c r="K477" s="127" t="s">
        <v>5347</v>
      </c>
      <c r="L477" s="127" t="s">
        <v>5348</v>
      </c>
      <c r="M477" s="127" t="s">
        <v>5349</v>
      </c>
      <c r="N477" s="127" t="s">
        <v>5346</v>
      </c>
      <c r="O477" s="127" t="s">
        <v>5350</v>
      </c>
      <c r="P477" s="127" t="s">
        <v>5351</v>
      </c>
      <c r="Q477" s="127" t="s">
        <v>5352</v>
      </c>
      <c r="R477" s="127" t="s">
        <v>5353</v>
      </c>
      <c r="S477" s="127" t="s">
        <v>5354</v>
      </c>
      <c r="T477" s="129">
        <v>12</v>
      </c>
      <c r="U477" s="129">
        <v>12</v>
      </c>
      <c r="V477" s="127" t="s">
        <v>5355</v>
      </c>
      <c r="W477" s="127" t="s">
        <v>5355</v>
      </c>
      <c r="X477" s="130">
        <v>155455</v>
      </c>
      <c r="Y477" s="130">
        <v>155455</v>
      </c>
      <c r="Z477" s="131" t="s">
        <v>5356</v>
      </c>
      <c r="AA477" s="131">
        <v>1865460</v>
      </c>
      <c r="AB477" s="131">
        <v>0</v>
      </c>
      <c r="AC477" s="131">
        <v>186546</v>
      </c>
      <c r="AD477" s="130">
        <v>2052.0059999999999</v>
      </c>
      <c r="AE477" s="127" t="s">
        <v>5357</v>
      </c>
      <c r="AF477" s="127" t="s">
        <v>5356</v>
      </c>
      <c r="AG477" s="127" t="s">
        <v>5356</v>
      </c>
      <c r="AH477" s="127" t="s">
        <v>5815</v>
      </c>
      <c r="AI477" s="127" t="s">
        <v>5356</v>
      </c>
      <c r="AJ477" s="127" t="s">
        <v>5359</v>
      </c>
      <c r="AK477" s="127" t="s">
        <v>5360</v>
      </c>
      <c r="AL477" s="131" t="s">
        <v>5361</v>
      </c>
      <c r="AM477" s="127" t="s">
        <v>5356</v>
      </c>
      <c r="AN477" s="127" t="s">
        <v>5520</v>
      </c>
      <c r="AO477" s="127" t="s">
        <v>5518</v>
      </c>
      <c r="AP477" s="127" t="s">
        <v>13</v>
      </c>
      <c r="AQ477" s="132">
        <v>12</v>
      </c>
      <c r="AR477" t="s">
        <v>94</v>
      </c>
      <c r="AS477"/>
    </row>
    <row r="478" spans="1:45" s="127" customFormat="1">
      <c r="A478" s="127" t="s">
        <v>5813</v>
      </c>
      <c r="B478" s="128">
        <v>43637</v>
      </c>
      <c r="C478" s="127" t="s">
        <v>5339</v>
      </c>
      <c r="D478" s="127" t="s">
        <v>5340</v>
      </c>
      <c r="E478" s="127" t="s">
        <v>5814</v>
      </c>
      <c r="F478" s="127" t="s">
        <v>5342</v>
      </c>
      <c r="G478" s="127" t="s">
        <v>5427</v>
      </c>
      <c r="H478" s="127" t="s">
        <v>5428</v>
      </c>
      <c r="I478" s="127" t="s">
        <v>5518</v>
      </c>
      <c r="J478" s="127" t="s">
        <v>5346</v>
      </c>
      <c r="K478" s="127" t="s">
        <v>5347</v>
      </c>
      <c r="L478" s="127" t="s">
        <v>5348</v>
      </c>
      <c r="M478" s="127" t="s">
        <v>5349</v>
      </c>
      <c r="N478" s="127" t="s">
        <v>5346</v>
      </c>
      <c r="O478" s="127" t="s">
        <v>5350</v>
      </c>
      <c r="P478" s="127" t="s">
        <v>5351</v>
      </c>
      <c r="Q478" s="127" t="s">
        <v>5352</v>
      </c>
      <c r="R478" s="127" t="s">
        <v>5367</v>
      </c>
      <c r="S478" s="127" t="s">
        <v>5368</v>
      </c>
      <c r="T478" s="129">
        <v>5</v>
      </c>
      <c r="U478" s="129">
        <v>5</v>
      </c>
      <c r="V478" s="127" t="s">
        <v>5355</v>
      </c>
      <c r="W478" s="127" t="s">
        <v>5355</v>
      </c>
      <c r="X478" s="130">
        <v>313636</v>
      </c>
      <c r="Y478" s="130">
        <v>313636</v>
      </c>
      <c r="Z478" s="131" t="s">
        <v>5356</v>
      </c>
      <c r="AA478" s="131">
        <v>1568180</v>
      </c>
      <c r="AB478" s="131">
        <v>0</v>
      </c>
      <c r="AC478" s="131">
        <v>156818</v>
      </c>
      <c r="AD478" s="130">
        <v>1724.998</v>
      </c>
      <c r="AE478" s="127" t="s">
        <v>5357</v>
      </c>
      <c r="AF478" s="127" t="s">
        <v>5356</v>
      </c>
      <c r="AG478" s="127" t="s">
        <v>5356</v>
      </c>
      <c r="AH478" s="127" t="s">
        <v>5815</v>
      </c>
      <c r="AI478" s="127" t="s">
        <v>5356</v>
      </c>
      <c r="AJ478" s="127" t="s">
        <v>5359</v>
      </c>
      <c r="AK478" s="127" t="s">
        <v>5360</v>
      </c>
      <c r="AL478" s="131" t="s">
        <v>5361</v>
      </c>
      <c r="AM478" s="127" t="s">
        <v>5356</v>
      </c>
      <c r="AN478" s="127" t="s">
        <v>5520</v>
      </c>
      <c r="AO478" s="127" t="s">
        <v>5518</v>
      </c>
      <c r="AP478" s="127" t="s">
        <v>13</v>
      </c>
      <c r="AQ478" s="132">
        <v>5</v>
      </c>
      <c r="AR478" t="s">
        <v>94</v>
      </c>
      <c r="AS478"/>
    </row>
    <row r="479" spans="1:45" s="127" customFormat="1">
      <c r="A479" s="127" t="s">
        <v>5813</v>
      </c>
      <c r="B479" s="128">
        <v>43637</v>
      </c>
      <c r="C479" s="127" t="s">
        <v>5339</v>
      </c>
      <c r="D479" s="127" t="s">
        <v>5340</v>
      </c>
      <c r="E479" s="127" t="s">
        <v>5814</v>
      </c>
      <c r="F479" s="127" t="s">
        <v>5342</v>
      </c>
      <c r="G479" s="127" t="s">
        <v>5427</v>
      </c>
      <c r="H479" s="127" t="s">
        <v>5428</v>
      </c>
      <c r="I479" s="127" t="s">
        <v>5518</v>
      </c>
      <c r="J479" s="127" t="s">
        <v>5346</v>
      </c>
      <c r="K479" s="127" t="s">
        <v>5347</v>
      </c>
      <c r="L479" s="127" t="s">
        <v>5348</v>
      </c>
      <c r="M479" s="127" t="s">
        <v>5349</v>
      </c>
      <c r="N479" s="127" t="s">
        <v>5346</v>
      </c>
      <c r="O479" s="127" t="s">
        <v>5350</v>
      </c>
      <c r="P479" s="127" t="s">
        <v>5351</v>
      </c>
      <c r="Q479" s="127" t="s">
        <v>5352</v>
      </c>
      <c r="R479" s="127" t="s">
        <v>5369</v>
      </c>
      <c r="S479" s="127" t="s">
        <v>5370</v>
      </c>
      <c r="T479" s="129">
        <v>3</v>
      </c>
      <c r="U479" s="129">
        <v>3</v>
      </c>
      <c r="V479" s="127" t="s">
        <v>5355</v>
      </c>
      <c r="W479" s="127" t="s">
        <v>5355</v>
      </c>
      <c r="X479" s="130">
        <v>313636</v>
      </c>
      <c r="Y479" s="130">
        <v>313636</v>
      </c>
      <c r="Z479" s="131" t="s">
        <v>5356</v>
      </c>
      <c r="AA479" s="131">
        <v>940908</v>
      </c>
      <c r="AB479" s="131">
        <v>0</v>
      </c>
      <c r="AC479" s="131">
        <v>94091</v>
      </c>
      <c r="AD479" s="130">
        <v>1034.999</v>
      </c>
      <c r="AE479" s="127" t="s">
        <v>5357</v>
      </c>
      <c r="AF479" s="127" t="s">
        <v>5356</v>
      </c>
      <c r="AG479" s="127" t="s">
        <v>5356</v>
      </c>
      <c r="AH479" s="127" t="s">
        <v>5815</v>
      </c>
      <c r="AI479" s="127" t="s">
        <v>5356</v>
      </c>
      <c r="AJ479" s="127" t="s">
        <v>5359</v>
      </c>
      <c r="AK479" s="127" t="s">
        <v>5360</v>
      </c>
      <c r="AL479" s="131" t="s">
        <v>5361</v>
      </c>
      <c r="AM479" s="127" t="s">
        <v>5356</v>
      </c>
      <c r="AN479" s="127" t="s">
        <v>5520</v>
      </c>
      <c r="AO479" s="127" t="s">
        <v>5518</v>
      </c>
      <c r="AP479" s="127" t="s">
        <v>13</v>
      </c>
      <c r="AQ479" s="132">
        <v>3</v>
      </c>
      <c r="AR479" t="s">
        <v>94</v>
      </c>
      <c r="AS479"/>
    </row>
    <row r="480" spans="1:45" s="127" customFormat="1">
      <c r="A480" s="127" t="s">
        <v>5813</v>
      </c>
      <c r="B480" s="128">
        <v>43637</v>
      </c>
      <c r="C480" s="127" t="s">
        <v>5339</v>
      </c>
      <c r="D480" s="127" t="s">
        <v>5340</v>
      </c>
      <c r="E480" s="127" t="s">
        <v>5814</v>
      </c>
      <c r="F480" s="127" t="s">
        <v>5342</v>
      </c>
      <c r="G480" s="127" t="s">
        <v>5427</v>
      </c>
      <c r="H480" s="127" t="s">
        <v>5428</v>
      </c>
      <c r="I480" s="127" t="s">
        <v>5518</v>
      </c>
      <c r="J480" s="127" t="s">
        <v>5346</v>
      </c>
      <c r="K480" s="127" t="s">
        <v>5347</v>
      </c>
      <c r="L480" s="127" t="s">
        <v>5348</v>
      </c>
      <c r="M480" s="127" t="s">
        <v>5349</v>
      </c>
      <c r="N480" s="127" t="s">
        <v>5346</v>
      </c>
      <c r="O480" s="127" t="s">
        <v>5350</v>
      </c>
      <c r="P480" s="127" t="s">
        <v>5351</v>
      </c>
      <c r="Q480" s="127" t="s">
        <v>5352</v>
      </c>
      <c r="R480" s="127" t="s">
        <v>5371</v>
      </c>
      <c r="S480" s="127" t="s">
        <v>5372</v>
      </c>
      <c r="T480" s="129">
        <v>2</v>
      </c>
      <c r="U480" s="129">
        <v>2</v>
      </c>
      <c r="V480" s="127" t="s">
        <v>5355</v>
      </c>
      <c r="W480" s="127" t="s">
        <v>5355</v>
      </c>
      <c r="X480" s="130">
        <v>313636</v>
      </c>
      <c r="Y480" s="130">
        <v>313636</v>
      </c>
      <c r="Z480" s="131" t="s">
        <v>5356</v>
      </c>
      <c r="AA480" s="131">
        <v>627272</v>
      </c>
      <c r="AB480" s="131">
        <v>0</v>
      </c>
      <c r="AC480" s="131">
        <v>62727</v>
      </c>
      <c r="AD480" s="130">
        <v>689.99900000000002</v>
      </c>
      <c r="AE480" s="127" t="s">
        <v>5357</v>
      </c>
      <c r="AF480" s="127" t="s">
        <v>5356</v>
      </c>
      <c r="AG480" s="127" t="s">
        <v>5356</v>
      </c>
      <c r="AH480" s="127" t="s">
        <v>5815</v>
      </c>
      <c r="AI480" s="127" t="s">
        <v>5356</v>
      </c>
      <c r="AJ480" s="127" t="s">
        <v>5359</v>
      </c>
      <c r="AK480" s="127" t="s">
        <v>5360</v>
      </c>
      <c r="AL480" s="131" t="s">
        <v>5361</v>
      </c>
      <c r="AM480" s="127" t="s">
        <v>5356</v>
      </c>
      <c r="AN480" s="127" t="s">
        <v>5520</v>
      </c>
      <c r="AO480" s="127" t="s">
        <v>5518</v>
      </c>
      <c r="AP480" s="127" t="s">
        <v>13</v>
      </c>
      <c r="AQ480" s="132">
        <v>2</v>
      </c>
      <c r="AR480" t="s">
        <v>94</v>
      </c>
      <c r="AS480"/>
    </row>
    <row r="481" spans="1:45" s="127" customFormat="1">
      <c r="A481" s="127" t="s">
        <v>5816</v>
      </c>
      <c r="B481" s="128">
        <v>43637</v>
      </c>
      <c r="C481" s="127" t="s">
        <v>5339</v>
      </c>
      <c r="D481" s="127" t="s">
        <v>5340</v>
      </c>
      <c r="E481" s="127" t="s">
        <v>5817</v>
      </c>
      <c r="F481" s="127" t="s">
        <v>5342</v>
      </c>
      <c r="G481" s="127" t="s">
        <v>5416</v>
      </c>
      <c r="H481" s="127" t="s">
        <v>5417</v>
      </c>
      <c r="I481" s="127" t="s">
        <v>5418</v>
      </c>
      <c r="J481" s="127" t="s">
        <v>5346</v>
      </c>
      <c r="K481" s="127" t="s">
        <v>5347</v>
      </c>
      <c r="L481" s="127" t="s">
        <v>5348</v>
      </c>
      <c r="M481" s="127" t="s">
        <v>5349</v>
      </c>
      <c r="N481" s="127" t="s">
        <v>5346</v>
      </c>
      <c r="O481" s="127" t="s">
        <v>5350</v>
      </c>
      <c r="P481" s="127" t="s">
        <v>5419</v>
      </c>
      <c r="Q481" s="127" t="s">
        <v>5420</v>
      </c>
      <c r="R481" s="127" t="s">
        <v>5353</v>
      </c>
      <c r="S481" s="127" t="s">
        <v>5354</v>
      </c>
      <c r="T481" s="129">
        <v>400</v>
      </c>
      <c r="U481" s="129">
        <v>400</v>
      </c>
      <c r="V481" s="127" t="s">
        <v>5355</v>
      </c>
      <c r="W481" s="127" t="s">
        <v>5355</v>
      </c>
      <c r="X481" s="130">
        <v>107016</v>
      </c>
      <c r="Y481" s="130">
        <v>107016</v>
      </c>
      <c r="Z481" s="131" t="s">
        <v>5356</v>
      </c>
      <c r="AA481" s="131">
        <v>42806456</v>
      </c>
      <c r="AB481" s="131">
        <v>-12786344</v>
      </c>
      <c r="AC481" s="131">
        <v>4280646</v>
      </c>
      <c r="AD481" s="130">
        <v>47087.101999999999</v>
      </c>
      <c r="AE481" s="127" t="s">
        <v>5357</v>
      </c>
      <c r="AF481" s="127" t="s">
        <v>5356</v>
      </c>
      <c r="AG481" s="127" t="s">
        <v>5356</v>
      </c>
      <c r="AH481" s="127" t="s">
        <v>5818</v>
      </c>
      <c r="AI481" s="127" t="s">
        <v>5356</v>
      </c>
      <c r="AJ481" s="127" t="s">
        <v>5359</v>
      </c>
      <c r="AK481" s="127" t="s">
        <v>5360</v>
      </c>
      <c r="AL481" s="131" t="s">
        <v>5361</v>
      </c>
      <c r="AM481" s="127" t="s">
        <v>5356</v>
      </c>
      <c r="AN481" s="127" t="s">
        <v>5416</v>
      </c>
      <c r="AO481" s="127" t="s">
        <v>5356</v>
      </c>
      <c r="AP481" s="127" t="s">
        <v>5356</v>
      </c>
      <c r="AQ481" s="132">
        <v>400</v>
      </c>
      <c r="AR481">
        <v>0</v>
      </c>
      <c r="AS481"/>
    </row>
    <row r="482" spans="1:45" s="127" customFormat="1">
      <c r="A482" s="127" t="s">
        <v>5816</v>
      </c>
      <c r="B482" s="128">
        <v>43637</v>
      </c>
      <c r="C482" s="127" t="s">
        <v>5339</v>
      </c>
      <c r="D482" s="127" t="s">
        <v>5340</v>
      </c>
      <c r="E482" s="127" t="s">
        <v>5817</v>
      </c>
      <c r="F482" s="127" t="s">
        <v>5342</v>
      </c>
      <c r="G482" s="127" t="s">
        <v>5416</v>
      </c>
      <c r="H482" s="127" t="s">
        <v>5417</v>
      </c>
      <c r="I482" s="127" t="s">
        <v>5418</v>
      </c>
      <c r="J482" s="127" t="s">
        <v>5346</v>
      </c>
      <c r="K482" s="127" t="s">
        <v>5347</v>
      </c>
      <c r="L482" s="127" t="s">
        <v>5348</v>
      </c>
      <c r="M482" s="127" t="s">
        <v>5349</v>
      </c>
      <c r="N482" s="127" t="s">
        <v>5346</v>
      </c>
      <c r="O482" s="127" t="s">
        <v>5350</v>
      </c>
      <c r="P482" s="127" t="s">
        <v>5419</v>
      </c>
      <c r="Q482" s="127" t="s">
        <v>5420</v>
      </c>
      <c r="R482" s="127" t="s">
        <v>5367</v>
      </c>
      <c r="S482" s="127" t="s">
        <v>5368</v>
      </c>
      <c r="T482" s="129">
        <v>50</v>
      </c>
      <c r="U482" s="129">
        <v>50</v>
      </c>
      <c r="V482" s="127" t="s">
        <v>5355</v>
      </c>
      <c r="W482" s="127" t="s">
        <v>5355</v>
      </c>
      <c r="X482" s="130">
        <v>232050</v>
      </c>
      <c r="Y482" s="130">
        <v>232050</v>
      </c>
      <c r="Z482" s="131" t="s">
        <v>5356</v>
      </c>
      <c r="AA482" s="131">
        <v>11602500</v>
      </c>
      <c r="AB482" s="131">
        <v>-2047500</v>
      </c>
      <c r="AC482" s="131">
        <v>1160250</v>
      </c>
      <c r="AD482" s="130">
        <v>12762.75</v>
      </c>
      <c r="AE482" s="127" t="s">
        <v>5357</v>
      </c>
      <c r="AF482" s="127" t="s">
        <v>5356</v>
      </c>
      <c r="AG482" s="127" t="s">
        <v>5356</v>
      </c>
      <c r="AH482" s="127" t="s">
        <v>5818</v>
      </c>
      <c r="AI482" s="127" t="s">
        <v>5356</v>
      </c>
      <c r="AJ482" s="127" t="s">
        <v>5359</v>
      </c>
      <c r="AK482" s="127" t="s">
        <v>5360</v>
      </c>
      <c r="AL482" s="131" t="s">
        <v>5361</v>
      </c>
      <c r="AM482" s="127" t="s">
        <v>5356</v>
      </c>
      <c r="AN482" s="127" t="s">
        <v>5416</v>
      </c>
      <c r="AO482" s="127" t="s">
        <v>5356</v>
      </c>
      <c r="AP482" s="127" t="s">
        <v>5356</v>
      </c>
      <c r="AQ482" s="132">
        <v>50</v>
      </c>
      <c r="AR482">
        <v>0</v>
      </c>
      <c r="AS482"/>
    </row>
    <row r="483" spans="1:45" s="127" customFormat="1">
      <c r="A483" s="127" t="s">
        <v>5816</v>
      </c>
      <c r="B483" s="128">
        <v>43637</v>
      </c>
      <c r="C483" s="127" t="s">
        <v>5339</v>
      </c>
      <c r="D483" s="127" t="s">
        <v>5340</v>
      </c>
      <c r="E483" s="127" t="s">
        <v>5817</v>
      </c>
      <c r="F483" s="127" t="s">
        <v>5342</v>
      </c>
      <c r="G483" s="127" t="s">
        <v>5416</v>
      </c>
      <c r="H483" s="127" t="s">
        <v>5417</v>
      </c>
      <c r="I483" s="127" t="s">
        <v>5418</v>
      </c>
      <c r="J483" s="127" t="s">
        <v>5346</v>
      </c>
      <c r="K483" s="127" t="s">
        <v>5347</v>
      </c>
      <c r="L483" s="127" t="s">
        <v>5348</v>
      </c>
      <c r="M483" s="127" t="s">
        <v>5349</v>
      </c>
      <c r="N483" s="127" t="s">
        <v>5346</v>
      </c>
      <c r="O483" s="127" t="s">
        <v>5350</v>
      </c>
      <c r="P483" s="127" t="s">
        <v>5419</v>
      </c>
      <c r="Q483" s="127" t="s">
        <v>5420</v>
      </c>
      <c r="R483" s="127" t="s">
        <v>5369</v>
      </c>
      <c r="S483" s="127" t="s">
        <v>5370</v>
      </c>
      <c r="T483" s="129">
        <v>50</v>
      </c>
      <c r="U483" s="129">
        <v>50</v>
      </c>
      <c r="V483" s="127" t="s">
        <v>5355</v>
      </c>
      <c r="W483" s="127" t="s">
        <v>5355</v>
      </c>
      <c r="X483" s="130">
        <v>232050</v>
      </c>
      <c r="Y483" s="130">
        <v>232050</v>
      </c>
      <c r="Z483" s="131" t="s">
        <v>5356</v>
      </c>
      <c r="AA483" s="131">
        <v>11602500</v>
      </c>
      <c r="AB483" s="131">
        <v>-2047500</v>
      </c>
      <c r="AC483" s="131">
        <v>1160250</v>
      </c>
      <c r="AD483" s="130">
        <v>12762.75</v>
      </c>
      <c r="AE483" s="127" t="s">
        <v>5357</v>
      </c>
      <c r="AF483" s="127" t="s">
        <v>5356</v>
      </c>
      <c r="AG483" s="127" t="s">
        <v>5356</v>
      </c>
      <c r="AH483" s="127" t="s">
        <v>5818</v>
      </c>
      <c r="AI483" s="127" t="s">
        <v>5356</v>
      </c>
      <c r="AJ483" s="127" t="s">
        <v>5359</v>
      </c>
      <c r="AK483" s="127" t="s">
        <v>5360</v>
      </c>
      <c r="AL483" s="131" t="s">
        <v>5361</v>
      </c>
      <c r="AM483" s="127" t="s">
        <v>5356</v>
      </c>
      <c r="AN483" s="127" t="s">
        <v>5416</v>
      </c>
      <c r="AO483" s="127" t="s">
        <v>5356</v>
      </c>
      <c r="AP483" s="127" t="s">
        <v>5356</v>
      </c>
      <c r="AQ483" s="132">
        <v>50</v>
      </c>
      <c r="AR483">
        <v>0</v>
      </c>
      <c r="AS483"/>
    </row>
    <row r="484" spans="1:45" s="127" customFormat="1">
      <c r="A484" s="127" t="s">
        <v>5819</v>
      </c>
      <c r="B484" s="128">
        <v>43637</v>
      </c>
      <c r="C484" s="127" t="s">
        <v>5339</v>
      </c>
      <c r="D484" s="127" t="s">
        <v>5340</v>
      </c>
      <c r="E484" s="127" t="s">
        <v>5820</v>
      </c>
      <c r="F484" s="127" t="s">
        <v>5342</v>
      </c>
      <c r="G484" s="127" t="s">
        <v>5531</v>
      </c>
      <c r="H484" s="127" t="s">
        <v>5532</v>
      </c>
      <c r="I484" s="127" t="s">
        <v>5533</v>
      </c>
      <c r="J484" s="127" t="s">
        <v>5346</v>
      </c>
      <c r="K484" s="127" t="s">
        <v>5347</v>
      </c>
      <c r="L484" s="127" t="s">
        <v>5348</v>
      </c>
      <c r="M484" s="127" t="s">
        <v>5349</v>
      </c>
      <c r="N484" s="127" t="s">
        <v>5346</v>
      </c>
      <c r="O484" s="127" t="s">
        <v>5350</v>
      </c>
      <c r="P484" s="127" t="s">
        <v>5351</v>
      </c>
      <c r="Q484" s="127" t="s">
        <v>5352</v>
      </c>
      <c r="R484" s="127" t="s">
        <v>5353</v>
      </c>
      <c r="S484" s="127" t="s">
        <v>5354</v>
      </c>
      <c r="T484" s="129">
        <v>30</v>
      </c>
      <c r="U484" s="129">
        <v>30</v>
      </c>
      <c r="V484" s="127" t="s">
        <v>5355</v>
      </c>
      <c r="W484" s="127" t="s">
        <v>5355</v>
      </c>
      <c r="X484" s="130">
        <v>115037</v>
      </c>
      <c r="Y484" s="130">
        <v>115037</v>
      </c>
      <c r="Z484" s="131" t="s">
        <v>5356</v>
      </c>
      <c r="AA484" s="131">
        <v>3451101</v>
      </c>
      <c r="AB484" s="131">
        <v>-1212549</v>
      </c>
      <c r="AC484" s="131">
        <v>345109</v>
      </c>
      <c r="AD484" s="130">
        <v>3796.21</v>
      </c>
      <c r="AE484" s="127" t="s">
        <v>5357</v>
      </c>
      <c r="AF484" s="127" t="s">
        <v>5356</v>
      </c>
      <c r="AG484" s="127" t="s">
        <v>5356</v>
      </c>
      <c r="AH484" s="127" t="s">
        <v>5821</v>
      </c>
      <c r="AI484" s="127" t="s">
        <v>5356</v>
      </c>
      <c r="AJ484" s="127" t="s">
        <v>5359</v>
      </c>
      <c r="AK484" s="127" t="s">
        <v>5360</v>
      </c>
      <c r="AL484" s="131" t="s">
        <v>5361</v>
      </c>
      <c r="AM484" s="127" t="s">
        <v>13</v>
      </c>
      <c r="AN484" s="127" t="s">
        <v>5531</v>
      </c>
      <c r="AO484" s="127" t="s">
        <v>5356</v>
      </c>
      <c r="AP484" s="127" t="s">
        <v>5356</v>
      </c>
      <c r="AQ484" s="132">
        <v>30</v>
      </c>
      <c r="AR484" t="s">
        <v>94</v>
      </c>
      <c r="AS484"/>
    </row>
    <row r="485" spans="1:45" s="127" customFormat="1">
      <c r="A485" s="127" t="s">
        <v>5819</v>
      </c>
      <c r="B485" s="128">
        <v>43637</v>
      </c>
      <c r="C485" s="127" t="s">
        <v>5339</v>
      </c>
      <c r="D485" s="127" t="s">
        <v>5340</v>
      </c>
      <c r="E485" s="127" t="s">
        <v>5820</v>
      </c>
      <c r="F485" s="127" t="s">
        <v>5342</v>
      </c>
      <c r="G485" s="127" t="s">
        <v>5531</v>
      </c>
      <c r="H485" s="127" t="s">
        <v>5532</v>
      </c>
      <c r="I485" s="127" t="s">
        <v>5533</v>
      </c>
      <c r="J485" s="127" t="s">
        <v>5346</v>
      </c>
      <c r="K485" s="127" t="s">
        <v>5347</v>
      </c>
      <c r="L485" s="127" t="s">
        <v>5348</v>
      </c>
      <c r="M485" s="127" t="s">
        <v>5349</v>
      </c>
      <c r="N485" s="127" t="s">
        <v>5346</v>
      </c>
      <c r="O485" s="127" t="s">
        <v>5350</v>
      </c>
      <c r="P485" s="127" t="s">
        <v>5351</v>
      </c>
      <c r="Q485" s="127" t="s">
        <v>5352</v>
      </c>
      <c r="R485" s="127" t="s">
        <v>5397</v>
      </c>
      <c r="S485" s="127" t="s">
        <v>5398</v>
      </c>
      <c r="T485" s="129">
        <v>3</v>
      </c>
      <c r="U485" s="129">
        <v>3</v>
      </c>
      <c r="V485" s="127" t="s">
        <v>5355</v>
      </c>
      <c r="W485" s="127" t="s">
        <v>5355</v>
      </c>
      <c r="X485" s="130">
        <v>300000</v>
      </c>
      <c r="Y485" s="130">
        <v>300000</v>
      </c>
      <c r="Z485" s="131" t="s">
        <v>5356</v>
      </c>
      <c r="AA485" s="131">
        <v>900000</v>
      </c>
      <c r="AB485" s="131">
        <v>0</v>
      </c>
      <c r="AC485" s="131">
        <v>90000</v>
      </c>
      <c r="AD485" s="130">
        <v>990</v>
      </c>
      <c r="AE485" s="127" t="s">
        <v>5357</v>
      </c>
      <c r="AF485" s="127" t="s">
        <v>5356</v>
      </c>
      <c r="AG485" s="127" t="s">
        <v>5356</v>
      </c>
      <c r="AH485" s="127" t="s">
        <v>5821</v>
      </c>
      <c r="AI485" s="127" t="s">
        <v>5356</v>
      </c>
      <c r="AJ485" s="127" t="s">
        <v>5359</v>
      </c>
      <c r="AK485" s="127" t="s">
        <v>5360</v>
      </c>
      <c r="AL485" s="131" t="s">
        <v>5361</v>
      </c>
      <c r="AM485" s="127" t="s">
        <v>13</v>
      </c>
      <c r="AN485" s="127" t="s">
        <v>5531</v>
      </c>
      <c r="AO485" s="127" t="s">
        <v>5356</v>
      </c>
      <c r="AP485" s="127" t="s">
        <v>5356</v>
      </c>
      <c r="AQ485" s="132">
        <v>3</v>
      </c>
      <c r="AR485" t="s">
        <v>94</v>
      </c>
      <c r="AS485"/>
    </row>
    <row r="486" spans="1:45" s="127" customFormat="1">
      <c r="A486" s="127" t="s">
        <v>5819</v>
      </c>
      <c r="B486" s="128">
        <v>43637</v>
      </c>
      <c r="C486" s="127" t="s">
        <v>5339</v>
      </c>
      <c r="D486" s="127" t="s">
        <v>5340</v>
      </c>
      <c r="E486" s="127" t="s">
        <v>5820</v>
      </c>
      <c r="F486" s="127" t="s">
        <v>5342</v>
      </c>
      <c r="G486" s="127" t="s">
        <v>5531</v>
      </c>
      <c r="H486" s="127" t="s">
        <v>5532</v>
      </c>
      <c r="I486" s="127" t="s">
        <v>5533</v>
      </c>
      <c r="J486" s="127" t="s">
        <v>5346</v>
      </c>
      <c r="K486" s="127" t="s">
        <v>5347</v>
      </c>
      <c r="L486" s="127" t="s">
        <v>5348</v>
      </c>
      <c r="M486" s="127" t="s">
        <v>5349</v>
      </c>
      <c r="N486" s="127" t="s">
        <v>5346</v>
      </c>
      <c r="O486" s="127" t="s">
        <v>5350</v>
      </c>
      <c r="P486" s="127" t="s">
        <v>5351</v>
      </c>
      <c r="Q486" s="127" t="s">
        <v>5352</v>
      </c>
      <c r="R486" s="127" t="s">
        <v>5363</v>
      </c>
      <c r="S486" s="127" t="s">
        <v>5364</v>
      </c>
      <c r="T486" s="129">
        <v>10</v>
      </c>
      <c r="U486" s="129">
        <v>10</v>
      </c>
      <c r="V486" s="127" t="s">
        <v>5355</v>
      </c>
      <c r="W486" s="127" t="s">
        <v>5355</v>
      </c>
      <c r="X486" s="130">
        <v>340000</v>
      </c>
      <c r="Y486" s="130">
        <v>340000</v>
      </c>
      <c r="Z486" s="131" t="s">
        <v>5356</v>
      </c>
      <c r="AA486" s="131">
        <v>3400000</v>
      </c>
      <c r="AB486" s="131">
        <v>0</v>
      </c>
      <c r="AC486" s="131">
        <v>340000</v>
      </c>
      <c r="AD486" s="130">
        <v>3740</v>
      </c>
      <c r="AE486" s="127" t="s">
        <v>5357</v>
      </c>
      <c r="AF486" s="127" t="s">
        <v>5356</v>
      </c>
      <c r="AG486" s="127" t="s">
        <v>5356</v>
      </c>
      <c r="AH486" s="127" t="s">
        <v>5821</v>
      </c>
      <c r="AI486" s="127" t="s">
        <v>5356</v>
      </c>
      <c r="AJ486" s="127" t="s">
        <v>5359</v>
      </c>
      <c r="AK486" s="127" t="s">
        <v>5360</v>
      </c>
      <c r="AL486" s="131" t="s">
        <v>5361</v>
      </c>
      <c r="AM486" s="127" t="s">
        <v>13</v>
      </c>
      <c r="AN486" s="127" t="s">
        <v>5531</v>
      </c>
      <c r="AO486" s="127" t="s">
        <v>5356</v>
      </c>
      <c r="AP486" s="127" t="s">
        <v>5356</v>
      </c>
      <c r="AQ486" s="132">
        <v>10</v>
      </c>
      <c r="AR486" t="s">
        <v>94</v>
      </c>
      <c r="AS486"/>
    </row>
    <row r="487" spans="1:45" s="127" customFormat="1">
      <c r="A487" s="127" t="s">
        <v>5819</v>
      </c>
      <c r="B487" s="128">
        <v>43637</v>
      </c>
      <c r="C487" s="127" t="s">
        <v>5339</v>
      </c>
      <c r="D487" s="127" t="s">
        <v>5340</v>
      </c>
      <c r="E487" s="127" t="s">
        <v>5820</v>
      </c>
      <c r="F487" s="127" t="s">
        <v>5342</v>
      </c>
      <c r="G487" s="127" t="s">
        <v>5531</v>
      </c>
      <c r="H487" s="127" t="s">
        <v>5532</v>
      </c>
      <c r="I487" s="127" t="s">
        <v>5533</v>
      </c>
      <c r="J487" s="127" t="s">
        <v>5346</v>
      </c>
      <c r="K487" s="127" t="s">
        <v>5347</v>
      </c>
      <c r="L487" s="127" t="s">
        <v>5348</v>
      </c>
      <c r="M487" s="127" t="s">
        <v>5349</v>
      </c>
      <c r="N487" s="127" t="s">
        <v>5346</v>
      </c>
      <c r="O487" s="127" t="s">
        <v>5350</v>
      </c>
      <c r="P487" s="127" t="s">
        <v>5351</v>
      </c>
      <c r="Q487" s="127" t="s">
        <v>5352</v>
      </c>
      <c r="R487" s="127" t="s">
        <v>5365</v>
      </c>
      <c r="S487" s="127" t="s">
        <v>5366</v>
      </c>
      <c r="T487" s="129">
        <v>5</v>
      </c>
      <c r="U487" s="129">
        <v>5</v>
      </c>
      <c r="V487" s="127" t="s">
        <v>5355</v>
      </c>
      <c r="W487" s="127" t="s">
        <v>5355</v>
      </c>
      <c r="X487" s="130">
        <v>213273</v>
      </c>
      <c r="Y487" s="130">
        <v>213273</v>
      </c>
      <c r="Z487" s="131" t="s">
        <v>5356</v>
      </c>
      <c r="AA487" s="131">
        <v>1066365</v>
      </c>
      <c r="AB487" s="131">
        <v>0</v>
      </c>
      <c r="AC487" s="131">
        <v>106637</v>
      </c>
      <c r="AD487" s="130">
        <v>1173.002</v>
      </c>
      <c r="AE487" s="127" t="s">
        <v>5357</v>
      </c>
      <c r="AF487" s="127" t="s">
        <v>5356</v>
      </c>
      <c r="AG487" s="127" t="s">
        <v>5356</v>
      </c>
      <c r="AH487" s="127" t="s">
        <v>5821</v>
      </c>
      <c r="AI487" s="127" t="s">
        <v>5356</v>
      </c>
      <c r="AJ487" s="127" t="s">
        <v>5359</v>
      </c>
      <c r="AK487" s="127" t="s">
        <v>5360</v>
      </c>
      <c r="AL487" s="131" t="s">
        <v>5361</v>
      </c>
      <c r="AM487" s="127" t="s">
        <v>13</v>
      </c>
      <c r="AN487" s="127" t="s">
        <v>5531</v>
      </c>
      <c r="AO487" s="127" t="s">
        <v>5356</v>
      </c>
      <c r="AP487" s="127" t="s">
        <v>5356</v>
      </c>
      <c r="AQ487" s="132">
        <v>5</v>
      </c>
      <c r="AR487" t="s">
        <v>94</v>
      </c>
      <c r="AS487"/>
    </row>
    <row r="488" spans="1:45" s="127" customFormat="1">
      <c r="A488" s="127" t="s">
        <v>5819</v>
      </c>
      <c r="B488" s="128">
        <v>43637</v>
      </c>
      <c r="C488" s="127" t="s">
        <v>5339</v>
      </c>
      <c r="D488" s="127" t="s">
        <v>5340</v>
      </c>
      <c r="E488" s="127" t="s">
        <v>5820</v>
      </c>
      <c r="F488" s="127" t="s">
        <v>5342</v>
      </c>
      <c r="G488" s="127" t="s">
        <v>5531</v>
      </c>
      <c r="H488" s="127" t="s">
        <v>5532</v>
      </c>
      <c r="I488" s="127" t="s">
        <v>5533</v>
      </c>
      <c r="J488" s="127" t="s">
        <v>5346</v>
      </c>
      <c r="K488" s="127" t="s">
        <v>5347</v>
      </c>
      <c r="L488" s="127" t="s">
        <v>5348</v>
      </c>
      <c r="M488" s="127" t="s">
        <v>5349</v>
      </c>
      <c r="N488" s="127" t="s">
        <v>5346</v>
      </c>
      <c r="O488" s="127" t="s">
        <v>5350</v>
      </c>
      <c r="P488" s="127" t="s">
        <v>5351</v>
      </c>
      <c r="Q488" s="127" t="s">
        <v>5352</v>
      </c>
      <c r="R488" s="127" t="s">
        <v>5369</v>
      </c>
      <c r="S488" s="127" t="s">
        <v>5370</v>
      </c>
      <c r="T488" s="129">
        <v>2</v>
      </c>
      <c r="U488" s="129">
        <v>2</v>
      </c>
      <c r="V488" s="127" t="s">
        <v>5355</v>
      </c>
      <c r="W488" s="127" t="s">
        <v>5355</v>
      </c>
      <c r="X488" s="130">
        <v>300000</v>
      </c>
      <c r="Y488" s="130">
        <v>300000</v>
      </c>
      <c r="Z488" s="131" t="s">
        <v>5356</v>
      </c>
      <c r="AA488" s="131">
        <v>600000</v>
      </c>
      <c r="AB488" s="131">
        <v>0</v>
      </c>
      <c r="AC488" s="131">
        <v>60000</v>
      </c>
      <c r="AD488" s="130">
        <v>660</v>
      </c>
      <c r="AE488" s="127" t="s">
        <v>5357</v>
      </c>
      <c r="AF488" s="127" t="s">
        <v>5356</v>
      </c>
      <c r="AG488" s="127" t="s">
        <v>5356</v>
      </c>
      <c r="AH488" s="127" t="s">
        <v>5821</v>
      </c>
      <c r="AI488" s="127" t="s">
        <v>5356</v>
      </c>
      <c r="AJ488" s="127" t="s">
        <v>5359</v>
      </c>
      <c r="AK488" s="127" t="s">
        <v>5360</v>
      </c>
      <c r="AL488" s="131" t="s">
        <v>5361</v>
      </c>
      <c r="AM488" s="127" t="s">
        <v>13</v>
      </c>
      <c r="AN488" s="127" t="s">
        <v>5531</v>
      </c>
      <c r="AO488" s="127" t="s">
        <v>5356</v>
      </c>
      <c r="AP488" s="127" t="s">
        <v>5356</v>
      </c>
      <c r="AQ488" s="132">
        <v>2</v>
      </c>
      <c r="AR488" t="s">
        <v>94</v>
      </c>
      <c r="AS488"/>
    </row>
    <row r="489" spans="1:45" s="127" customFormat="1">
      <c r="A489" s="127" t="s">
        <v>5819</v>
      </c>
      <c r="B489" s="128">
        <v>43637</v>
      </c>
      <c r="C489" s="127" t="s">
        <v>5339</v>
      </c>
      <c r="D489" s="127" t="s">
        <v>5340</v>
      </c>
      <c r="E489" s="127" t="s">
        <v>5820</v>
      </c>
      <c r="F489" s="127" t="s">
        <v>5342</v>
      </c>
      <c r="G489" s="127" t="s">
        <v>5531</v>
      </c>
      <c r="H489" s="127" t="s">
        <v>5532</v>
      </c>
      <c r="I489" s="127" t="s">
        <v>5533</v>
      </c>
      <c r="J489" s="127" t="s">
        <v>5346</v>
      </c>
      <c r="K489" s="127" t="s">
        <v>5347</v>
      </c>
      <c r="L489" s="127" t="s">
        <v>5348</v>
      </c>
      <c r="M489" s="127" t="s">
        <v>5349</v>
      </c>
      <c r="N489" s="127" t="s">
        <v>5346</v>
      </c>
      <c r="O489" s="127" t="s">
        <v>5350</v>
      </c>
      <c r="P489" s="127" t="s">
        <v>5351</v>
      </c>
      <c r="Q489" s="127" t="s">
        <v>5352</v>
      </c>
      <c r="R489" s="127" t="s">
        <v>5386</v>
      </c>
      <c r="S489" s="127" t="s">
        <v>5387</v>
      </c>
      <c r="T489" s="129">
        <v>5</v>
      </c>
      <c r="U489" s="129">
        <v>5</v>
      </c>
      <c r="V489" s="127" t="s">
        <v>5355</v>
      </c>
      <c r="W489" s="127" t="s">
        <v>5355</v>
      </c>
      <c r="X489" s="130">
        <v>213273</v>
      </c>
      <c r="Y489" s="130">
        <v>213273</v>
      </c>
      <c r="Z489" s="131" t="s">
        <v>5356</v>
      </c>
      <c r="AA489" s="131">
        <v>1066365</v>
      </c>
      <c r="AB489" s="131">
        <v>0</v>
      </c>
      <c r="AC489" s="131">
        <v>106637</v>
      </c>
      <c r="AD489" s="130">
        <v>1173.002</v>
      </c>
      <c r="AE489" s="127" t="s">
        <v>5357</v>
      </c>
      <c r="AF489" s="127" t="s">
        <v>5356</v>
      </c>
      <c r="AG489" s="127" t="s">
        <v>5356</v>
      </c>
      <c r="AH489" s="127" t="s">
        <v>5821</v>
      </c>
      <c r="AI489" s="127" t="s">
        <v>5356</v>
      </c>
      <c r="AJ489" s="127" t="s">
        <v>5359</v>
      </c>
      <c r="AK489" s="127" t="s">
        <v>5360</v>
      </c>
      <c r="AL489" s="131" t="s">
        <v>5361</v>
      </c>
      <c r="AM489" s="127" t="s">
        <v>13</v>
      </c>
      <c r="AN489" s="127" t="s">
        <v>5531</v>
      </c>
      <c r="AO489" s="127" t="s">
        <v>5356</v>
      </c>
      <c r="AP489" s="127" t="s">
        <v>5356</v>
      </c>
      <c r="AQ489" s="132">
        <v>5</v>
      </c>
      <c r="AR489" t="s">
        <v>94</v>
      </c>
      <c r="AS489"/>
    </row>
    <row r="490" spans="1:45" s="127" customFormat="1">
      <c r="A490" s="127" t="s">
        <v>5819</v>
      </c>
      <c r="B490" s="128">
        <v>43637</v>
      </c>
      <c r="C490" s="127" t="s">
        <v>5339</v>
      </c>
      <c r="D490" s="127" t="s">
        <v>5340</v>
      </c>
      <c r="E490" s="127" t="s">
        <v>5820</v>
      </c>
      <c r="F490" s="127" t="s">
        <v>5342</v>
      </c>
      <c r="G490" s="127" t="s">
        <v>5531</v>
      </c>
      <c r="H490" s="127" t="s">
        <v>5532</v>
      </c>
      <c r="I490" s="127" t="s">
        <v>5533</v>
      </c>
      <c r="J490" s="127" t="s">
        <v>5346</v>
      </c>
      <c r="K490" s="127" t="s">
        <v>5347</v>
      </c>
      <c r="L490" s="127" t="s">
        <v>5348</v>
      </c>
      <c r="M490" s="127" t="s">
        <v>5349</v>
      </c>
      <c r="N490" s="127" t="s">
        <v>5346</v>
      </c>
      <c r="O490" s="127" t="s">
        <v>5350</v>
      </c>
      <c r="P490" s="127" t="s">
        <v>5351</v>
      </c>
      <c r="Q490" s="127" t="s">
        <v>5352</v>
      </c>
      <c r="R490" s="127" t="s">
        <v>5371</v>
      </c>
      <c r="S490" s="127" t="s">
        <v>5372</v>
      </c>
      <c r="T490" s="129">
        <v>2</v>
      </c>
      <c r="U490" s="129">
        <v>2</v>
      </c>
      <c r="V490" s="127" t="s">
        <v>5355</v>
      </c>
      <c r="W490" s="127" t="s">
        <v>5355</v>
      </c>
      <c r="X490" s="130">
        <v>300000</v>
      </c>
      <c r="Y490" s="130">
        <v>300000</v>
      </c>
      <c r="Z490" s="131" t="s">
        <v>5356</v>
      </c>
      <c r="AA490" s="131">
        <v>600000</v>
      </c>
      <c r="AB490" s="131">
        <v>0</v>
      </c>
      <c r="AC490" s="131">
        <v>60000</v>
      </c>
      <c r="AD490" s="130">
        <v>660</v>
      </c>
      <c r="AE490" s="127" t="s">
        <v>5357</v>
      </c>
      <c r="AF490" s="127" t="s">
        <v>5356</v>
      </c>
      <c r="AG490" s="127" t="s">
        <v>5356</v>
      </c>
      <c r="AH490" s="127" t="s">
        <v>5821</v>
      </c>
      <c r="AI490" s="127" t="s">
        <v>5356</v>
      </c>
      <c r="AJ490" s="127" t="s">
        <v>5359</v>
      </c>
      <c r="AK490" s="127" t="s">
        <v>5360</v>
      </c>
      <c r="AL490" s="131" t="s">
        <v>5361</v>
      </c>
      <c r="AM490" s="127" t="s">
        <v>13</v>
      </c>
      <c r="AN490" s="127" t="s">
        <v>5531</v>
      </c>
      <c r="AO490" s="127" t="s">
        <v>5356</v>
      </c>
      <c r="AP490" s="127" t="s">
        <v>5356</v>
      </c>
      <c r="AQ490" s="132">
        <v>2</v>
      </c>
      <c r="AR490" t="s">
        <v>94</v>
      </c>
      <c r="AS490"/>
    </row>
    <row r="491" spans="1:45" s="127" customFormat="1">
      <c r="A491" s="127" t="s">
        <v>5819</v>
      </c>
      <c r="B491" s="128">
        <v>43637</v>
      </c>
      <c r="C491" s="127" t="s">
        <v>5339</v>
      </c>
      <c r="D491" s="127" t="s">
        <v>5340</v>
      </c>
      <c r="E491" s="127" t="s">
        <v>5820</v>
      </c>
      <c r="F491" s="127" t="s">
        <v>5342</v>
      </c>
      <c r="G491" s="127" t="s">
        <v>5531</v>
      </c>
      <c r="H491" s="127" t="s">
        <v>5532</v>
      </c>
      <c r="I491" s="127" t="s">
        <v>5533</v>
      </c>
      <c r="J491" s="127" t="s">
        <v>5346</v>
      </c>
      <c r="K491" s="127" t="s">
        <v>5347</v>
      </c>
      <c r="L491" s="127" t="s">
        <v>5348</v>
      </c>
      <c r="M491" s="127" t="s">
        <v>5349</v>
      </c>
      <c r="N491" s="127" t="s">
        <v>5346</v>
      </c>
      <c r="O491" s="127" t="s">
        <v>5350</v>
      </c>
      <c r="P491" s="127" t="s">
        <v>5351</v>
      </c>
      <c r="Q491" s="127" t="s">
        <v>5352</v>
      </c>
      <c r="R491" s="127" t="s">
        <v>5447</v>
      </c>
      <c r="S491" s="127" t="s">
        <v>5448</v>
      </c>
      <c r="T491" s="129">
        <v>2</v>
      </c>
      <c r="U491" s="129">
        <v>2</v>
      </c>
      <c r="V491" s="127" t="s">
        <v>5355</v>
      </c>
      <c r="W491" s="127" t="s">
        <v>5355</v>
      </c>
      <c r="X491" s="130">
        <v>320000</v>
      </c>
      <c r="Y491" s="130">
        <v>320000</v>
      </c>
      <c r="Z491" s="131" t="s">
        <v>5356</v>
      </c>
      <c r="AA491" s="131">
        <v>640000</v>
      </c>
      <c r="AB491" s="131">
        <v>0</v>
      </c>
      <c r="AC491" s="131">
        <v>64000</v>
      </c>
      <c r="AD491" s="130">
        <v>704</v>
      </c>
      <c r="AE491" s="127" t="s">
        <v>5357</v>
      </c>
      <c r="AF491" s="127" t="s">
        <v>5356</v>
      </c>
      <c r="AG491" s="127" t="s">
        <v>5356</v>
      </c>
      <c r="AH491" s="127" t="s">
        <v>5821</v>
      </c>
      <c r="AI491" s="127" t="s">
        <v>5356</v>
      </c>
      <c r="AJ491" s="127" t="s">
        <v>5359</v>
      </c>
      <c r="AK491" s="127" t="s">
        <v>5360</v>
      </c>
      <c r="AL491" s="131" t="s">
        <v>5361</v>
      </c>
      <c r="AM491" s="127" t="s">
        <v>13</v>
      </c>
      <c r="AN491" s="127" t="s">
        <v>5531</v>
      </c>
      <c r="AO491" s="127" t="s">
        <v>5356</v>
      </c>
      <c r="AP491" s="127" t="s">
        <v>5356</v>
      </c>
      <c r="AQ491" s="132">
        <v>2</v>
      </c>
      <c r="AR491" t="s">
        <v>94</v>
      </c>
      <c r="AS491"/>
    </row>
    <row r="492" spans="1:45" s="127" customFormat="1">
      <c r="A492" s="127" t="s">
        <v>5822</v>
      </c>
      <c r="B492" s="128">
        <v>43637</v>
      </c>
      <c r="C492" s="127" t="s">
        <v>5339</v>
      </c>
      <c r="D492" s="127" t="s">
        <v>5340</v>
      </c>
      <c r="E492" s="127" t="s">
        <v>5823</v>
      </c>
      <c r="F492" s="127" t="s">
        <v>5342</v>
      </c>
      <c r="G492" s="127" t="s">
        <v>5537</v>
      </c>
      <c r="H492" s="127" t="s">
        <v>5538</v>
      </c>
      <c r="I492" s="127" t="s">
        <v>5539</v>
      </c>
      <c r="J492" s="127" t="s">
        <v>5346</v>
      </c>
      <c r="K492" s="127" t="s">
        <v>5347</v>
      </c>
      <c r="L492" s="127" t="s">
        <v>5348</v>
      </c>
      <c r="M492" s="127" t="s">
        <v>5349</v>
      </c>
      <c r="N492" s="127" t="s">
        <v>5346</v>
      </c>
      <c r="O492" s="127" t="s">
        <v>5350</v>
      </c>
      <c r="P492" s="127" t="s">
        <v>5351</v>
      </c>
      <c r="Q492" s="127" t="s">
        <v>5352</v>
      </c>
      <c r="R492" s="127" t="s">
        <v>5353</v>
      </c>
      <c r="S492" s="127" t="s">
        <v>5354</v>
      </c>
      <c r="T492" s="129">
        <v>20</v>
      </c>
      <c r="U492" s="129">
        <v>20</v>
      </c>
      <c r="V492" s="127" t="s">
        <v>5355</v>
      </c>
      <c r="W492" s="127" t="s">
        <v>5355</v>
      </c>
      <c r="X492" s="130">
        <v>115037</v>
      </c>
      <c r="Y492" s="130">
        <v>115037</v>
      </c>
      <c r="Z492" s="131" t="s">
        <v>5356</v>
      </c>
      <c r="AA492" s="131">
        <v>2300734</v>
      </c>
      <c r="AB492" s="131">
        <v>-808366</v>
      </c>
      <c r="AC492" s="131">
        <v>230073</v>
      </c>
      <c r="AD492" s="130">
        <v>2530.8069999999998</v>
      </c>
      <c r="AE492" s="127" t="s">
        <v>5357</v>
      </c>
      <c r="AF492" s="127" t="s">
        <v>5356</v>
      </c>
      <c r="AG492" s="127" t="s">
        <v>5356</v>
      </c>
      <c r="AH492" s="127" t="s">
        <v>5824</v>
      </c>
      <c r="AI492" s="127" t="s">
        <v>5356</v>
      </c>
      <c r="AJ492" s="127" t="s">
        <v>5359</v>
      </c>
      <c r="AK492" s="127" t="s">
        <v>5360</v>
      </c>
      <c r="AL492" s="131" t="s">
        <v>5361</v>
      </c>
      <c r="AM492" s="127" t="s">
        <v>13</v>
      </c>
      <c r="AN492" s="127" t="s">
        <v>5537</v>
      </c>
      <c r="AO492" s="127" t="s">
        <v>5356</v>
      </c>
      <c r="AP492" s="127" t="s">
        <v>5356</v>
      </c>
      <c r="AQ492" s="132">
        <v>20</v>
      </c>
      <c r="AR492" t="s">
        <v>95</v>
      </c>
      <c r="AS492"/>
    </row>
    <row r="493" spans="1:45" s="127" customFormat="1">
      <c r="A493" s="127" t="s">
        <v>5822</v>
      </c>
      <c r="B493" s="128">
        <v>43637</v>
      </c>
      <c r="C493" s="127" t="s">
        <v>5339</v>
      </c>
      <c r="D493" s="127" t="s">
        <v>5340</v>
      </c>
      <c r="E493" s="127" t="s">
        <v>5823</v>
      </c>
      <c r="F493" s="127" t="s">
        <v>5342</v>
      </c>
      <c r="G493" s="127" t="s">
        <v>5537</v>
      </c>
      <c r="H493" s="127" t="s">
        <v>5538</v>
      </c>
      <c r="I493" s="127" t="s">
        <v>5539</v>
      </c>
      <c r="J493" s="127" t="s">
        <v>5346</v>
      </c>
      <c r="K493" s="127" t="s">
        <v>5347</v>
      </c>
      <c r="L493" s="127" t="s">
        <v>5348</v>
      </c>
      <c r="M493" s="127" t="s">
        <v>5349</v>
      </c>
      <c r="N493" s="127" t="s">
        <v>5346</v>
      </c>
      <c r="O493" s="127" t="s">
        <v>5350</v>
      </c>
      <c r="P493" s="127" t="s">
        <v>5351</v>
      </c>
      <c r="Q493" s="127" t="s">
        <v>5352</v>
      </c>
      <c r="R493" s="127" t="s">
        <v>5363</v>
      </c>
      <c r="S493" s="127" t="s">
        <v>5364</v>
      </c>
      <c r="T493" s="129">
        <v>5</v>
      </c>
      <c r="U493" s="129">
        <v>5</v>
      </c>
      <c r="V493" s="127" t="s">
        <v>5355</v>
      </c>
      <c r="W493" s="127" t="s">
        <v>5355</v>
      </c>
      <c r="X493" s="130">
        <v>340000</v>
      </c>
      <c r="Y493" s="130">
        <v>340000</v>
      </c>
      <c r="Z493" s="131" t="s">
        <v>5356</v>
      </c>
      <c r="AA493" s="131">
        <v>1700000</v>
      </c>
      <c r="AB493" s="131">
        <v>0</v>
      </c>
      <c r="AC493" s="131">
        <v>170000</v>
      </c>
      <c r="AD493" s="130">
        <v>1870</v>
      </c>
      <c r="AE493" s="127" t="s">
        <v>5357</v>
      </c>
      <c r="AF493" s="127" t="s">
        <v>5356</v>
      </c>
      <c r="AG493" s="127" t="s">
        <v>5356</v>
      </c>
      <c r="AH493" s="127" t="s">
        <v>5824</v>
      </c>
      <c r="AI493" s="127" t="s">
        <v>5356</v>
      </c>
      <c r="AJ493" s="127" t="s">
        <v>5359</v>
      </c>
      <c r="AK493" s="127" t="s">
        <v>5360</v>
      </c>
      <c r="AL493" s="131" t="s">
        <v>5361</v>
      </c>
      <c r="AM493" s="127" t="s">
        <v>13</v>
      </c>
      <c r="AN493" s="127" t="s">
        <v>5537</v>
      </c>
      <c r="AO493" s="127" t="s">
        <v>5356</v>
      </c>
      <c r="AP493" s="127" t="s">
        <v>5356</v>
      </c>
      <c r="AQ493" s="132">
        <v>5</v>
      </c>
      <c r="AR493" t="s">
        <v>95</v>
      </c>
      <c r="AS493"/>
    </row>
    <row r="494" spans="1:45" s="127" customFormat="1">
      <c r="A494" s="127" t="s">
        <v>5822</v>
      </c>
      <c r="B494" s="128">
        <v>43637</v>
      </c>
      <c r="C494" s="127" t="s">
        <v>5339</v>
      </c>
      <c r="D494" s="127" t="s">
        <v>5340</v>
      </c>
      <c r="E494" s="127" t="s">
        <v>5823</v>
      </c>
      <c r="F494" s="127" t="s">
        <v>5342</v>
      </c>
      <c r="G494" s="127" t="s">
        <v>5537</v>
      </c>
      <c r="H494" s="127" t="s">
        <v>5538</v>
      </c>
      <c r="I494" s="127" t="s">
        <v>5539</v>
      </c>
      <c r="J494" s="127" t="s">
        <v>5346</v>
      </c>
      <c r="K494" s="127" t="s">
        <v>5347</v>
      </c>
      <c r="L494" s="127" t="s">
        <v>5348</v>
      </c>
      <c r="M494" s="127" t="s">
        <v>5349</v>
      </c>
      <c r="N494" s="127" t="s">
        <v>5346</v>
      </c>
      <c r="O494" s="127" t="s">
        <v>5350</v>
      </c>
      <c r="P494" s="127" t="s">
        <v>5351</v>
      </c>
      <c r="Q494" s="127" t="s">
        <v>5352</v>
      </c>
      <c r="R494" s="127" t="s">
        <v>5386</v>
      </c>
      <c r="S494" s="127" t="s">
        <v>5387</v>
      </c>
      <c r="T494" s="129">
        <v>10</v>
      </c>
      <c r="U494" s="129">
        <v>10</v>
      </c>
      <c r="V494" s="127" t="s">
        <v>5355</v>
      </c>
      <c r="W494" s="127" t="s">
        <v>5355</v>
      </c>
      <c r="X494" s="130">
        <v>213273</v>
      </c>
      <c r="Y494" s="130">
        <v>213273</v>
      </c>
      <c r="Z494" s="131" t="s">
        <v>5356</v>
      </c>
      <c r="AA494" s="131">
        <v>2132730</v>
      </c>
      <c r="AB494" s="131">
        <v>0</v>
      </c>
      <c r="AC494" s="131">
        <v>213273</v>
      </c>
      <c r="AD494" s="130">
        <v>2346.0030000000002</v>
      </c>
      <c r="AE494" s="127" t="s">
        <v>5357</v>
      </c>
      <c r="AF494" s="127" t="s">
        <v>5356</v>
      </c>
      <c r="AG494" s="127" t="s">
        <v>5356</v>
      </c>
      <c r="AH494" s="127" t="s">
        <v>5824</v>
      </c>
      <c r="AI494" s="127" t="s">
        <v>5356</v>
      </c>
      <c r="AJ494" s="127" t="s">
        <v>5359</v>
      </c>
      <c r="AK494" s="127" t="s">
        <v>5360</v>
      </c>
      <c r="AL494" s="131" t="s">
        <v>5361</v>
      </c>
      <c r="AM494" s="127" t="s">
        <v>13</v>
      </c>
      <c r="AN494" s="127" t="s">
        <v>5537</v>
      </c>
      <c r="AO494" s="127" t="s">
        <v>5356</v>
      </c>
      <c r="AP494" s="127" t="s">
        <v>5356</v>
      </c>
      <c r="AQ494" s="132">
        <v>10</v>
      </c>
      <c r="AR494" t="s">
        <v>95</v>
      </c>
      <c r="AS494"/>
    </row>
    <row r="495" spans="1:45" s="127" customFormat="1">
      <c r="A495" s="127" t="s">
        <v>5822</v>
      </c>
      <c r="B495" s="128">
        <v>43637</v>
      </c>
      <c r="C495" s="127" t="s">
        <v>5339</v>
      </c>
      <c r="D495" s="127" t="s">
        <v>5340</v>
      </c>
      <c r="E495" s="127" t="s">
        <v>5823</v>
      </c>
      <c r="F495" s="127" t="s">
        <v>5342</v>
      </c>
      <c r="G495" s="127" t="s">
        <v>5537</v>
      </c>
      <c r="H495" s="127" t="s">
        <v>5538</v>
      </c>
      <c r="I495" s="127" t="s">
        <v>5539</v>
      </c>
      <c r="J495" s="127" t="s">
        <v>5346</v>
      </c>
      <c r="K495" s="127" t="s">
        <v>5347</v>
      </c>
      <c r="L495" s="127" t="s">
        <v>5348</v>
      </c>
      <c r="M495" s="127" t="s">
        <v>5349</v>
      </c>
      <c r="N495" s="127" t="s">
        <v>5346</v>
      </c>
      <c r="O495" s="127" t="s">
        <v>5350</v>
      </c>
      <c r="P495" s="127" t="s">
        <v>5351</v>
      </c>
      <c r="Q495" s="127" t="s">
        <v>5352</v>
      </c>
      <c r="R495" s="127" t="s">
        <v>5371</v>
      </c>
      <c r="S495" s="127" t="s">
        <v>5372</v>
      </c>
      <c r="T495" s="129">
        <v>5</v>
      </c>
      <c r="U495" s="129">
        <v>5</v>
      </c>
      <c r="V495" s="127" t="s">
        <v>5355</v>
      </c>
      <c r="W495" s="127" t="s">
        <v>5355</v>
      </c>
      <c r="X495" s="130">
        <v>300000</v>
      </c>
      <c r="Y495" s="130">
        <v>300000</v>
      </c>
      <c r="Z495" s="131" t="s">
        <v>5356</v>
      </c>
      <c r="AA495" s="131">
        <v>1500000</v>
      </c>
      <c r="AB495" s="131">
        <v>0</v>
      </c>
      <c r="AC495" s="131">
        <v>150000</v>
      </c>
      <c r="AD495" s="130">
        <v>1650</v>
      </c>
      <c r="AE495" s="127" t="s">
        <v>5357</v>
      </c>
      <c r="AF495" s="127" t="s">
        <v>5356</v>
      </c>
      <c r="AG495" s="127" t="s">
        <v>5356</v>
      </c>
      <c r="AH495" s="127" t="s">
        <v>5824</v>
      </c>
      <c r="AI495" s="127" t="s">
        <v>5356</v>
      </c>
      <c r="AJ495" s="127" t="s">
        <v>5359</v>
      </c>
      <c r="AK495" s="127" t="s">
        <v>5360</v>
      </c>
      <c r="AL495" s="131" t="s">
        <v>5361</v>
      </c>
      <c r="AM495" s="127" t="s">
        <v>13</v>
      </c>
      <c r="AN495" s="127" t="s">
        <v>5537</v>
      </c>
      <c r="AO495" s="127" t="s">
        <v>5356</v>
      </c>
      <c r="AP495" s="127" t="s">
        <v>5356</v>
      </c>
      <c r="AQ495" s="132">
        <v>5</v>
      </c>
      <c r="AR495" t="s">
        <v>95</v>
      </c>
      <c r="AS495"/>
    </row>
    <row r="496" spans="1:45" s="127" customFormat="1">
      <c r="A496" s="127" t="s">
        <v>5822</v>
      </c>
      <c r="B496" s="128">
        <v>43637</v>
      </c>
      <c r="C496" s="127" t="s">
        <v>5339</v>
      </c>
      <c r="D496" s="127" t="s">
        <v>5340</v>
      </c>
      <c r="E496" s="127" t="s">
        <v>5823</v>
      </c>
      <c r="F496" s="127" t="s">
        <v>5342</v>
      </c>
      <c r="G496" s="127" t="s">
        <v>5537</v>
      </c>
      <c r="H496" s="127" t="s">
        <v>5538</v>
      </c>
      <c r="I496" s="127" t="s">
        <v>5539</v>
      </c>
      <c r="J496" s="127" t="s">
        <v>5346</v>
      </c>
      <c r="K496" s="127" t="s">
        <v>5347</v>
      </c>
      <c r="L496" s="127" t="s">
        <v>5348</v>
      </c>
      <c r="M496" s="127" t="s">
        <v>5349</v>
      </c>
      <c r="N496" s="127" t="s">
        <v>5346</v>
      </c>
      <c r="O496" s="127" t="s">
        <v>5350</v>
      </c>
      <c r="P496" s="127" t="s">
        <v>5351</v>
      </c>
      <c r="Q496" s="127" t="s">
        <v>5352</v>
      </c>
      <c r="R496" s="127" t="s">
        <v>5447</v>
      </c>
      <c r="S496" s="127" t="s">
        <v>5448</v>
      </c>
      <c r="T496" s="129">
        <v>5</v>
      </c>
      <c r="U496" s="129">
        <v>5</v>
      </c>
      <c r="V496" s="127" t="s">
        <v>5355</v>
      </c>
      <c r="W496" s="127" t="s">
        <v>5355</v>
      </c>
      <c r="X496" s="130">
        <v>320000</v>
      </c>
      <c r="Y496" s="130">
        <v>320000</v>
      </c>
      <c r="Z496" s="131" t="s">
        <v>5356</v>
      </c>
      <c r="AA496" s="131">
        <v>1600000</v>
      </c>
      <c r="AB496" s="131">
        <v>0</v>
      </c>
      <c r="AC496" s="131">
        <v>160000</v>
      </c>
      <c r="AD496" s="130">
        <v>1760</v>
      </c>
      <c r="AE496" s="127" t="s">
        <v>5357</v>
      </c>
      <c r="AF496" s="127" t="s">
        <v>5356</v>
      </c>
      <c r="AG496" s="127" t="s">
        <v>5356</v>
      </c>
      <c r="AH496" s="127" t="s">
        <v>5824</v>
      </c>
      <c r="AI496" s="127" t="s">
        <v>5356</v>
      </c>
      <c r="AJ496" s="127" t="s">
        <v>5359</v>
      </c>
      <c r="AK496" s="127" t="s">
        <v>5360</v>
      </c>
      <c r="AL496" s="131" t="s">
        <v>5361</v>
      </c>
      <c r="AM496" s="127" t="s">
        <v>13</v>
      </c>
      <c r="AN496" s="127" t="s">
        <v>5537</v>
      </c>
      <c r="AO496" s="127" t="s">
        <v>5356</v>
      </c>
      <c r="AP496" s="127" t="s">
        <v>5356</v>
      </c>
      <c r="AQ496" s="132">
        <v>5</v>
      </c>
      <c r="AR496" t="s">
        <v>95</v>
      </c>
      <c r="AS496"/>
    </row>
    <row r="497" spans="1:45" s="127" customFormat="1">
      <c r="A497" s="127" t="s">
        <v>5825</v>
      </c>
      <c r="B497" s="128">
        <v>43637</v>
      </c>
      <c r="C497" s="127" t="s">
        <v>5339</v>
      </c>
      <c r="D497" s="127" t="s">
        <v>5340</v>
      </c>
      <c r="E497" s="127" t="s">
        <v>5826</v>
      </c>
      <c r="F497" s="127" t="s">
        <v>5342</v>
      </c>
      <c r="G497" s="127" t="s">
        <v>5495</v>
      </c>
      <c r="H497" s="127" t="s">
        <v>5496</v>
      </c>
      <c r="I497" s="127" t="s">
        <v>5497</v>
      </c>
      <c r="J497" s="127" t="s">
        <v>5346</v>
      </c>
      <c r="K497" s="127" t="s">
        <v>5347</v>
      </c>
      <c r="L497" s="127" t="s">
        <v>5348</v>
      </c>
      <c r="M497" s="127" t="s">
        <v>5349</v>
      </c>
      <c r="N497" s="127" t="s">
        <v>5346</v>
      </c>
      <c r="O497" s="127" t="s">
        <v>5350</v>
      </c>
      <c r="P497" s="127" t="s">
        <v>5351</v>
      </c>
      <c r="Q497" s="127" t="s">
        <v>5352</v>
      </c>
      <c r="R497" s="127" t="s">
        <v>5353</v>
      </c>
      <c r="S497" s="127" t="s">
        <v>5354</v>
      </c>
      <c r="T497" s="129">
        <v>30</v>
      </c>
      <c r="U497" s="129">
        <v>30</v>
      </c>
      <c r="V497" s="127" t="s">
        <v>5355</v>
      </c>
      <c r="W497" s="127" t="s">
        <v>5355</v>
      </c>
      <c r="X497" s="130">
        <v>115037</v>
      </c>
      <c r="Y497" s="130">
        <v>115037</v>
      </c>
      <c r="Z497" s="131" t="s">
        <v>5356</v>
      </c>
      <c r="AA497" s="131">
        <v>3451101</v>
      </c>
      <c r="AB497" s="131">
        <v>-1212549</v>
      </c>
      <c r="AC497" s="131">
        <v>345110</v>
      </c>
      <c r="AD497" s="130">
        <v>3796.2109999999998</v>
      </c>
      <c r="AE497" s="127" t="s">
        <v>5357</v>
      </c>
      <c r="AF497" s="127" t="s">
        <v>5356</v>
      </c>
      <c r="AG497" s="127" t="s">
        <v>5356</v>
      </c>
      <c r="AH497" s="127" t="s">
        <v>5827</v>
      </c>
      <c r="AI497" s="127" t="s">
        <v>5356</v>
      </c>
      <c r="AJ497" s="127" t="s">
        <v>5359</v>
      </c>
      <c r="AK497" s="127" t="s">
        <v>5360</v>
      </c>
      <c r="AL497" s="131" t="s">
        <v>5361</v>
      </c>
      <c r="AM497" s="127" t="s">
        <v>13</v>
      </c>
      <c r="AN497" s="127" t="s">
        <v>5495</v>
      </c>
      <c r="AO497" s="127" t="s">
        <v>5356</v>
      </c>
      <c r="AP497" s="127" t="s">
        <v>5356</v>
      </c>
      <c r="AQ497" s="132">
        <v>30</v>
      </c>
      <c r="AR497" t="s">
        <v>95</v>
      </c>
      <c r="AS497"/>
    </row>
    <row r="498" spans="1:45" s="127" customFormat="1">
      <c r="A498" s="127" t="s">
        <v>5825</v>
      </c>
      <c r="B498" s="128">
        <v>43637</v>
      </c>
      <c r="C498" s="127" t="s">
        <v>5339</v>
      </c>
      <c r="D498" s="127" t="s">
        <v>5340</v>
      </c>
      <c r="E498" s="127" t="s">
        <v>5826</v>
      </c>
      <c r="F498" s="127" t="s">
        <v>5342</v>
      </c>
      <c r="G498" s="127" t="s">
        <v>5495</v>
      </c>
      <c r="H498" s="127" t="s">
        <v>5496</v>
      </c>
      <c r="I498" s="127" t="s">
        <v>5497</v>
      </c>
      <c r="J498" s="127" t="s">
        <v>5346</v>
      </c>
      <c r="K498" s="127" t="s">
        <v>5347</v>
      </c>
      <c r="L498" s="127" t="s">
        <v>5348</v>
      </c>
      <c r="M498" s="127" t="s">
        <v>5349</v>
      </c>
      <c r="N498" s="127" t="s">
        <v>5346</v>
      </c>
      <c r="O498" s="127" t="s">
        <v>5350</v>
      </c>
      <c r="P498" s="127" t="s">
        <v>5351</v>
      </c>
      <c r="Q498" s="127" t="s">
        <v>5352</v>
      </c>
      <c r="R498" s="127" t="s">
        <v>5363</v>
      </c>
      <c r="S498" s="127" t="s">
        <v>5364</v>
      </c>
      <c r="T498" s="129">
        <v>5</v>
      </c>
      <c r="U498" s="129">
        <v>5</v>
      </c>
      <c r="V498" s="127" t="s">
        <v>5355</v>
      </c>
      <c r="W498" s="127" t="s">
        <v>5355</v>
      </c>
      <c r="X498" s="130">
        <v>340000</v>
      </c>
      <c r="Y498" s="130">
        <v>340000</v>
      </c>
      <c r="Z498" s="131" t="s">
        <v>5356</v>
      </c>
      <c r="AA498" s="131">
        <v>1700000</v>
      </c>
      <c r="AB498" s="131">
        <v>0</v>
      </c>
      <c r="AC498" s="131">
        <v>170000</v>
      </c>
      <c r="AD498" s="130">
        <v>1870</v>
      </c>
      <c r="AE498" s="127" t="s">
        <v>5357</v>
      </c>
      <c r="AF498" s="127" t="s">
        <v>5356</v>
      </c>
      <c r="AG498" s="127" t="s">
        <v>5356</v>
      </c>
      <c r="AH498" s="127" t="s">
        <v>5827</v>
      </c>
      <c r="AI498" s="127" t="s">
        <v>5356</v>
      </c>
      <c r="AJ498" s="127" t="s">
        <v>5359</v>
      </c>
      <c r="AK498" s="127" t="s">
        <v>5360</v>
      </c>
      <c r="AL498" s="131" t="s">
        <v>5361</v>
      </c>
      <c r="AM498" s="127" t="s">
        <v>13</v>
      </c>
      <c r="AN498" s="127" t="s">
        <v>5495</v>
      </c>
      <c r="AO498" s="127" t="s">
        <v>5356</v>
      </c>
      <c r="AP498" s="127" t="s">
        <v>5356</v>
      </c>
      <c r="AQ498" s="132">
        <v>5</v>
      </c>
      <c r="AR498" t="s">
        <v>95</v>
      </c>
      <c r="AS498"/>
    </row>
    <row r="499" spans="1:45" s="127" customFormat="1">
      <c r="A499" s="127" t="s">
        <v>5825</v>
      </c>
      <c r="B499" s="128">
        <v>43637</v>
      </c>
      <c r="C499" s="127" t="s">
        <v>5339</v>
      </c>
      <c r="D499" s="127" t="s">
        <v>5340</v>
      </c>
      <c r="E499" s="127" t="s">
        <v>5826</v>
      </c>
      <c r="F499" s="127" t="s">
        <v>5342</v>
      </c>
      <c r="G499" s="127" t="s">
        <v>5495</v>
      </c>
      <c r="H499" s="127" t="s">
        <v>5496</v>
      </c>
      <c r="I499" s="127" t="s">
        <v>5497</v>
      </c>
      <c r="J499" s="127" t="s">
        <v>5346</v>
      </c>
      <c r="K499" s="127" t="s">
        <v>5347</v>
      </c>
      <c r="L499" s="127" t="s">
        <v>5348</v>
      </c>
      <c r="M499" s="127" t="s">
        <v>5349</v>
      </c>
      <c r="N499" s="127" t="s">
        <v>5346</v>
      </c>
      <c r="O499" s="127" t="s">
        <v>5350</v>
      </c>
      <c r="P499" s="127" t="s">
        <v>5351</v>
      </c>
      <c r="Q499" s="127" t="s">
        <v>5352</v>
      </c>
      <c r="R499" s="127" t="s">
        <v>5367</v>
      </c>
      <c r="S499" s="127" t="s">
        <v>5368</v>
      </c>
      <c r="T499" s="129">
        <v>2</v>
      </c>
      <c r="U499" s="129">
        <v>2</v>
      </c>
      <c r="V499" s="127" t="s">
        <v>5355</v>
      </c>
      <c r="W499" s="127" t="s">
        <v>5355</v>
      </c>
      <c r="X499" s="130">
        <v>300000</v>
      </c>
      <c r="Y499" s="130">
        <v>300000</v>
      </c>
      <c r="Z499" s="131" t="s">
        <v>5356</v>
      </c>
      <c r="AA499" s="131">
        <v>600000</v>
      </c>
      <c r="AB499" s="131">
        <v>0</v>
      </c>
      <c r="AC499" s="131">
        <v>60000</v>
      </c>
      <c r="AD499" s="130">
        <v>660</v>
      </c>
      <c r="AE499" s="127" t="s">
        <v>5357</v>
      </c>
      <c r="AF499" s="127" t="s">
        <v>5356</v>
      </c>
      <c r="AG499" s="127" t="s">
        <v>5356</v>
      </c>
      <c r="AH499" s="127" t="s">
        <v>5827</v>
      </c>
      <c r="AI499" s="127" t="s">
        <v>5356</v>
      </c>
      <c r="AJ499" s="127" t="s">
        <v>5359</v>
      </c>
      <c r="AK499" s="127" t="s">
        <v>5360</v>
      </c>
      <c r="AL499" s="131" t="s">
        <v>5361</v>
      </c>
      <c r="AM499" s="127" t="s">
        <v>13</v>
      </c>
      <c r="AN499" s="127" t="s">
        <v>5495</v>
      </c>
      <c r="AO499" s="127" t="s">
        <v>5356</v>
      </c>
      <c r="AP499" s="127" t="s">
        <v>5356</v>
      </c>
      <c r="AQ499" s="132">
        <v>2</v>
      </c>
      <c r="AR499" t="s">
        <v>95</v>
      </c>
      <c r="AS499"/>
    </row>
    <row r="500" spans="1:45" s="127" customFormat="1">
      <c r="A500" s="127" t="s">
        <v>5825</v>
      </c>
      <c r="B500" s="128">
        <v>43637</v>
      </c>
      <c r="C500" s="127" t="s">
        <v>5339</v>
      </c>
      <c r="D500" s="127" t="s">
        <v>5340</v>
      </c>
      <c r="E500" s="127" t="s">
        <v>5826</v>
      </c>
      <c r="F500" s="127" t="s">
        <v>5342</v>
      </c>
      <c r="G500" s="127" t="s">
        <v>5495</v>
      </c>
      <c r="H500" s="127" t="s">
        <v>5496</v>
      </c>
      <c r="I500" s="127" t="s">
        <v>5497</v>
      </c>
      <c r="J500" s="127" t="s">
        <v>5346</v>
      </c>
      <c r="K500" s="127" t="s">
        <v>5347</v>
      </c>
      <c r="L500" s="127" t="s">
        <v>5348</v>
      </c>
      <c r="M500" s="127" t="s">
        <v>5349</v>
      </c>
      <c r="N500" s="127" t="s">
        <v>5346</v>
      </c>
      <c r="O500" s="127" t="s">
        <v>5350</v>
      </c>
      <c r="P500" s="127" t="s">
        <v>5351</v>
      </c>
      <c r="Q500" s="127" t="s">
        <v>5352</v>
      </c>
      <c r="R500" s="127" t="s">
        <v>5386</v>
      </c>
      <c r="S500" s="127" t="s">
        <v>5387</v>
      </c>
      <c r="T500" s="129">
        <v>30</v>
      </c>
      <c r="U500" s="129">
        <v>30</v>
      </c>
      <c r="V500" s="127" t="s">
        <v>5355</v>
      </c>
      <c r="W500" s="127" t="s">
        <v>5355</v>
      </c>
      <c r="X500" s="130">
        <v>213273</v>
      </c>
      <c r="Y500" s="130">
        <v>213273</v>
      </c>
      <c r="Z500" s="131" t="s">
        <v>5356</v>
      </c>
      <c r="AA500" s="131">
        <v>6398190</v>
      </c>
      <c r="AB500" s="131">
        <v>0</v>
      </c>
      <c r="AC500" s="131">
        <v>639819</v>
      </c>
      <c r="AD500" s="130">
        <v>7038.009</v>
      </c>
      <c r="AE500" s="127" t="s">
        <v>5357</v>
      </c>
      <c r="AF500" s="127" t="s">
        <v>5356</v>
      </c>
      <c r="AG500" s="127" t="s">
        <v>5356</v>
      </c>
      <c r="AH500" s="127" t="s">
        <v>5827</v>
      </c>
      <c r="AI500" s="127" t="s">
        <v>5356</v>
      </c>
      <c r="AJ500" s="127" t="s">
        <v>5359</v>
      </c>
      <c r="AK500" s="127" t="s">
        <v>5360</v>
      </c>
      <c r="AL500" s="131" t="s">
        <v>5361</v>
      </c>
      <c r="AM500" s="127" t="s">
        <v>13</v>
      </c>
      <c r="AN500" s="127" t="s">
        <v>5495</v>
      </c>
      <c r="AO500" s="127" t="s">
        <v>5356</v>
      </c>
      <c r="AP500" s="127" t="s">
        <v>5356</v>
      </c>
      <c r="AQ500" s="132">
        <v>30</v>
      </c>
      <c r="AR500" t="s">
        <v>95</v>
      </c>
      <c r="AS500"/>
    </row>
    <row r="501" spans="1:45" s="127" customFormat="1">
      <c r="A501" s="127" t="s">
        <v>5825</v>
      </c>
      <c r="B501" s="128">
        <v>43637</v>
      </c>
      <c r="C501" s="127" t="s">
        <v>5339</v>
      </c>
      <c r="D501" s="127" t="s">
        <v>5340</v>
      </c>
      <c r="E501" s="127" t="s">
        <v>5826</v>
      </c>
      <c r="F501" s="127" t="s">
        <v>5342</v>
      </c>
      <c r="G501" s="127" t="s">
        <v>5495</v>
      </c>
      <c r="H501" s="127" t="s">
        <v>5496</v>
      </c>
      <c r="I501" s="127" t="s">
        <v>5497</v>
      </c>
      <c r="J501" s="127" t="s">
        <v>5346</v>
      </c>
      <c r="K501" s="127" t="s">
        <v>5347</v>
      </c>
      <c r="L501" s="127" t="s">
        <v>5348</v>
      </c>
      <c r="M501" s="127" t="s">
        <v>5349</v>
      </c>
      <c r="N501" s="127" t="s">
        <v>5346</v>
      </c>
      <c r="O501" s="127" t="s">
        <v>5350</v>
      </c>
      <c r="P501" s="127" t="s">
        <v>5351</v>
      </c>
      <c r="Q501" s="127" t="s">
        <v>5352</v>
      </c>
      <c r="R501" s="127" t="s">
        <v>5371</v>
      </c>
      <c r="S501" s="127" t="s">
        <v>5372</v>
      </c>
      <c r="T501" s="129">
        <v>3</v>
      </c>
      <c r="U501" s="129">
        <v>3</v>
      </c>
      <c r="V501" s="127" t="s">
        <v>5355</v>
      </c>
      <c r="W501" s="127" t="s">
        <v>5355</v>
      </c>
      <c r="X501" s="130">
        <v>300000</v>
      </c>
      <c r="Y501" s="130">
        <v>300000</v>
      </c>
      <c r="Z501" s="131" t="s">
        <v>5356</v>
      </c>
      <c r="AA501" s="131">
        <v>900000</v>
      </c>
      <c r="AB501" s="131">
        <v>0</v>
      </c>
      <c r="AC501" s="131">
        <v>90000</v>
      </c>
      <c r="AD501" s="130">
        <v>990</v>
      </c>
      <c r="AE501" s="127" t="s">
        <v>5357</v>
      </c>
      <c r="AF501" s="127" t="s">
        <v>5356</v>
      </c>
      <c r="AG501" s="127" t="s">
        <v>5356</v>
      </c>
      <c r="AH501" s="127" t="s">
        <v>5827</v>
      </c>
      <c r="AI501" s="127" t="s">
        <v>5356</v>
      </c>
      <c r="AJ501" s="127" t="s">
        <v>5359</v>
      </c>
      <c r="AK501" s="127" t="s">
        <v>5360</v>
      </c>
      <c r="AL501" s="131" t="s">
        <v>5361</v>
      </c>
      <c r="AM501" s="127" t="s">
        <v>13</v>
      </c>
      <c r="AN501" s="127" t="s">
        <v>5495</v>
      </c>
      <c r="AO501" s="127" t="s">
        <v>5356</v>
      </c>
      <c r="AP501" s="127" t="s">
        <v>5356</v>
      </c>
      <c r="AQ501" s="132">
        <v>3</v>
      </c>
      <c r="AR501" t="s">
        <v>95</v>
      </c>
      <c r="AS501"/>
    </row>
    <row r="502" spans="1:45" s="127" customFormat="1">
      <c r="A502" s="127" t="s">
        <v>5828</v>
      </c>
      <c r="B502" s="128">
        <v>43640</v>
      </c>
      <c r="C502" s="127" t="s">
        <v>5339</v>
      </c>
      <c r="D502" s="127" t="s">
        <v>5340</v>
      </c>
      <c r="E502" s="127" t="s">
        <v>5829</v>
      </c>
      <c r="F502" s="127" t="s">
        <v>5342</v>
      </c>
      <c r="G502" s="127" t="s">
        <v>5651</v>
      </c>
      <c r="H502" s="127" t="s">
        <v>5652</v>
      </c>
      <c r="I502" s="127" t="s">
        <v>5653</v>
      </c>
      <c r="J502" s="127" t="s">
        <v>5346</v>
      </c>
      <c r="K502" s="127" t="s">
        <v>5347</v>
      </c>
      <c r="L502" s="127" t="s">
        <v>5348</v>
      </c>
      <c r="M502" s="127" t="s">
        <v>5349</v>
      </c>
      <c r="N502" s="127" t="s">
        <v>5346</v>
      </c>
      <c r="O502" s="127" t="s">
        <v>5350</v>
      </c>
      <c r="P502" s="127" t="s">
        <v>5351</v>
      </c>
      <c r="Q502" s="127" t="s">
        <v>5352</v>
      </c>
      <c r="R502" s="127" t="s">
        <v>5353</v>
      </c>
      <c r="S502" s="127" t="s">
        <v>5354</v>
      </c>
      <c r="T502" s="129">
        <v>50</v>
      </c>
      <c r="U502" s="129">
        <v>50</v>
      </c>
      <c r="V502" s="127" t="s">
        <v>5355</v>
      </c>
      <c r="W502" s="127" t="s">
        <v>5355</v>
      </c>
      <c r="X502" s="130">
        <v>115037</v>
      </c>
      <c r="Y502" s="130">
        <v>115037</v>
      </c>
      <c r="Z502" s="131" t="s">
        <v>5356</v>
      </c>
      <c r="AA502" s="131">
        <v>5751835</v>
      </c>
      <c r="AB502" s="131">
        <v>-2020915</v>
      </c>
      <c r="AC502" s="131">
        <v>575184</v>
      </c>
      <c r="AD502" s="130">
        <v>6327.0190000000002</v>
      </c>
      <c r="AE502" s="127" t="s">
        <v>5357</v>
      </c>
      <c r="AF502" s="127" t="s">
        <v>5356</v>
      </c>
      <c r="AG502" s="127" t="s">
        <v>5356</v>
      </c>
      <c r="AH502" s="127" t="s">
        <v>5830</v>
      </c>
      <c r="AI502" s="127" t="s">
        <v>5356</v>
      </c>
      <c r="AJ502" s="127" t="s">
        <v>5359</v>
      </c>
      <c r="AK502" s="127" t="s">
        <v>5360</v>
      </c>
      <c r="AL502" s="131" t="s">
        <v>5361</v>
      </c>
      <c r="AM502" s="127" t="s">
        <v>13</v>
      </c>
      <c r="AN502" s="127" t="s">
        <v>5651</v>
      </c>
      <c r="AO502" s="127" t="s">
        <v>5356</v>
      </c>
      <c r="AP502" s="127" t="s">
        <v>5356</v>
      </c>
      <c r="AQ502" s="132">
        <v>50</v>
      </c>
      <c r="AR502" t="s">
        <v>94</v>
      </c>
      <c r="AS502"/>
    </row>
    <row r="503" spans="1:45" s="127" customFormat="1">
      <c r="A503" s="127" t="s">
        <v>5828</v>
      </c>
      <c r="B503" s="128">
        <v>43640</v>
      </c>
      <c r="C503" s="127" t="s">
        <v>5339</v>
      </c>
      <c r="D503" s="127" t="s">
        <v>5340</v>
      </c>
      <c r="E503" s="127" t="s">
        <v>5829</v>
      </c>
      <c r="F503" s="127" t="s">
        <v>5342</v>
      </c>
      <c r="G503" s="127" t="s">
        <v>5651</v>
      </c>
      <c r="H503" s="127" t="s">
        <v>5652</v>
      </c>
      <c r="I503" s="127" t="s">
        <v>5653</v>
      </c>
      <c r="J503" s="127" t="s">
        <v>5346</v>
      </c>
      <c r="K503" s="127" t="s">
        <v>5347</v>
      </c>
      <c r="L503" s="127" t="s">
        <v>5348</v>
      </c>
      <c r="M503" s="127" t="s">
        <v>5349</v>
      </c>
      <c r="N503" s="127" t="s">
        <v>5346</v>
      </c>
      <c r="O503" s="127" t="s">
        <v>5350</v>
      </c>
      <c r="P503" s="127" t="s">
        <v>5351</v>
      </c>
      <c r="Q503" s="127" t="s">
        <v>5352</v>
      </c>
      <c r="R503" s="127" t="s">
        <v>5363</v>
      </c>
      <c r="S503" s="127" t="s">
        <v>5364</v>
      </c>
      <c r="T503" s="129">
        <v>2</v>
      </c>
      <c r="U503" s="129">
        <v>2</v>
      </c>
      <c r="V503" s="127" t="s">
        <v>5355</v>
      </c>
      <c r="W503" s="127" t="s">
        <v>5355</v>
      </c>
      <c r="X503" s="130">
        <v>340000</v>
      </c>
      <c r="Y503" s="130">
        <v>340000</v>
      </c>
      <c r="Z503" s="131" t="s">
        <v>5356</v>
      </c>
      <c r="AA503" s="131">
        <v>680000</v>
      </c>
      <c r="AB503" s="131">
        <v>0</v>
      </c>
      <c r="AC503" s="131">
        <v>68000</v>
      </c>
      <c r="AD503" s="130">
        <v>748</v>
      </c>
      <c r="AE503" s="127" t="s">
        <v>5357</v>
      </c>
      <c r="AF503" s="127" t="s">
        <v>5356</v>
      </c>
      <c r="AG503" s="127" t="s">
        <v>5356</v>
      </c>
      <c r="AH503" s="127" t="s">
        <v>5830</v>
      </c>
      <c r="AI503" s="127" t="s">
        <v>5356</v>
      </c>
      <c r="AJ503" s="127" t="s">
        <v>5359</v>
      </c>
      <c r="AK503" s="127" t="s">
        <v>5360</v>
      </c>
      <c r="AL503" s="131" t="s">
        <v>5361</v>
      </c>
      <c r="AM503" s="127" t="s">
        <v>13</v>
      </c>
      <c r="AN503" s="127" t="s">
        <v>5651</v>
      </c>
      <c r="AO503" s="127" t="s">
        <v>5356</v>
      </c>
      <c r="AP503" s="127" t="s">
        <v>5356</v>
      </c>
      <c r="AQ503" s="132">
        <v>2</v>
      </c>
      <c r="AR503" t="s">
        <v>94</v>
      </c>
      <c r="AS503"/>
    </row>
    <row r="504" spans="1:45" s="127" customFormat="1">
      <c r="A504" s="127" t="s">
        <v>5828</v>
      </c>
      <c r="B504" s="128">
        <v>43640</v>
      </c>
      <c r="C504" s="127" t="s">
        <v>5339</v>
      </c>
      <c r="D504" s="127" t="s">
        <v>5340</v>
      </c>
      <c r="E504" s="127" t="s">
        <v>5829</v>
      </c>
      <c r="F504" s="127" t="s">
        <v>5342</v>
      </c>
      <c r="G504" s="127" t="s">
        <v>5651</v>
      </c>
      <c r="H504" s="127" t="s">
        <v>5652</v>
      </c>
      <c r="I504" s="127" t="s">
        <v>5653</v>
      </c>
      <c r="J504" s="127" t="s">
        <v>5346</v>
      </c>
      <c r="K504" s="127" t="s">
        <v>5347</v>
      </c>
      <c r="L504" s="127" t="s">
        <v>5348</v>
      </c>
      <c r="M504" s="127" t="s">
        <v>5349</v>
      </c>
      <c r="N504" s="127" t="s">
        <v>5346</v>
      </c>
      <c r="O504" s="127" t="s">
        <v>5350</v>
      </c>
      <c r="P504" s="127" t="s">
        <v>5351</v>
      </c>
      <c r="Q504" s="127" t="s">
        <v>5352</v>
      </c>
      <c r="R504" s="127" t="s">
        <v>5369</v>
      </c>
      <c r="S504" s="127" t="s">
        <v>5370</v>
      </c>
      <c r="T504" s="129">
        <v>2</v>
      </c>
      <c r="U504" s="129">
        <v>2</v>
      </c>
      <c r="V504" s="127" t="s">
        <v>5355</v>
      </c>
      <c r="W504" s="127" t="s">
        <v>5355</v>
      </c>
      <c r="X504" s="130">
        <v>300000</v>
      </c>
      <c r="Y504" s="130">
        <v>300000</v>
      </c>
      <c r="Z504" s="131" t="s">
        <v>5356</v>
      </c>
      <c r="AA504" s="131">
        <v>600000</v>
      </c>
      <c r="AB504" s="131">
        <v>0</v>
      </c>
      <c r="AC504" s="131">
        <v>60000</v>
      </c>
      <c r="AD504" s="130">
        <v>660</v>
      </c>
      <c r="AE504" s="127" t="s">
        <v>5357</v>
      </c>
      <c r="AF504" s="127" t="s">
        <v>5356</v>
      </c>
      <c r="AG504" s="127" t="s">
        <v>5356</v>
      </c>
      <c r="AH504" s="127" t="s">
        <v>5830</v>
      </c>
      <c r="AI504" s="127" t="s">
        <v>5356</v>
      </c>
      <c r="AJ504" s="127" t="s">
        <v>5359</v>
      </c>
      <c r="AK504" s="127" t="s">
        <v>5360</v>
      </c>
      <c r="AL504" s="131" t="s">
        <v>5361</v>
      </c>
      <c r="AM504" s="127" t="s">
        <v>13</v>
      </c>
      <c r="AN504" s="127" t="s">
        <v>5651</v>
      </c>
      <c r="AO504" s="127" t="s">
        <v>5356</v>
      </c>
      <c r="AP504" s="127" t="s">
        <v>5356</v>
      </c>
      <c r="AQ504" s="132">
        <v>2</v>
      </c>
      <c r="AR504" t="s">
        <v>94</v>
      </c>
      <c r="AS504"/>
    </row>
    <row r="505" spans="1:45" s="127" customFormat="1">
      <c r="A505" s="127" t="s">
        <v>5831</v>
      </c>
      <c r="B505" s="128">
        <v>43640</v>
      </c>
      <c r="C505" s="127" t="s">
        <v>5339</v>
      </c>
      <c r="D505" s="127" t="s">
        <v>5340</v>
      </c>
      <c r="E505" s="127" t="s">
        <v>5832</v>
      </c>
      <c r="F505" s="127" t="s">
        <v>5342</v>
      </c>
      <c r="G505" s="127" t="s">
        <v>5393</v>
      </c>
      <c r="H505" s="127" t="s">
        <v>5394</v>
      </c>
      <c r="I505" s="127" t="s">
        <v>5395</v>
      </c>
      <c r="J505" s="127" t="s">
        <v>5346</v>
      </c>
      <c r="K505" s="127" t="s">
        <v>5347</v>
      </c>
      <c r="L505" s="127" t="s">
        <v>5348</v>
      </c>
      <c r="M505" s="127" t="s">
        <v>5349</v>
      </c>
      <c r="N505" s="127" t="s">
        <v>5346</v>
      </c>
      <c r="O505" s="127" t="s">
        <v>5350</v>
      </c>
      <c r="P505" s="127" t="s">
        <v>5351</v>
      </c>
      <c r="Q505" s="127" t="s">
        <v>5352</v>
      </c>
      <c r="R505" s="127" t="s">
        <v>5353</v>
      </c>
      <c r="S505" s="127" t="s">
        <v>5354</v>
      </c>
      <c r="T505" s="129">
        <v>10</v>
      </c>
      <c r="U505" s="129">
        <v>10</v>
      </c>
      <c r="V505" s="127" t="s">
        <v>5355</v>
      </c>
      <c r="W505" s="127" t="s">
        <v>5355</v>
      </c>
      <c r="X505" s="130">
        <v>115037</v>
      </c>
      <c r="Y505" s="130">
        <v>115037</v>
      </c>
      <c r="Z505" s="131" t="s">
        <v>5356</v>
      </c>
      <c r="AA505" s="131">
        <v>1150367</v>
      </c>
      <c r="AB505" s="131">
        <v>-404183</v>
      </c>
      <c r="AC505" s="131">
        <v>115037</v>
      </c>
      <c r="AD505" s="130">
        <v>1265.404</v>
      </c>
      <c r="AE505" s="127" t="s">
        <v>5357</v>
      </c>
      <c r="AF505" s="127" t="s">
        <v>5356</v>
      </c>
      <c r="AG505" s="127" t="s">
        <v>5356</v>
      </c>
      <c r="AH505" s="127" t="s">
        <v>5833</v>
      </c>
      <c r="AI505" s="127" t="s">
        <v>5356</v>
      </c>
      <c r="AJ505" s="127" t="s">
        <v>5359</v>
      </c>
      <c r="AK505" s="127" t="s">
        <v>5360</v>
      </c>
      <c r="AL505" s="131" t="s">
        <v>5361</v>
      </c>
      <c r="AM505" s="127" t="s">
        <v>13</v>
      </c>
      <c r="AN505" s="127" t="s">
        <v>5393</v>
      </c>
      <c r="AO505" s="127" t="s">
        <v>5356</v>
      </c>
      <c r="AP505" s="127" t="s">
        <v>5356</v>
      </c>
      <c r="AQ505" s="132">
        <v>10</v>
      </c>
      <c r="AR505" t="s">
        <v>94</v>
      </c>
      <c r="AS505"/>
    </row>
    <row r="506" spans="1:45" s="127" customFormat="1">
      <c r="A506" s="127" t="s">
        <v>5831</v>
      </c>
      <c r="B506" s="128">
        <v>43640</v>
      </c>
      <c r="C506" s="127" t="s">
        <v>5339</v>
      </c>
      <c r="D506" s="127" t="s">
        <v>5340</v>
      </c>
      <c r="E506" s="127" t="s">
        <v>5832</v>
      </c>
      <c r="F506" s="127" t="s">
        <v>5342</v>
      </c>
      <c r="G506" s="127" t="s">
        <v>5393</v>
      </c>
      <c r="H506" s="127" t="s">
        <v>5394</v>
      </c>
      <c r="I506" s="127" t="s">
        <v>5395</v>
      </c>
      <c r="J506" s="127" t="s">
        <v>5346</v>
      </c>
      <c r="K506" s="127" t="s">
        <v>5347</v>
      </c>
      <c r="L506" s="127" t="s">
        <v>5348</v>
      </c>
      <c r="M506" s="127" t="s">
        <v>5349</v>
      </c>
      <c r="N506" s="127" t="s">
        <v>5346</v>
      </c>
      <c r="O506" s="127" t="s">
        <v>5350</v>
      </c>
      <c r="P506" s="127" t="s">
        <v>5351</v>
      </c>
      <c r="Q506" s="127" t="s">
        <v>5352</v>
      </c>
      <c r="R506" s="127" t="s">
        <v>5363</v>
      </c>
      <c r="S506" s="127" t="s">
        <v>5364</v>
      </c>
      <c r="T506" s="129">
        <v>5</v>
      </c>
      <c r="U506" s="129">
        <v>5</v>
      </c>
      <c r="V506" s="127" t="s">
        <v>5355</v>
      </c>
      <c r="W506" s="127" t="s">
        <v>5355</v>
      </c>
      <c r="X506" s="130">
        <v>340000</v>
      </c>
      <c r="Y506" s="130">
        <v>340000</v>
      </c>
      <c r="Z506" s="131" t="s">
        <v>5356</v>
      </c>
      <c r="AA506" s="131">
        <v>1700000</v>
      </c>
      <c r="AB506" s="131">
        <v>0</v>
      </c>
      <c r="AC506" s="131">
        <v>169999</v>
      </c>
      <c r="AD506" s="130">
        <v>1869.999</v>
      </c>
      <c r="AE506" s="127" t="s">
        <v>5357</v>
      </c>
      <c r="AF506" s="127" t="s">
        <v>5356</v>
      </c>
      <c r="AG506" s="127" t="s">
        <v>5356</v>
      </c>
      <c r="AH506" s="127" t="s">
        <v>5833</v>
      </c>
      <c r="AI506" s="127" t="s">
        <v>5356</v>
      </c>
      <c r="AJ506" s="127" t="s">
        <v>5359</v>
      </c>
      <c r="AK506" s="127" t="s">
        <v>5360</v>
      </c>
      <c r="AL506" s="131" t="s">
        <v>5361</v>
      </c>
      <c r="AM506" s="127" t="s">
        <v>13</v>
      </c>
      <c r="AN506" s="127" t="s">
        <v>5393</v>
      </c>
      <c r="AO506" s="127" t="s">
        <v>5356</v>
      </c>
      <c r="AP506" s="127" t="s">
        <v>5356</v>
      </c>
      <c r="AQ506" s="132">
        <v>5</v>
      </c>
      <c r="AR506" t="s">
        <v>94</v>
      </c>
      <c r="AS506"/>
    </row>
    <row r="507" spans="1:45" s="127" customFormat="1">
      <c r="A507" s="127" t="s">
        <v>5831</v>
      </c>
      <c r="B507" s="128">
        <v>43640</v>
      </c>
      <c r="C507" s="127" t="s">
        <v>5339</v>
      </c>
      <c r="D507" s="127" t="s">
        <v>5340</v>
      </c>
      <c r="E507" s="127" t="s">
        <v>5832</v>
      </c>
      <c r="F507" s="127" t="s">
        <v>5342</v>
      </c>
      <c r="G507" s="127" t="s">
        <v>5393</v>
      </c>
      <c r="H507" s="127" t="s">
        <v>5394</v>
      </c>
      <c r="I507" s="127" t="s">
        <v>5395</v>
      </c>
      <c r="J507" s="127" t="s">
        <v>5346</v>
      </c>
      <c r="K507" s="127" t="s">
        <v>5347</v>
      </c>
      <c r="L507" s="127" t="s">
        <v>5348</v>
      </c>
      <c r="M507" s="127" t="s">
        <v>5349</v>
      </c>
      <c r="N507" s="127" t="s">
        <v>5346</v>
      </c>
      <c r="O507" s="127" t="s">
        <v>5350</v>
      </c>
      <c r="P507" s="127" t="s">
        <v>5351</v>
      </c>
      <c r="Q507" s="127" t="s">
        <v>5352</v>
      </c>
      <c r="R507" s="127" t="s">
        <v>5386</v>
      </c>
      <c r="S507" s="127" t="s">
        <v>5387</v>
      </c>
      <c r="T507" s="129">
        <v>5</v>
      </c>
      <c r="U507" s="129">
        <v>5</v>
      </c>
      <c r="V507" s="127" t="s">
        <v>5355</v>
      </c>
      <c r="W507" s="127" t="s">
        <v>5355</v>
      </c>
      <c r="X507" s="130">
        <v>213273</v>
      </c>
      <c r="Y507" s="130">
        <v>213273</v>
      </c>
      <c r="Z507" s="131" t="s">
        <v>5356</v>
      </c>
      <c r="AA507" s="131">
        <v>1066365</v>
      </c>
      <c r="AB507" s="131">
        <v>0</v>
      </c>
      <c r="AC507" s="131">
        <v>106637</v>
      </c>
      <c r="AD507" s="130">
        <v>1173.002</v>
      </c>
      <c r="AE507" s="127" t="s">
        <v>5357</v>
      </c>
      <c r="AF507" s="127" t="s">
        <v>5356</v>
      </c>
      <c r="AG507" s="127" t="s">
        <v>5356</v>
      </c>
      <c r="AH507" s="127" t="s">
        <v>5833</v>
      </c>
      <c r="AI507" s="127" t="s">
        <v>5356</v>
      </c>
      <c r="AJ507" s="127" t="s">
        <v>5359</v>
      </c>
      <c r="AK507" s="127" t="s">
        <v>5360</v>
      </c>
      <c r="AL507" s="131" t="s">
        <v>5361</v>
      </c>
      <c r="AM507" s="127" t="s">
        <v>13</v>
      </c>
      <c r="AN507" s="127" t="s">
        <v>5393</v>
      </c>
      <c r="AO507" s="127" t="s">
        <v>5356</v>
      </c>
      <c r="AP507" s="127" t="s">
        <v>5356</v>
      </c>
      <c r="AQ507" s="132">
        <v>5</v>
      </c>
      <c r="AR507" t="s">
        <v>94</v>
      </c>
      <c r="AS507"/>
    </row>
    <row r="508" spans="1:45" s="127" customFormat="1">
      <c r="A508" s="127" t="s">
        <v>5831</v>
      </c>
      <c r="B508" s="128">
        <v>43640</v>
      </c>
      <c r="C508" s="127" t="s">
        <v>5339</v>
      </c>
      <c r="D508" s="127" t="s">
        <v>5340</v>
      </c>
      <c r="E508" s="127" t="s">
        <v>5832</v>
      </c>
      <c r="F508" s="127" t="s">
        <v>5342</v>
      </c>
      <c r="G508" s="127" t="s">
        <v>5393</v>
      </c>
      <c r="H508" s="127" t="s">
        <v>5394</v>
      </c>
      <c r="I508" s="127" t="s">
        <v>5395</v>
      </c>
      <c r="J508" s="127" t="s">
        <v>5346</v>
      </c>
      <c r="K508" s="127" t="s">
        <v>5347</v>
      </c>
      <c r="L508" s="127" t="s">
        <v>5348</v>
      </c>
      <c r="M508" s="127" t="s">
        <v>5349</v>
      </c>
      <c r="N508" s="127" t="s">
        <v>5346</v>
      </c>
      <c r="O508" s="127" t="s">
        <v>5350</v>
      </c>
      <c r="P508" s="127" t="s">
        <v>5351</v>
      </c>
      <c r="Q508" s="127" t="s">
        <v>5352</v>
      </c>
      <c r="R508" s="127" t="s">
        <v>5371</v>
      </c>
      <c r="S508" s="127" t="s">
        <v>5372</v>
      </c>
      <c r="T508" s="129">
        <v>5</v>
      </c>
      <c r="U508" s="129">
        <v>5</v>
      </c>
      <c r="V508" s="127" t="s">
        <v>5355</v>
      </c>
      <c r="W508" s="127" t="s">
        <v>5355</v>
      </c>
      <c r="X508" s="130">
        <v>300000</v>
      </c>
      <c r="Y508" s="130">
        <v>300000</v>
      </c>
      <c r="Z508" s="131" t="s">
        <v>5356</v>
      </c>
      <c r="AA508" s="131">
        <v>1500000</v>
      </c>
      <c r="AB508" s="131">
        <v>0</v>
      </c>
      <c r="AC508" s="131">
        <v>150000</v>
      </c>
      <c r="AD508" s="130">
        <v>1650</v>
      </c>
      <c r="AE508" s="127" t="s">
        <v>5357</v>
      </c>
      <c r="AF508" s="127" t="s">
        <v>5356</v>
      </c>
      <c r="AG508" s="127" t="s">
        <v>5356</v>
      </c>
      <c r="AH508" s="127" t="s">
        <v>5833</v>
      </c>
      <c r="AI508" s="127" t="s">
        <v>5356</v>
      </c>
      <c r="AJ508" s="127" t="s">
        <v>5359</v>
      </c>
      <c r="AK508" s="127" t="s">
        <v>5360</v>
      </c>
      <c r="AL508" s="131" t="s">
        <v>5361</v>
      </c>
      <c r="AM508" s="127" t="s">
        <v>13</v>
      </c>
      <c r="AN508" s="127" t="s">
        <v>5393</v>
      </c>
      <c r="AO508" s="127" t="s">
        <v>5356</v>
      </c>
      <c r="AP508" s="127" t="s">
        <v>5356</v>
      </c>
      <c r="AQ508" s="132">
        <v>5</v>
      </c>
      <c r="AR508" t="s">
        <v>94</v>
      </c>
      <c r="AS508"/>
    </row>
    <row r="509" spans="1:45" s="127" customFormat="1">
      <c r="A509" s="127" t="s">
        <v>5834</v>
      </c>
      <c r="B509" s="128">
        <v>43640</v>
      </c>
      <c r="C509" s="127" t="s">
        <v>5339</v>
      </c>
      <c r="D509" s="127" t="s">
        <v>5340</v>
      </c>
      <c r="E509" s="127" t="s">
        <v>5835</v>
      </c>
      <c r="F509" s="127" t="s">
        <v>5342</v>
      </c>
      <c r="G509" s="127" t="s">
        <v>5416</v>
      </c>
      <c r="H509" s="127" t="s">
        <v>5417</v>
      </c>
      <c r="I509" s="127" t="s">
        <v>5418</v>
      </c>
      <c r="J509" s="127" t="s">
        <v>5346</v>
      </c>
      <c r="K509" s="127" t="s">
        <v>5347</v>
      </c>
      <c r="L509" s="127" t="s">
        <v>5348</v>
      </c>
      <c r="M509" s="127" t="s">
        <v>5349</v>
      </c>
      <c r="N509" s="127" t="s">
        <v>5346</v>
      </c>
      <c r="O509" s="127" t="s">
        <v>5350</v>
      </c>
      <c r="P509" s="127" t="s">
        <v>5419</v>
      </c>
      <c r="Q509" s="127" t="s">
        <v>5420</v>
      </c>
      <c r="R509" s="127" t="s">
        <v>5386</v>
      </c>
      <c r="S509" s="127" t="s">
        <v>5387</v>
      </c>
      <c r="T509" s="129">
        <v>550</v>
      </c>
      <c r="U509" s="129">
        <v>550</v>
      </c>
      <c r="V509" s="127" t="s">
        <v>5355</v>
      </c>
      <c r="W509" s="127" t="s">
        <v>5355</v>
      </c>
      <c r="X509" s="130">
        <v>185640</v>
      </c>
      <c r="Y509" s="130">
        <v>185640</v>
      </c>
      <c r="Z509" s="131" t="s">
        <v>5356</v>
      </c>
      <c r="AA509" s="131">
        <v>102102000</v>
      </c>
      <c r="AB509" s="131">
        <v>0</v>
      </c>
      <c r="AC509" s="131">
        <v>10210200</v>
      </c>
      <c r="AD509" s="130">
        <v>112312.2</v>
      </c>
      <c r="AE509" s="127" t="s">
        <v>5357</v>
      </c>
      <c r="AF509" s="127" t="s">
        <v>5356</v>
      </c>
      <c r="AG509" s="127" t="s">
        <v>5356</v>
      </c>
      <c r="AH509" s="127" t="s">
        <v>5836</v>
      </c>
      <c r="AI509" s="127" t="s">
        <v>5356</v>
      </c>
      <c r="AJ509" s="127" t="s">
        <v>5359</v>
      </c>
      <c r="AK509" s="127" t="s">
        <v>5360</v>
      </c>
      <c r="AL509" s="131" t="s">
        <v>5361</v>
      </c>
      <c r="AM509" s="127" t="s">
        <v>5356</v>
      </c>
      <c r="AN509" s="127" t="s">
        <v>5416</v>
      </c>
      <c r="AO509" s="127" t="s">
        <v>5356</v>
      </c>
      <c r="AP509" s="127" t="s">
        <v>5356</v>
      </c>
      <c r="AQ509" s="132">
        <v>550</v>
      </c>
      <c r="AR509">
        <v>0</v>
      </c>
      <c r="AS509"/>
    </row>
    <row r="510" spans="1:45" s="127" customFormat="1">
      <c r="A510" s="127" t="s">
        <v>5837</v>
      </c>
      <c r="B510" s="128">
        <v>43640</v>
      </c>
      <c r="C510" s="127" t="s">
        <v>5339</v>
      </c>
      <c r="D510" s="127" t="s">
        <v>5340</v>
      </c>
      <c r="E510" s="127" t="s">
        <v>5838</v>
      </c>
      <c r="F510" s="127" t="s">
        <v>5342</v>
      </c>
      <c r="G510" s="127" t="s">
        <v>5416</v>
      </c>
      <c r="H510" s="127" t="s">
        <v>5417</v>
      </c>
      <c r="I510" s="127" t="s">
        <v>5418</v>
      </c>
      <c r="J510" s="127" t="s">
        <v>5346</v>
      </c>
      <c r="K510" s="127" t="s">
        <v>5347</v>
      </c>
      <c r="L510" s="127" t="s">
        <v>5348</v>
      </c>
      <c r="M510" s="127" t="s">
        <v>5349</v>
      </c>
      <c r="N510" s="127" t="s">
        <v>5346</v>
      </c>
      <c r="O510" s="127" t="s">
        <v>5350</v>
      </c>
      <c r="P510" s="127" t="s">
        <v>5419</v>
      </c>
      <c r="Q510" s="127" t="s">
        <v>5420</v>
      </c>
      <c r="R510" s="127" t="s">
        <v>5386</v>
      </c>
      <c r="S510" s="127" t="s">
        <v>5387</v>
      </c>
      <c r="T510" s="129">
        <v>150</v>
      </c>
      <c r="U510" s="129">
        <v>150</v>
      </c>
      <c r="V510" s="127" t="s">
        <v>5355</v>
      </c>
      <c r="W510" s="127" t="s">
        <v>5355</v>
      </c>
      <c r="X510" s="130">
        <v>185640</v>
      </c>
      <c r="Y510" s="130">
        <v>185640</v>
      </c>
      <c r="Z510" s="131" t="s">
        <v>5356</v>
      </c>
      <c r="AA510" s="131">
        <v>27846000</v>
      </c>
      <c r="AB510" s="131">
        <v>0</v>
      </c>
      <c r="AC510" s="131">
        <v>2784600</v>
      </c>
      <c r="AD510" s="130">
        <v>30630.6</v>
      </c>
      <c r="AE510" s="127" t="s">
        <v>5357</v>
      </c>
      <c r="AF510" s="127" t="s">
        <v>5356</v>
      </c>
      <c r="AG510" s="127" t="s">
        <v>5356</v>
      </c>
      <c r="AH510" s="127" t="s">
        <v>5839</v>
      </c>
      <c r="AI510" s="127" t="s">
        <v>5356</v>
      </c>
      <c r="AJ510" s="127" t="s">
        <v>5359</v>
      </c>
      <c r="AK510" s="127" t="s">
        <v>5360</v>
      </c>
      <c r="AL510" s="131" t="s">
        <v>5361</v>
      </c>
      <c r="AM510" s="127" t="s">
        <v>5356</v>
      </c>
      <c r="AN510" s="127" t="s">
        <v>5416</v>
      </c>
      <c r="AO510" s="127" t="s">
        <v>5356</v>
      </c>
      <c r="AP510" s="127" t="s">
        <v>5356</v>
      </c>
      <c r="AQ510" s="132">
        <v>150</v>
      </c>
      <c r="AR510">
        <v>0</v>
      </c>
      <c r="AS510"/>
    </row>
    <row r="511" spans="1:45" s="127" customFormat="1">
      <c r="A511" s="127" t="s">
        <v>5840</v>
      </c>
      <c r="B511" s="128">
        <v>43640</v>
      </c>
      <c r="C511" s="127" t="s">
        <v>5339</v>
      </c>
      <c r="D511" s="127" t="s">
        <v>5340</v>
      </c>
      <c r="E511" s="127" t="s">
        <v>5841</v>
      </c>
      <c r="F511" s="127" t="s">
        <v>5342</v>
      </c>
      <c r="G511" s="127" t="s">
        <v>5416</v>
      </c>
      <c r="H511" s="127" t="s">
        <v>5417</v>
      </c>
      <c r="I511" s="127" t="s">
        <v>5418</v>
      </c>
      <c r="J511" s="127" t="s">
        <v>5346</v>
      </c>
      <c r="K511" s="127" t="s">
        <v>5347</v>
      </c>
      <c r="L511" s="127" t="s">
        <v>5348</v>
      </c>
      <c r="M511" s="127" t="s">
        <v>5349</v>
      </c>
      <c r="N511" s="127" t="s">
        <v>5346</v>
      </c>
      <c r="O511" s="127" t="s">
        <v>5350</v>
      </c>
      <c r="P511" s="127" t="s">
        <v>5419</v>
      </c>
      <c r="Q511" s="127" t="s">
        <v>5420</v>
      </c>
      <c r="R511" s="127" t="s">
        <v>5386</v>
      </c>
      <c r="S511" s="127" t="s">
        <v>5387</v>
      </c>
      <c r="T511" s="129">
        <v>100</v>
      </c>
      <c r="U511" s="129">
        <v>100</v>
      </c>
      <c r="V511" s="127" t="s">
        <v>5355</v>
      </c>
      <c r="W511" s="127" t="s">
        <v>5355</v>
      </c>
      <c r="X511" s="130">
        <v>185640</v>
      </c>
      <c r="Y511" s="130">
        <v>185640</v>
      </c>
      <c r="Z511" s="131" t="s">
        <v>5356</v>
      </c>
      <c r="AA511" s="131">
        <v>18564000</v>
      </c>
      <c r="AB511" s="131">
        <v>0</v>
      </c>
      <c r="AC511" s="131">
        <v>1856400</v>
      </c>
      <c r="AD511" s="130">
        <v>20420.400000000001</v>
      </c>
      <c r="AE511" s="127" t="s">
        <v>5357</v>
      </c>
      <c r="AF511" s="127" t="s">
        <v>5356</v>
      </c>
      <c r="AG511" s="127" t="s">
        <v>5356</v>
      </c>
      <c r="AH511" s="127" t="s">
        <v>5842</v>
      </c>
      <c r="AI511" s="127" t="s">
        <v>5356</v>
      </c>
      <c r="AJ511" s="127" t="s">
        <v>5359</v>
      </c>
      <c r="AK511" s="127" t="s">
        <v>5360</v>
      </c>
      <c r="AL511" s="131" t="s">
        <v>5361</v>
      </c>
      <c r="AM511" s="127" t="s">
        <v>5356</v>
      </c>
      <c r="AN511" s="127" t="s">
        <v>5416</v>
      </c>
      <c r="AO511" s="127" t="s">
        <v>5356</v>
      </c>
      <c r="AP511" s="127" t="s">
        <v>5356</v>
      </c>
      <c r="AQ511" s="132">
        <v>100</v>
      </c>
      <c r="AR511">
        <v>0</v>
      </c>
      <c r="AS511"/>
    </row>
    <row r="512" spans="1:45" s="127" customFormat="1">
      <c r="A512" s="127" t="s">
        <v>5843</v>
      </c>
      <c r="B512" s="128">
        <v>43640</v>
      </c>
      <c r="C512" s="127" t="s">
        <v>5339</v>
      </c>
      <c r="D512" s="127" t="s">
        <v>5340</v>
      </c>
      <c r="E512" s="127" t="s">
        <v>5844</v>
      </c>
      <c r="F512" s="127" t="s">
        <v>5342</v>
      </c>
      <c r="G512" s="127" t="s">
        <v>5713</v>
      </c>
      <c r="H512" s="127" t="s">
        <v>5714</v>
      </c>
      <c r="I512" s="127" t="s">
        <v>5715</v>
      </c>
      <c r="J512" s="127" t="s">
        <v>5346</v>
      </c>
      <c r="K512" s="127" t="s">
        <v>5716</v>
      </c>
      <c r="L512" s="127" t="s">
        <v>5717</v>
      </c>
      <c r="M512" s="127" t="s">
        <v>5349</v>
      </c>
      <c r="N512" s="127" t="s">
        <v>5346</v>
      </c>
      <c r="O512" s="127" t="s">
        <v>5350</v>
      </c>
      <c r="P512" s="127" t="s">
        <v>5718</v>
      </c>
      <c r="Q512" s="127" t="s">
        <v>5719</v>
      </c>
      <c r="R512" s="127" t="s">
        <v>5845</v>
      </c>
      <c r="S512" s="127" t="s">
        <v>5846</v>
      </c>
      <c r="T512" s="129">
        <v>400</v>
      </c>
      <c r="U512" s="129">
        <v>400</v>
      </c>
      <c r="V512" s="127" t="s">
        <v>5355</v>
      </c>
      <c r="W512" s="127" t="s">
        <v>5355</v>
      </c>
      <c r="X512" s="130">
        <v>176640</v>
      </c>
      <c r="Y512" s="130">
        <v>176640</v>
      </c>
      <c r="Z512" s="131" t="s">
        <v>5356</v>
      </c>
      <c r="AA512" s="131">
        <v>70656000</v>
      </c>
      <c r="AB512" s="131">
        <v>0</v>
      </c>
      <c r="AC512" s="131">
        <v>7065600</v>
      </c>
      <c r="AD512" s="130">
        <v>77721.600000000006</v>
      </c>
      <c r="AE512" s="127" t="s">
        <v>5357</v>
      </c>
      <c r="AF512" s="127" t="s">
        <v>5356</v>
      </c>
      <c r="AG512" s="127" t="s">
        <v>5356</v>
      </c>
      <c r="AH512" s="127" t="s">
        <v>5847</v>
      </c>
      <c r="AI512" s="127" t="s">
        <v>5356</v>
      </c>
      <c r="AJ512" s="127" t="s">
        <v>5590</v>
      </c>
      <c r="AK512" s="127" t="s">
        <v>5591</v>
      </c>
      <c r="AL512" s="131" t="s">
        <v>5361</v>
      </c>
      <c r="AM512" s="127" t="s">
        <v>5356</v>
      </c>
      <c r="AN512" s="127" t="s">
        <v>5713</v>
      </c>
      <c r="AO512" s="127" t="s">
        <v>5356</v>
      </c>
      <c r="AP512" s="127" t="s">
        <v>5356</v>
      </c>
      <c r="AQ512" s="132">
        <v>400</v>
      </c>
      <c r="AR512">
        <v>0</v>
      </c>
      <c r="AS512"/>
    </row>
    <row r="513" spans="1:45" s="127" customFormat="1">
      <c r="A513" s="127" t="s">
        <v>5848</v>
      </c>
      <c r="B513" s="128">
        <v>43640</v>
      </c>
      <c r="C513" s="127" t="s">
        <v>5339</v>
      </c>
      <c r="D513" s="127" t="s">
        <v>5340</v>
      </c>
      <c r="E513" s="127" t="s">
        <v>5849</v>
      </c>
      <c r="F513" s="127" t="s">
        <v>5342</v>
      </c>
      <c r="G513" s="127" t="s">
        <v>5416</v>
      </c>
      <c r="H513" s="127" t="s">
        <v>5417</v>
      </c>
      <c r="I513" s="127" t="s">
        <v>5418</v>
      </c>
      <c r="J513" s="127" t="s">
        <v>5346</v>
      </c>
      <c r="K513" s="127" t="s">
        <v>5347</v>
      </c>
      <c r="L513" s="127" t="s">
        <v>5348</v>
      </c>
      <c r="M513" s="127" t="s">
        <v>5349</v>
      </c>
      <c r="N513" s="127" t="s">
        <v>5346</v>
      </c>
      <c r="O513" s="127" t="s">
        <v>5350</v>
      </c>
      <c r="P513" s="127" t="s">
        <v>5419</v>
      </c>
      <c r="Q513" s="127" t="s">
        <v>5420</v>
      </c>
      <c r="R513" s="127" t="s">
        <v>5353</v>
      </c>
      <c r="S513" s="127" t="s">
        <v>5354</v>
      </c>
      <c r="T513" s="129">
        <v>250</v>
      </c>
      <c r="U513" s="129">
        <v>250</v>
      </c>
      <c r="V513" s="127" t="s">
        <v>5355</v>
      </c>
      <c r="W513" s="127" t="s">
        <v>5355</v>
      </c>
      <c r="X513" s="130">
        <v>107016</v>
      </c>
      <c r="Y513" s="130">
        <v>107016</v>
      </c>
      <c r="Z513" s="131" t="s">
        <v>5356</v>
      </c>
      <c r="AA513" s="131">
        <v>26754035</v>
      </c>
      <c r="AB513" s="131">
        <v>-7991465</v>
      </c>
      <c r="AC513" s="131">
        <v>2675404</v>
      </c>
      <c r="AD513" s="130">
        <v>29429.438999999998</v>
      </c>
      <c r="AE513" s="127" t="s">
        <v>5357</v>
      </c>
      <c r="AF513" s="127" t="s">
        <v>5356</v>
      </c>
      <c r="AG513" s="127" t="s">
        <v>5356</v>
      </c>
      <c r="AH513" s="127" t="s">
        <v>5850</v>
      </c>
      <c r="AI513" s="127" t="s">
        <v>5356</v>
      </c>
      <c r="AJ513" s="127" t="s">
        <v>5359</v>
      </c>
      <c r="AK513" s="127" t="s">
        <v>5360</v>
      </c>
      <c r="AL513" s="131" t="s">
        <v>5361</v>
      </c>
      <c r="AM513" s="127" t="s">
        <v>5356</v>
      </c>
      <c r="AN513" s="127" t="s">
        <v>5416</v>
      </c>
      <c r="AO513" s="127" t="s">
        <v>5356</v>
      </c>
      <c r="AP513" s="127" t="s">
        <v>5356</v>
      </c>
      <c r="AQ513" s="132">
        <v>250</v>
      </c>
      <c r="AR513">
        <v>0</v>
      </c>
      <c r="AS513"/>
    </row>
    <row r="514" spans="1:45" s="127" customFormat="1">
      <c r="A514" s="127" t="s">
        <v>5851</v>
      </c>
      <c r="B514" s="128">
        <v>43640</v>
      </c>
      <c r="C514" s="127" t="s">
        <v>5339</v>
      </c>
      <c r="D514" s="127" t="s">
        <v>5340</v>
      </c>
      <c r="E514" s="127" t="s">
        <v>5852</v>
      </c>
      <c r="F514" s="127" t="s">
        <v>5342</v>
      </c>
      <c r="G514" s="127" t="s">
        <v>5416</v>
      </c>
      <c r="H514" s="127" t="s">
        <v>5417</v>
      </c>
      <c r="I514" s="127" t="s">
        <v>5418</v>
      </c>
      <c r="J514" s="127" t="s">
        <v>5346</v>
      </c>
      <c r="K514" s="127" t="s">
        <v>5347</v>
      </c>
      <c r="L514" s="127" t="s">
        <v>5348</v>
      </c>
      <c r="M514" s="127" t="s">
        <v>5349</v>
      </c>
      <c r="N514" s="127" t="s">
        <v>5346</v>
      </c>
      <c r="O514" s="127" t="s">
        <v>5350</v>
      </c>
      <c r="P514" s="127" t="s">
        <v>5419</v>
      </c>
      <c r="Q514" s="127" t="s">
        <v>5420</v>
      </c>
      <c r="R514" s="127" t="s">
        <v>5353</v>
      </c>
      <c r="S514" s="127" t="s">
        <v>5354</v>
      </c>
      <c r="T514" s="129">
        <v>300</v>
      </c>
      <c r="U514" s="129">
        <v>300</v>
      </c>
      <c r="V514" s="127" t="s">
        <v>5355</v>
      </c>
      <c r="W514" s="127" t="s">
        <v>5355</v>
      </c>
      <c r="X514" s="130">
        <v>107016</v>
      </c>
      <c r="Y514" s="130">
        <v>107016</v>
      </c>
      <c r="Z514" s="131" t="s">
        <v>5356</v>
      </c>
      <c r="AA514" s="131">
        <v>32104842</v>
      </c>
      <c r="AB514" s="131">
        <v>-9589758</v>
      </c>
      <c r="AC514" s="131">
        <v>3210484</v>
      </c>
      <c r="AD514" s="130">
        <v>35315.326000000001</v>
      </c>
      <c r="AE514" s="127" t="s">
        <v>5357</v>
      </c>
      <c r="AF514" s="127" t="s">
        <v>5356</v>
      </c>
      <c r="AG514" s="127" t="s">
        <v>5356</v>
      </c>
      <c r="AH514" s="127" t="s">
        <v>5853</v>
      </c>
      <c r="AI514" s="127" t="s">
        <v>5356</v>
      </c>
      <c r="AJ514" s="127" t="s">
        <v>5359</v>
      </c>
      <c r="AK514" s="127" t="s">
        <v>5360</v>
      </c>
      <c r="AL514" s="131" t="s">
        <v>5361</v>
      </c>
      <c r="AM514" s="127" t="s">
        <v>5356</v>
      </c>
      <c r="AN514" s="127" t="s">
        <v>5416</v>
      </c>
      <c r="AO514" s="127" t="s">
        <v>5356</v>
      </c>
      <c r="AP514" s="127" t="s">
        <v>5356</v>
      </c>
      <c r="AQ514" s="132">
        <v>300</v>
      </c>
      <c r="AR514">
        <v>0</v>
      </c>
      <c r="AS514"/>
    </row>
    <row r="515" spans="1:45" s="127" customFormat="1">
      <c r="A515" s="127" t="s">
        <v>5854</v>
      </c>
      <c r="B515" s="128">
        <v>43640</v>
      </c>
      <c r="C515" s="127" t="s">
        <v>5339</v>
      </c>
      <c r="D515" s="127" t="s">
        <v>5340</v>
      </c>
      <c r="E515" s="127" t="s">
        <v>5855</v>
      </c>
      <c r="F515" s="127" t="s">
        <v>5342</v>
      </c>
      <c r="G515" s="127" t="s">
        <v>5416</v>
      </c>
      <c r="H515" s="127" t="s">
        <v>5417</v>
      </c>
      <c r="I515" s="127" t="s">
        <v>5418</v>
      </c>
      <c r="J515" s="127" t="s">
        <v>5346</v>
      </c>
      <c r="K515" s="127" t="s">
        <v>5347</v>
      </c>
      <c r="L515" s="127" t="s">
        <v>5348</v>
      </c>
      <c r="M515" s="127" t="s">
        <v>5349</v>
      </c>
      <c r="N515" s="127" t="s">
        <v>5346</v>
      </c>
      <c r="O515" s="127" t="s">
        <v>5350</v>
      </c>
      <c r="P515" s="127" t="s">
        <v>5419</v>
      </c>
      <c r="Q515" s="127" t="s">
        <v>5420</v>
      </c>
      <c r="R515" s="127" t="s">
        <v>5353</v>
      </c>
      <c r="S515" s="127" t="s">
        <v>5354</v>
      </c>
      <c r="T515" s="129">
        <v>950</v>
      </c>
      <c r="U515" s="129">
        <v>950</v>
      </c>
      <c r="V515" s="127" t="s">
        <v>5355</v>
      </c>
      <c r="W515" s="127" t="s">
        <v>5355</v>
      </c>
      <c r="X515" s="130">
        <v>107016</v>
      </c>
      <c r="Y515" s="130">
        <v>107016</v>
      </c>
      <c r="Z515" s="131" t="s">
        <v>5356</v>
      </c>
      <c r="AA515" s="131">
        <v>101665333</v>
      </c>
      <c r="AB515" s="131">
        <v>-30367567</v>
      </c>
      <c r="AC515" s="131">
        <v>10166533</v>
      </c>
      <c r="AD515" s="130">
        <v>111831.86599999999</v>
      </c>
      <c r="AE515" s="127" t="s">
        <v>5357</v>
      </c>
      <c r="AF515" s="127" t="s">
        <v>5356</v>
      </c>
      <c r="AG515" s="127" t="s">
        <v>5356</v>
      </c>
      <c r="AH515" s="127" t="s">
        <v>5856</v>
      </c>
      <c r="AI515" s="127" t="s">
        <v>5356</v>
      </c>
      <c r="AJ515" s="127" t="s">
        <v>5359</v>
      </c>
      <c r="AK515" s="127" t="s">
        <v>5360</v>
      </c>
      <c r="AL515" s="131" t="s">
        <v>5361</v>
      </c>
      <c r="AM515" s="127" t="s">
        <v>5356</v>
      </c>
      <c r="AN515" s="127" t="s">
        <v>5416</v>
      </c>
      <c r="AO515" s="127" t="s">
        <v>5356</v>
      </c>
      <c r="AP515" s="127" t="s">
        <v>5356</v>
      </c>
      <c r="AQ515" s="132">
        <v>950</v>
      </c>
      <c r="AR515">
        <v>0</v>
      </c>
      <c r="AS515"/>
    </row>
    <row r="516" spans="1:45" s="127" customFormat="1">
      <c r="A516" s="127" t="s">
        <v>5857</v>
      </c>
      <c r="B516" s="128">
        <v>43641</v>
      </c>
      <c r="C516" s="127" t="s">
        <v>5339</v>
      </c>
      <c r="D516" s="127" t="s">
        <v>5340</v>
      </c>
      <c r="E516" s="127" t="s">
        <v>5858</v>
      </c>
      <c r="F516" s="127" t="s">
        <v>5342</v>
      </c>
      <c r="G516" s="127" t="s">
        <v>5675</v>
      </c>
      <c r="H516" s="127" t="s">
        <v>5676</v>
      </c>
      <c r="I516" s="127" t="s">
        <v>5677</v>
      </c>
      <c r="J516" s="127" t="s">
        <v>5346</v>
      </c>
      <c r="K516" s="127" t="s">
        <v>5347</v>
      </c>
      <c r="L516" s="127" t="s">
        <v>5348</v>
      </c>
      <c r="M516" s="127" t="s">
        <v>5349</v>
      </c>
      <c r="N516" s="127" t="s">
        <v>5346</v>
      </c>
      <c r="O516" s="127" t="s">
        <v>5350</v>
      </c>
      <c r="P516" s="127" t="s">
        <v>5381</v>
      </c>
      <c r="Q516" s="127" t="s">
        <v>5382</v>
      </c>
      <c r="R516" s="127" t="s">
        <v>5365</v>
      </c>
      <c r="S516" s="127" t="s">
        <v>5366</v>
      </c>
      <c r="T516" s="129">
        <v>6</v>
      </c>
      <c r="U516" s="129">
        <v>6</v>
      </c>
      <c r="V516" s="127" t="s">
        <v>5355</v>
      </c>
      <c r="W516" s="127" t="s">
        <v>5355</v>
      </c>
      <c r="X516" s="130">
        <v>213273</v>
      </c>
      <c r="Y516" s="130">
        <v>213273</v>
      </c>
      <c r="Z516" s="131" t="s">
        <v>5356</v>
      </c>
      <c r="AA516" s="131">
        <v>1279638</v>
      </c>
      <c r="AB516" s="131">
        <v>0</v>
      </c>
      <c r="AC516" s="131">
        <v>127964</v>
      </c>
      <c r="AD516" s="130">
        <v>1407.6020000000001</v>
      </c>
      <c r="AE516" s="127" t="s">
        <v>5357</v>
      </c>
      <c r="AF516" s="127" t="s">
        <v>5356</v>
      </c>
      <c r="AG516" s="127" t="s">
        <v>5356</v>
      </c>
      <c r="AH516" s="127" t="s">
        <v>5859</v>
      </c>
      <c r="AI516" s="127" t="s">
        <v>5356</v>
      </c>
      <c r="AJ516" s="127" t="s">
        <v>5359</v>
      </c>
      <c r="AK516" s="127" t="s">
        <v>5360</v>
      </c>
      <c r="AL516" s="131" t="s">
        <v>5361</v>
      </c>
      <c r="AM516" s="127" t="s">
        <v>5384</v>
      </c>
      <c r="AN516" s="127" t="s">
        <v>5675</v>
      </c>
      <c r="AO516" s="127" t="s">
        <v>5356</v>
      </c>
      <c r="AP516" s="127" t="s">
        <v>5356</v>
      </c>
      <c r="AQ516" s="132">
        <v>6</v>
      </c>
      <c r="AR516" t="s">
        <v>34</v>
      </c>
      <c r="AS516"/>
    </row>
    <row r="517" spans="1:45" s="127" customFormat="1">
      <c r="A517" s="127" t="s">
        <v>5857</v>
      </c>
      <c r="B517" s="128">
        <v>43641</v>
      </c>
      <c r="C517" s="127" t="s">
        <v>5339</v>
      </c>
      <c r="D517" s="127" t="s">
        <v>5340</v>
      </c>
      <c r="E517" s="127" t="s">
        <v>5858</v>
      </c>
      <c r="F517" s="127" t="s">
        <v>5342</v>
      </c>
      <c r="G517" s="127" t="s">
        <v>5675</v>
      </c>
      <c r="H517" s="127" t="s">
        <v>5676</v>
      </c>
      <c r="I517" s="127" t="s">
        <v>5677</v>
      </c>
      <c r="J517" s="127" t="s">
        <v>5346</v>
      </c>
      <c r="K517" s="127" t="s">
        <v>5347</v>
      </c>
      <c r="L517" s="127" t="s">
        <v>5348</v>
      </c>
      <c r="M517" s="127" t="s">
        <v>5349</v>
      </c>
      <c r="N517" s="127" t="s">
        <v>5346</v>
      </c>
      <c r="O517" s="127" t="s">
        <v>5350</v>
      </c>
      <c r="P517" s="127" t="s">
        <v>5381</v>
      </c>
      <c r="Q517" s="127" t="s">
        <v>5382</v>
      </c>
      <c r="R517" s="127" t="s">
        <v>5369</v>
      </c>
      <c r="S517" s="127" t="s">
        <v>5370</v>
      </c>
      <c r="T517" s="129">
        <v>1</v>
      </c>
      <c r="U517" s="129">
        <v>1</v>
      </c>
      <c r="V517" s="127" t="s">
        <v>5355</v>
      </c>
      <c r="W517" s="127" t="s">
        <v>5355</v>
      </c>
      <c r="X517" s="130">
        <v>300000</v>
      </c>
      <c r="Y517" s="130">
        <v>300000</v>
      </c>
      <c r="Z517" s="131" t="s">
        <v>5356</v>
      </c>
      <c r="AA517" s="131">
        <v>300000</v>
      </c>
      <c r="AB517" s="131">
        <v>0</v>
      </c>
      <c r="AC517" s="131">
        <v>30000</v>
      </c>
      <c r="AD517" s="130">
        <v>330</v>
      </c>
      <c r="AE517" s="127" t="s">
        <v>5357</v>
      </c>
      <c r="AF517" s="127" t="s">
        <v>5356</v>
      </c>
      <c r="AG517" s="127" t="s">
        <v>5356</v>
      </c>
      <c r="AH517" s="127" t="s">
        <v>5859</v>
      </c>
      <c r="AI517" s="127" t="s">
        <v>5356</v>
      </c>
      <c r="AJ517" s="127" t="s">
        <v>5359</v>
      </c>
      <c r="AK517" s="127" t="s">
        <v>5360</v>
      </c>
      <c r="AL517" s="131" t="s">
        <v>5361</v>
      </c>
      <c r="AM517" s="127" t="s">
        <v>5384</v>
      </c>
      <c r="AN517" s="127" t="s">
        <v>5675</v>
      </c>
      <c r="AO517" s="127" t="s">
        <v>5356</v>
      </c>
      <c r="AP517" s="127" t="s">
        <v>5356</v>
      </c>
      <c r="AQ517" s="132">
        <v>1</v>
      </c>
      <c r="AR517" t="s">
        <v>34</v>
      </c>
      <c r="AS517"/>
    </row>
    <row r="518" spans="1:45" s="127" customFormat="1">
      <c r="A518" s="127" t="s">
        <v>5857</v>
      </c>
      <c r="B518" s="128">
        <v>43641</v>
      </c>
      <c r="C518" s="127" t="s">
        <v>5339</v>
      </c>
      <c r="D518" s="127" t="s">
        <v>5340</v>
      </c>
      <c r="E518" s="127" t="s">
        <v>5858</v>
      </c>
      <c r="F518" s="127" t="s">
        <v>5342</v>
      </c>
      <c r="G518" s="127" t="s">
        <v>5675</v>
      </c>
      <c r="H518" s="127" t="s">
        <v>5676</v>
      </c>
      <c r="I518" s="127" t="s">
        <v>5677</v>
      </c>
      <c r="J518" s="127" t="s">
        <v>5346</v>
      </c>
      <c r="K518" s="127" t="s">
        <v>5347</v>
      </c>
      <c r="L518" s="127" t="s">
        <v>5348</v>
      </c>
      <c r="M518" s="127" t="s">
        <v>5349</v>
      </c>
      <c r="N518" s="127" t="s">
        <v>5346</v>
      </c>
      <c r="O518" s="127" t="s">
        <v>5350</v>
      </c>
      <c r="P518" s="127" t="s">
        <v>5381</v>
      </c>
      <c r="Q518" s="127" t="s">
        <v>5382</v>
      </c>
      <c r="R518" s="127" t="s">
        <v>5367</v>
      </c>
      <c r="S518" s="127" t="s">
        <v>5368</v>
      </c>
      <c r="T518" s="129">
        <v>2</v>
      </c>
      <c r="U518" s="129">
        <v>2</v>
      </c>
      <c r="V518" s="127" t="s">
        <v>5355</v>
      </c>
      <c r="W518" s="127" t="s">
        <v>5355</v>
      </c>
      <c r="X518" s="130">
        <v>300000</v>
      </c>
      <c r="Y518" s="130">
        <v>300000</v>
      </c>
      <c r="Z518" s="131" t="s">
        <v>5356</v>
      </c>
      <c r="AA518" s="131">
        <v>600000</v>
      </c>
      <c r="AB518" s="131">
        <v>0</v>
      </c>
      <c r="AC518" s="131">
        <v>60000</v>
      </c>
      <c r="AD518" s="130">
        <v>660</v>
      </c>
      <c r="AE518" s="127" t="s">
        <v>5357</v>
      </c>
      <c r="AF518" s="127" t="s">
        <v>5356</v>
      </c>
      <c r="AG518" s="127" t="s">
        <v>5356</v>
      </c>
      <c r="AH518" s="127" t="s">
        <v>5859</v>
      </c>
      <c r="AI518" s="127" t="s">
        <v>5356</v>
      </c>
      <c r="AJ518" s="127" t="s">
        <v>5359</v>
      </c>
      <c r="AK518" s="127" t="s">
        <v>5360</v>
      </c>
      <c r="AL518" s="131" t="s">
        <v>5361</v>
      </c>
      <c r="AM518" s="127" t="s">
        <v>5384</v>
      </c>
      <c r="AN518" s="127" t="s">
        <v>5675</v>
      </c>
      <c r="AO518" s="127" t="s">
        <v>5356</v>
      </c>
      <c r="AP518" s="127" t="s">
        <v>5356</v>
      </c>
      <c r="AQ518" s="132">
        <v>2</v>
      </c>
      <c r="AR518" t="s">
        <v>34</v>
      </c>
      <c r="AS518"/>
    </row>
    <row r="519" spans="1:45" s="127" customFormat="1">
      <c r="A519" s="127" t="s">
        <v>5857</v>
      </c>
      <c r="B519" s="128">
        <v>43641</v>
      </c>
      <c r="C519" s="127" t="s">
        <v>5339</v>
      </c>
      <c r="D519" s="127" t="s">
        <v>5340</v>
      </c>
      <c r="E519" s="127" t="s">
        <v>5858</v>
      </c>
      <c r="F519" s="127" t="s">
        <v>5342</v>
      </c>
      <c r="G519" s="127" t="s">
        <v>5675</v>
      </c>
      <c r="H519" s="127" t="s">
        <v>5676</v>
      </c>
      <c r="I519" s="127" t="s">
        <v>5677</v>
      </c>
      <c r="J519" s="127" t="s">
        <v>5346</v>
      </c>
      <c r="K519" s="127" t="s">
        <v>5347</v>
      </c>
      <c r="L519" s="127" t="s">
        <v>5348</v>
      </c>
      <c r="M519" s="127" t="s">
        <v>5349</v>
      </c>
      <c r="N519" s="127" t="s">
        <v>5346</v>
      </c>
      <c r="O519" s="127" t="s">
        <v>5350</v>
      </c>
      <c r="P519" s="127" t="s">
        <v>5381</v>
      </c>
      <c r="Q519" s="127" t="s">
        <v>5382</v>
      </c>
      <c r="R519" s="127" t="s">
        <v>5386</v>
      </c>
      <c r="S519" s="127" t="s">
        <v>5387</v>
      </c>
      <c r="T519" s="129">
        <v>6</v>
      </c>
      <c r="U519" s="129">
        <v>6</v>
      </c>
      <c r="V519" s="127" t="s">
        <v>5355</v>
      </c>
      <c r="W519" s="127" t="s">
        <v>5355</v>
      </c>
      <c r="X519" s="130">
        <v>213273</v>
      </c>
      <c r="Y519" s="130">
        <v>213273</v>
      </c>
      <c r="Z519" s="131" t="s">
        <v>5356</v>
      </c>
      <c r="AA519" s="131">
        <v>1279638</v>
      </c>
      <c r="AB519" s="131">
        <v>0</v>
      </c>
      <c r="AC519" s="131">
        <v>127964</v>
      </c>
      <c r="AD519" s="130">
        <v>1407.6020000000001</v>
      </c>
      <c r="AE519" s="127" t="s">
        <v>5357</v>
      </c>
      <c r="AF519" s="127" t="s">
        <v>5356</v>
      </c>
      <c r="AG519" s="127" t="s">
        <v>5356</v>
      </c>
      <c r="AH519" s="127" t="s">
        <v>5859</v>
      </c>
      <c r="AI519" s="127" t="s">
        <v>5356</v>
      </c>
      <c r="AJ519" s="127" t="s">
        <v>5359</v>
      </c>
      <c r="AK519" s="127" t="s">
        <v>5360</v>
      </c>
      <c r="AL519" s="131" t="s">
        <v>5361</v>
      </c>
      <c r="AM519" s="127" t="s">
        <v>5384</v>
      </c>
      <c r="AN519" s="127" t="s">
        <v>5675</v>
      </c>
      <c r="AO519" s="127" t="s">
        <v>5356</v>
      </c>
      <c r="AP519" s="127" t="s">
        <v>5356</v>
      </c>
      <c r="AQ519" s="132">
        <v>6</v>
      </c>
      <c r="AR519" t="s">
        <v>34</v>
      </c>
      <c r="AS519"/>
    </row>
    <row r="520" spans="1:45" s="127" customFormat="1">
      <c r="A520" s="127" t="s">
        <v>5857</v>
      </c>
      <c r="B520" s="128">
        <v>43641</v>
      </c>
      <c r="C520" s="127" t="s">
        <v>5339</v>
      </c>
      <c r="D520" s="127" t="s">
        <v>5340</v>
      </c>
      <c r="E520" s="127" t="s">
        <v>5858</v>
      </c>
      <c r="F520" s="127" t="s">
        <v>5342</v>
      </c>
      <c r="G520" s="127" t="s">
        <v>5675</v>
      </c>
      <c r="H520" s="127" t="s">
        <v>5676</v>
      </c>
      <c r="I520" s="127" t="s">
        <v>5677</v>
      </c>
      <c r="J520" s="127" t="s">
        <v>5346</v>
      </c>
      <c r="K520" s="127" t="s">
        <v>5347</v>
      </c>
      <c r="L520" s="127" t="s">
        <v>5348</v>
      </c>
      <c r="M520" s="127" t="s">
        <v>5349</v>
      </c>
      <c r="N520" s="127" t="s">
        <v>5346</v>
      </c>
      <c r="O520" s="127" t="s">
        <v>5350</v>
      </c>
      <c r="P520" s="127" t="s">
        <v>5381</v>
      </c>
      <c r="Q520" s="127" t="s">
        <v>5382</v>
      </c>
      <c r="R520" s="127" t="s">
        <v>5371</v>
      </c>
      <c r="S520" s="127" t="s">
        <v>5372</v>
      </c>
      <c r="T520" s="129">
        <v>2</v>
      </c>
      <c r="U520" s="129">
        <v>2</v>
      </c>
      <c r="V520" s="127" t="s">
        <v>5355</v>
      </c>
      <c r="W520" s="127" t="s">
        <v>5355</v>
      </c>
      <c r="X520" s="130">
        <v>300000</v>
      </c>
      <c r="Y520" s="130">
        <v>300000</v>
      </c>
      <c r="Z520" s="131" t="s">
        <v>5356</v>
      </c>
      <c r="AA520" s="131">
        <v>600000</v>
      </c>
      <c r="AB520" s="131">
        <v>0</v>
      </c>
      <c r="AC520" s="131">
        <v>60000</v>
      </c>
      <c r="AD520" s="130">
        <v>660</v>
      </c>
      <c r="AE520" s="127" t="s">
        <v>5357</v>
      </c>
      <c r="AF520" s="127" t="s">
        <v>5356</v>
      </c>
      <c r="AG520" s="127" t="s">
        <v>5356</v>
      </c>
      <c r="AH520" s="127" t="s">
        <v>5859</v>
      </c>
      <c r="AI520" s="127" t="s">
        <v>5356</v>
      </c>
      <c r="AJ520" s="127" t="s">
        <v>5359</v>
      </c>
      <c r="AK520" s="127" t="s">
        <v>5360</v>
      </c>
      <c r="AL520" s="131" t="s">
        <v>5361</v>
      </c>
      <c r="AM520" s="127" t="s">
        <v>5384</v>
      </c>
      <c r="AN520" s="127" t="s">
        <v>5675</v>
      </c>
      <c r="AO520" s="127" t="s">
        <v>5356</v>
      </c>
      <c r="AP520" s="127" t="s">
        <v>5356</v>
      </c>
      <c r="AQ520" s="132">
        <v>2</v>
      </c>
      <c r="AR520" t="s">
        <v>34</v>
      </c>
      <c r="AS520"/>
    </row>
    <row r="521" spans="1:45" s="127" customFormat="1">
      <c r="A521" s="127" t="s">
        <v>5857</v>
      </c>
      <c r="B521" s="128">
        <v>43641</v>
      </c>
      <c r="C521" s="127" t="s">
        <v>5339</v>
      </c>
      <c r="D521" s="127" t="s">
        <v>5340</v>
      </c>
      <c r="E521" s="127" t="s">
        <v>5858</v>
      </c>
      <c r="F521" s="127" t="s">
        <v>5342</v>
      </c>
      <c r="G521" s="127" t="s">
        <v>5675</v>
      </c>
      <c r="H521" s="127" t="s">
        <v>5676</v>
      </c>
      <c r="I521" s="127" t="s">
        <v>5677</v>
      </c>
      <c r="J521" s="127" t="s">
        <v>5346</v>
      </c>
      <c r="K521" s="127" t="s">
        <v>5347</v>
      </c>
      <c r="L521" s="127" t="s">
        <v>5348</v>
      </c>
      <c r="M521" s="127" t="s">
        <v>5349</v>
      </c>
      <c r="N521" s="127" t="s">
        <v>5346</v>
      </c>
      <c r="O521" s="127" t="s">
        <v>5350</v>
      </c>
      <c r="P521" s="127" t="s">
        <v>5381</v>
      </c>
      <c r="Q521" s="127" t="s">
        <v>5382</v>
      </c>
      <c r="R521" s="127" t="s">
        <v>5447</v>
      </c>
      <c r="S521" s="127" t="s">
        <v>5448</v>
      </c>
      <c r="T521" s="129">
        <v>3</v>
      </c>
      <c r="U521" s="129">
        <v>3</v>
      </c>
      <c r="V521" s="127" t="s">
        <v>5355</v>
      </c>
      <c r="W521" s="127" t="s">
        <v>5355</v>
      </c>
      <c r="X521" s="130">
        <v>320000</v>
      </c>
      <c r="Y521" s="130">
        <v>320000</v>
      </c>
      <c r="Z521" s="131" t="s">
        <v>5356</v>
      </c>
      <c r="AA521" s="131">
        <v>960000</v>
      </c>
      <c r="AB521" s="131">
        <v>0</v>
      </c>
      <c r="AC521" s="131">
        <v>96000</v>
      </c>
      <c r="AD521" s="130">
        <v>1056</v>
      </c>
      <c r="AE521" s="127" t="s">
        <v>5357</v>
      </c>
      <c r="AF521" s="127" t="s">
        <v>5356</v>
      </c>
      <c r="AG521" s="127" t="s">
        <v>5356</v>
      </c>
      <c r="AH521" s="127" t="s">
        <v>5859</v>
      </c>
      <c r="AI521" s="127" t="s">
        <v>5356</v>
      </c>
      <c r="AJ521" s="127" t="s">
        <v>5359</v>
      </c>
      <c r="AK521" s="127" t="s">
        <v>5360</v>
      </c>
      <c r="AL521" s="131" t="s">
        <v>5361</v>
      </c>
      <c r="AM521" s="127" t="s">
        <v>5384</v>
      </c>
      <c r="AN521" s="127" t="s">
        <v>5675</v>
      </c>
      <c r="AO521" s="127" t="s">
        <v>5356</v>
      </c>
      <c r="AP521" s="127" t="s">
        <v>5356</v>
      </c>
      <c r="AQ521" s="132">
        <v>3</v>
      </c>
      <c r="AR521" t="s">
        <v>34</v>
      </c>
      <c r="AS521"/>
    </row>
    <row r="522" spans="1:45" s="127" customFormat="1">
      <c r="A522" s="127" t="s">
        <v>5860</v>
      </c>
      <c r="B522" s="128">
        <v>43641</v>
      </c>
      <c r="C522" s="127" t="s">
        <v>5339</v>
      </c>
      <c r="D522" s="127" t="s">
        <v>5340</v>
      </c>
      <c r="E522" s="127" t="s">
        <v>5861</v>
      </c>
      <c r="F522" s="127" t="s">
        <v>5342</v>
      </c>
      <c r="G522" s="127" t="s">
        <v>5393</v>
      </c>
      <c r="H522" s="127" t="s">
        <v>5394</v>
      </c>
      <c r="I522" s="127" t="s">
        <v>5395</v>
      </c>
      <c r="J522" s="127" t="s">
        <v>5346</v>
      </c>
      <c r="K522" s="127" t="s">
        <v>5347</v>
      </c>
      <c r="L522" s="127" t="s">
        <v>5348</v>
      </c>
      <c r="M522" s="127" t="s">
        <v>5349</v>
      </c>
      <c r="N522" s="127" t="s">
        <v>5346</v>
      </c>
      <c r="O522" s="127" t="s">
        <v>5350</v>
      </c>
      <c r="P522" s="127" t="s">
        <v>5351</v>
      </c>
      <c r="Q522" s="127" t="s">
        <v>5352</v>
      </c>
      <c r="R522" s="127" t="s">
        <v>5363</v>
      </c>
      <c r="S522" s="127" t="s">
        <v>5364</v>
      </c>
      <c r="T522" s="129">
        <v>20</v>
      </c>
      <c r="U522" s="129">
        <v>20</v>
      </c>
      <c r="V522" s="127" t="s">
        <v>5355</v>
      </c>
      <c r="W522" s="127" t="s">
        <v>5355</v>
      </c>
      <c r="X522" s="130">
        <v>340000</v>
      </c>
      <c r="Y522" s="130">
        <v>340000</v>
      </c>
      <c r="Z522" s="131" t="s">
        <v>5356</v>
      </c>
      <c r="AA522" s="131">
        <v>6800000</v>
      </c>
      <c r="AB522" s="131">
        <v>0</v>
      </c>
      <c r="AC522" s="131">
        <v>680000</v>
      </c>
      <c r="AD522" s="130">
        <v>7480</v>
      </c>
      <c r="AE522" s="127" t="s">
        <v>5357</v>
      </c>
      <c r="AF522" s="127" t="s">
        <v>5356</v>
      </c>
      <c r="AG522" s="127" t="s">
        <v>5356</v>
      </c>
      <c r="AH522" s="127" t="s">
        <v>5862</v>
      </c>
      <c r="AI522" s="127" t="s">
        <v>5356</v>
      </c>
      <c r="AJ522" s="127" t="s">
        <v>5359</v>
      </c>
      <c r="AK522" s="127" t="s">
        <v>5360</v>
      </c>
      <c r="AL522" s="131" t="s">
        <v>5361</v>
      </c>
      <c r="AM522" s="127" t="s">
        <v>13</v>
      </c>
      <c r="AN522" s="127" t="s">
        <v>5393</v>
      </c>
      <c r="AO522" s="127" t="s">
        <v>5356</v>
      </c>
      <c r="AP522" s="127" t="s">
        <v>5356</v>
      </c>
      <c r="AQ522" s="132">
        <v>20</v>
      </c>
      <c r="AR522" t="s">
        <v>94</v>
      </c>
      <c r="AS522"/>
    </row>
    <row r="523" spans="1:45" s="127" customFormat="1">
      <c r="A523" s="127" t="s">
        <v>5860</v>
      </c>
      <c r="B523" s="128">
        <v>43641</v>
      </c>
      <c r="C523" s="127" t="s">
        <v>5339</v>
      </c>
      <c r="D523" s="127" t="s">
        <v>5340</v>
      </c>
      <c r="E523" s="127" t="s">
        <v>5861</v>
      </c>
      <c r="F523" s="127" t="s">
        <v>5342</v>
      </c>
      <c r="G523" s="127" t="s">
        <v>5393</v>
      </c>
      <c r="H523" s="127" t="s">
        <v>5394</v>
      </c>
      <c r="I523" s="127" t="s">
        <v>5395</v>
      </c>
      <c r="J523" s="127" t="s">
        <v>5346</v>
      </c>
      <c r="K523" s="127" t="s">
        <v>5347</v>
      </c>
      <c r="L523" s="127" t="s">
        <v>5348</v>
      </c>
      <c r="M523" s="127" t="s">
        <v>5349</v>
      </c>
      <c r="N523" s="127" t="s">
        <v>5346</v>
      </c>
      <c r="O523" s="127" t="s">
        <v>5350</v>
      </c>
      <c r="P523" s="127" t="s">
        <v>5351</v>
      </c>
      <c r="Q523" s="127" t="s">
        <v>5352</v>
      </c>
      <c r="R523" s="127" t="s">
        <v>5365</v>
      </c>
      <c r="S523" s="127" t="s">
        <v>5366</v>
      </c>
      <c r="T523" s="129">
        <v>5</v>
      </c>
      <c r="U523" s="129">
        <v>5</v>
      </c>
      <c r="V523" s="127" t="s">
        <v>5355</v>
      </c>
      <c r="W523" s="127" t="s">
        <v>5355</v>
      </c>
      <c r="X523" s="130">
        <v>213273</v>
      </c>
      <c r="Y523" s="130">
        <v>213273</v>
      </c>
      <c r="Z523" s="131" t="s">
        <v>5356</v>
      </c>
      <c r="AA523" s="131">
        <v>1066365</v>
      </c>
      <c r="AB523" s="131">
        <v>0</v>
      </c>
      <c r="AC523" s="131">
        <v>106637</v>
      </c>
      <c r="AD523" s="130">
        <v>1173.002</v>
      </c>
      <c r="AE523" s="127" t="s">
        <v>5357</v>
      </c>
      <c r="AF523" s="127" t="s">
        <v>5356</v>
      </c>
      <c r="AG523" s="127" t="s">
        <v>5356</v>
      </c>
      <c r="AH523" s="127" t="s">
        <v>5862</v>
      </c>
      <c r="AI523" s="127" t="s">
        <v>5356</v>
      </c>
      <c r="AJ523" s="127" t="s">
        <v>5359</v>
      </c>
      <c r="AK523" s="127" t="s">
        <v>5360</v>
      </c>
      <c r="AL523" s="131" t="s">
        <v>5361</v>
      </c>
      <c r="AM523" s="127" t="s">
        <v>13</v>
      </c>
      <c r="AN523" s="127" t="s">
        <v>5393</v>
      </c>
      <c r="AO523" s="127" t="s">
        <v>5356</v>
      </c>
      <c r="AP523" s="127" t="s">
        <v>5356</v>
      </c>
      <c r="AQ523" s="132">
        <v>5</v>
      </c>
      <c r="AR523" t="s">
        <v>94</v>
      </c>
      <c r="AS523"/>
    </row>
    <row r="524" spans="1:45" s="127" customFormat="1">
      <c r="A524" s="127" t="s">
        <v>5863</v>
      </c>
      <c r="B524" s="128">
        <v>43641</v>
      </c>
      <c r="C524" s="127" t="s">
        <v>5339</v>
      </c>
      <c r="D524" s="127" t="s">
        <v>5340</v>
      </c>
      <c r="E524" s="127" t="s">
        <v>5864</v>
      </c>
      <c r="F524" s="127" t="s">
        <v>5342</v>
      </c>
      <c r="G524" s="127" t="s">
        <v>5343</v>
      </c>
      <c r="H524" s="127" t="s">
        <v>5344</v>
      </c>
      <c r="I524" s="127" t="s">
        <v>5345</v>
      </c>
      <c r="J524" s="127" t="s">
        <v>5346</v>
      </c>
      <c r="K524" s="127" t="s">
        <v>5347</v>
      </c>
      <c r="L524" s="127" t="s">
        <v>5348</v>
      </c>
      <c r="M524" s="127" t="s">
        <v>5349</v>
      </c>
      <c r="N524" s="127" t="s">
        <v>5346</v>
      </c>
      <c r="O524" s="127" t="s">
        <v>5350</v>
      </c>
      <c r="P524" s="127" t="s">
        <v>5351</v>
      </c>
      <c r="Q524" s="127" t="s">
        <v>5352</v>
      </c>
      <c r="R524" s="127" t="s">
        <v>5363</v>
      </c>
      <c r="S524" s="127" t="s">
        <v>5364</v>
      </c>
      <c r="T524" s="129">
        <v>10</v>
      </c>
      <c r="U524" s="129">
        <v>10</v>
      </c>
      <c r="V524" s="127" t="s">
        <v>5355</v>
      </c>
      <c r="W524" s="127" t="s">
        <v>5355</v>
      </c>
      <c r="X524" s="130">
        <v>340000</v>
      </c>
      <c r="Y524" s="130">
        <v>340000</v>
      </c>
      <c r="Z524" s="131" t="s">
        <v>5356</v>
      </c>
      <c r="AA524" s="131">
        <v>3400000</v>
      </c>
      <c r="AB524" s="131">
        <v>0</v>
      </c>
      <c r="AC524" s="131">
        <v>340000</v>
      </c>
      <c r="AD524" s="130">
        <v>3740</v>
      </c>
      <c r="AE524" s="127" t="s">
        <v>5357</v>
      </c>
      <c r="AF524" s="127" t="s">
        <v>5356</v>
      </c>
      <c r="AG524" s="127" t="s">
        <v>5356</v>
      </c>
      <c r="AH524" s="127" t="s">
        <v>5865</v>
      </c>
      <c r="AI524" s="127" t="s">
        <v>5356</v>
      </c>
      <c r="AJ524" s="127" t="s">
        <v>5359</v>
      </c>
      <c r="AK524" s="127" t="s">
        <v>5360</v>
      </c>
      <c r="AL524" s="131" t="s">
        <v>5361</v>
      </c>
      <c r="AM524" s="127" t="s">
        <v>5356</v>
      </c>
      <c r="AN524" s="127" t="s">
        <v>5362</v>
      </c>
      <c r="AO524" s="127" t="s">
        <v>5356</v>
      </c>
      <c r="AP524" s="127" t="s">
        <v>5356</v>
      </c>
      <c r="AQ524" s="132">
        <v>10</v>
      </c>
      <c r="AR524">
        <v>0</v>
      </c>
      <c r="AS524"/>
    </row>
    <row r="525" spans="1:45" s="127" customFormat="1">
      <c r="A525" s="127" t="s">
        <v>5863</v>
      </c>
      <c r="B525" s="128">
        <v>43641</v>
      </c>
      <c r="C525" s="127" t="s">
        <v>5339</v>
      </c>
      <c r="D525" s="127" t="s">
        <v>5340</v>
      </c>
      <c r="E525" s="127" t="s">
        <v>5864</v>
      </c>
      <c r="F525" s="127" t="s">
        <v>5342</v>
      </c>
      <c r="G525" s="127" t="s">
        <v>5343</v>
      </c>
      <c r="H525" s="127" t="s">
        <v>5344</v>
      </c>
      <c r="I525" s="127" t="s">
        <v>5345</v>
      </c>
      <c r="J525" s="127" t="s">
        <v>5346</v>
      </c>
      <c r="K525" s="127" t="s">
        <v>5347</v>
      </c>
      <c r="L525" s="127" t="s">
        <v>5348</v>
      </c>
      <c r="M525" s="127" t="s">
        <v>5349</v>
      </c>
      <c r="N525" s="127" t="s">
        <v>5346</v>
      </c>
      <c r="O525" s="127" t="s">
        <v>5350</v>
      </c>
      <c r="P525" s="127" t="s">
        <v>5351</v>
      </c>
      <c r="Q525" s="127" t="s">
        <v>5352</v>
      </c>
      <c r="R525" s="127" t="s">
        <v>5365</v>
      </c>
      <c r="S525" s="127" t="s">
        <v>5366</v>
      </c>
      <c r="T525" s="129">
        <v>20</v>
      </c>
      <c r="U525" s="129">
        <v>20</v>
      </c>
      <c r="V525" s="127" t="s">
        <v>5355</v>
      </c>
      <c r="W525" s="127" t="s">
        <v>5355</v>
      </c>
      <c r="X525" s="130">
        <v>204000</v>
      </c>
      <c r="Y525" s="130">
        <v>204000</v>
      </c>
      <c r="Z525" s="131" t="s">
        <v>5356</v>
      </c>
      <c r="AA525" s="131">
        <v>4080000</v>
      </c>
      <c r="AB525" s="131">
        <v>0</v>
      </c>
      <c r="AC525" s="131">
        <v>408000</v>
      </c>
      <c r="AD525" s="130">
        <v>4488</v>
      </c>
      <c r="AE525" s="127" t="s">
        <v>5357</v>
      </c>
      <c r="AF525" s="127" t="s">
        <v>5356</v>
      </c>
      <c r="AG525" s="127" t="s">
        <v>5356</v>
      </c>
      <c r="AH525" s="127" t="s">
        <v>5865</v>
      </c>
      <c r="AI525" s="127" t="s">
        <v>5356</v>
      </c>
      <c r="AJ525" s="127" t="s">
        <v>5359</v>
      </c>
      <c r="AK525" s="127" t="s">
        <v>5360</v>
      </c>
      <c r="AL525" s="131" t="s">
        <v>5361</v>
      </c>
      <c r="AM525" s="127" t="s">
        <v>5356</v>
      </c>
      <c r="AN525" s="127" t="s">
        <v>5362</v>
      </c>
      <c r="AO525" s="127" t="s">
        <v>5356</v>
      </c>
      <c r="AP525" s="127" t="s">
        <v>5356</v>
      </c>
      <c r="AQ525" s="132">
        <v>20</v>
      </c>
      <c r="AR525">
        <v>0</v>
      </c>
      <c r="AS525"/>
    </row>
    <row r="526" spans="1:45" s="127" customFormat="1">
      <c r="A526" s="127" t="s">
        <v>5863</v>
      </c>
      <c r="B526" s="128">
        <v>43641</v>
      </c>
      <c r="C526" s="127" t="s">
        <v>5339</v>
      </c>
      <c r="D526" s="127" t="s">
        <v>5340</v>
      </c>
      <c r="E526" s="127" t="s">
        <v>5864</v>
      </c>
      <c r="F526" s="127" t="s">
        <v>5342</v>
      </c>
      <c r="G526" s="127" t="s">
        <v>5343</v>
      </c>
      <c r="H526" s="127" t="s">
        <v>5344</v>
      </c>
      <c r="I526" s="127" t="s">
        <v>5345</v>
      </c>
      <c r="J526" s="127" t="s">
        <v>5346</v>
      </c>
      <c r="K526" s="127" t="s">
        <v>5347</v>
      </c>
      <c r="L526" s="127" t="s">
        <v>5348</v>
      </c>
      <c r="M526" s="127" t="s">
        <v>5349</v>
      </c>
      <c r="N526" s="127" t="s">
        <v>5346</v>
      </c>
      <c r="O526" s="127" t="s">
        <v>5350</v>
      </c>
      <c r="P526" s="127" t="s">
        <v>5351</v>
      </c>
      <c r="Q526" s="127" t="s">
        <v>5352</v>
      </c>
      <c r="R526" s="127" t="s">
        <v>5386</v>
      </c>
      <c r="S526" s="127" t="s">
        <v>5387</v>
      </c>
      <c r="T526" s="129">
        <v>100</v>
      </c>
      <c r="U526" s="129">
        <v>100</v>
      </c>
      <c r="V526" s="127" t="s">
        <v>5355</v>
      </c>
      <c r="W526" s="127" t="s">
        <v>5355</v>
      </c>
      <c r="X526" s="130">
        <v>204000</v>
      </c>
      <c r="Y526" s="130">
        <v>204000</v>
      </c>
      <c r="Z526" s="131" t="s">
        <v>5356</v>
      </c>
      <c r="AA526" s="131">
        <v>20400000</v>
      </c>
      <c r="AB526" s="131">
        <v>0</v>
      </c>
      <c r="AC526" s="131">
        <v>2040000</v>
      </c>
      <c r="AD526" s="130">
        <v>22440</v>
      </c>
      <c r="AE526" s="127" t="s">
        <v>5357</v>
      </c>
      <c r="AF526" s="127" t="s">
        <v>5356</v>
      </c>
      <c r="AG526" s="127" t="s">
        <v>5356</v>
      </c>
      <c r="AH526" s="127" t="s">
        <v>5865</v>
      </c>
      <c r="AI526" s="127" t="s">
        <v>5356</v>
      </c>
      <c r="AJ526" s="127" t="s">
        <v>5359</v>
      </c>
      <c r="AK526" s="127" t="s">
        <v>5360</v>
      </c>
      <c r="AL526" s="131" t="s">
        <v>5361</v>
      </c>
      <c r="AM526" s="127" t="s">
        <v>5356</v>
      </c>
      <c r="AN526" s="127" t="s">
        <v>5362</v>
      </c>
      <c r="AO526" s="127" t="s">
        <v>5356</v>
      </c>
      <c r="AP526" s="127" t="s">
        <v>5356</v>
      </c>
      <c r="AQ526" s="132">
        <v>100</v>
      </c>
      <c r="AR526">
        <v>0</v>
      </c>
      <c r="AS526"/>
    </row>
    <row r="527" spans="1:45" s="127" customFormat="1">
      <c r="A527" s="127" t="s">
        <v>5863</v>
      </c>
      <c r="B527" s="128">
        <v>43641</v>
      </c>
      <c r="C527" s="127" t="s">
        <v>5339</v>
      </c>
      <c r="D527" s="127" t="s">
        <v>5340</v>
      </c>
      <c r="E527" s="127" t="s">
        <v>5864</v>
      </c>
      <c r="F527" s="127" t="s">
        <v>5342</v>
      </c>
      <c r="G527" s="127" t="s">
        <v>5343</v>
      </c>
      <c r="H527" s="127" t="s">
        <v>5344</v>
      </c>
      <c r="I527" s="127" t="s">
        <v>5345</v>
      </c>
      <c r="J527" s="127" t="s">
        <v>5346</v>
      </c>
      <c r="K527" s="127" t="s">
        <v>5347</v>
      </c>
      <c r="L527" s="127" t="s">
        <v>5348</v>
      </c>
      <c r="M527" s="127" t="s">
        <v>5349</v>
      </c>
      <c r="N527" s="127" t="s">
        <v>5346</v>
      </c>
      <c r="O527" s="127" t="s">
        <v>5350</v>
      </c>
      <c r="P527" s="127" t="s">
        <v>5351</v>
      </c>
      <c r="Q527" s="127" t="s">
        <v>5352</v>
      </c>
      <c r="R527" s="127" t="s">
        <v>5367</v>
      </c>
      <c r="S527" s="127" t="s">
        <v>5368</v>
      </c>
      <c r="T527" s="129">
        <v>70</v>
      </c>
      <c r="U527" s="129">
        <v>70</v>
      </c>
      <c r="V527" s="127" t="s">
        <v>5355</v>
      </c>
      <c r="W527" s="127" t="s">
        <v>5355</v>
      </c>
      <c r="X527" s="130">
        <v>255000</v>
      </c>
      <c r="Y527" s="130">
        <v>255000</v>
      </c>
      <c r="Z527" s="131" t="s">
        <v>5356</v>
      </c>
      <c r="AA527" s="131">
        <v>17850000</v>
      </c>
      <c r="AB527" s="131">
        <v>-3150000</v>
      </c>
      <c r="AC527" s="131">
        <v>1785000</v>
      </c>
      <c r="AD527" s="130">
        <v>19635</v>
      </c>
      <c r="AE527" s="127" t="s">
        <v>5357</v>
      </c>
      <c r="AF527" s="127" t="s">
        <v>5356</v>
      </c>
      <c r="AG527" s="127" t="s">
        <v>5356</v>
      </c>
      <c r="AH527" s="127" t="s">
        <v>5865</v>
      </c>
      <c r="AI527" s="127" t="s">
        <v>5356</v>
      </c>
      <c r="AJ527" s="127" t="s">
        <v>5359</v>
      </c>
      <c r="AK527" s="127" t="s">
        <v>5360</v>
      </c>
      <c r="AL527" s="131" t="s">
        <v>5361</v>
      </c>
      <c r="AM527" s="127" t="s">
        <v>5356</v>
      </c>
      <c r="AN527" s="127" t="s">
        <v>5362</v>
      </c>
      <c r="AO527" s="127" t="s">
        <v>5356</v>
      </c>
      <c r="AP527" s="127" t="s">
        <v>5356</v>
      </c>
      <c r="AQ527" s="132">
        <v>70</v>
      </c>
      <c r="AR527">
        <v>0</v>
      </c>
      <c r="AS527"/>
    </row>
    <row r="528" spans="1:45" s="127" customFormat="1">
      <c r="A528" s="127" t="s">
        <v>5863</v>
      </c>
      <c r="B528" s="128">
        <v>43641</v>
      </c>
      <c r="C528" s="127" t="s">
        <v>5339</v>
      </c>
      <c r="D528" s="127" t="s">
        <v>5340</v>
      </c>
      <c r="E528" s="127" t="s">
        <v>5864</v>
      </c>
      <c r="F528" s="127" t="s">
        <v>5342</v>
      </c>
      <c r="G528" s="127" t="s">
        <v>5343</v>
      </c>
      <c r="H528" s="127" t="s">
        <v>5344</v>
      </c>
      <c r="I528" s="127" t="s">
        <v>5345</v>
      </c>
      <c r="J528" s="127" t="s">
        <v>5346</v>
      </c>
      <c r="K528" s="127" t="s">
        <v>5347</v>
      </c>
      <c r="L528" s="127" t="s">
        <v>5348</v>
      </c>
      <c r="M528" s="127" t="s">
        <v>5349</v>
      </c>
      <c r="N528" s="127" t="s">
        <v>5346</v>
      </c>
      <c r="O528" s="127" t="s">
        <v>5350</v>
      </c>
      <c r="P528" s="127" t="s">
        <v>5351</v>
      </c>
      <c r="Q528" s="127" t="s">
        <v>5352</v>
      </c>
      <c r="R528" s="127" t="s">
        <v>5371</v>
      </c>
      <c r="S528" s="127" t="s">
        <v>5372</v>
      </c>
      <c r="T528" s="129">
        <v>10</v>
      </c>
      <c r="U528" s="129">
        <v>10</v>
      </c>
      <c r="V528" s="127" t="s">
        <v>5355</v>
      </c>
      <c r="W528" s="127" t="s">
        <v>5355</v>
      </c>
      <c r="X528" s="130">
        <v>300000</v>
      </c>
      <c r="Y528" s="130">
        <v>300000</v>
      </c>
      <c r="Z528" s="131" t="s">
        <v>5356</v>
      </c>
      <c r="AA528" s="131">
        <v>3000000</v>
      </c>
      <c r="AB528" s="131">
        <v>0</v>
      </c>
      <c r="AC528" s="131">
        <v>300000</v>
      </c>
      <c r="AD528" s="130">
        <v>3300</v>
      </c>
      <c r="AE528" s="127" t="s">
        <v>5357</v>
      </c>
      <c r="AF528" s="127" t="s">
        <v>5356</v>
      </c>
      <c r="AG528" s="127" t="s">
        <v>5356</v>
      </c>
      <c r="AH528" s="127" t="s">
        <v>5865</v>
      </c>
      <c r="AI528" s="127" t="s">
        <v>5356</v>
      </c>
      <c r="AJ528" s="127" t="s">
        <v>5359</v>
      </c>
      <c r="AK528" s="127" t="s">
        <v>5360</v>
      </c>
      <c r="AL528" s="131" t="s">
        <v>5361</v>
      </c>
      <c r="AM528" s="127" t="s">
        <v>5356</v>
      </c>
      <c r="AN528" s="127" t="s">
        <v>5362</v>
      </c>
      <c r="AO528" s="127" t="s">
        <v>5356</v>
      </c>
      <c r="AP528" s="127" t="s">
        <v>5356</v>
      </c>
      <c r="AQ528" s="132">
        <v>10</v>
      </c>
      <c r="AR528">
        <v>0</v>
      </c>
      <c r="AS528"/>
    </row>
    <row r="529" spans="1:45" s="127" customFormat="1">
      <c r="A529" s="127" t="s">
        <v>5866</v>
      </c>
      <c r="B529" s="128">
        <v>43641</v>
      </c>
      <c r="C529" s="127" t="s">
        <v>5339</v>
      </c>
      <c r="D529" s="127" t="s">
        <v>5340</v>
      </c>
      <c r="E529" s="127" t="s">
        <v>5867</v>
      </c>
      <c r="F529" s="127" t="s">
        <v>5342</v>
      </c>
      <c r="G529" s="127" t="s">
        <v>5343</v>
      </c>
      <c r="H529" s="127" t="s">
        <v>5344</v>
      </c>
      <c r="I529" s="127" t="s">
        <v>5345</v>
      </c>
      <c r="J529" s="127" t="s">
        <v>5346</v>
      </c>
      <c r="K529" s="127" t="s">
        <v>5347</v>
      </c>
      <c r="L529" s="127" t="s">
        <v>5348</v>
      </c>
      <c r="M529" s="127" t="s">
        <v>5349</v>
      </c>
      <c r="N529" s="127" t="s">
        <v>5346</v>
      </c>
      <c r="O529" s="127" t="s">
        <v>5350</v>
      </c>
      <c r="P529" s="127" t="s">
        <v>5351</v>
      </c>
      <c r="Q529" s="127" t="s">
        <v>5352</v>
      </c>
      <c r="R529" s="127" t="s">
        <v>5386</v>
      </c>
      <c r="S529" s="127" t="s">
        <v>5387</v>
      </c>
      <c r="T529" s="129">
        <v>200</v>
      </c>
      <c r="U529" s="129">
        <v>200</v>
      </c>
      <c r="V529" s="127" t="s">
        <v>5355</v>
      </c>
      <c r="W529" s="127" t="s">
        <v>5355</v>
      </c>
      <c r="X529" s="130">
        <v>204000</v>
      </c>
      <c r="Y529" s="130">
        <v>204000</v>
      </c>
      <c r="Z529" s="131" t="s">
        <v>5356</v>
      </c>
      <c r="AA529" s="131">
        <v>40800000</v>
      </c>
      <c r="AB529" s="131">
        <v>0</v>
      </c>
      <c r="AC529" s="131">
        <v>4080000</v>
      </c>
      <c r="AD529" s="130">
        <v>44880</v>
      </c>
      <c r="AE529" s="127" t="s">
        <v>5357</v>
      </c>
      <c r="AF529" s="127" t="s">
        <v>5356</v>
      </c>
      <c r="AG529" s="127" t="s">
        <v>5356</v>
      </c>
      <c r="AH529" s="127" t="s">
        <v>5868</v>
      </c>
      <c r="AI529" s="127" t="s">
        <v>5356</v>
      </c>
      <c r="AJ529" s="127" t="s">
        <v>5359</v>
      </c>
      <c r="AK529" s="127" t="s">
        <v>5360</v>
      </c>
      <c r="AL529" s="131" t="s">
        <v>5361</v>
      </c>
      <c r="AM529" s="127" t="s">
        <v>5356</v>
      </c>
      <c r="AN529" s="127" t="s">
        <v>5343</v>
      </c>
      <c r="AO529" s="127" t="s">
        <v>5356</v>
      </c>
      <c r="AP529" s="127" t="s">
        <v>5356</v>
      </c>
      <c r="AQ529" s="132">
        <v>200</v>
      </c>
      <c r="AR529">
        <v>0</v>
      </c>
      <c r="AS529"/>
    </row>
    <row r="530" spans="1:45" s="127" customFormat="1">
      <c r="A530" s="127" t="s">
        <v>5866</v>
      </c>
      <c r="B530" s="128">
        <v>43641</v>
      </c>
      <c r="C530" s="127" t="s">
        <v>5339</v>
      </c>
      <c r="D530" s="127" t="s">
        <v>5340</v>
      </c>
      <c r="E530" s="127" t="s">
        <v>5867</v>
      </c>
      <c r="F530" s="127" t="s">
        <v>5342</v>
      </c>
      <c r="G530" s="127" t="s">
        <v>5343</v>
      </c>
      <c r="H530" s="127" t="s">
        <v>5344</v>
      </c>
      <c r="I530" s="127" t="s">
        <v>5345</v>
      </c>
      <c r="J530" s="127" t="s">
        <v>5346</v>
      </c>
      <c r="K530" s="127" t="s">
        <v>5347</v>
      </c>
      <c r="L530" s="127" t="s">
        <v>5348</v>
      </c>
      <c r="M530" s="127" t="s">
        <v>5349</v>
      </c>
      <c r="N530" s="127" t="s">
        <v>5346</v>
      </c>
      <c r="O530" s="127" t="s">
        <v>5350</v>
      </c>
      <c r="P530" s="127" t="s">
        <v>5351</v>
      </c>
      <c r="Q530" s="127" t="s">
        <v>5352</v>
      </c>
      <c r="R530" s="127" t="s">
        <v>5369</v>
      </c>
      <c r="S530" s="127" t="s">
        <v>5370</v>
      </c>
      <c r="T530" s="129">
        <v>40</v>
      </c>
      <c r="U530" s="129">
        <v>40</v>
      </c>
      <c r="V530" s="127" t="s">
        <v>5355</v>
      </c>
      <c r="W530" s="127" t="s">
        <v>5355</v>
      </c>
      <c r="X530" s="130">
        <v>255000</v>
      </c>
      <c r="Y530" s="130">
        <v>255000</v>
      </c>
      <c r="Z530" s="131" t="s">
        <v>5356</v>
      </c>
      <c r="AA530" s="131">
        <v>10200000</v>
      </c>
      <c r="AB530" s="131">
        <v>-1800000</v>
      </c>
      <c r="AC530" s="131">
        <v>1020000</v>
      </c>
      <c r="AD530" s="130">
        <v>11220</v>
      </c>
      <c r="AE530" s="127" t="s">
        <v>5357</v>
      </c>
      <c r="AF530" s="127" t="s">
        <v>5356</v>
      </c>
      <c r="AG530" s="127" t="s">
        <v>5356</v>
      </c>
      <c r="AH530" s="127" t="s">
        <v>5868</v>
      </c>
      <c r="AI530" s="127" t="s">
        <v>5356</v>
      </c>
      <c r="AJ530" s="127" t="s">
        <v>5359</v>
      </c>
      <c r="AK530" s="127" t="s">
        <v>5360</v>
      </c>
      <c r="AL530" s="131" t="s">
        <v>5361</v>
      </c>
      <c r="AM530" s="127" t="s">
        <v>5356</v>
      </c>
      <c r="AN530" s="127" t="s">
        <v>5343</v>
      </c>
      <c r="AO530" s="127" t="s">
        <v>5356</v>
      </c>
      <c r="AP530" s="127" t="s">
        <v>5356</v>
      </c>
      <c r="AQ530" s="132">
        <v>40</v>
      </c>
      <c r="AR530">
        <v>0</v>
      </c>
      <c r="AS530"/>
    </row>
    <row r="531" spans="1:45" s="127" customFormat="1">
      <c r="A531" s="127" t="s">
        <v>5866</v>
      </c>
      <c r="B531" s="128">
        <v>43641</v>
      </c>
      <c r="C531" s="127" t="s">
        <v>5339</v>
      </c>
      <c r="D531" s="127" t="s">
        <v>5340</v>
      </c>
      <c r="E531" s="127" t="s">
        <v>5867</v>
      </c>
      <c r="F531" s="127" t="s">
        <v>5342</v>
      </c>
      <c r="G531" s="127" t="s">
        <v>5343</v>
      </c>
      <c r="H531" s="127" t="s">
        <v>5344</v>
      </c>
      <c r="I531" s="127" t="s">
        <v>5345</v>
      </c>
      <c r="J531" s="127" t="s">
        <v>5346</v>
      </c>
      <c r="K531" s="127" t="s">
        <v>5347</v>
      </c>
      <c r="L531" s="127" t="s">
        <v>5348</v>
      </c>
      <c r="M531" s="127" t="s">
        <v>5349</v>
      </c>
      <c r="N531" s="127" t="s">
        <v>5346</v>
      </c>
      <c r="O531" s="127" t="s">
        <v>5350</v>
      </c>
      <c r="P531" s="127" t="s">
        <v>5351</v>
      </c>
      <c r="Q531" s="127" t="s">
        <v>5352</v>
      </c>
      <c r="R531" s="127" t="s">
        <v>5371</v>
      </c>
      <c r="S531" s="127" t="s">
        <v>5372</v>
      </c>
      <c r="T531" s="129">
        <v>60</v>
      </c>
      <c r="U531" s="129">
        <v>60</v>
      </c>
      <c r="V531" s="127" t="s">
        <v>5355</v>
      </c>
      <c r="W531" s="127" t="s">
        <v>5355</v>
      </c>
      <c r="X531" s="130">
        <v>300000</v>
      </c>
      <c r="Y531" s="130">
        <v>300000</v>
      </c>
      <c r="Z531" s="131" t="s">
        <v>5356</v>
      </c>
      <c r="AA531" s="131">
        <v>18000000</v>
      </c>
      <c r="AB531" s="131">
        <v>0</v>
      </c>
      <c r="AC531" s="131">
        <v>1800000</v>
      </c>
      <c r="AD531" s="130">
        <v>19800</v>
      </c>
      <c r="AE531" s="127" t="s">
        <v>5357</v>
      </c>
      <c r="AF531" s="127" t="s">
        <v>5356</v>
      </c>
      <c r="AG531" s="127" t="s">
        <v>5356</v>
      </c>
      <c r="AH531" s="127" t="s">
        <v>5868</v>
      </c>
      <c r="AI531" s="127" t="s">
        <v>5356</v>
      </c>
      <c r="AJ531" s="127" t="s">
        <v>5359</v>
      </c>
      <c r="AK531" s="127" t="s">
        <v>5360</v>
      </c>
      <c r="AL531" s="131" t="s">
        <v>5361</v>
      </c>
      <c r="AM531" s="127" t="s">
        <v>5356</v>
      </c>
      <c r="AN531" s="127" t="s">
        <v>5343</v>
      </c>
      <c r="AO531" s="127" t="s">
        <v>5356</v>
      </c>
      <c r="AP531" s="127" t="s">
        <v>5356</v>
      </c>
      <c r="AQ531" s="132">
        <v>60</v>
      </c>
      <c r="AR531">
        <v>0</v>
      </c>
      <c r="AS531"/>
    </row>
    <row r="532" spans="1:45" s="127" customFormat="1">
      <c r="A532" s="127" t="s">
        <v>5869</v>
      </c>
      <c r="B532" s="128">
        <v>43641</v>
      </c>
      <c r="C532" s="127" t="s">
        <v>5339</v>
      </c>
      <c r="D532" s="127" t="s">
        <v>5340</v>
      </c>
      <c r="E532" s="127" t="s">
        <v>5870</v>
      </c>
      <c r="F532" s="127" t="s">
        <v>5342</v>
      </c>
      <c r="G532" s="127" t="s">
        <v>5713</v>
      </c>
      <c r="H532" s="127" t="s">
        <v>5714</v>
      </c>
      <c r="I532" s="127" t="s">
        <v>5715</v>
      </c>
      <c r="J532" s="127" t="s">
        <v>5346</v>
      </c>
      <c r="K532" s="127" t="s">
        <v>5716</v>
      </c>
      <c r="L532" s="127" t="s">
        <v>5717</v>
      </c>
      <c r="M532" s="127" t="s">
        <v>5349</v>
      </c>
      <c r="N532" s="127" t="s">
        <v>5346</v>
      </c>
      <c r="O532" s="127" t="s">
        <v>5350</v>
      </c>
      <c r="P532" s="127" t="s">
        <v>5718</v>
      </c>
      <c r="Q532" s="127" t="s">
        <v>5719</v>
      </c>
      <c r="R532" s="127" t="s">
        <v>5845</v>
      </c>
      <c r="S532" s="127" t="s">
        <v>5846</v>
      </c>
      <c r="T532" s="129">
        <v>300</v>
      </c>
      <c r="U532" s="129">
        <v>300</v>
      </c>
      <c r="V532" s="127" t="s">
        <v>5355</v>
      </c>
      <c r="W532" s="127" t="s">
        <v>5355</v>
      </c>
      <c r="X532" s="130">
        <v>176640</v>
      </c>
      <c r="Y532" s="130">
        <v>176640</v>
      </c>
      <c r="Z532" s="131" t="s">
        <v>5356</v>
      </c>
      <c r="AA532" s="131">
        <v>52992000</v>
      </c>
      <c r="AB532" s="131">
        <v>0</v>
      </c>
      <c r="AC532" s="131">
        <v>5299200</v>
      </c>
      <c r="AD532" s="130">
        <v>58291.199999999997</v>
      </c>
      <c r="AE532" s="127" t="s">
        <v>5357</v>
      </c>
      <c r="AF532" s="127" t="s">
        <v>5356</v>
      </c>
      <c r="AG532" s="127" t="s">
        <v>5356</v>
      </c>
      <c r="AH532" s="127" t="s">
        <v>5871</v>
      </c>
      <c r="AI532" s="127" t="s">
        <v>5356</v>
      </c>
      <c r="AJ532" s="127" t="s">
        <v>5590</v>
      </c>
      <c r="AK532" s="127" t="s">
        <v>5591</v>
      </c>
      <c r="AL532" s="131" t="s">
        <v>5361</v>
      </c>
      <c r="AM532" s="127" t="s">
        <v>5356</v>
      </c>
      <c r="AN532" s="127" t="s">
        <v>5713</v>
      </c>
      <c r="AO532" s="127" t="s">
        <v>5356</v>
      </c>
      <c r="AP532" s="127" t="s">
        <v>5356</v>
      </c>
      <c r="AQ532" s="132">
        <v>300</v>
      </c>
      <c r="AR532">
        <v>0</v>
      </c>
      <c r="AS532"/>
    </row>
    <row r="533" spans="1:45" s="127" customFormat="1">
      <c r="A533" s="127" t="s">
        <v>5872</v>
      </c>
      <c r="B533" s="128">
        <v>43641</v>
      </c>
      <c r="C533" s="127" t="s">
        <v>5339</v>
      </c>
      <c r="D533" s="127" t="s">
        <v>5340</v>
      </c>
      <c r="E533" s="127" t="s">
        <v>5873</v>
      </c>
      <c r="F533" s="127" t="s">
        <v>5342</v>
      </c>
      <c r="G533" s="127" t="s">
        <v>5713</v>
      </c>
      <c r="H533" s="127" t="s">
        <v>5714</v>
      </c>
      <c r="I533" s="127" t="s">
        <v>5715</v>
      </c>
      <c r="J533" s="127" t="s">
        <v>5346</v>
      </c>
      <c r="K533" s="127" t="s">
        <v>5716</v>
      </c>
      <c r="L533" s="127" t="s">
        <v>5717</v>
      </c>
      <c r="M533" s="127" t="s">
        <v>5349</v>
      </c>
      <c r="N533" s="127" t="s">
        <v>5346</v>
      </c>
      <c r="O533" s="127" t="s">
        <v>5350</v>
      </c>
      <c r="P533" s="127" t="s">
        <v>5718</v>
      </c>
      <c r="Q533" s="127" t="s">
        <v>5719</v>
      </c>
      <c r="R533" s="127" t="s">
        <v>5367</v>
      </c>
      <c r="S533" s="127" t="s">
        <v>5368</v>
      </c>
      <c r="T533" s="129">
        <v>100</v>
      </c>
      <c r="U533" s="129">
        <v>100</v>
      </c>
      <c r="V533" s="127" t="s">
        <v>5355</v>
      </c>
      <c r="W533" s="127" t="s">
        <v>5355</v>
      </c>
      <c r="X533" s="130">
        <v>234600</v>
      </c>
      <c r="Y533" s="130">
        <v>234600</v>
      </c>
      <c r="Z533" s="131" t="s">
        <v>5356</v>
      </c>
      <c r="AA533" s="131">
        <v>23460000</v>
      </c>
      <c r="AB533" s="131">
        <v>-4140000</v>
      </c>
      <c r="AC533" s="131">
        <v>2346000</v>
      </c>
      <c r="AD533" s="130">
        <v>25806</v>
      </c>
      <c r="AE533" s="127" t="s">
        <v>5357</v>
      </c>
      <c r="AF533" s="127" t="s">
        <v>5356</v>
      </c>
      <c r="AG533" s="127" t="s">
        <v>5356</v>
      </c>
      <c r="AH533" s="127" t="s">
        <v>5874</v>
      </c>
      <c r="AI533" s="127" t="s">
        <v>5356</v>
      </c>
      <c r="AJ533" s="127" t="s">
        <v>5590</v>
      </c>
      <c r="AK533" s="127" t="s">
        <v>5591</v>
      </c>
      <c r="AL533" s="131" t="s">
        <v>5361</v>
      </c>
      <c r="AM533" s="127" t="s">
        <v>5356</v>
      </c>
      <c r="AN533" s="127" t="s">
        <v>5713</v>
      </c>
      <c r="AO533" s="127" t="s">
        <v>5356</v>
      </c>
      <c r="AP533" s="127" t="s">
        <v>5356</v>
      </c>
      <c r="AQ533" s="132">
        <v>100</v>
      </c>
      <c r="AR533">
        <v>0</v>
      </c>
      <c r="AS533"/>
    </row>
    <row r="534" spans="1:45" s="127" customFormat="1">
      <c r="A534" s="127" t="s">
        <v>5872</v>
      </c>
      <c r="B534" s="128">
        <v>43641</v>
      </c>
      <c r="C534" s="127" t="s">
        <v>5339</v>
      </c>
      <c r="D534" s="127" t="s">
        <v>5340</v>
      </c>
      <c r="E534" s="127" t="s">
        <v>5873</v>
      </c>
      <c r="F534" s="127" t="s">
        <v>5342</v>
      </c>
      <c r="G534" s="127" t="s">
        <v>5713</v>
      </c>
      <c r="H534" s="127" t="s">
        <v>5714</v>
      </c>
      <c r="I534" s="127" t="s">
        <v>5715</v>
      </c>
      <c r="J534" s="127" t="s">
        <v>5346</v>
      </c>
      <c r="K534" s="127" t="s">
        <v>5716</v>
      </c>
      <c r="L534" s="127" t="s">
        <v>5717</v>
      </c>
      <c r="M534" s="127" t="s">
        <v>5349</v>
      </c>
      <c r="N534" s="127" t="s">
        <v>5346</v>
      </c>
      <c r="O534" s="127" t="s">
        <v>5350</v>
      </c>
      <c r="P534" s="127" t="s">
        <v>5718</v>
      </c>
      <c r="Q534" s="127" t="s">
        <v>5719</v>
      </c>
      <c r="R534" s="127" t="s">
        <v>5369</v>
      </c>
      <c r="S534" s="127" t="s">
        <v>5370</v>
      </c>
      <c r="T534" s="129">
        <v>200</v>
      </c>
      <c r="U534" s="129">
        <v>200</v>
      </c>
      <c r="V534" s="127" t="s">
        <v>5355</v>
      </c>
      <c r="W534" s="127" t="s">
        <v>5355</v>
      </c>
      <c r="X534" s="130">
        <v>234600</v>
      </c>
      <c r="Y534" s="130">
        <v>234600</v>
      </c>
      <c r="Z534" s="131" t="s">
        <v>5356</v>
      </c>
      <c r="AA534" s="131">
        <v>46920000</v>
      </c>
      <c r="AB534" s="131">
        <v>-8280000</v>
      </c>
      <c r="AC534" s="131">
        <v>4692000</v>
      </c>
      <c r="AD534" s="130">
        <v>51612</v>
      </c>
      <c r="AE534" s="127" t="s">
        <v>5357</v>
      </c>
      <c r="AF534" s="127" t="s">
        <v>5356</v>
      </c>
      <c r="AG534" s="127" t="s">
        <v>5356</v>
      </c>
      <c r="AH534" s="127" t="s">
        <v>5874</v>
      </c>
      <c r="AI534" s="127" t="s">
        <v>5356</v>
      </c>
      <c r="AJ534" s="127" t="s">
        <v>5590</v>
      </c>
      <c r="AK534" s="127" t="s">
        <v>5591</v>
      </c>
      <c r="AL534" s="131" t="s">
        <v>5361</v>
      </c>
      <c r="AM534" s="127" t="s">
        <v>5356</v>
      </c>
      <c r="AN534" s="127" t="s">
        <v>5713</v>
      </c>
      <c r="AO534" s="127" t="s">
        <v>5356</v>
      </c>
      <c r="AP534" s="127" t="s">
        <v>5356</v>
      </c>
      <c r="AQ534" s="132">
        <v>200</v>
      </c>
      <c r="AR534">
        <v>0</v>
      </c>
      <c r="AS534"/>
    </row>
    <row r="535" spans="1:45" s="127" customFormat="1">
      <c r="A535" s="127" t="s">
        <v>5875</v>
      </c>
      <c r="B535" s="128">
        <v>43642</v>
      </c>
      <c r="C535" s="127" t="s">
        <v>5339</v>
      </c>
      <c r="D535" s="127" t="s">
        <v>5340</v>
      </c>
      <c r="E535" s="127" t="s">
        <v>5876</v>
      </c>
      <c r="F535" s="127" t="s">
        <v>5342</v>
      </c>
      <c r="G535" s="127" t="s">
        <v>5531</v>
      </c>
      <c r="H535" s="127" t="s">
        <v>5532</v>
      </c>
      <c r="I535" s="127" t="s">
        <v>5533</v>
      </c>
      <c r="J535" s="127" t="s">
        <v>5346</v>
      </c>
      <c r="K535" s="127" t="s">
        <v>5347</v>
      </c>
      <c r="L535" s="127" t="s">
        <v>5348</v>
      </c>
      <c r="M535" s="127" t="s">
        <v>5349</v>
      </c>
      <c r="N535" s="127" t="s">
        <v>5346</v>
      </c>
      <c r="O535" s="127" t="s">
        <v>5350</v>
      </c>
      <c r="P535" s="127" t="s">
        <v>5351</v>
      </c>
      <c r="Q535" s="127" t="s">
        <v>5352</v>
      </c>
      <c r="R535" s="127" t="s">
        <v>5353</v>
      </c>
      <c r="S535" s="127" t="s">
        <v>5354</v>
      </c>
      <c r="T535" s="129">
        <v>30</v>
      </c>
      <c r="U535" s="129">
        <v>30</v>
      </c>
      <c r="V535" s="127" t="s">
        <v>5355</v>
      </c>
      <c r="W535" s="127" t="s">
        <v>5355</v>
      </c>
      <c r="X535" s="130">
        <v>115037</v>
      </c>
      <c r="Y535" s="130">
        <v>115037</v>
      </c>
      <c r="Z535" s="131" t="s">
        <v>5356</v>
      </c>
      <c r="AA535" s="131">
        <v>3451101</v>
      </c>
      <c r="AB535" s="131">
        <v>-1212549</v>
      </c>
      <c r="AC535" s="131">
        <v>345110</v>
      </c>
      <c r="AD535" s="130">
        <v>3796.2109999999998</v>
      </c>
      <c r="AE535" s="127" t="s">
        <v>5357</v>
      </c>
      <c r="AF535" s="127" t="s">
        <v>5356</v>
      </c>
      <c r="AG535" s="127" t="s">
        <v>5356</v>
      </c>
      <c r="AH535" s="127" t="s">
        <v>5877</v>
      </c>
      <c r="AI535" s="127" t="s">
        <v>5356</v>
      </c>
      <c r="AJ535" s="127" t="s">
        <v>5359</v>
      </c>
      <c r="AK535" s="127" t="s">
        <v>5360</v>
      </c>
      <c r="AL535" s="131" t="s">
        <v>5361</v>
      </c>
      <c r="AM535" s="127" t="s">
        <v>13</v>
      </c>
      <c r="AN535" s="127" t="s">
        <v>5531</v>
      </c>
      <c r="AO535" s="127" t="s">
        <v>5356</v>
      </c>
      <c r="AP535" s="127" t="s">
        <v>5356</v>
      </c>
      <c r="AQ535" s="132">
        <v>30</v>
      </c>
      <c r="AR535" t="s">
        <v>94</v>
      </c>
      <c r="AS535"/>
    </row>
    <row r="536" spans="1:45" s="127" customFormat="1">
      <c r="A536" s="127" t="s">
        <v>5875</v>
      </c>
      <c r="B536" s="128">
        <v>43642</v>
      </c>
      <c r="C536" s="127" t="s">
        <v>5339</v>
      </c>
      <c r="D536" s="127" t="s">
        <v>5340</v>
      </c>
      <c r="E536" s="127" t="s">
        <v>5876</v>
      </c>
      <c r="F536" s="127" t="s">
        <v>5342</v>
      </c>
      <c r="G536" s="127" t="s">
        <v>5531</v>
      </c>
      <c r="H536" s="127" t="s">
        <v>5532</v>
      </c>
      <c r="I536" s="127" t="s">
        <v>5533</v>
      </c>
      <c r="J536" s="127" t="s">
        <v>5346</v>
      </c>
      <c r="K536" s="127" t="s">
        <v>5347</v>
      </c>
      <c r="L536" s="127" t="s">
        <v>5348</v>
      </c>
      <c r="M536" s="127" t="s">
        <v>5349</v>
      </c>
      <c r="N536" s="127" t="s">
        <v>5346</v>
      </c>
      <c r="O536" s="127" t="s">
        <v>5350</v>
      </c>
      <c r="P536" s="127" t="s">
        <v>5351</v>
      </c>
      <c r="Q536" s="127" t="s">
        <v>5352</v>
      </c>
      <c r="R536" s="127" t="s">
        <v>5363</v>
      </c>
      <c r="S536" s="127" t="s">
        <v>5364</v>
      </c>
      <c r="T536" s="129">
        <v>10</v>
      </c>
      <c r="U536" s="129">
        <v>10</v>
      </c>
      <c r="V536" s="127" t="s">
        <v>5355</v>
      </c>
      <c r="W536" s="127" t="s">
        <v>5355</v>
      </c>
      <c r="X536" s="130">
        <v>340000</v>
      </c>
      <c r="Y536" s="130">
        <v>340000</v>
      </c>
      <c r="Z536" s="131" t="s">
        <v>5356</v>
      </c>
      <c r="AA536" s="131">
        <v>3400000</v>
      </c>
      <c r="AB536" s="131">
        <v>0</v>
      </c>
      <c r="AC536" s="131">
        <v>340000</v>
      </c>
      <c r="AD536" s="130">
        <v>3740</v>
      </c>
      <c r="AE536" s="127" t="s">
        <v>5357</v>
      </c>
      <c r="AF536" s="127" t="s">
        <v>5356</v>
      </c>
      <c r="AG536" s="127" t="s">
        <v>5356</v>
      </c>
      <c r="AH536" s="127" t="s">
        <v>5877</v>
      </c>
      <c r="AI536" s="127" t="s">
        <v>5356</v>
      </c>
      <c r="AJ536" s="127" t="s">
        <v>5359</v>
      </c>
      <c r="AK536" s="127" t="s">
        <v>5360</v>
      </c>
      <c r="AL536" s="131" t="s">
        <v>5361</v>
      </c>
      <c r="AM536" s="127" t="s">
        <v>13</v>
      </c>
      <c r="AN536" s="127" t="s">
        <v>5531</v>
      </c>
      <c r="AO536" s="127" t="s">
        <v>5356</v>
      </c>
      <c r="AP536" s="127" t="s">
        <v>5356</v>
      </c>
      <c r="AQ536" s="132">
        <v>10</v>
      </c>
      <c r="AR536" t="s">
        <v>94</v>
      </c>
      <c r="AS536"/>
    </row>
    <row r="537" spans="1:45" s="127" customFormat="1">
      <c r="A537" s="127" t="s">
        <v>5875</v>
      </c>
      <c r="B537" s="128">
        <v>43642</v>
      </c>
      <c r="C537" s="127" t="s">
        <v>5339</v>
      </c>
      <c r="D537" s="127" t="s">
        <v>5340</v>
      </c>
      <c r="E537" s="127" t="s">
        <v>5876</v>
      </c>
      <c r="F537" s="127" t="s">
        <v>5342</v>
      </c>
      <c r="G537" s="127" t="s">
        <v>5531</v>
      </c>
      <c r="H537" s="127" t="s">
        <v>5532</v>
      </c>
      <c r="I537" s="127" t="s">
        <v>5533</v>
      </c>
      <c r="J537" s="127" t="s">
        <v>5346</v>
      </c>
      <c r="K537" s="127" t="s">
        <v>5347</v>
      </c>
      <c r="L537" s="127" t="s">
        <v>5348</v>
      </c>
      <c r="M537" s="127" t="s">
        <v>5349</v>
      </c>
      <c r="N537" s="127" t="s">
        <v>5346</v>
      </c>
      <c r="O537" s="127" t="s">
        <v>5350</v>
      </c>
      <c r="P537" s="127" t="s">
        <v>5351</v>
      </c>
      <c r="Q537" s="127" t="s">
        <v>5352</v>
      </c>
      <c r="R537" s="127" t="s">
        <v>5369</v>
      </c>
      <c r="S537" s="127" t="s">
        <v>5370</v>
      </c>
      <c r="T537" s="129">
        <v>1</v>
      </c>
      <c r="U537" s="129">
        <v>1</v>
      </c>
      <c r="V537" s="127" t="s">
        <v>5355</v>
      </c>
      <c r="W537" s="127" t="s">
        <v>5355</v>
      </c>
      <c r="X537" s="130">
        <v>300000</v>
      </c>
      <c r="Y537" s="130">
        <v>300000</v>
      </c>
      <c r="Z537" s="131" t="s">
        <v>5356</v>
      </c>
      <c r="AA537" s="131">
        <v>300000</v>
      </c>
      <c r="AB537" s="131">
        <v>0</v>
      </c>
      <c r="AC537" s="131">
        <v>30000</v>
      </c>
      <c r="AD537" s="130">
        <v>330</v>
      </c>
      <c r="AE537" s="127" t="s">
        <v>5357</v>
      </c>
      <c r="AF537" s="127" t="s">
        <v>5356</v>
      </c>
      <c r="AG537" s="127" t="s">
        <v>5356</v>
      </c>
      <c r="AH537" s="127" t="s">
        <v>5877</v>
      </c>
      <c r="AI537" s="127" t="s">
        <v>5356</v>
      </c>
      <c r="AJ537" s="127" t="s">
        <v>5359</v>
      </c>
      <c r="AK537" s="127" t="s">
        <v>5360</v>
      </c>
      <c r="AL537" s="131" t="s">
        <v>5361</v>
      </c>
      <c r="AM537" s="127" t="s">
        <v>13</v>
      </c>
      <c r="AN537" s="127" t="s">
        <v>5531</v>
      </c>
      <c r="AO537" s="127" t="s">
        <v>5356</v>
      </c>
      <c r="AP537" s="127" t="s">
        <v>5356</v>
      </c>
      <c r="AQ537" s="132">
        <v>1</v>
      </c>
      <c r="AR537" t="s">
        <v>94</v>
      </c>
      <c r="AS537"/>
    </row>
    <row r="538" spans="1:45" s="127" customFormat="1">
      <c r="A538" s="127" t="s">
        <v>5875</v>
      </c>
      <c r="B538" s="128">
        <v>43642</v>
      </c>
      <c r="C538" s="127" t="s">
        <v>5339</v>
      </c>
      <c r="D538" s="127" t="s">
        <v>5340</v>
      </c>
      <c r="E538" s="127" t="s">
        <v>5876</v>
      </c>
      <c r="F538" s="127" t="s">
        <v>5342</v>
      </c>
      <c r="G538" s="127" t="s">
        <v>5531</v>
      </c>
      <c r="H538" s="127" t="s">
        <v>5532</v>
      </c>
      <c r="I538" s="127" t="s">
        <v>5533</v>
      </c>
      <c r="J538" s="127" t="s">
        <v>5346</v>
      </c>
      <c r="K538" s="127" t="s">
        <v>5347</v>
      </c>
      <c r="L538" s="127" t="s">
        <v>5348</v>
      </c>
      <c r="M538" s="127" t="s">
        <v>5349</v>
      </c>
      <c r="N538" s="127" t="s">
        <v>5346</v>
      </c>
      <c r="O538" s="127" t="s">
        <v>5350</v>
      </c>
      <c r="P538" s="127" t="s">
        <v>5351</v>
      </c>
      <c r="Q538" s="127" t="s">
        <v>5352</v>
      </c>
      <c r="R538" s="127" t="s">
        <v>5367</v>
      </c>
      <c r="S538" s="127" t="s">
        <v>5368</v>
      </c>
      <c r="T538" s="129">
        <v>2</v>
      </c>
      <c r="U538" s="129">
        <v>2</v>
      </c>
      <c r="V538" s="127" t="s">
        <v>5355</v>
      </c>
      <c r="W538" s="127" t="s">
        <v>5355</v>
      </c>
      <c r="X538" s="130">
        <v>300000</v>
      </c>
      <c r="Y538" s="130">
        <v>300000</v>
      </c>
      <c r="Z538" s="131" t="s">
        <v>5356</v>
      </c>
      <c r="AA538" s="131">
        <v>600000</v>
      </c>
      <c r="AB538" s="131">
        <v>0</v>
      </c>
      <c r="AC538" s="131">
        <v>60000</v>
      </c>
      <c r="AD538" s="130">
        <v>660</v>
      </c>
      <c r="AE538" s="127" t="s">
        <v>5357</v>
      </c>
      <c r="AF538" s="127" t="s">
        <v>5356</v>
      </c>
      <c r="AG538" s="127" t="s">
        <v>5356</v>
      </c>
      <c r="AH538" s="127" t="s">
        <v>5877</v>
      </c>
      <c r="AI538" s="127" t="s">
        <v>5356</v>
      </c>
      <c r="AJ538" s="127" t="s">
        <v>5359</v>
      </c>
      <c r="AK538" s="127" t="s">
        <v>5360</v>
      </c>
      <c r="AL538" s="131" t="s">
        <v>5361</v>
      </c>
      <c r="AM538" s="127" t="s">
        <v>13</v>
      </c>
      <c r="AN538" s="127" t="s">
        <v>5531</v>
      </c>
      <c r="AO538" s="127" t="s">
        <v>5356</v>
      </c>
      <c r="AP538" s="127" t="s">
        <v>5356</v>
      </c>
      <c r="AQ538" s="132">
        <v>2</v>
      </c>
      <c r="AR538" t="s">
        <v>94</v>
      </c>
      <c r="AS538"/>
    </row>
    <row r="539" spans="1:45" s="127" customFormat="1">
      <c r="A539" s="127" t="s">
        <v>5878</v>
      </c>
      <c r="B539" s="128">
        <v>43642</v>
      </c>
      <c r="C539" s="127" t="s">
        <v>5339</v>
      </c>
      <c r="D539" s="127" t="s">
        <v>5340</v>
      </c>
      <c r="E539" s="127" t="s">
        <v>5879</v>
      </c>
      <c r="F539" s="127" t="s">
        <v>5342</v>
      </c>
      <c r="G539" s="127" t="s">
        <v>5557</v>
      </c>
      <c r="H539" s="127" t="s">
        <v>5558</v>
      </c>
      <c r="I539" s="127" t="s">
        <v>5559</v>
      </c>
      <c r="J539" s="127" t="s">
        <v>5346</v>
      </c>
      <c r="K539" s="127" t="s">
        <v>5347</v>
      </c>
      <c r="L539" s="127" t="s">
        <v>5348</v>
      </c>
      <c r="M539" s="127" t="s">
        <v>5349</v>
      </c>
      <c r="N539" s="127" t="s">
        <v>5346</v>
      </c>
      <c r="O539" s="127" t="s">
        <v>5350</v>
      </c>
      <c r="P539" s="127" t="s">
        <v>5560</v>
      </c>
      <c r="Q539" s="127" t="s">
        <v>5561</v>
      </c>
      <c r="R539" s="127" t="s">
        <v>5353</v>
      </c>
      <c r="S539" s="127" t="s">
        <v>5354</v>
      </c>
      <c r="T539" s="129">
        <v>1</v>
      </c>
      <c r="U539" s="129">
        <v>1</v>
      </c>
      <c r="V539" s="127" t="s">
        <v>5355</v>
      </c>
      <c r="W539" s="127" t="s">
        <v>5355</v>
      </c>
      <c r="X539" s="130">
        <v>115037</v>
      </c>
      <c r="Y539" s="130">
        <v>115037</v>
      </c>
      <c r="Z539" s="131" t="s">
        <v>5356</v>
      </c>
      <c r="AA539" s="131">
        <v>115037</v>
      </c>
      <c r="AB539" s="131">
        <v>-40418</v>
      </c>
      <c r="AC539" s="131">
        <v>11504</v>
      </c>
      <c r="AD539" s="130">
        <v>126.541</v>
      </c>
      <c r="AE539" s="127" t="s">
        <v>5357</v>
      </c>
      <c r="AF539" s="127" t="s">
        <v>5356</v>
      </c>
      <c r="AG539" s="127" t="s">
        <v>5356</v>
      </c>
      <c r="AH539" s="127" t="s">
        <v>5880</v>
      </c>
      <c r="AI539" s="127" t="s">
        <v>5356</v>
      </c>
      <c r="AJ539" s="127" t="s">
        <v>5359</v>
      </c>
      <c r="AK539" s="127" t="s">
        <v>5360</v>
      </c>
      <c r="AL539" s="131" t="s">
        <v>5361</v>
      </c>
      <c r="AM539" s="127" t="s">
        <v>5384</v>
      </c>
      <c r="AN539" s="127" t="s">
        <v>5557</v>
      </c>
      <c r="AO539" s="127" t="s">
        <v>5356</v>
      </c>
      <c r="AP539" s="127" t="s">
        <v>5356</v>
      </c>
      <c r="AQ539" s="132">
        <v>1</v>
      </c>
      <c r="AR539" t="s">
        <v>29</v>
      </c>
      <c r="AS539"/>
    </row>
    <row r="540" spans="1:45" s="127" customFormat="1">
      <c r="A540" s="127" t="s">
        <v>5878</v>
      </c>
      <c r="B540" s="128">
        <v>43642</v>
      </c>
      <c r="C540" s="127" t="s">
        <v>5339</v>
      </c>
      <c r="D540" s="127" t="s">
        <v>5340</v>
      </c>
      <c r="E540" s="127" t="s">
        <v>5879</v>
      </c>
      <c r="F540" s="127" t="s">
        <v>5342</v>
      </c>
      <c r="G540" s="127" t="s">
        <v>5557</v>
      </c>
      <c r="H540" s="127" t="s">
        <v>5558</v>
      </c>
      <c r="I540" s="127" t="s">
        <v>5559</v>
      </c>
      <c r="J540" s="127" t="s">
        <v>5346</v>
      </c>
      <c r="K540" s="127" t="s">
        <v>5347</v>
      </c>
      <c r="L540" s="127" t="s">
        <v>5348</v>
      </c>
      <c r="M540" s="127" t="s">
        <v>5349</v>
      </c>
      <c r="N540" s="127" t="s">
        <v>5346</v>
      </c>
      <c r="O540" s="127" t="s">
        <v>5350</v>
      </c>
      <c r="P540" s="127" t="s">
        <v>5560</v>
      </c>
      <c r="Q540" s="127" t="s">
        <v>5561</v>
      </c>
      <c r="R540" s="127" t="s">
        <v>5397</v>
      </c>
      <c r="S540" s="127" t="s">
        <v>5398</v>
      </c>
      <c r="T540" s="129">
        <v>1</v>
      </c>
      <c r="U540" s="129">
        <v>1</v>
      </c>
      <c r="V540" s="127" t="s">
        <v>5355</v>
      </c>
      <c r="W540" s="127" t="s">
        <v>5355</v>
      </c>
      <c r="X540" s="130">
        <v>300000</v>
      </c>
      <c r="Y540" s="130">
        <v>300000</v>
      </c>
      <c r="Z540" s="131" t="s">
        <v>5356</v>
      </c>
      <c r="AA540" s="131">
        <v>300000</v>
      </c>
      <c r="AB540" s="131">
        <v>0</v>
      </c>
      <c r="AC540" s="131">
        <v>30000</v>
      </c>
      <c r="AD540" s="130">
        <v>330</v>
      </c>
      <c r="AE540" s="127" t="s">
        <v>5357</v>
      </c>
      <c r="AF540" s="127" t="s">
        <v>5356</v>
      </c>
      <c r="AG540" s="127" t="s">
        <v>5356</v>
      </c>
      <c r="AH540" s="127" t="s">
        <v>5880</v>
      </c>
      <c r="AI540" s="127" t="s">
        <v>5356</v>
      </c>
      <c r="AJ540" s="127" t="s">
        <v>5359</v>
      </c>
      <c r="AK540" s="127" t="s">
        <v>5360</v>
      </c>
      <c r="AL540" s="131" t="s">
        <v>5361</v>
      </c>
      <c r="AM540" s="127" t="s">
        <v>5384</v>
      </c>
      <c r="AN540" s="127" t="s">
        <v>5557</v>
      </c>
      <c r="AO540" s="127" t="s">
        <v>5356</v>
      </c>
      <c r="AP540" s="127" t="s">
        <v>5356</v>
      </c>
      <c r="AQ540" s="132">
        <v>1</v>
      </c>
      <c r="AR540" t="s">
        <v>29</v>
      </c>
      <c r="AS540"/>
    </row>
    <row r="541" spans="1:45" s="127" customFormat="1">
      <c r="A541" s="127" t="s">
        <v>5878</v>
      </c>
      <c r="B541" s="128">
        <v>43642</v>
      </c>
      <c r="C541" s="127" t="s">
        <v>5339</v>
      </c>
      <c r="D541" s="127" t="s">
        <v>5340</v>
      </c>
      <c r="E541" s="127" t="s">
        <v>5879</v>
      </c>
      <c r="F541" s="127" t="s">
        <v>5342</v>
      </c>
      <c r="G541" s="127" t="s">
        <v>5557</v>
      </c>
      <c r="H541" s="127" t="s">
        <v>5558</v>
      </c>
      <c r="I541" s="127" t="s">
        <v>5559</v>
      </c>
      <c r="J541" s="127" t="s">
        <v>5346</v>
      </c>
      <c r="K541" s="127" t="s">
        <v>5347</v>
      </c>
      <c r="L541" s="127" t="s">
        <v>5348</v>
      </c>
      <c r="M541" s="127" t="s">
        <v>5349</v>
      </c>
      <c r="N541" s="127" t="s">
        <v>5346</v>
      </c>
      <c r="O541" s="127" t="s">
        <v>5350</v>
      </c>
      <c r="P541" s="127" t="s">
        <v>5560</v>
      </c>
      <c r="Q541" s="127" t="s">
        <v>5561</v>
      </c>
      <c r="R541" s="127" t="s">
        <v>5363</v>
      </c>
      <c r="S541" s="127" t="s">
        <v>5364</v>
      </c>
      <c r="T541" s="129">
        <v>150</v>
      </c>
      <c r="U541" s="129">
        <v>150</v>
      </c>
      <c r="V541" s="127" t="s">
        <v>5355</v>
      </c>
      <c r="W541" s="127" t="s">
        <v>5355</v>
      </c>
      <c r="X541" s="130">
        <v>340000</v>
      </c>
      <c r="Y541" s="130">
        <v>340000</v>
      </c>
      <c r="Z541" s="131" t="s">
        <v>5356</v>
      </c>
      <c r="AA541" s="131">
        <v>51000000</v>
      </c>
      <c r="AB541" s="131">
        <v>0</v>
      </c>
      <c r="AC541" s="131">
        <v>5100000</v>
      </c>
      <c r="AD541" s="130">
        <v>56100</v>
      </c>
      <c r="AE541" s="127" t="s">
        <v>5357</v>
      </c>
      <c r="AF541" s="127" t="s">
        <v>5356</v>
      </c>
      <c r="AG541" s="127" t="s">
        <v>5356</v>
      </c>
      <c r="AH541" s="127" t="s">
        <v>5880</v>
      </c>
      <c r="AI541" s="127" t="s">
        <v>5356</v>
      </c>
      <c r="AJ541" s="127" t="s">
        <v>5359</v>
      </c>
      <c r="AK541" s="127" t="s">
        <v>5360</v>
      </c>
      <c r="AL541" s="131" t="s">
        <v>5361</v>
      </c>
      <c r="AM541" s="127" t="s">
        <v>5384</v>
      </c>
      <c r="AN541" s="127" t="s">
        <v>5557</v>
      </c>
      <c r="AO541" s="127" t="s">
        <v>5356</v>
      </c>
      <c r="AP541" s="127" t="s">
        <v>5356</v>
      </c>
      <c r="AQ541" s="132">
        <v>150</v>
      </c>
      <c r="AR541" t="s">
        <v>29</v>
      </c>
      <c r="AS541"/>
    </row>
    <row r="542" spans="1:45" s="127" customFormat="1">
      <c r="A542" s="127" t="s">
        <v>5878</v>
      </c>
      <c r="B542" s="128">
        <v>43642</v>
      </c>
      <c r="C542" s="127" t="s">
        <v>5339</v>
      </c>
      <c r="D542" s="127" t="s">
        <v>5340</v>
      </c>
      <c r="E542" s="127" t="s">
        <v>5879</v>
      </c>
      <c r="F542" s="127" t="s">
        <v>5342</v>
      </c>
      <c r="G542" s="127" t="s">
        <v>5557</v>
      </c>
      <c r="H542" s="127" t="s">
        <v>5558</v>
      </c>
      <c r="I542" s="127" t="s">
        <v>5559</v>
      </c>
      <c r="J542" s="127" t="s">
        <v>5346</v>
      </c>
      <c r="K542" s="127" t="s">
        <v>5347</v>
      </c>
      <c r="L542" s="127" t="s">
        <v>5348</v>
      </c>
      <c r="M542" s="127" t="s">
        <v>5349</v>
      </c>
      <c r="N542" s="127" t="s">
        <v>5346</v>
      </c>
      <c r="O542" s="127" t="s">
        <v>5350</v>
      </c>
      <c r="P542" s="127" t="s">
        <v>5560</v>
      </c>
      <c r="Q542" s="127" t="s">
        <v>5561</v>
      </c>
      <c r="R542" s="127" t="s">
        <v>5365</v>
      </c>
      <c r="S542" s="127" t="s">
        <v>5366</v>
      </c>
      <c r="T542" s="129">
        <v>1</v>
      </c>
      <c r="U542" s="129">
        <v>1</v>
      </c>
      <c r="V542" s="127" t="s">
        <v>5355</v>
      </c>
      <c r="W542" s="127" t="s">
        <v>5355</v>
      </c>
      <c r="X542" s="130">
        <v>213273</v>
      </c>
      <c r="Y542" s="130">
        <v>213273</v>
      </c>
      <c r="Z542" s="131" t="s">
        <v>5356</v>
      </c>
      <c r="AA542" s="131">
        <v>213273</v>
      </c>
      <c r="AB542" s="131">
        <v>0</v>
      </c>
      <c r="AC542" s="131">
        <v>21327</v>
      </c>
      <c r="AD542" s="130">
        <v>234.6</v>
      </c>
      <c r="AE542" s="127" t="s">
        <v>5357</v>
      </c>
      <c r="AF542" s="127" t="s">
        <v>5356</v>
      </c>
      <c r="AG542" s="127" t="s">
        <v>5356</v>
      </c>
      <c r="AH542" s="127" t="s">
        <v>5880</v>
      </c>
      <c r="AI542" s="127" t="s">
        <v>5356</v>
      </c>
      <c r="AJ542" s="127" t="s">
        <v>5359</v>
      </c>
      <c r="AK542" s="127" t="s">
        <v>5360</v>
      </c>
      <c r="AL542" s="131" t="s">
        <v>5361</v>
      </c>
      <c r="AM542" s="127" t="s">
        <v>5384</v>
      </c>
      <c r="AN542" s="127" t="s">
        <v>5557</v>
      </c>
      <c r="AO542" s="127" t="s">
        <v>5356</v>
      </c>
      <c r="AP542" s="127" t="s">
        <v>5356</v>
      </c>
      <c r="AQ542" s="132">
        <v>1</v>
      </c>
      <c r="AR542" t="s">
        <v>29</v>
      </c>
      <c r="AS542"/>
    </row>
    <row r="543" spans="1:45" s="127" customFormat="1">
      <c r="A543" s="127" t="s">
        <v>5878</v>
      </c>
      <c r="B543" s="128">
        <v>43642</v>
      </c>
      <c r="C543" s="127" t="s">
        <v>5339</v>
      </c>
      <c r="D543" s="127" t="s">
        <v>5340</v>
      </c>
      <c r="E543" s="127" t="s">
        <v>5879</v>
      </c>
      <c r="F543" s="127" t="s">
        <v>5342</v>
      </c>
      <c r="G543" s="127" t="s">
        <v>5557</v>
      </c>
      <c r="H543" s="127" t="s">
        <v>5558</v>
      </c>
      <c r="I543" s="127" t="s">
        <v>5559</v>
      </c>
      <c r="J543" s="127" t="s">
        <v>5346</v>
      </c>
      <c r="K543" s="127" t="s">
        <v>5347</v>
      </c>
      <c r="L543" s="127" t="s">
        <v>5348</v>
      </c>
      <c r="M543" s="127" t="s">
        <v>5349</v>
      </c>
      <c r="N543" s="127" t="s">
        <v>5346</v>
      </c>
      <c r="O543" s="127" t="s">
        <v>5350</v>
      </c>
      <c r="P543" s="127" t="s">
        <v>5560</v>
      </c>
      <c r="Q543" s="127" t="s">
        <v>5561</v>
      </c>
      <c r="R543" s="127" t="s">
        <v>5369</v>
      </c>
      <c r="S543" s="127" t="s">
        <v>5370</v>
      </c>
      <c r="T543" s="129">
        <v>1</v>
      </c>
      <c r="U543" s="129">
        <v>1</v>
      </c>
      <c r="V543" s="127" t="s">
        <v>5355</v>
      </c>
      <c r="W543" s="127" t="s">
        <v>5355</v>
      </c>
      <c r="X543" s="130">
        <v>300000</v>
      </c>
      <c r="Y543" s="130">
        <v>300000</v>
      </c>
      <c r="Z543" s="131" t="s">
        <v>5356</v>
      </c>
      <c r="AA543" s="131">
        <v>300000</v>
      </c>
      <c r="AB543" s="131">
        <v>0</v>
      </c>
      <c r="AC543" s="131">
        <v>30000</v>
      </c>
      <c r="AD543" s="130">
        <v>330</v>
      </c>
      <c r="AE543" s="127" t="s">
        <v>5357</v>
      </c>
      <c r="AF543" s="127" t="s">
        <v>5356</v>
      </c>
      <c r="AG543" s="127" t="s">
        <v>5356</v>
      </c>
      <c r="AH543" s="127" t="s">
        <v>5880</v>
      </c>
      <c r="AI543" s="127" t="s">
        <v>5356</v>
      </c>
      <c r="AJ543" s="127" t="s">
        <v>5359</v>
      </c>
      <c r="AK543" s="127" t="s">
        <v>5360</v>
      </c>
      <c r="AL543" s="131" t="s">
        <v>5361</v>
      </c>
      <c r="AM543" s="127" t="s">
        <v>5384</v>
      </c>
      <c r="AN543" s="127" t="s">
        <v>5557</v>
      </c>
      <c r="AO543" s="127" t="s">
        <v>5356</v>
      </c>
      <c r="AP543" s="127" t="s">
        <v>5356</v>
      </c>
      <c r="AQ543" s="132">
        <v>1</v>
      </c>
      <c r="AR543" t="s">
        <v>29</v>
      </c>
      <c r="AS543"/>
    </row>
    <row r="544" spans="1:45" s="127" customFormat="1">
      <c r="A544" s="127" t="s">
        <v>5878</v>
      </c>
      <c r="B544" s="128">
        <v>43642</v>
      </c>
      <c r="C544" s="127" t="s">
        <v>5339</v>
      </c>
      <c r="D544" s="127" t="s">
        <v>5340</v>
      </c>
      <c r="E544" s="127" t="s">
        <v>5879</v>
      </c>
      <c r="F544" s="127" t="s">
        <v>5342</v>
      </c>
      <c r="G544" s="127" t="s">
        <v>5557</v>
      </c>
      <c r="H544" s="127" t="s">
        <v>5558</v>
      </c>
      <c r="I544" s="127" t="s">
        <v>5559</v>
      </c>
      <c r="J544" s="127" t="s">
        <v>5346</v>
      </c>
      <c r="K544" s="127" t="s">
        <v>5347</v>
      </c>
      <c r="L544" s="127" t="s">
        <v>5348</v>
      </c>
      <c r="M544" s="127" t="s">
        <v>5349</v>
      </c>
      <c r="N544" s="127" t="s">
        <v>5346</v>
      </c>
      <c r="O544" s="127" t="s">
        <v>5350</v>
      </c>
      <c r="P544" s="127" t="s">
        <v>5560</v>
      </c>
      <c r="Q544" s="127" t="s">
        <v>5561</v>
      </c>
      <c r="R544" s="127" t="s">
        <v>5367</v>
      </c>
      <c r="S544" s="127" t="s">
        <v>5368</v>
      </c>
      <c r="T544" s="129">
        <v>3</v>
      </c>
      <c r="U544" s="129">
        <v>3</v>
      </c>
      <c r="V544" s="127" t="s">
        <v>5355</v>
      </c>
      <c r="W544" s="127" t="s">
        <v>5355</v>
      </c>
      <c r="X544" s="130">
        <v>300000</v>
      </c>
      <c r="Y544" s="130">
        <v>300000</v>
      </c>
      <c r="Z544" s="131" t="s">
        <v>5356</v>
      </c>
      <c r="AA544" s="131">
        <v>900000</v>
      </c>
      <c r="AB544" s="131">
        <v>0</v>
      </c>
      <c r="AC544" s="131">
        <v>90000</v>
      </c>
      <c r="AD544" s="130">
        <v>990</v>
      </c>
      <c r="AE544" s="127" t="s">
        <v>5357</v>
      </c>
      <c r="AF544" s="127" t="s">
        <v>5356</v>
      </c>
      <c r="AG544" s="127" t="s">
        <v>5356</v>
      </c>
      <c r="AH544" s="127" t="s">
        <v>5880</v>
      </c>
      <c r="AI544" s="127" t="s">
        <v>5356</v>
      </c>
      <c r="AJ544" s="127" t="s">
        <v>5359</v>
      </c>
      <c r="AK544" s="127" t="s">
        <v>5360</v>
      </c>
      <c r="AL544" s="131" t="s">
        <v>5361</v>
      </c>
      <c r="AM544" s="127" t="s">
        <v>5384</v>
      </c>
      <c r="AN544" s="127" t="s">
        <v>5557</v>
      </c>
      <c r="AO544" s="127" t="s">
        <v>5356</v>
      </c>
      <c r="AP544" s="127" t="s">
        <v>5356</v>
      </c>
      <c r="AQ544" s="132">
        <v>3</v>
      </c>
      <c r="AR544" t="s">
        <v>29</v>
      </c>
      <c r="AS544"/>
    </row>
    <row r="545" spans="1:45" s="127" customFormat="1">
      <c r="A545" s="127" t="s">
        <v>5878</v>
      </c>
      <c r="B545" s="128">
        <v>43642</v>
      </c>
      <c r="C545" s="127" t="s">
        <v>5339</v>
      </c>
      <c r="D545" s="127" t="s">
        <v>5340</v>
      </c>
      <c r="E545" s="127" t="s">
        <v>5879</v>
      </c>
      <c r="F545" s="127" t="s">
        <v>5342</v>
      </c>
      <c r="G545" s="127" t="s">
        <v>5557</v>
      </c>
      <c r="H545" s="127" t="s">
        <v>5558</v>
      </c>
      <c r="I545" s="127" t="s">
        <v>5559</v>
      </c>
      <c r="J545" s="127" t="s">
        <v>5346</v>
      </c>
      <c r="K545" s="127" t="s">
        <v>5347</v>
      </c>
      <c r="L545" s="127" t="s">
        <v>5348</v>
      </c>
      <c r="M545" s="127" t="s">
        <v>5349</v>
      </c>
      <c r="N545" s="127" t="s">
        <v>5346</v>
      </c>
      <c r="O545" s="127" t="s">
        <v>5350</v>
      </c>
      <c r="P545" s="127" t="s">
        <v>5560</v>
      </c>
      <c r="Q545" s="127" t="s">
        <v>5561</v>
      </c>
      <c r="R545" s="127" t="s">
        <v>5371</v>
      </c>
      <c r="S545" s="127" t="s">
        <v>5372</v>
      </c>
      <c r="T545" s="129">
        <v>1</v>
      </c>
      <c r="U545" s="129">
        <v>1</v>
      </c>
      <c r="V545" s="127" t="s">
        <v>5355</v>
      </c>
      <c r="W545" s="127" t="s">
        <v>5355</v>
      </c>
      <c r="X545" s="130">
        <v>300000</v>
      </c>
      <c r="Y545" s="130">
        <v>300000</v>
      </c>
      <c r="Z545" s="131" t="s">
        <v>5356</v>
      </c>
      <c r="AA545" s="131">
        <v>300000</v>
      </c>
      <c r="AB545" s="131">
        <v>0</v>
      </c>
      <c r="AC545" s="131">
        <v>30000</v>
      </c>
      <c r="AD545" s="130">
        <v>330</v>
      </c>
      <c r="AE545" s="127" t="s">
        <v>5357</v>
      </c>
      <c r="AF545" s="127" t="s">
        <v>5356</v>
      </c>
      <c r="AG545" s="127" t="s">
        <v>5356</v>
      </c>
      <c r="AH545" s="127" t="s">
        <v>5880</v>
      </c>
      <c r="AI545" s="127" t="s">
        <v>5356</v>
      </c>
      <c r="AJ545" s="127" t="s">
        <v>5359</v>
      </c>
      <c r="AK545" s="127" t="s">
        <v>5360</v>
      </c>
      <c r="AL545" s="131" t="s">
        <v>5361</v>
      </c>
      <c r="AM545" s="127" t="s">
        <v>5384</v>
      </c>
      <c r="AN545" s="127" t="s">
        <v>5557</v>
      </c>
      <c r="AO545" s="127" t="s">
        <v>5356</v>
      </c>
      <c r="AP545" s="127" t="s">
        <v>5356</v>
      </c>
      <c r="AQ545" s="132">
        <v>1</v>
      </c>
      <c r="AR545" t="s">
        <v>29</v>
      </c>
      <c r="AS545"/>
    </row>
    <row r="546" spans="1:45" s="127" customFormat="1">
      <c r="A546" s="127" t="s">
        <v>5878</v>
      </c>
      <c r="B546" s="128">
        <v>43642</v>
      </c>
      <c r="C546" s="127" t="s">
        <v>5339</v>
      </c>
      <c r="D546" s="127" t="s">
        <v>5340</v>
      </c>
      <c r="E546" s="127" t="s">
        <v>5879</v>
      </c>
      <c r="F546" s="127" t="s">
        <v>5342</v>
      </c>
      <c r="G546" s="127" t="s">
        <v>5557</v>
      </c>
      <c r="H546" s="127" t="s">
        <v>5558</v>
      </c>
      <c r="I546" s="127" t="s">
        <v>5559</v>
      </c>
      <c r="J546" s="127" t="s">
        <v>5346</v>
      </c>
      <c r="K546" s="127" t="s">
        <v>5347</v>
      </c>
      <c r="L546" s="127" t="s">
        <v>5348</v>
      </c>
      <c r="M546" s="127" t="s">
        <v>5349</v>
      </c>
      <c r="N546" s="127" t="s">
        <v>5346</v>
      </c>
      <c r="O546" s="127" t="s">
        <v>5350</v>
      </c>
      <c r="P546" s="127" t="s">
        <v>5560</v>
      </c>
      <c r="Q546" s="127" t="s">
        <v>5561</v>
      </c>
      <c r="R546" s="127" t="s">
        <v>5447</v>
      </c>
      <c r="S546" s="127" t="s">
        <v>5448</v>
      </c>
      <c r="T546" s="129">
        <v>1</v>
      </c>
      <c r="U546" s="129">
        <v>1</v>
      </c>
      <c r="V546" s="127" t="s">
        <v>5355</v>
      </c>
      <c r="W546" s="127" t="s">
        <v>5355</v>
      </c>
      <c r="X546" s="130">
        <v>320000</v>
      </c>
      <c r="Y546" s="130">
        <v>320000</v>
      </c>
      <c r="Z546" s="131" t="s">
        <v>5356</v>
      </c>
      <c r="AA546" s="131">
        <v>320000</v>
      </c>
      <c r="AB546" s="131">
        <v>0</v>
      </c>
      <c r="AC546" s="131">
        <v>32000</v>
      </c>
      <c r="AD546" s="130">
        <v>352</v>
      </c>
      <c r="AE546" s="127" t="s">
        <v>5357</v>
      </c>
      <c r="AF546" s="127" t="s">
        <v>5356</v>
      </c>
      <c r="AG546" s="127" t="s">
        <v>5356</v>
      </c>
      <c r="AH546" s="127" t="s">
        <v>5880</v>
      </c>
      <c r="AI546" s="127" t="s">
        <v>5356</v>
      </c>
      <c r="AJ546" s="127" t="s">
        <v>5359</v>
      </c>
      <c r="AK546" s="127" t="s">
        <v>5360</v>
      </c>
      <c r="AL546" s="131" t="s">
        <v>5361</v>
      </c>
      <c r="AM546" s="127" t="s">
        <v>5384</v>
      </c>
      <c r="AN546" s="127" t="s">
        <v>5557</v>
      </c>
      <c r="AO546" s="127" t="s">
        <v>5356</v>
      </c>
      <c r="AP546" s="127" t="s">
        <v>5356</v>
      </c>
      <c r="AQ546" s="132">
        <v>1</v>
      </c>
      <c r="AR546" t="s">
        <v>29</v>
      </c>
      <c r="AS546"/>
    </row>
    <row r="547" spans="1:45" s="127" customFormat="1">
      <c r="A547" s="127" t="s">
        <v>5881</v>
      </c>
      <c r="B547" s="128">
        <v>43642</v>
      </c>
      <c r="C547" s="127" t="s">
        <v>5339</v>
      </c>
      <c r="D547" s="127" t="s">
        <v>5340</v>
      </c>
      <c r="E547" s="127" t="s">
        <v>5882</v>
      </c>
      <c r="F547" s="127" t="s">
        <v>5342</v>
      </c>
      <c r="G547" s="127" t="s">
        <v>5427</v>
      </c>
      <c r="H547" s="127" t="s">
        <v>5428</v>
      </c>
      <c r="I547" s="127" t="s">
        <v>5883</v>
      </c>
      <c r="J547" s="127" t="s">
        <v>5346</v>
      </c>
      <c r="K547" s="127" t="s">
        <v>5347</v>
      </c>
      <c r="L547" s="127" t="s">
        <v>5348</v>
      </c>
      <c r="M547" s="127" t="s">
        <v>5349</v>
      </c>
      <c r="N547" s="127" t="s">
        <v>5346</v>
      </c>
      <c r="O547" s="127" t="s">
        <v>5350</v>
      </c>
      <c r="P547" s="127" t="s">
        <v>5351</v>
      </c>
      <c r="Q547" s="127" t="s">
        <v>5352</v>
      </c>
      <c r="R547" s="127" t="s">
        <v>5363</v>
      </c>
      <c r="S547" s="127" t="s">
        <v>5364</v>
      </c>
      <c r="T547" s="129">
        <v>3</v>
      </c>
      <c r="U547" s="129">
        <v>3</v>
      </c>
      <c r="V547" s="127" t="s">
        <v>5355</v>
      </c>
      <c r="W547" s="127" t="s">
        <v>5355</v>
      </c>
      <c r="X547" s="130">
        <v>355455</v>
      </c>
      <c r="Y547" s="130">
        <v>355455</v>
      </c>
      <c r="Z547" s="131" t="s">
        <v>5356</v>
      </c>
      <c r="AA547" s="131">
        <v>1066365</v>
      </c>
      <c r="AB547" s="131">
        <v>0</v>
      </c>
      <c r="AC547" s="131">
        <v>106637</v>
      </c>
      <c r="AD547" s="130">
        <v>1173.002</v>
      </c>
      <c r="AE547" s="127" t="s">
        <v>5357</v>
      </c>
      <c r="AF547" s="127" t="s">
        <v>5356</v>
      </c>
      <c r="AG547" s="127" t="s">
        <v>5356</v>
      </c>
      <c r="AH547" s="127" t="s">
        <v>5884</v>
      </c>
      <c r="AI547" s="127" t="s">
        <v>5356</v>
      </c>
      <c r="AJ547" s="127" t="s">
        <v>5359</v>
      </c>
      <c r="AK547" s="127" t="s">
        <v>5360</v>
      </c>
      <c r="AL547" s="131" t="s">
        <v>5361</v>
      </c>
      <c r="AM547" s="127" t="s">
        <v>5356</v>
      </c>
      <c r="AN547" s="127" t="s">
        <v>5885</v>
      </c>
      <c r="AO547" s="127" t="s">
        <v>5883</v>
      </c>
      <c r="AP547" s="127" t="s">
        <v>13</v>
      </c>
      <c r="AQ547" s="132">
        <v>3</v>
      </c>
      <c r="AR547" t="s">
        <v>94</v>
      </c>
      <c r="AS547"/>
    </row>
    <row r="548" spans="1:45" s="127" customFormat="1">
      <c r="A548" s="127" t="s">
        <v>5881</v>
      </c>
      <c r="B548" s="128">
        <v>43642</v>
      </c>
      <c r="C548" s="127" t="s">
        <v>5339</v>
      </c>
      <c r="D548" s="127" t="s">
        <v>5340</v>
      </c>
      <c r="E548" s="127" t="s">
        <v>5882</v>
      </c>
      <c r="F548" s="127" t="s">
        <v>5342</v>
      </c>
      <c r="G548" s="127" t="s">
        <v>5427</v>
      </c>
      <c r="H548" s="127" t="s">
        <v>5428</v>
      </c>
      <c r="I548" s="127" t="s">
        <v>5883</v>
      </c>
      <c r="J548" s="127" t="s">
        <v>5346</v>
      </c>
      <c r="K548" s="127" t="s">
        <v>5347</v>
      </c>
      <c r="L548" s="127" t="s">
        <v>5348</v>
      </c>
      <c r="M548" s="127" t="s">
        <v>5349</v>
      </c>
      <c r="N548" s="127" t="s">
        <v>5346</v>
      </c>
      <c r="O548" s="127" t="s">
        <v>5350</v>
      </c>
      <c r="P548" s="127" t="s">
        <v>5351</v>
      </c>
      <c r="Q548" s="127" t="s">
        <v>5352</v>
      </c>
      <c r="R548" s="127" t="s">
        <v>5367</v>
      </c>
      <c r="S548" s="127" t="s">
        <v>5368</v>
      </c>
      <c r="T548" s="129">
        <v>5</v>
      </c>
      <c r="U548" s="129">
        <v>5</v>
      </c>
      <c r="V548" s="127" t="s">
        <v>5355</v>
      </c>
      <c r="W548" s="127" t="s">
        <v>5355</v>
      </c>
      <c r="X548" s="130">
        <v>313636</v>
      </c>
      <c r="Y548" s="130">
        <v>313636</v>
      </c>
      <c r="Z548" s="131" t="s">
        <v>5356</v>
      </c>
      <c r="AA548" s="131">
        <v>1568180</v>
      </c>
      <c r="AB548" s="131">
        <v>0</v>
      </c>
      <c r="AC548" s="131">
        <v>156818</v>
      </c>
      <c r="AD548" s="130">
        <v>1724.998</v>
      </c>
      <c r="AE548" s="127" t="s">
        <v>5357</v>
      </c>
      <c r="AF548" s="127" t="s">
        <v>5356</v>
      </c>
      <c r="AG548" s="127" t="s">
        <v>5356</v>
      </c>
      <c r="AH548" s="127" t="s">
        <v>5884</v>
      </c>
      <c r="AI548" s="127" t="s">
        <v>5356</v>
      </c>
      <c r="AJ548" s="127" t="s">
        <v>5359</v>
      </c>
      <c r="AK548" s="127" t="s">
        <v>5360</v>
      </c>
      <c r="AL548" s="131" t="s">
        <v>5361</v>
      </c>
      <c r="AM548" s="127" t="s">
        <v>5356</v>
      </c>
      <c r="AN548" s="127" t="s">
        <v>5885</v>
      </c>
      <c r="AO548" s="127" t="s">
        <v>5883</v>
      </c>
      <c r="AP548" s="127" t="s">
        <v>13</v>
      </c>
      <c r="AQ548" s="132">
        <v>5</v>
      </c>
      <c r="AR548" t="s">
        <v>94</v>
      </c>
      <c r="AS548"/>
    </row>
    <row r="549" spans="1:45" s="127" customFormat="1">
      <c r="A549" s="127" t="s">
        <v>5881</v>
      </c>
      <c r="B549" s="128">
        <v>43642</v>
      </c>
      <c r="C549" s="127" t="s">
        <v>5339</v>
      </c>
      <c r="D549" s="127" t="s">
        <v>5340</v>
      </c>
      <c r="E549" s="127" t="s">
        <v>5882</v>
      </c>
      <c r="F549" s="127" t="s">
        <v>5342</v>
      </c>
      <c r="G549" s="127" t="s">
        <v>5427</v>
      </c>
      <c r="H549" s="127" t="s">
        <v>5428</v>
      </c>
      <c r="I549" s="127" t="s">
        <v>5883</v>
      </c>
      <c r="J549" s="127" t="s">
        <v>5346</v>
      </c>
      <c r="K549" s="127" t="s">
        <v>5347</v>
      </c>
      <c r="L549" s="127" t="s">
        <v>5348</v>
      </c>
      <c r="M549" s="127" t="s">
        <v>5349</v>
      </c>
      <c r="N549" s="127" t="s">
        <v>5346</v>
      </c>
      <c r="O549" s="127" t="s">
        <v>5350</v>
      </c>
      <c r="P549" s="127" t="s">
        <v>5351</v>
      </c>
      <c r="Q549" s="127" t="s">
        <v>5352</v>
      </c>
      <c r="R549" s="127" t="s">
        <v>5447</v>
      </c>
      <c r="S549" s="127" t="s">
        <v>5448</v>
      </c>
      <c r="T549" s="129">
        <v>3</v>
      </c>
      <c r="U549" s="129">
        <v>3</v>
      </c>
      <c r="V549" s="127" t="s">
        <v>5355</v>
      </c>
      <c r="W549" s="127" t="s">
        <v>5355</v>
      </c>
      <c r="X549" s="130">
        <v>334545</v>
      </c>
      <c r="Y549" s="130">
        <v>334545</v>
      </c>
      <c r="Z549" s="131" t="s">
        <v>5356</v>
      </c>
      <c r="AA549" s="131">
        <v>1003635</v>
      </c>
      <c r="AB549" s="131">
        <v>0</v>
      </c>
      <c r="AC549" s="131">
        <v>100364</v>
      </c>
      <c r="AD549" s="130">
        <v>1103.999</v>
      </c>
      <c r="AE549" s="127" t="s">
        <v>5357</v>
      </c>
      <c r="AF549" s="127" t="s">
        <v>5356</v>
      </c>
      <c r="AG549" s="127" t="s">
        <v>5356</v>
      </c>
      <c r="AH549" s="127" t="s">
        <v>5884</v>
      </c>
      <c r="AI549" s="127" t="s">
        <v>5356</v>
      </c>
      <c r="AJ549" s="127" t="s">
        <v>5359</v>
      </c>
      <c r="AK549" s="127" t="s">
        <v>5360</v>
      </c>
      <c r="AL549" s="131" t="s">
        <v>5361</v>
      </c>
      <c r="AM549" s="127" t="s">
        <v>5356</v>
      </c>
      <c r="AN549" s="127" t="s">
        <v>5885</v>
      </c>
      <c r="AO549" s="127" t="s">
        <v>5883</v>
      </c>
      <c r="AP549" s="127" t="s">
        <v>13</v>
      </c>
      <c r="AQ549" s="132">
        <v>3</v>
      </c>
      <c r="AR549" t="s">
        <v>94</v>
      </c>
      <c r="AS549"/>
    </row>
    <row r="550" spans="1:45" s="127" customFormat="1">
      <c r="A550" s="127" t="s">
        <v>5881</v>
      </c>
      <c r="B550" s="128">
        <v>43642</v>
      </c>
      <c r="C550" s="127" t="s">
        <v>5339</v>
      </c>
      <c r="D550" s="127" t="s">
        <v>5340</v>
      </c>
      <c r="E550" s="127" t="s">
        <v>5882</v>
      </c>
      <c r="F550" s="127" t="s">
        <v>5342</v>
      </c>
      <c r="G550" s="127" t="s">
        <v>5427</v>
      </c>
      <c r="H550" s="127" t="s">
        <v>5428</v>
      </c>
      <c r="I550" s="127" t="s">
        <v>5883</v>
      </c>
      <c r="J550" s="127" t="s">
        <v>5346</v>
      </c>
      <c r="K550" s="127" t="s">
        <v>5347</v>
      </c>
      <c r="L550" s="127" t="s">
        <v>5348</v>
      </c>
      <c r="M550" s="127" t="s">
        <v>5349</v>
      </c>
      <c r="N550" s="127" t="s">
        <v>5346</v>
      </c>
      <c r="O550" s="127" t="s">
        <v>5350</v>
      </c>
      <c r="P550" s="127" t="s">
        <v>5351</v>
      </c>
      <c r="Q550" s="127" t="s">
        <v>5352</v>
      </c>
      <c r="R550" s="127" t="s">
        <v>5371</v>
      </c>
      <c r="S550" s="127" t="s">
        <v>5372</v>
      </c>
      <c r="T550" s="129">
        <v>5</v>
      </c>
      <c r="U550" s="129">
        <v>5</v>
      </c>
      <c r="V550" s="127" t="s">
        <v>5355</v>
      </c>
      <c r="W550" s="127" t="s">
        <v>5355</v>
      </c>
      <c r="X550" s="130">
        <v>313636</v>
      </c>
      <c r="Y550" s="130">
        <v>313636</v>
      </c>
      <c r="Z550" s="131" t="s">
        <v>5356</v>
      </c>
      <c r="AA550" s="131">
        <v>1568180</v>
      </c>
      <c r="AB550" s="131">
        <v>0</v>
      </c>
      <c r="AC550" s="131">
        <v>156817</v>
      </c>
      <c r="AD550" s="130">
        <v>1724.9970000000001</v>
      </c>
      <c r="AE550" s="127" t="s">
        <v>5357</v>
      </c>
      <c r="AF550" s="127" t="s">
        <v>5356</v>
      </c>
      <c r="AG550" s="127" t="s">
        <v>5356</v>
      </c>
      <c r="AH550" s="127" t="s">
        <v>5884</v>
      </c>
      <c r="AI550" s="127" t="s">
        <v>5356</v>
      </c>
      <c r="AJ550" s="127" t="s">
        <v>5359</v>
      </c>
      <c r="AK550" s="127" t="s">
        <v>5360</v>
      </c>
      <c r="AL550" s="131" t="s">
        <v>5361</v>
      </c>
      <c r="AM550" s="127" t="s">
        <v>5356</v>
      </c>
      <c r="AN550" s="127" t="s">
        <v>5885</v>
      </c>
      <c r="AO550" s="127" t="s">
        <v>5883</v>
      </c>
      <c r="AP550" s="127" t="s">
        <v>13</v>
      </c>
      <c r="AQ550" s="132">
        <v>5</v>
      </c>
      <c r="AR550" t="s">
        <v>94</v>
      </c>
      <c r="AS550"/>
    </row>
    <row r="551" spans="1:45" s="127" customFormat="1">
      <c r="A551" s="127" t="s">
        <v>5886</v>
      </c>
      <c r="B551" s="128">
        <v>43642</v>
      </c>
      <c r="C551" s="127" t="s">
        <v>5339</v>
      </c>
      <c r="D551" s="127" t="s">
        <v>5340</v>
      </c>
      <c r="E551" s="127" t="s">
        <v>5887</v>
      </c>
      <c r="F551" s="127" t="s">
        <v>5342</v>
      </c>
      <c r="G551" s="127" t="s">
        <v>5416</v>
      </c>
      <c r="H551" s="127" t="s">
        <v>5417</v>
      </c>
      <c r="I551" s="127" t="s">
        <v>5418</v>
      </c>
      <c r="J551" s="127" t="s">
        <v>5346</v>
      </c>
      <c r="K551" s="127" t="s">
        <v>5347</v>
      </c>
      <c r="L551" s="127" t="s">
        <v>5348</v>
      </c>
      <c r="M551" s="127" t="s">
        <v>5349</v>
      </c>
      <c r="N551" s="127" t="s">
        <v>5346</v>
      </c>
      <c r="O551" s="127" t="s">
        <v>5350</v>
      </c>
      <c r="P551" s="127" t="s">
        <v>5419</v>
      </c>
      <c r="Q551" s="127" t="s">
        <v>5420</v>
      </c>
      <c r="R551" s="127" t="s">
        <v>5367</v>
      </c>
      <c r="S551" s="127" t="s">
        <v>5368</v>
      </c>
      <c r="T551" s="129">
        <v>300</v>
      </c>
      <c r="U551" s="129">
        <v>300</v>
      </c>
      <c r="V551" s="127" t="s">
        <v>5355</v>
      </c>
      <c r="W551" s="127" t="s">
        <v>5355</v>
      </c>
      <c r="X551" s="130">
        <v>273000</v>
      </c>
      <c r="Y551" s="130">
        <v>273000</v>
      </c>
      <c r="Z551" s="131" t="s">
        <v>5356</v>
      </c>
      <c r="AA551" s="131">
        <v>81900000</v>
      </c>
      <c r="AB551" s="131">
        <v>0</v>
      </c>
      <c r="AC551" s="131">
        <v>8190000</v>
      </c>
      <c r="AD551" s="130">
        <v>90090</v>
      </c>
      <c r="AE551" s="127" t="s">
        <v>5357</v>
      </c>
      <c r="AF551" s="127" t="s">
        <v>5356</v>
      </c>
      <c r="AG551" s="127" t="s">
        <v>5356</v>
      </c>
      <c r="AH551" s="127" t="s">
        <v>5888</v>
      </c>
      <c r="AI551" s="127" t="s">
        <v>5356</v>
      </c>
      <c r="AJ551" s="127" t="s">
        <v>5359</v>
      </c>
      <c r="AK551" s="127" t="s">
        <v>5360</v>
      </c>
      <c r="AL551" s="131" t="s">
        <v>5361</v>
      </c>
      <c r="AM551" s="127" t="s">
        <v>5356</v>
      </c>
      <c r="AN551" s="127" t="s">
        <v>5416</v>
      </c>
      <c r="AO551" s="127" t="s">
        <v>5356</v>
      </c>
      <c r="AP551" s="127" t="s">
        <v>5356</v>
      </c>
      <c r="AQ551" s="132">
        <v>300</v>
      </c>
      <c r="AR551">
        <v>0</v>
      </c>
      <c r="AS551"/>
    </row>
    <row r="552" spans="1:45" s="127" customFormat="1">
      <c r="A552" s="127" t="s">
        <v>5886</v>
      </c>
      <c r="B552" s="128">
        <v>43642</v>
      </c>
      <c r="C552" s="127" t="s">
        <v>5339</v>
      </c>
      <c r="D552" s="127" t="s">
        <v>5340</v>
      </c>
      <c r="E552" s="127" t="s">
        <v>5887</v>
      </c>
      <c r="F552" s="127" t="s">
        <v>5342</v>
      </c>
      <c r="G552" s="127" t="s">
        <v>5416</v>
      </c>
      <c r="H552" s="127" t="s">
        <v>5417</v>
      </c>
      <c r="I552" s="127" t="s">
        <v>5418</v>
      </c>
      <c r="J552" s="127" t="s">
        <v>5346</v>
      </c>
      <c r="K552" s="127" t="s">
        <v>5347</v>
      </c>
      <c r="L552" s="127" t="s">
        <v>5348</v>
      </c>
      <c r="M552" s="127" t="s">
        <v>5349</v>
      </c>
      <c r="N552" s="127" t="s">
        <v>5346</v>
      </c>
      <c r="O552" s="127" t="s">
        <v>5350</v>
      </c>
      <c r="P552" s="127" t="s">
        <v>5419</v>
      </c>
      <c r="Q552" s="127" t="s">
        <v>5420</v>
      </c>
      <c r="R552" s="127" t="s">
        <v>5369</v>
      </c>
      <c r="S552" s="127" t="s">
        <v>5370</v>
      </c>
      <c r="T552" s="129">
        <v>100</v>
      </c>
      <c r="U552" s="129">
        <v>100</v>
      </c>
      <c r="V552" s="127" t="s">
        <v>5355</v>
      </c>
      <c r="W552" s="127" t="s">
        <v>5355</v>
      </c>
      <c r="X552" s="130">
        <v>273000</v>
      </c>
      <c r="Y552" s="130">
        <v>273000</v>
      </c>
      <c r="Z552" s="131" t="s">
        <v>5356</v>
      </c>
      <c r="AA552" s="131">
        <v>27300000</v>
      </c>
      <c r="AB552" s="131">
        <v>0</v>
      </c>
      <c r="AC552" s="131">
        <v>2730000</v>
      </c>
      <c r="AD552" s="130">
        <v>30030</v>
      </c>
      <c r="AE552" s="127" t="s">
        <v>5357</v>
      </c>
      <c r="AF552" s="127" t="s">
        <v>5356</v>
      </c>
      <c r="AG552" s="127" t="s">
        <v>5356</v>
      </c>
      <c r="AH552" s="127" t="s">
        <v>5888</v>
      </c>
      <c r="AI552" s="127" t="s">
        <v>5356</v>
      </c>
      <c r="AJ552" s="127" t="s">
        <v>5359</v>
      </c>
      <c r="AK552" s="127" t="s">
        <v>5360</v>
      </c>
      <c r="AL552" s="131" t="s">
        <v>5361</v>
      </c>
      <c r="AM552" s="127" t="s">
        <v>5356</v>
      </c>
      <c r="AN552" s="127" t="s">
        <v>5416</v>
      </c>
      <c r="AO552" s="127" t="s">
        <v>5356</v>
      </c>
      <c r="AP552" s="127" t="s">
        <v>5356</v>
      </c>
      <c r="AQ552" s="132">
        <v>100</v>
      </c>
      <c r="AR552">
        <v>0</v>
      </c>
      <c r="AS552"/>
    </row>
    <row r="553" spans="1:45" s="127" customFormat="1">
      <c r="A553" s="127" t="s">
        <v>5889</v>
      </c>
      <c r="B553" s="128">
        <v>43643</v>
      </c>
      <c r="C553" s="127" t="s">
        <v>5339</v>
      </c>
      <c r="D553" s="127" t="s">
        <v>5340</v>
      </c>
      <c r="E553" s="127" t="s">
        <v>5890</v>
      </c>
      <c r="F553" s="127" t="s">
        <v>5342</v>
      </c>
      <c r="G553" s="127" t="s">
        <v>5427</v>
      </c>
      <c r="H553" s="127" t="s">
        <v>5428</v>
      </c>
      <c r="I553" s="127" t="s">
        <v>5523</v>
      </c>
      <c r="J553" s="127" t="s">
        <v>5346</v>
      </c>
      <c r="K553" s="127" t="s">
        <v>5347</v>
      </c>
      <c r="L553" s="127" t="s">
        <v>5348</v>
      </c>
      <c r="M553" s="127" t="s">
        <v>5349</v>
      </c>
      <c r="N553" s="127" t="s">
        <v>5346</v>
      </c>
      <c r="O553" s="127" t="s">
        <v>5350</v>
      </c>
      <c r="P553" s="127" t="s">
        <v>5351</v>
      </c>
      <c r="Q553" s="127" t="s">
        <v>5352</v>
      </c>
      <c r="R553" s="127" t="s">
        <v>5367</v>
      </c>
      <c r="S553" s="127" t="s">
        <v>5368</v>
      </c>
      <c r="T553" s="129">
        <v>5</v>
      </c>
      <c r="U553" s="129">
        <v>5</v>
      </c>
      <c r="V553" s="127" t="s">
        <v>5355</v>
      </c>
      <c r="W553" s="127" t="s">
        <v>5355</v>
      </c>
      <c r="X553" s="130">
        <v>313636</v>
      </c>
      <c r="Y553" s="130">
        <v>313636</v>
      </c>
      <c r="Z553" s="131" t="s">
        <v>5356</v>
      </c>
      <c r="AA553" s="131">
        <v>1568180</v>
      </c>
      <c r="AB553" s="131">
        <v>0</v>
      </c>
      <c r="AC553" s="131">
        <v>156818</v>
      </c>
      <c r="AD553" s="130">
        <v>1724.998</v>
      </c>
      <c r="AE553" s="127" t="s">
        <v>5357</v>
      </c>
      <c r="AF553" s="127" t="s">
        <v>5356</v>
      </c>
      <c r="AG553" s="127" t="s">
        <v>5356</v>
      </c>
      <c r="AH553" s="127" t="s">
        <v>5891</v>
      </c>
      <c r="AI553" s="127" t="s">
        <v>5356</v>
      </c>
      <c r="AJ553" s="127" t="s">
        <v>5359</v>
      </c>
      <c r="AK553" s="127" t="s">
        <v>5360</v>
      </c>
      <c r="AL553" s="131" t="s">
        <v>5361</v>
      </c>
      <c r="AM553" s="127" t="s">
        <v>5356</v>
      </c>
      <c r="AN553" s="127" t="s">
        <v>5525</v>
      </c>
      <c r="AO553" s="127" t="s">
        <v>5523</v>
      </c>
      <c r="AP553" s="127" t="s">
        <v>13</v>
      </c>
      <c r="AQ553" s="132">
        <v>5</v>
      </c>
      <c r="AR553" t="s">
        <v>94</v>
      </c>
      <c r="AS553"/>
    </row>
    <row r="554" spans="1:45" s="127" customFormat="1">
      <c r="A554" s="127" t="s">
        <v>5889</v>
      </c>
      <c r="B554" s="128">
        <v>43643</v>
      </c>
      <c r="C554" s="127" t="s">
        <v>5339</v>
      </c>
      <c r="D554" s="127" t="s">
        <v>5340</v>
      </c>
      <c r="E554" s="127" t="s">
        <v>5890</v>
      </c>
      <c r="F554" s="127" t="s">
        <v>5342</v>
      </c>
      <c r="G554" s="127" t="s">
        <v>5427</v>
      </c>
      <c r="H554" s="127" t="s">
        <v>5428</v>
      </c>
      <c r="I554" s="127" t="s">
        <v>5523</v>
      </c>
      <c r="J554" s="127" t="s">
        <v>5346</v>
      </c>
      <c r="K554" s="127" t="s">
        <v>5347</v>
      </c>
      <c r="L554" s="127" t="s">
        <v>5348</v>
      </c>
      <c r="M554" s="127" t="s">
        <v>5349</v>
      </c>
      <c r="N554" s="127" t="s">
        <v>5346</v>
      </c>
      <c r="O554" s="127" t="s">
        <v>5350</v>
      </c>
      <c r="P554" s="127" t="s">
        <v>5351</v>
      </c>
      <c r="Q554" s="127" t="s">
        <v>5352</v>
      </c>
      <c r="R554" s="127" t="s">
        <v>5369</v>
      </c>
      <c r="S554" s="127" t="s">
        <v>5370</v>
      </c>
      <c r="T554" s="129">
        <v>5</v>
      </c>
      <c r="U554" s="129">
        <v>5</v>
      </c>
      <c r="V554" s="127" t="s">
        <v>5355</v>
      </c>
      <c r="W554" s="127" t="s">
        <v>5355</v>
      </c>
      <c r="X554" s="130">
        <v>313636</v>
      </c>
      <c r="Y554" s="130">
        <v>313636</v>
      </c>
      <c r="Z554" s="131" t="s">
        <v>5356</v>
      </c>
      <c r="AA554" s="131">
        <v>1568180</v>
      </c>
      <c r="AB554" s="131">
        <v>0</v>
      </c>
      <c r="AC554" s="131">
        <v>156818</v>
      </c>
      <c r="AD554" s="130">
        <v>1724.998</v>
      </c>
      <c r="AE554" s="127" t="s">
        <v>5357</v>
      </c>
      <c r="AF554" s="127" t="s">
        <v>5356</v>
      </c>
      <c r="AG554" s="127" t="s">
        <v>5356</v>
      </c>
      <c r="AH554" s="127" t="s">
        <v>5891</v>
      </c>
      <c r="AI554" s="127" t="s">
        <v>5356</v>
      </c>
      <c r="AJ554" s="127" t="s">
        <v>5359</v>
      </c>
      <c r="AK554" s="127" t="s">
        <v>5360</v>
      </c>
      <c r="AL554" s="131" t="s">
        <v>5361</v>
      </c>
      <c r="AM554" s="127" t="s">
        <v>5356</v>
      </c>
      <c r="AN554" s="127" t="s">
        <v>5525</v>
      </c>
      <c r="AO554" s="127" t="s">
        <v>5523</v>
      </c>
      <c r="AP554" s="127" t="s">
        <v>13</v>
      </c>
      <c r="AQ554" s="132">
        <v>5</v>
      </c>
      <c r="AR554" t="s">
        <v>94</v>
      </c>
      <c r="AS554"/>
    </row>
    <row r="555" spans="1:45" s="127" customFormat="1">
      <c r="A555" s="127" t="s">
        <v>5889</v>
      </c>
      <c r="B555" s="128">
        <v>43643</v>
      </c>
      <c r="C555" s="127" t="s">
        <v>5339</v>
      </c>
      <c r="D555" s="127" t="s">
        <v>5340</v>
      </c>
      <c r="E555" s="127" t="s">
        <v>5890</v>
      </c>
      <c r="F555" s="127" t="s">
        <v>5342</v>
      </c>
      <c r="G555" s="127" t="s">
        <v>5427</v>
      </c>
      <c r="H555" s="127" t="s">
        <v>5428</v>
      </c>
      <c r="I555" s="127" t="s">
        <v>5523</v>
      </c>
      <c r="J555" s="127" t="s">
        <v>5346</v>
      </c>
      <c r="K555" s="127" t="s">
        <v>5347</v>
      </c>
      <c r="L555" s="127" t="s">
        <v>5348</v>
      </c>
      <c r="M555" s="127" t="s">
        <v>5349</v>
      </c>
      <c r="N555" s="127" t="s">
        <v>5346</v>
      </c>
      <c r="O555" s="127" t="s">
        <v>5350</v>
      </c>
      <c r="P555" s="127" t="s">
        <v>5351</v>
      </c>
      <c r="Q555" s="127" t="s">
        <v>5352</v>
      </c>
      <c r="R555" s="127" t="s">
        <v>5447</v>
      </c>
      <c r="S555" s="127" t="s">
        <v>5448</v>
      </c>
      <c r="T555" s="129">
        <v>4</v>
      </c>
      <c r="U555" s="129">
        <v>4</v>
      </c>
      <c r="V555" s="127" t="s">
        <v>5355</v>
      </c>
      <c r="W555" s="127" t="s">
        <v>5355</v>
      </c>
      <c r="X555" s="130">
        <v>334545</v>
      </c>
      <c r="Y555" s="130">
        <v>334545</v>
      </c>
      <c r="Z555" s="131" t="s">
        <v>5356</v>
      </c>
      <c r="AA555" s="131">
        <v>1338180</v>
      </c>
      <c r="AB555" s="131">
        <v>0</v>
      </c>
      <c r="AC555" s="131">
        <v>133818</v>
      </c>
      <c r="AD555" s="130">
        <v>1471.998</v>
      </c>
      <c r="AE555" s="127" t="s">
        <v>5357</v>
      </c>
      <c r="AF555" s="127" t="s">
        <v>5356</v>
      </c>
      <c r="AG555" s="127" t="s">
        <v>5356</v>
      </c>
      <c r="AH555" s="127" t="s">
        <v>5891</v>
      </c>
      <c r="AI555" s="127" t="s">
        <v>5356</v>
      </c>
      <c r="AJ555" s="127" t="s">
        <v>5359</v>
      </c>
      <c r="AK555" s="127" t="s">
        <v>5360</v>
      </c>
      <c r="AL555" s="131" t="s">
        <v>5361</v>
      </c>
      <c r="AM555" s="127" t="s">
        <v>5356</v>
      </c>
      <c r="AN555" s="127" t="s">
        <v>5525</v>
      </c>
      <c r="AO555" s="127" t="s">
        <v>5523</v>
      </c>
      <c r="AP555" s="127" t="s">
        <v>13</v>
      </c>
      <c r="AQ555" s="132">
        <v>4</v>
      </c>
      <c r="AR555" t="s">
        <v>94</v>
      </c>
      <c r="AS555"/>
    </row>
    <row r="556" spans="1:45" s="127" customFormat="1">
      <c r="A556" s="127" t="s">
        <v>5889</v>
      </c>
      <c r="B556" s="128">
        <v>43643</v>
      </c>
      <c r="C556" s="127" t="s">
        <v>5339</v>
      </c>
      <c r="D556" s="127" t="s">
        <v>5340</v>
      </c>
      <c r="E556" s="127" t="s">
        <v>5890</v>
      </c>
      <c r="F556" s="127" t="s">
        <v>5342</v>
      </c>
      <c r="G556" s="127" t="s">
        <v>5427</v>
      </c>
      <c r="H556" s="127" t="s">
        <v>5428</v>
      </c>
      <c r="I556" s="127" t="s">
        <v>5523</v>
      </c>
      <c r="J556" s="127" t="s">
        <v>5346</v>
      </c>
      <c r="K556" s="127" t="s">
        <v>5347</v>
      </c>
      <c r="L556" s="127" t="s">
        <v>5348</v>
      </c>
      <c r="M556" s="127" t="s">
        <v>5349</v>
      </c>
      <c r="N556" s="127" t="s">
        <v>5346</v>
      </c>
      <c r="O556" s="127" t="s">
        <v>5350</v>
      </c>
      <c r="P556" s="127" t="s">
        <v>5351</v>
      </c>
      <c r="Q556" s="127" t="s">
        <v>5352</v>
      </c>
      <c r="R556" s="127" t="s">
        <v>5371</v>
      </c>
      <c r="S556" s="127" t="s">
        <v>5372</v>
      </c>
      <c r="T556" s="129">
        <v>2</v>
      </c>
      <c r="U556" s="129">
        <v>2</v>
      </c>
      <c r="V556" s="127" t="s">
        <v>5355</v>
      </c>
      <c r="W556" s="127" t="s">
        <v>5355</v>
      </c>
      <c r="X556" s="130">
        <v>313636</v>
      </c>
      <c r="Y556" s="130">
        <v>313636</v>
      </c>
      <c r="Z556" s="131" t="s">
        <v>5356</v>
      </c>
      <c r="AA556" s="131">
        <v>627272</v>
      </c>
      <c r="AB556" s="131">
        <v>0</v>
      </c>
      <c r="AC556" s="131">
        <v>62727</v>
      </c>
      <c r="AD556" s="130">
        <v>689.99900000000002</v>
      </c>
      <c r="AE556" s="127" t="s">
        <v>5357</v>
      </c>
      <c r="AF556" s="127" t="s">
        <v>5356</v>
      </c>
      <c r="AG556" s="127" t="s">
        <v>5356</v>
      </c>
      <c r="AH556" s="127" t="s">
        <v>5891</v>
      </c>
      <c r="AI556" s="127" t="s">
        <v>5356</v>
      </c>
      <c r="AJ556" s="127" t="s">
        <v>5359</v>
      </c>
      <c r="AK556" s="127" t="s">
        <v>5360</v>
      </c>
      <c r="AL556" s="131" t="s">
        <v>5361</v>
      </c>
      <c r="AM556" s="127" t="s">
        <v>5356</v>
      </c>
      <c r="AN556" s="127" t="s">
        <v>5525</v>
      </c>
      <c r="AO556" s="127" t="s">
        <v>5523</v>
      </c>
      <c r="AP556" s="127" t="s">
        <v>13</v>
      </c>
      <c r="AQ556" s="132">
        <v>2</v>
      </c>
      <c r="AR556" t="s">
        <v>94</v>
      </c>
      <c r="AS556"/>
    </row>
    <row r="557" spans="1:45" s="127" customFormat="1">
      <c r="A557" s="127" t="s">
        <v>5892</v>
      </c>
      <c r="B557" s="128">
        <v>43643</v>
      </c>
      <c r="C557" s="127" t="s">
        <v>5339</v>
      </c>
      <c r="D557" s="127" t="s">
        <v>5340</v>
      </c>
      <c r="E557" s="127" t="s">
        <v>5893</v>
      </c>
      <c r="F557" s="127" t="s">
        <v>5342</v>
      </c>
      <c r="G557" s="127" t="s">
        <v>5427</v>
      </c>
      <c r="H557" s="127" t="s">
        <v>5428</v>
      </c>
      <c r="I557" s="127" t="s">
        <v>5479</v>
      </c>
      <c r="J557" s="127" t="s">
        <v>5346</v>
      </c>
      <c r="K557" s="127" t="s">
        <v>5347</v>
      </c>
      <c r="L557" s="127" t="s">
        <v>5348</v>
      </c>
      <c r="M557" s="127" t="s">
        <v>5349</v>
      </c>
      <c r="N557" s="127" t="s">
        <v>5346</v>
      </c>
      <c r="O557" s="127" t="s">
        <v>5350</v>
      </c>
      <c r="P557" s="127" t="s">
        <v>5351</v>
      </c>
      <c r="Q557" s="127" t="s">
        <v>5352</v>
      </c>
      <c r="R557" s="127" t="s">
        <v>5353</v>
      </c>
      <c r="S557" s="127" t="s">
        <v>5354</v>
      </c>
      <c r="T557" s="129">
        <v>3</v>
      </c>
      <c r="U557" s="129">
        <v>3</v>
      </c>
      <c r="V557" s="127" t="s">
        <v>5355</v>
      </c>
      <c r="W557" s="127" t="s">
        <v>5355</v>
      </c>
      <c r="X557" s="130">
        <v>155455</v>
      </c>
      <c r="Y557" s="130">
        <v>155455</v>
      </c>
      <c r="Z557" s="131" t="s">
        <v>5356</v>
      </c>
      <c r="AA557" s="131">
        <v>466365</v>
      </c>
      <c r="AB557" s="131">
        <v>0</v>
      </c>
      <c r="AC557" s="131">
        <v>46637</v>
      </c>
      <c r="AD557" s="130">
        <v>513.00199999999995</v>
      </c>
      <c r="AE557" s="127" t="s">
        <v>5357</v>
      </c>
      <c r="AF557" s="127" t="s">
        <v>5356</v>
      </c>
      <c r="AG557" s="127" t="s">
        <v>5356</v>
      </c>
      <c r="AH557" s="127" t="s">
        <v>5894</v>
      </c>
      <c r="AI557" s="127" t="s">
        <v>5356</v>
      </c>
      <c r="AJ557" s="127" t="s">
        <v>5359</v>
      </c>
      <c r="AK557" s="127" t="s">
        <v>5360</v>
      </c>
      <c r="AL557" s="131" t="s">
        <v>5361</v>
      </c>
      <c r="AM557" s="127" t="s">
        <v>5356</v>
      </c>
      <c r="AN557" s="127" t="s">
        <v>5481</v>
      </c>
      <c r="AO557" s="127" t="s">
        <v>5479</v>
      </c>
      <c r="AP557" s="127" t="s">
        <v>5384</v>
      </c>
      <c r="AQ557" s="132">
        <v>3</v>
      </c>
      <c r="AR557" t="s">
        <v>34</v>
      </c>
      <c r="AS557"/>
    </row>
    <row r="558" spans="1:45" s="127" customFormat="1">
      <c r="A558" s="127" t="s">
        <v>5892</v>
      </c>
      <c r="B558" s="128">
        <v>43643</v>
      </c>
      <c r="C558" s="127" t="s">
        <v>5339</v>
      </c>
      <c r="D558" s="127" t="s">
        <v>5340</v>
      </c>
      <c r="E558" s="127" t="s">
        <v>5893</v>
      </c>
      <c r="F558" s="127" t="s">
        <v>5342</v>
      </c>
      <c r="G558" s="127" t="s">
        <v>5427</v>
      </c>
      <c r="H558" s="127" t="s">
        <v>5428</v>
      </c>
      <c r="I558" s="127" t="s">
        <v>5479</v>
      </c>
      <c r="J558" s="127" t="s">
        <v>5346</v>
      </c>
      <c r="K558" s="127" t="s">
        <v>5347</v>
      </c>
      <c r="L558" s="127" t="s">
        <v>5348</v>
      </c>
      <c r="M558" s="127" t="s">
        <v>5349</v>
      </c>
      <c r="N558" s="127" t="s">
        <v>5346</v>
      </c>
      <c r="O558" s="127" t="s">
        <v>5350</v>
      </c>
      <c r="P558" s="127" t="s">
        <v>5351</v>
      </c>
      <c r="Q558" s="127" t="s">
        <v>5352</v>
      </c>
      <c r="R558" s="127" t="s">
        <v>5363</v>
      </c>
      <c r="S558" s="127" t="s">
        <v>5364</v>
      </c>
      <c r="T558" s="129">
        <v>1</v>
      </c>
      <c r="U558" s="129">
        <v>1</v>
      </c>
      <c r="V558" s="127" t="s">
        <v>5355</v>
      </c>
      <c r="W558" s="127" t="s">
        <v>5355</v>
      </c>
      <c r="X558" s="130">
        <v>355455</v>
      </c>
      <c r="Y558" s="130">
        <v>355455</v>
      </c>
      <c r="Z558" s="131" t="s">
        <v>5356</v>
      </c>
      <c r="AA558" s="131">
        <v>355455</v>
      </c>
      <c r="AB558" s="131">
        <v>0</v>
      </c>
      <c r="AC558" s="131">
        <v>35546</v>
      </c>
      <c r="AD558" s="130">
        <v>391.00099999999998</v>
      </c>
      <c r="AE558" s="127" t="s">
        <v>5357</v>
      </c>
      <c r="AF558" s="127" t="s">
        <v>5356</v>
      </c>
      <c r="AG558" s="127" t="s">
        <v>5356</v>
      </c>
      <c r="AH558" s="127" t="s">
        <v>5894</v>
      </c>
      <c r="AI558" s="127" t="s">
        <v>5356</v>
      </c>
      <c r="AJ558" s="127" t="s">
        <v>5359</v>
      </c>
      <c r="AK558" s="127" t="s">
        <v>5360</v>
      </c>
      <c r="AL558" s="131" t="s">
        <v>5361</v>
      </c>
      <c r="AM558" s="127" t="s">
        <v>5356</v>
      </c>
      <c r="AN558" s="127" t="s">
        <v>5481</v>
      </c>
      <c r="AO558" s="127" t="s">
        <v>5479</v>
      </c>
      <c r="AP558" s="127" t="s">
        <v>5384</v>
      </c>
      <c r="AQ558" s="132">
        <v>1</v>
      </c>
      <c r="AR558" t="s">
        <v>34</v>
      </c>
      <c r="AS558"/>
    </row>
    <row r="559" spans="1:45" s="127" customFormat="1">
      <c r="A559" s="127" t="s">
        <v>5892</v>
      </c>
      <c r="B559" s="128">
        <v>43643</v>
      </c>
      <c r="C559" s="127" t="s">
        <v>5339</v>
      </c>
      <c r="D559" s="127" t="s">
        <v>5340</v>
      </c>
      <c r="E559" s="127" t="s">
        <v>5893</v>
      </c>
      <c r="F559" s="127" t="s">
        <v>5342</v>
      </c>
      <c r="G559" s="127" t="s">
        <v>5427</v>
      </c>
      <c r="H559" s="127" t="s">
        <v>5428</v>
      </c>
      <c r="I559" s="127" t="s">
        <v>5479</v>
      </c>
      <c r="J559" s="127" t="s">
        <v>5346</v>
      </c>
      <c r="K559" s="127" t="s">
        <v>5347</v>
      </c>
      <c r="L559" s="127" t="s">
        <v>5348</v>
      </c>
      <c r="M559" s="127" t="s">
        <v>5349</v>
      </c>
      <c r="N559" s="127" t="s">
        <v>5346</v>
      </c>
      <c r="O559" s="127" t="s">
        <v>5350</v>
      </c>
      <c r="P559" s="127" t="s">
        <v>5351</v>
      </c>
      <c r="Q559" s="127" t="s">
        <v>5352</v>
      </c>
      <c r="R559" s="127" t="s">
        <v>5367</v>
      </c>
      <c r="S559" s="127" t="s">
        <v>5368</v>
      </c>
      <c r="T559" s="129">
        <v>5</v>
      </c>
      <c r="U559" s="129">
        <v>5</v>
      </c>
      <c r="V559" s="127" t="s">
        <v>5355</v>
      </c>
      <c r="W559" s="127" t="s">
        <v>5355</v>
      </c>
      <c r="X559" s="130">
        <v>313636</v>
      </c>
      <c r="Y559" s="130">
        <v>313636</v>
      </c>
      <c r="Z559" s="131" t="s">
        <v>5356</v>
      </c>
      <c r="AA559" s="131">
        <v>1568180</v>
      </c>
      <c r="AB559" s="131">
        <v>0</v>
      </c>
      <c r="AC559" s="131">
        <v>156818</v>
      </c>
      <c r="AD559" s="130">
        <v>1724.998</v>
      </c>
      <c r="AE559" s="127" t="s">
        <v>5357</v>
      </c>
      <c r="AF559" s="127" t="s">
        <v>5356</v>
      </c>
      <c r="AG559" s="127" t="s">
        <v>5356</v>
      </c>
      <c r="AH559" s="127" t="s">
        <v>5894</v>
      </c>
      <c r="AI559" s="127" t="s">
        <v>5356</v>
      </c>
      <c r="AJ559" s="127" t="s">
        <v>5359</v>
      </c>
      <c r="AK559" s="127" t="s">
        <v>5360</v>
      </c>
      <c r="AL559" s="131" t="s">
        <v>5361</v>
      </c>
      <c r="AM559" s="127" t="s">
        <v>5356</v>
      </c>
      <c r="AN559" s="127" t="s">
        <v>5481</v>
      </c>
      <c r="AO559" s="127" t="s">
        <v>5479</v>
      </c>
      <c r="AP559" s="127" t="s">
        <v>5384</v>
      </c>
      <c r="AQ559" s="132">
        <v>5</v>
      </c>
      <c r="AR559" t="s">
        <v>34</v>
      </c>
      <c r="AS559"/>
    </row>
    <row r="560" spans="1:45" s="127" customFormat="1">
      <c r="A560" s="127" t="s">
        <v>5892</v>
      </c>
      <c r="B560" s="128">
        <v>43643</v>
      </c>
      <c r="C560" s="127" t="s">
        <v>5339</v>
      </c>
      <c r="D560" s="127" t="s">
        <v>5340</v>
      </c>
      <c r="E560" s="127" t="s">
        <v>5893</v>
      </c>
      <c r="F560" s="127" t="s">
        <v>5342</v>
      </c>
      <c r="G560" s="127" t="s">
        <v>5427</v>
      </c>
      <c r="H560" s="127" t="s">
        <v>5428</v>
      </c>
      <c r="I560" s="127" t="s">
        <v>5479</v>
      </c>
      <c r="J560" s="127" t="s">
        <v>5346</v>
      </c>
      <c r="K560" s="127" t="s">
        <v>5347</v>
      </c>
      <c r="L560" s="127" t="s">
        <v>5348</v>
      </c>
      <c r="M560" s="127" t="s">
        <v>5349</v>
      </c>
      <c r="N560" s="127" t="s">
        <v>5346</v>
      </c>
      <c r="O560" s="127" t="s">
        <v>5350</v>
      </c>
      <c r="P560" s="127" t="s">
        <v>5351</v>
      </c>
      <c r="Q560" s="127" t="s">
        <v>5352</v>
      </c>
      <c r="R560" s="127" t="s">
        <v>5369</v>
      </c>
      <c r="S560" s="127" t="s">
        <v>5370</v>
      </c>
      <c r="T560" s="129">
        <v>2</v>
      </c>
      <c r="U560" s="129">
        <v>2</v>
      </c>
      <c r="V560" s="127" t="s">
        <v>5355</v>
      </c>
      <c r="W560" s="127" t="s">
        <v>5355</v>
      </c>
      <c r="X560" s="130">
        <v>313636</v>
      </c>
      <c r="Y560" s="130">
        <v>313636</v>
      </c>
      <c r="Z560" s="131" t="s">
        <v>5356</v>
      </c>
      <c r="AA560" s="131">
        <v>627272</v>
      </c>
      <c r="AB560" s="131">
        <v>0</v>
      </c>
      <c r="AC560" s="131">
        <v>62727</v>
      </c>
      <c r="AD560" s="130">
        <v>689.99900000000002</v>
      </c>
      <c r="AE560" s="127" t="s">
        <v>5357</v>
      </c>
      <c r="AF560" s="127" t="s">
        <v>5356</v>
      </c>
      <c r="AG560" s="127" t="s">
        <v>5356</v>
      </c>
      <c r="AH560" s="127" t="s">
        <v>5894</v>
      </c>
      <c r="AI560" s="127" t="s">
        <v>5356</v>
      </c>
      <c r="AJ560" s="127" t="s">
        <v>5359</v>
      </c>
      <c r="AK560" s="127" t="s">
        <v>5360</v>
      </c>
      <c r="AL560" s="131" t="s">
        <v>5361</v>
      </c>
      <c r="AM560" s="127" t="s">
        <v>5356</v>
      </c>
      <c r="AN560" s="127" t="s">
        <v>5481</v>
      </c>
      <c r="AO560" s="127" t="s">
        <v>5479</v>
      </c>
      <c r="AP560" s="127" t="s">
        <v>5384</v>
      </c>
      <c r="AQ560" s="132">
        <v>2</v>
      </c>
      <c r="AR560" t="s">
        <v>34</v>
      </c>
      <c r="AS560"/>
    </row>
    <row r="561" spans="1:45" s="127" customFormat="1">
      <c r="A561" s="127" t="s">
        <v>5892</v>
      </c>
      <c r="B561" s="128">
        <v>43643</v>
      </c>
      <c r="C561" s="127" t="s">
        <v>5339</v>
      </c>
      <c r="D561" s="127" t="s">
        <v>5340</v>
      </c>
      <c r="E561" s="127" t="s">
        <v>5893</v>
      </c>
      <c r="F561" s="127" t="s">
        <v>5342</v>
      </c>
      <c r="G561" s="127" t="s">
        <v>5427</v>
      </c>
      <c r="H561" s="127" t="s">
        <v>5428</v>
      </c>
      <c r="I561" s="127" t="s">
        <v>5479</v>
      </c>
      <c r="J561" s="127" t="s">
        <v>5346</v>
      </c>
      <c r="K561" s="127" t="s">
        <v>5347</v>
      </c>
      <c r="L561" s="127" t="s">
        <v>5348</v>
      </c>
      <c r="M561" s="127" t="s">
        <v>5349</v>
      </c>
      <c r="N561" s="127" t="s">
        <v>5346</v>
      </c>
      <c r="O561" s="127" t="s">
        <v>5350</v>
      </c>
      <c r="P561" s="127" t="s">
        <v>5351</v>
      </c>
      <c r="Q561" s="127" t="s">
        <v>5352</v>
      </c>
      <c r="R561" s="127" t="s">
        <v>5447</v>
      </c>
      <c r="S561" s="127" t="s">
        <v>5448</v>
      </c>
      <c r="T561" s="129">
        <v>5</v>
      </c>
      <c r="U561" s="129">
        <v>5</v>
      </c>
      <c r="V561" s="127" t="s">
        <v>5355</v>
      </c>
      <c r="W561" s="127" t="s">
        <v>5355</v>
      </c>
      <c r="X561" s="130">
        <v>334545</v>
      </c>
      <c r="Y561" s="130">
        <v>334545</v>
      </c>
      <c r="Z561" s="131" t="s">
        <v>5356</v>
      </c>
      <c r="AA561" s="131">
        <v>1672725</v>
      </c>
      <c r="AB561" s="131">
        <v>0</v>
      </c>
      <c r="AC561" s="131">
        <v>167272</v>
      </c>
      <c r="AD561" s="130">
        <v>1839.9970000000001</v>
      </c>
      <c r="AE561" s="127" t="s">
        <v>5357</v>
      </c>
      <c r="AF561" s="127" t="s">
        <v>5356</v>
      </c>
      <c r="AG561" s="127" t="s">
        <v>5356</v>
      </c>
      <c r="AH561" s="127" t="s">
        <v>5894</v>
      </c>
      <c r="AI561" s="127" t="s">
        <v>5356</v>
      </c>
      <c r="AJ561" s="127" t="s">
        <v>5359</v>
      </c>
      <c r="AK561" s="127" t="s">
        <v>5360</v>
      </c>
      <c r="AL561" s="131" t="s">
        <v>5361</v>
      </c>
      <c r="AM561" s="127" t="s">
        <v>5356</v>
      </c>
      <c r="AN561" s="127" t="s">
        <v>5481</v>
      </c>
      <c r="AO561" s="127" t="s">
        <v>5479</v>
      </c>
      <c r="AP561" s="127" t="s">
        <v>5384</v>
      </c>
      <c r="AQ561" s="132">
        <v>5</v>
      </c>
      <c r="AR561" t="s">
        <v>34</v>
      </c>
      <c r="AS561"/>
    </row>
    <row r="562" spans="1:45" s="127" customFormat="1">
      <c r="A562" s="127" t="s">
        <v>5895</v>
      </c>
      <c r="B562" s="128">
        <v>43643</v>
      </c>
      <c r="C562" s="127" t="s">
        <v>5339</v>
      </c>
      <c r="D562" s="127" t="s">
        <v>5340</v>
      </c>
      <c r="E562" s="127" t="s">
        <v>5896</v>
      </c>
      <c r="F562" s="127" t="s">
        <v>5342</v>
      </c>
      <c r="G562" s="127" t="s">
        <v>5427</v>
      </c>
      <c r="H562" s="127" t="s">
        <v>5428</v>
      </c>
      <c r="I562" s="127" t="s">
        <v>5620</v>
      </c>
      <c r="J562" s="127" t="s">
        <v>5346</v>
      </c>
      <c r="K562" s="127" t="s">
        <v>5347</v>
      </c>
      <c r="L562" s="127" t="s">
        <v>5348</v>
      </c>
      <c r="M562" s="127" t="s">
        <v>5349</v>
      </c>
      <c r="N562" s="127" t="s">
        <v>5346</v>
      </c>
      <c r="O562" s="127" t="s">
        <v>5350</v>
      </c>
      <c r="P562" s="127" t="s">
        <v>5351</v>
      </c>
      <c r="Q562" s="127" t="s">
        <v>5352</v>
      </c>
      <c r="R562" s="127" t="s">
        <v>5353</v>
      </c>
      <c r="S562" s="127" t="s">
        <v>5354</v>
      </c>
      <c r="T562" s="129">
        <v>5</v>
      </c>
      <c r="U562" s="129">
        <v>5</v>
      </c>
      <c r="V562" s="127" t="s">
        <v>5355</v>
      </c>
      <c r="W562" s="127" t="s">
        <v>5355</v>
      </c>
      <c r="X562" s="130">
        <v>155455</v>
      </c>
      <c r="Y562" s="130">
        <v>155455</v>
      </c>
      <c r="Z562" s="131" t="s">
        <v>5356</v>
      </c>
      <c r="AA562" s="131">
        <v>777275</v>
      </c>
      <c r="AB562" s="131">
        <v>0</v>
      </c>
      <c r="AC562" s="131">
        <v>77728</v>
      </c>
      <c r="AD562" s="130">
        <v>855.00300000000004</v>
      </c>
      <c r="AE562" s="127" t="s">
        <v>5357</v>
      </c>
      <c r="AF562" s="127" t="s">
        <v>5356</v>
      </c>
      <c r="AG562" s="127" t="s">
        <v>5356</v>
      </c>
      <c r="AH562" s="127" t="s">
        <v>5897</v>
      </c>
      <c r="AI562" s="127" t="s">
        <v>5356</v>
      </c>
      <c r="AJ562" s="127" t="s">
        <v>5359</v>
      </c>
      <c r="AK562" s="127" t="s">
        <v>5360</v>
      </c>
      <c r="AL562" s="131" t="s">
        <v>5361</v>
      </c>
      <c r="AM562" s="127" t="s">
        <v>5356</v>
      </c>
      <c r="AN562" s="127" t="s">
        <v>5622</v>
      </c>
      <c r="AO562" s="127" t="s">
        <v>5620</v>
      </c>
      <c r="AP562" s="127" t="s">
        <v>5384</v>
      </c>
      <c r="AQ562" s="132">
        <v>5</v>
      </c>
      <c r="AR562" t="s">
        <v>34</v>
      </c>
      <c r="AS562"/>
    </row>
    <row r="563" spans="1:45" s="127" customFormat="1">
      <c r="A563" s="127" t="s">
        <v>5895</v>
      </c>
      <c r="B563" s="128">
        <v>43643</v>
      </c>
      <c r="C563" s="127" t="s">
        <v>5339</v>
      </c>
      <c r="D563" s="127" t="s">
        <v>5340</v>
      </c>
      <c r="E563" s="127" t="s">
        <v>5896</v>
      </c>
      <c r="F563" s="127" t="s">
        <v>5342</v>
      </c>
      <c r="G563" s="127" t="s">
        <v>5427</v>
      </c>
      <c r="H563" s="127" t="s">
        <v>5428</v>
      </c>
      <c r="I563" s="127" t="s">
        <v>5620</v>
      </c>
      <c r="J563" s="127" t="s">
        <v>5346</v>
      </c>
      <c r="K563" s="127" t="s">
        <v>5347</v>
      </c>
      <c r="L563" s="127" t="s">
        <v>5348</v>
      </c>
      <c r="M563" s="127" t="s">
        <v>5349</v>
      </c>
      <c r="N563" s="127" t="s">
        <v>5346</v>
      </c>
      <c r="O563" s="127" t="s">
        <v>5350</v>
      </c>
      <c r="P563" s="127" t="s">
        <v>5351</v>
      </c>
      <c r="Q563" s="127" t="s">
        <v>5352</v>
      </c>
      <c r="R563" s="127" t="s">
        <v>5363</v>
      </c>
      <c r="S563" s="127" t="s">
        <v>5364</v>
      </c>
      <c r="T563" s="129">
        <v>4</v>
      </c>
      <c r="U563" s="129">
        <v>4</v>
      </c>
      <c r="V563" s="127" t="s">
        <v>5355</v>
      </c>
      <c r="W563" s="127" t="s">
        <v>5355</v>
      </c>
      <c r="X563" s="130">
        <v>355455</v>
      </c>
      <c r="Y563" s="130">
        <v>355455</v>
      </c>
      <c r="Z563" s="131" t="s">
        <v>5356</v>
      </c>
      <c r="AA563" s="131">
        <v>1421820</v>
      </c>
      <c r="AB563" s="131">
        <v>0</v>
      </c>
      <c r="AC563" s="131">
        <v>142181</v>
      </c>
      <c r="AD563" s="130">
        <v>1564.001</v>
      </c>
      <c r="AE563" s="127" t="s">
        <v>5357</v>
      </c>
      <c r="AF563" s="127" t="s">
        <v>5356</v>
      </c>
      <c r="AG563" s="127" t="s">
        <v>5356</v>
      </c>
      <c r="AH563" s="127" t="s">
        <v>5897</v>
      </c>
      <c r="AI563" s="127" t="s">
        <v>5356</v>
      </c>
      <c r="AJ563" s="127" t="s">
        <v>5359</v>
      </c>
      <c r="AK563" s="127" t="s">
        <v>5360</v>
      </c>
      <c r="AL563" s="131" t="s">
        <v>5361</v>
      </c>
      <c r="AM563" s="127" t="s">
        <v>5356</v>
      </c>
      <c r="AN563" s="127" t="s">
        <v>5622</v>
      </c>
      <c r="AO563" s="127" t="s">
        <v>5620</v>
      </c>
      <c r="AP563" s="127" t="s">
        <v>5384</v>
      </c>
      <c r="AQ563" s="132">
        <v>4</v>
      </c>
      <c r="AR563" t="s">
        <v>34</v>
      </c>
      <c r="AS563"/>
    </row>
    <row r="564" spans="1:45" s="127" customFormat="1">
      <c r="A564" s="127" t="s">
        <v>5895</v>
      </c>
      <c r="B564" s="128">
        <v>43643</v>
      </c>
      <c r="C564" s="127" t="s">
        <v>5339</v>
      </c>
      <c r="D564" s="127" t="s">
        <v>5340</v>
      </c>
      <c r="E564" s="127" t="s">
        <v>5896</v>
      </c>
      <c r="F564" s="127" t="s">
        <v>5342</v>
      </c>
      <c r="G564" s="127" t="s">
        <v>5427</v>
      </c>
      <c r="H564" s="127" t="s">
        <v>5428</v>
      </c>
      <c r="I564" s="127" t="s">
        <v>5620</v>
      </c>
      <c r="J564" s="127" t="s">
        <v>5346</v>
      </c>
      <c r="K564" s="127" t="s">
        <v>5347</v>
      </c>
      <c r="L564" s="127" t="s">
        <v>5348</v>
      </c>
      <c r="M564" s="127" t="s">
        <v>5349</v>
      </c>
      <c r="N564" s="127" t="s">
        <v>5346</v>
      </c>
      <c r="O564" s="127" t="s">
        <v>5350</v>
      </c>
      <c r="P564" s="127" t="s">
        <v>5351</v>
      </c>
      <c r="Q564" s="127" t="s">
        <v>5352</v>
      </c>
      <c r="R564" s="127" t="s">
        <v>5367</v>
      </c>
      <c r="S564" s="127" t="s">
        <v>5368</v>
      </c>
      <c r="T564" s="129">
        <v>3</v>
      </c>
      <c r="U564" s="129">
        <v>3</v>
      </c>
      <c r="V564" s="127" t="s">
        <v>5355</v>
      </c>
      <c r="W564" s="127" t="s">
        <v>5355</v>
      </c>
      <c r="X564" s="130">
        <v>313636</v>
      </c>
      <c r="Y564" s="130">
        <v>313636</v>
      </c>
      <c r="Z564" s="131" t="s">
        <v>5356</v>
      </c>
      <c r="AA564" s="131">
        <v>940908</v>
      </c>
      <c r="AB564" s="131">
        <v>0</v>
      </c>
      <c r="AC564" s="131">
        <v>94091</v>
      </c>
      <c r="AD564" s="130">
        <v>1034.999</v>
      </c>
      <c r="AE564" s="127" t="s">
        <v>5357</v>
      </c>
      <c r="AF564" s="127" t="s">
        <v>5356</v>
      </c>
      <c r="AG564" s="127" t="s">
        <v>5356</v>
      </c>
      <c r="AH564" s="127" t="s">
        <v>5897</v>
      </c>
      <c r="AI564" s="127" t="s">
        <v>5356</v>
      </c>
      <c r="AJ564" s="127" t="s">
        <v>5359</v>
      </c>
      <c r="AK564" s="127" t="s">
        <v>5360</v>
      </c>
      <c r="AL564" s="131" t="s">
        <v>5361</v>
      </c>
      <c r="AM564" s="127" t="s">
        <v>5356</v>
      </c>
      <c r="AN564" s="127" t="s">
        <v>5622</v>
      </c>
      <c r="AO564" s="127" t="s">
        <v>5620</v>
      </c>
      <c r="AP564" s="127" t="s">
        <v>5384</v>
      </c>
      <c r="AQ564" s="132">
        <v>3</v>
      </c>
      <c r="AR564" t="s">
        <v>34</v>
      </c>
      <c r="AS564"/>
    </row>
    <row r="565" spans="1:45" s="127" customFormat="1">
      <c r="A565" s="127" t="s">
        <v>5895</v>
      </c>
      <c r="B565" s="128">
        <v>43643</v>
      </c>
      <c r="C565" s="127" t="s">
        <v>5339</v>
      </c>
      <c r="D565" s="127" t="s">
        <v>5340</v>
      </c>
      <c r="E565" s="127" t="s">
        <v>5896</v>
      </c>
      <c r="F565" s="127" t="s">
        <v>5342</v>
      </c>
      <c r="G565" s="127" t="s">
        <v>5427</v>
      </c>
      <c r="H565" s="127" t="s">
        <v>5428</v>
      </c>
      <c r="I565" s="127" t="s">
        <v>5620</v>
      </c>
      <c r="J565" s="127" t="s">
        <v>5346</v>
      </c>
      <c r="K565" s="127" t="s">
        <v>5347</v>
      </c>
      <c r="L565" s="127" t="s">
        <v>5348</v>
      </c>
      <c r="M565" s="127" t="s">
        <v>5349</v>
      </c>
      <c r="N565" s="127" t="s">
        <v>5346</v>
      </c>
      <c r="O565" s="127" t="s">
        <v>5350</v>
      </c>
      <c r="P565" s="127" t="s">
        <v>5351</v>
      </c>
      <c r="Q565" s="127" t="s">
        <v>5352</v>
      </c>
      <c r="R565" s="127" t="s">
        <v>5369</v>
      </c>
      <c r="S565" s="127" t="s">
        <v>5370</v>
      </c>
      <c r="T565" s="129">
        <v>1</v>
      </c>
      <c r="U565" s="129">
        <v>1</v>
      </c>
      <c r="V565" s="127" t="s">
        <v>5355</v>
      </c>
      <c r="W565" s="127" t="s">
        <v>5355</v>
      </c>
      <c r="X565" s="130">
        <v>313636</v>
      </c>
      <c r="Y565" s="130">
        <v>313636</v>
      </c>
      <c r="Z565" s="131" t="s">
        <v>5356</v>
      </c>
      <c r="AA565" s="131">
        <v>313636</v>
      </c>
      <c r="AB565" s="131">
        <v>0</v>
      </c>
      <c r="AC565" s="131">
        <v>31364</v>
      </c>
      <c r="AD565" s="130">
        <v>345</v>
      </c>
      <c r="AE565" s="127" t="s">
        <v>5357</v>
      </c>
      <c r="AF565" s="127" t="s">
        <v>5356</v>
      </c>
      <c r="AG565" s="127" t="s">
        <v>5356</v>
      </c>
      <c r="AH565" s="127" t="s">
        <v>5897</v>
      </c>
      <c r="AI565" s="127" t="s">
        <v>5356</v>
      </c>
      <c r="AJ565" s="127" t="s">
        <v>5359</v>
      </c>
      <c r="AK565" s="127" t="s">
        <v>5360</v>
      </c>
      <c r="AL565" s="131" t="s">
        <v>5361</v>
      </c>
      <c r="AM565" s="127" t="s">
        <v>5356</v>
      </c>
      <c r="AN565" s="127" t="s">
        <v>5622</v>
      </c>
      <c r="AO565" s="127" t="s">
        <v>5620</v>
      </c>
      <c r="AP565" s="127" t="s">
        <v>5384</v>
      </c>
      <c r="AQ565" s="132">
        <v>1</v>
      </c>
      <c r="AR565" t="s">
        <v>34</v>
      </c>
      <c r="AS565"/>
    </row>
    <row r="566" spans="1:45" s="127" customFormat="1">
      <c r="A566" s="127" t="s">
        <v>5895</v>
      </c>
      <c r="B566" s="128">
        <v>43643</v>
      </c>
      <c r="C566" s="127" t="s">
        <v>5339</v>
      </c>
      <c r="D566" s="127" t="s">
        <v>5340</v>
      </c>
      <c r="E566" s="127" t="s">
        <v>5896</v>
      </c>
      <c r="F566" s="127" t="s">
        <v>5342</v>
      </c>
      <c r="G566" s="127" t="s">
        <v>5427</v>
      </c>
      <c r="H566" s="127" t="s">
        <v>5428</v>
      </c>
      <c r="I566" s="127" t="s">
        <v>5620</v>
      </c>
      <c r="J566" s="127" t="s">
        <v>5346</v>
      </c>
      <c r="K566" s="127" t="s">
        <v>5347</v>
      </c>
      <c r="L566" s="127" t="s">
        <v>5348</v>
      </c>
      <c r="M566" s="127" t="s">
        <v>5349</v>
      </c>
      <c r="N566" s="127" t="s">
        <v>5346</v>
      </c>
      <c r="O566" s="127" t="s">
        <v>5350</v>
      </c>
      <c r="P566" s="127" t="s">
        <v>5351</v>
      </c>
      <c r="Q566" s="127" t="s">
        <v>5352</v>
      </c>
      <c r="R566" s="127" t="s">
        <v>5371</v>
      </c>
      <c r="S566" s="127" t="s">
        <v>5372</v>
      </c>
      <c r="T566" s="129">
        <v>2</v>
      </c>
      <c r="U566" s="129">
        <v>2</v>
      </c>
      <c r="V566" s="127" t="s">
        <v>5355</v>
      </c>
      <c r="W566" s="127" t="s">
        <v>5355</v>
      </c>
      <c r="X566" s="130">
        <v>313636</v>
      </c>
      <c r="Y566" s="130">
        <v>313636</v>
      </c>
      <c r="Z566" s="131" t="s">
        <v>5356</v>
      </c>
      <c r="AA566" s="131">
        <v>627272</v>
      </c>
      <c r="AB566" s="131">
        <v>0</v>
      </c>
      <c r="AC566" s="131">
        <v>62727</v>
      </c>
      <c r="AD566" s="130">
        <v>689.99900000000002</v>
      </c>
      <c r="AE566" s="127" t="s">
        <v>5357</v>
      </c>
      <c r="AF566" s="127" t="s">
        <v>5356</v>
      </c>
      <c r="AG566" s="127" t="s">
        <v>5356</v>
      </c>
      <c r="AH566" s="127" t="s">
        <v>5897</v>
      </c>
      <c r="AI566" s="127" t="s">
        <v>5356</v>
      </c>
      <c r="AJ566" s="127" t="s">
        <v>5359</v>
      </c>
      <c r="AK566" s="127" t="s">
        <v>5360</v>
      </c>
      <c r="AL566" s="131" t="s">
        <v>5361</v>
      </c>
      <c r="AM566" s="127" t="s">
        <v>5356</v>
      </c>
      <c r="AN566" s="127" t="s">
        <v>5622</v>
      </c>
      <c r="AO566" s="127" t="s">
        <v>5620</v>
      </c>
      <c r="AP566" s="127" t="s">
        <v>5384</v>
      </c>
      <c r="AQ566" s="132">
        <v>2</v>
      </c>
      <c r="AR566" t="s">
        <v>34</v>
      </c>
      <c r="AS566"/>
    </row>
    <row r="567" spans="1:45" s="127" customFormat="1">
      <c r="A567" s="127" t="s">
        <v>5898</v>
      </c>
      <c r="B567" s="128">
        <v>43643</v>
      </c>
      <c r="C567" s="127" t="s">
        <v>5339</v>
      </c>
      <c r="D567" s="127" t="s">
        <v>5340</v>
      </c>
      <c r="E567" s="127" t="s">
        <v>5899</v>
      </c>
      <c r="F567" s="127" t="s">
        <v>5342</v>
      </c>
      <c r="G567" s="127" t="s">
        <v>5427</v>
      </c>
      <c r="H567" s="127" t="s">
        <v>5428</v>
      </c>
      <c r="I567" s="127" t="s">
        <v>5625</v>
      </c>
      <c r="J567" s="127" t="s">
        <v>5346</v>
      </c>
      <c r="K567" s="127" t="s">
        <v>5347</v>
      </c>
      <c r="L567" s="127" t="s">
        <v>5348</v>
      </c>
      <c r="M567" s="127" t="s">
        <v>5349</v>
      </c>
      <c r="N567" s="127" t="s">
        <v>5346</v>
      </c>
      <c r="O567" s="127" t="s">
        <v>5350</v>
      </c>
      <c r="P567" s="127" t="s">
        <v>5351</v>
      </c>
      <c r="Q567" s="127" t="s">
        <v>5352</v>
      </c>
      <c r="R567" s="127" t="s">
        <v>5353</v>
      </c>
      <c r="S567" s="127" t="s">
        <v>5354</v>
      </c>
      <c r="T567" s="129">
        <v>7</v>
      </c>
      <c r="U567" s="129">
        <v>7</v>
      </c>
      <c r="V567" s="127" t="s">
        <v>5355</v>
      </c>
      <c r="W567" s="127" t="s">
        <v>5355</v>
      </c>
      <c r="X567" s="130">
        <v>155455</v>
      </c>
      <c r="Y567" s="130">
        <v>155455</v>
      </c>
      <c r="Z567" s="131" t="s">
        <v>5356</v>
      </c>
      <c r="AA567" s="131">
        <v>1088185</v>
      </c>
      <c r="AB567" s="131">
        <v>0</v>
      </c>
      <c r="AC567" s="131">
        <v>108818</v>
      </c>
      <c r="AD567" s="130">
        <v>1197.0029999999999</v>
      </c>
      <c r="AE567" s="127" t="s">
        <v>5357</v>
      </c>
      <c r="AF567" s="127" t="s">
        <v>5356</v>
      </c>
      <c r="AG567" s="127" t="s">
        <v>5356</v>
      </c>
      <c r="AH567" s="127" t="s">
        <v>5900</v>
      </c>
      <c r="AI567" s="127" t="s">
        <v>5356</v>
      </c>
      <c r="AJ567" s="127" t="s">
        <v>5359</v>
      </c>
      <c r="AK567" s="127" t="s">
        <v>5360</v>
      </c>
      <c r="AL567" s="131" t="s">
        <v>5361</v>
      </c>
      <c r="AM567" s="127" t="s">
        <v>5356</v>
      </c>
      <c r="AN567" s="127" t="s">
        <v>5627</v>
      </c>
      <c r="AO567" s="127" t="s">
        <v>5625</v>
      </c>
      <c r="AP567" s="127" t="s">
        <v>5384</v>
      </c>
      <c r="AQ567" s="132">
        <v>7</v>
      </c>
      <c r="AR567" t="s">
        <v>29</v>
      </c>
      <c r="AS567"/>
    </row>
    <row r="568" spans="1:45" s="127" customFormat="1">
      <c r="A568" s="127" t="s">
        <v>5898</v>
      </c>
      <c r="B568" s="128">
        <v>43643</v>
      </c>
      <c r="C568" s="127" t="s">
        <v>5339</v>
      </c>
      <c r="D568" s="127" t="s">
        <v>5340</v>
      </c>
      <c r="E568" s="127" t="s">
        <v>5899</v>
      </c>
      <c r="F568" s="127" t="s">
        <v>5342</v>
      </c>
      <c r="G568" s="127" t="s">
        <v>5427</v>
      </c>
      <c r="H568" s="127" t="s">
        <v>5428</v>
      </c>
      <c r="I568" s="127" t="s">
        <v>5625</v>
      </c>
      <c r="J568" s="127" t="s">
        <v>5346</v>
      </c>
      <c r="K568" s="127" t="s">
        <v>5347</v>
      </c>
      <c r="L568" s="127" t="s">
        <v>5348</v>
      </c>
      <c r="M568" s="127" t="s">
        <v>5349</v>
      </c>
      <c r="N568" s="127" t="s">
        <v>5346</v>
      </c>
      <c r="O568" s="127" t="s">
        <v>5350</v>
      </c>
      <c r="P568" s="127" t="s">
        <v>5351</v>
      </c>
      <c r="Q568" s="127" t="s">
        <v>5352</v>
      </c>
      <c r="R568" s="127" t="s">
        <v>5363</v>
      </c>
      <c r="S568" s="127" t="s">
        <v>5364</v>
      </c>
      <c r="T568" s="129">
        <v>2</v>
      </c>
      <c r="U568" s="129">
        <v>2</v>
      </c>
      <c r="V568" s="127" t="s">
        <v>5355</v>
      </c>
      <c r="W568" s="127" t="s">
        <v>5355</v>
      </c>
      <c r="X568" s="130">
        <v>355455</v>
      </c>
      <c r="Y568" s="130">
        <v>355455</v>
      </c>
      <c r="Z568" s="131" t="s">
        <v>5356</v>
      </c>
      <c r="AA568" s="131">
        <v>710910</v>
      </c>
      <c r="AB568" s="131">
        <v>0</v>
      </c>
      <c r="AC568" s="131">
        <v>71091</v>
      </c>
      <c r="AD568" s="130">
        <v>782.00099999999998</v>
      </c>
      <c r="AE568" s="127" t="s">
        <v>5357</v>
      </c>
      <c r="AF568" s="127" t="s">
        <v>5356</v>
      </c>
      <c r="AG568" s="127" t="s">
        <v>5356</v>
      </c>
      <c r="AH568" s="127" t="s">
        <v>5900</v>
      </c>
      <c r="AI568" s="127" t="s">
        <v>5356</v>
      </c>
      <c r="AJ568" s="127" t="s">
        <v>5359</v>
      </c>
      <c r="AK568" s="127" t="s">
        <v>5360</v>
      </c>
      <c r="AL568" s="131" t="s">
        <v>5361</v>
      </c>
      <c r="AM568" s="127" t="s">
        <v>5356</v>
      </c>
      <c r="AN568" s="127" t="s">
        <v>5627</v>
      </c>
      <c r="AO568" s="127" t="s">
        <v>5625</v>
      </c>
      <c r="AP568" s="127" t="s">
        <v>5384</v>
      </c>
      <c r="AQ568" s="132">
        <v>2</v>
      </c>
      <c r="AR568" t="s">
        <v>29</v>
      </c>
      <c r="AS568"/>
    </row>
    <row r="569" spans="1:45" s="127" customFormat="1">
      <c r="A569" s="127" t="s">
        <v>5898</v>
      </c>
      <c r="B569" s="128">
        <v>43643</v>
      </c>
      <c r="C569" s="127" t="s">
        <v>5339</v>
      </c>
      <c r="D569" s="127" t="s">
        <v>5340</v>
      </c>
      <c r="E569" s="127" t="s">
        <v>5899</v>
      </c>
      <c r="F569" s="127" t="s">
        <v>5342</v>
      </c>
      <c r="G569" s="127" t="s">
        <v>5427</v>
      </c>
      <c r="H569" s="127" t="s">
        <v>5428</v>
      </c>
      <c r="I569" s="127" t="s">
        <v>5625</v>
      </c>
      <c r="J569" s="127" t="s">
        <v>5346</v>
      </c>
      <c r="K569" s="127" t="s">
        <v>5347</v>
      </c>
      <c r="L569" s="127" t="s">
        <v>5348</v>
      </c>
      <c r="M569" s="127" t="s">
        <v>5349</v>
      </c>
      <c r="N569" s="127" t="s">
        <v>5346</v>
      </c>
      <c r="O569" s="127" t="s">
        <v>5350</v>
      </c>
      <c r="P569" s="127" t="s">
        <v>5351</v>
      </c>
      <c r="Q569" s="127" t="s">
        <v>5352</v>
      </c>
      <c r="R569" s="127" t="s">
        <v>5367</v>
      </c>
      <c r="S569" s="127" t="s">
        <v>5368</v>
      </c>
      <c r="T569" s="129">
        <v>2</v>
      </c>
      <c r="U569" s="129">
        <v>2</v>
      </c>
      <c r="V569" s="127" t="s">
        <v>5355</v>
      </c>
      <c r="W569" s="127" t="s">
        <v>5355</v>
      </c>
      <c r="X569" s="130">
        <v>313636</v>
      </c>
      <c r="Y569" s="130">
        <v>313636</v>
      </c>
      <c r="Z569" s="131" t="s">
        <v>5356</v>
      </c>
      <c r="AA569" s="131">
        <v>627272</v>
      </c>
      <c r="AB569" s="131">
        <v>0</v>
      </c>
      <c r="AC569" s="131">
        <v>62727</v>
      </c>
      <c r="AD569" s="130">
        <v>689.99900000000002</v>
      </c>
      <c r="AE569" s="127" t="s">
        <v>5357</v>
      </c>
      <c r="AF569" s="127" t="s">
        <v>5356</v>
      </c>
      <c r="AG569" s="127" t="s">
        <v>5356</v>
      </c>
      <c r="AH569" s="127" t="s">
        <v>5900</v>
      </c>
      <c r="AI569" s="127" t="s">
        <v>5356</v>
      </c>
      <c r="AJ569" s="127" t="s">
        <v>5359</v>
      </c>
      <c r="AK569" s="127" t="s">
        <v>5360</v>
      </c>
      <c r="AL569" s="131" t="s">
        <v>5361</v>
      </c>
      <c r="AM569" s="127" t="s">
        <v>5356</v>
      </c>
      <c r="AN569" s="127" t="s">
        <v>5627</v>
      </c>
      <c r="AO569" s="127" t="s">
        <v>5625</v>
      </c>
      <c r="AP569" s="127" t="s">
        <v>5384</v>
      </c>
      <c r="AQ569" s="132">
        <v>2</v>
      </c>
      <c r="AR569" t="s">
        <v>29</v>
      </c>
      <c r="AS569"/>
    </row>
    <row r="570" spans="1:45" s="127" customFormat="1">
      <c r="A570" s="127" t="s">
        <v>5898</v>
      </c>
      <c r="B570" s="128">
        <v>43643</v>
      </c>
      <c r="C570" s="127" t="s">
        <v>5339</v>
      </c>
      <c r="D570" s="127" t="s">
        <v>5340</v>
      </c>
      <c r="E570" s="127" t="s">
        <v>5899</v>
      </c>
      <c r="F570" s="127" t="s">
        <v>5342</v>
      </c>
      <c r="G570" s="127" t="s">
        <v>5427</v>
      </c>
      <c r="H570" s="127" t="s">
        <v>5428</v>
      </c>
      <c r="I570" s="127" t="s">
        <v>5625</v>
      </c>
      <c r="J570" s="127" t="s">
        <v>5346</v>
      </c>
      <c r="K570" s="127" t="s">
        <v>5347</v>
      </c>
      <c r="L570" s="127" t="s">
        <v>5348</v>
      </c>
      <c r="M570" s="127" t="s">
        <v>5349</v>
      </c>
      <c r="N570" s="127" t="s">
        <v>5346</v>
      </c>
      <c r="O570" s="127" t="s">
        <v>5350</v>
      </c>
      <c r="P570" s="127" t="s">
        <v>5351</v>
      </c>
      <c r="Q570" s="127" t="s">
        <v>5352</v>
      </c>
      <c r="R570" s="127" t="s">
        <v>5369</v>
      </c>
      <c r="S570" s="127" t="s">
        <v>5370</v>
      </c>
      <c r="T570" s="129">
        <v>2</v>
      </c>
      <c r="U570" s="129">
        <v>2</v>
      </c>
      <c r="V570" s="127" t="s">
        <v>5355</v>
      </c>
      <c r="W570" s="127" t="s">
        <v>5355</v>
      </c>
      <c r="X570" s="130">
        <v>313636</v>
      </c>
      <c r="Y570" s="130">
        <v>313636</v>
      </c>
      <c r="Z570" s="131" t="s">
        <v>5356</v>
      </c>
      <c r="AA570" s="131">
        <v>627272</v>
      </c>
      <c r="AB570" s="131">
        <v>0</v>
      </c>
      <c r="AC570" s="131">
        <v>62727</v>
      </c>
      <c r="AD570" s="130">
        <v>689.99900000000002</v>
      </c>
      <c r="AE570" s="127" t="s">
        <v>5357</v>
      </c>
      <c r="AF570" s="127" t="s">
        <v>5356</v>
      </c>
      <c r="AG570" s="127" t="s">
        <v>5356</v>
      </c>
      <c r="AH570" s="127" t="s">
        <v>5900</v>
      </c>
      <c r="AI570" s="127" t="s">
        <v>5356</v>
      </c>
      <c r="AJ570" s="127" t="s">
        <v>5359</v>
      </c>
      <c r="AK570" s="127" t="s">
        <v>5360</v>
      </c>
      <c r="AL570" s="131" t="s">
        <v>5361</v>
      </c>
      <c r="AM570" s="127" t="s">
        <v>5356</v>
      </c>
      <c r="AN570" s="127" t="s">
        <v>5627</v>
      </c>
      <c r="AO570" s="127" t="s">
        <v>5625</v>
      </c>
      <c r="AP570" s="127" t="s">
        <v>5384</v>
      </c>
      <c r="AQ570" s="132">
        <v>2</v>
      </c>
      <c r="AR570" t="s">
        <v>29</v>
      </c>
      <c r="AS570"/>
    </row>
    <row r="571" spans="1:45" s="127" customFormat="1">
      <c r="A571" s="127" t="s">
        <v>5898</v>
      </c>
      <c r="B571" s="128">
        <v>43643</v>
      </c>
      <c r="C571" s="127" t="s">
        <v>5339</v>
      </c>
      <c r="D571" s="127" t="s">
        <v>5340</v>
      </c>
      <c r="E571" s="127" t="s">
        <v>5899</v>
      </c>
      <c r="F571" s="127" t="s">
        <v>5342</v>
      </c>
      <c r="G571" s="127" t="s">
        <v>5427</v>
      </c>
      <c r="H571" s="127" t="s">
        <v>5428</v>
      </c>
      <c r="I571" s="127" t="s">
        <v>5625</v>
      </c>
      <c r="J571" s="127" t="s">
        <v>5346</v>
      </c>
      <c r="K571" s="127" t="s">
        <v>5347</v>
      </c>
      <c r="L571" s="127" t="s">
        <v>5348</v>
      </c>
      <c r="M571" s="127" t="s">
        <v>5349</v>
      </c>
      <c r="N571" s="127" t="s">
        <v>5346</v>
      </c>
      <c r="O571" s="127" t="s">
        <v>5350</v>
      </c>
      <c r="P571" s="127" t="s">
        <v>5351</v>
      </c>
      <c r="Q571" s="127" t="s">
        <v>5352</v>
      </c>
      <c r="R571" s="127" t="s">
        <v>5447</v>
      </c>
      <c r="S571" s="127" t="s">
        <v>5448</v>
      </c>
      <c r="T571" s="129">
        <v>3</v>
      </c>
      <c r="U571" s="129">
        <v>3</v>
      </c>
      <c r="V571" s="127" t="s">
        <v>5355</v>
      </c>
      <c r="W571" s="127" t="s">
        <v>5355</v>
      </c>
      <c r="X571" s="130">
        <v>334545</v>
      </c>
      <c r="Y571" s="130">
        <v>334545</v>
      </c>
      <c r="Z571" s="131" t="s">
        <v>5356</v>
      </c>
      <c r="AA571" s="131">
        <v>1003635</v>
      </c>
      <c r="AB571" s="131">
        <v>0</v>
      </c>
      <c r="AC571" s="131">
        <v>100364</v>
      </c>
      <c r="AD571" s="130">
        <v>1103.999</v>
      </c>
      <c r="AE571" s="127" t="s">
        <v>5357</v>
      </c>
      <c r="AF571" s="127" t="s">
        <v>5356</v>
      </c>
      <c r="AG571" s="127" t="s">
        <v>5356</v>
      </c>
      <c r="AH571" s="127" t="s">
        <v>5900</v>
      </c>
      <c r="AI571" s="127" t="s">
        <v>5356</v>
      </c>
      <c r="AJ571" s="127" t="s">
        <v>5359</v>
      </c>
      <c r="AK571" s="127" t="s">
        <v>5360</v>
      </c>
      <c r="AL571" s="131" t="s">
        <v>5361</v>
      </c>
      <c r="AM571" s="127" t="s">
        <v>5356</v>
      </c>
      <c r="AN571" s="127" t="s">
        <v>5627</v>
      </c>
      <c r="AO571" s="127" t="s">
        <v>5625</v>
      </c>
      <c r="AP571" s="127" t="s">
        <v>5384</v>
      </c>
      <c r="AQ571" s="132">
        <v>3</v>
      </c>
      <c r="AR571" t="s">
        <v>29</v>
      </c>
      <c r="AS571"/>
    </row>
    <row r="572" spans="1:45" s="127" customFormat="1">
      <c r="A572" s="127" t="s">
        <v>5898</v>
      </c>
      <c r="B572" s="128">
        <v>43643</v>
      </c>
      <c r="C572" s="127" t="s">
        <v>5339</v>
      </c>
      <c r="D572" s="127" t="s">
        <v>5340</v>
      </c>
      <c r="E572" s="127" t="s">
        <v>5899</v>
      </c>
      <c r="F572" s="127" t="s">
        <v>5342</v>
      </c>
      <c r="G572" s="127" t="s">
        <v>5427</v>
      </c>
      <c r="H572" s="127" t="s">
        <v>5428</v>
      </c>
      <c r="I572" s="127" t="s">
        <v>5625</v>
      </c>
      <c r="J572" s="127" t="s">
        <v>5346</v>
      </c>
      <c r="K572" s="127" t="s">
        <v>5347</v>
      </c>
      <c r="L572" s="127" t="s">
        <v>5348</v>
      </c>
      <c r="M572" s="127" t="s">
        <v>5349</v>
      </c>
      <c r="N572" s="127" t="s">
        <v>5346</v>
      </c>
      <c r="O572" s="127" t="s">
        <v>5350</v>
      </c>
      <c r="P572" s="127" t="s">
        <v>5351</v>
      </c>
      <c r="Q572" s="127" t="s">
        <v>5352</v>
      </c>
      <c r="R572" s="127" t="s">
        <v>5371</v>
      </c>
      <c r="S572" s="127" t="s">
        <v>5372</v>
      </c>
      <c r="T572" s="129">
        <v>1</v>
      </c>
      <c r="U572" s="129">
        <v>1</v>
      </c>
      <c r="V572" s="127" t="s">
        <v>5355</v>
      </c>
      <c r="W572" s="127" t="s">
        <v>5355</v>
      </c>
      <c r="X572" s="130">
        <v>313636</v>
      </c>
      <c r="Y572" s="130">
        <v>313636</v>
      </c>
      <c r="Z572" s="131" t="s">
        <v>5356</v>
      </c>
      <c r="AA572" s="131">
        <v>313636</v>
      </c>
      <c r="AB572" s="131">
        <v>0</v>
      </c>
      <c r="AC572" s="131">
        <v>31364</v>
      </c>
      <c r="AD572" s="130">
        <v>345</v>
      </c>
      <c r="AE572" s="127" t="s">
        <v>5357</v>
      </c>
      <c r="AF572" s="127" t="s">
        <v>5356</v>
      </c>
      <c r="AG572" s="127" t="s">
        <v>5356</v>
      </c>
      <c r="AH572" s="127" t="s">
        <v>5900</v>
      </c>
      <c r="AI572" s="127" t="s">
        <v>5356</v>
      </c>
      <c r="AJ572" s="127" t="s">
        <v>5359</v>
      </c>
      <c r="AK572" s="127" t="s">
        <v>5360</v>
      </c>
      <c r="AL572" s="131" t="s">
        <v>5361</v>
      </c>
      <c r="AM572" s="127" t="s">
        <v>5356</v>
      </c>
      <c r="AN572" s="127" t="s">
        <v>5627</v>
      </c>
      <c r="AO572" s="127" t="s">
        <v>5625</v>
      </c>
      <c r="AP572" s="127" t="s">
        <v>5384</v>
      </c>
      <c r="AQ572" s="132">
        <v>1</v>
      </c>
      <c r="AR572" t="s">
        <v>29</v>
      </c>
      <c r="AS572"/>
    </row>
    <row r="573" spans="1:45" s="127" customFormat="1">
      <c r="A573" s="127" t="s">
        <v>5901</v>
      </c>
      <c r="B573" s="128">
        <v>43643</v>
      </c>
      <c r="C573" s="127" t="s">
        <v>5339</v>
      </c>
      <c r="D573" s="127" t="s">
        <v>5340</v>
      </c>
      <c r="E573" s="127" t="s">
        <v>5902</v>
      </c>
      <c r="F573" s="127" t="s">
        <v>5342</v>
      </c>
      <c r="G573" s="127" t="s">
        <v>5427</v>
      </c>
      <c r="H573" s="127" t="s">
        <v>5428</v>
      </c>
      <c r="I573" s="127" t="s">
        <v>5759</v>
      </c>
      <c r="J573" s="127" t="s">
        <v>5346</v>
      </c>
      <c r="K573" s="127" t="s">
        <v>5347</v>
      </c>
      <c r="L573" s="127" t="s">
        <v>5348</v>
      </c>
      <c r="M573" s="127" t="s">
        <v>5349</v>
      </c>
      <c r="N573" s="127" t="s">
        <v>5346</v>
      </c>
      <c r="O573" s="127" t="s">
        <v>5350</v>
      </c>
      <c r="P573" s="127" t="s">
        <v>5351</v>
      </c>
      <c r="Q573" s="127" t="s">
        <v>5352</v>
      </c>
      <c r="R573" s="127" t="s">
        <v>5353</v>
      </c>
      <c r="S573" s="127" t="s">
        <v>5354</v>
      </c>
      <c r="T573" s="129">
        <v>1</v>
      </c>
      <c r="U573" s="129">
        <v>1</v>
      </c>
      <c r="V573" s="127" t="s">
        <v>5355</v>
      </c>
      <c r="W573" s="127" t="s">
        <v>5355</v>
      </c>
      <c r="X573" s="130">
        <v>155455</v>
      </c>
      <c r="Y573" s="130">
        <v>155455</v>
      </c>
      <c r="Z573" s="131" t="s">
        <v>5356</v>
      </c>
      <c r="AA573" s="131">
        <v>155455</v>
      </c>
      <c r="AB573" s="131">
        <v>0</v>
      </c>
      <c r="AC573" s="131">
        <v>15546</v>
      </c>
      <c r="AD573" s="130">
        <v>171.001</v>
      </c>
      <c r="AE573" s="127" t="s">
        <v>5357</v>
      </c>
      <c r="AF573" s="127" t="s">
        <v>5356</v>
      </c>
      <c r="AG573" s="127" t="s">
        <v>5356</v>
      </c>
      <c r="AH573" s="127" t="s">
        <v>5903</v>
      </c>
      <c r="AI573" s="127" t="s">
        <v>5356</v>
      </c>
      <c r="AJ573" s="127" t="s">
        <v>5359</v>
      </c>
      <c r="AK573" s="127" t="s">
        <v>5360</v>
      </c>
      <c r="AL573" s="131" t="s">
        <v>5361</v>
      </c>
      <c r="AM573" s="127" t="s">
        <v>5356</v>
      </c>
      <c r="AN573" s="127" t="s">
        <v>5761</v>
      </c>
      <c r="AO573" s="127" t="s">
        <v>5759</v>
      </c>
      <c r="AP573" s="127" t="s">
        <v>13</v>
      </c>
      <c r="AQ573" s="132">
        <v>1</v>
      </c>
      <c r="AR573" t="s">
        <v>94</v>
      </c>
      <c r="AS573"/>
    </row>
    <row r="574" spans="1:45" s="127" customFormat="1">
      <c r="A574" s="127" t="s">
        <v>5901</v>
      </c>
      <c r="B574" s="128">
        <v>43643</v>
      </c>
      <c r="C574" s="127" t="s">
        <v>5339</v>
      </c>
      <c r="D574" s="127" t="s">
        <v>5340</v>
      </c>
      <c r="E574" s="127" t="s">
        <v>5902</v>
      </c>
      <c r="F574" s="127" t="s">
        <v>5342</v>
      </c>
      <c r="G574" s="127" t="s">
        <v>5427</v>
      </c>
      <c r="H574" s="127" t="s">
        <v>5428</v>
      </c>
      <c r="I574" s="127" t="s">
        <v>5759</v>
      </c>
      <c r="J574" s="127" t="s">
        <v>5346</v>
      </c>
      <c r="K574" s="127" t="s">
        <v>5347</v>
      </c>
      <c r="L574" s="127" t="s">
        <v>5348</v>
      </c>
      <c r="M574" s="127" t="s">
        <v>5349</v>
      </c>
      <c r="N574" s="127" t="s">
        <v>5346</v>
      </c>
      <c r="O574" s="127" t="s">
        <v>5350</v>
      </c>
      <c r="P574" s="127" t="s">
        <v>5351</v>
      </c>
      <c r="Q574" s="127" t="s">
        <v>5352</v>
      </c>
      <c r="R574" s="127" t="s">
        <v>5367</v>
      </c>
      <c r="S574" s="127" t="s">
        <v>5368</v>
      </c>
      <c r="T574" s="129">
        <v>2</v>
      </c>
      <c r="U574" s="129">
        <v>2</v>
      </c>
      <c r="V574" s="127" t="s">
        <v>5355</v>
      </c>
      <c r="W574" s="127" t="s">
        <v>5355</v>
      </c>
      <c r="X574" s="130">
        <v>313636</v>
      </c>
      <c r="Y574" s="130">
        <v>313636</v>
      </c>
      <c r="Z574" s="131" t="s">
        <v>5356</v>
      </c>
      <c r="AA574" s="131">
        <v>627272</v>
      </c>
      <c r="AB574" s="131">
        <v>0</v>
      </c>
      <c r="AC574" s="131">
        <v>62727</v>
      </c>
      <c r="AD574" s="130">
        <v>689.99900000000002</v>
      </c>
      <c r="AE574" s="127" t="s">
        <v>5357</v>
      </c>
      <c r="AF574" s="127" t="s">
        <v>5356</v>
      </c>
      <c r="AG574" s="127" t="s">
        <v>5356</v>
      </c>
      <c r="AH574" s="127" t="s">
        <v>5903</v>
      </c>
      <c r="AI574" s="127" t="s">
        <v>5356</v>
      </c>
      <c r="AJ574" s="127" t="s">
        <v>5359</v>
      </c>
      <c r="AK574" s="127" t="s">
        <v>5360</v>
      </c>
      <c r="AL574" s="131" t="s">
        <v>5361</v>
      </c>
      <c r="AM574" s="127" t="s">
        <v>5356</v>
      </c>
      <c r="AN574" s="127" t="s">
        <v>5761</v>
      </c>
      <c r="AO574" s="127" t="s">
        <v>5759</v>
      </c>
      <c r="AP574" s="127" t="s">
        <v>13</v>
      </c>
      <c r="AQ574" s="132">
        <v>2</v>
      </c>
      <c r="AR574" t="s">
        <v>94</v>
      </c>
      <c r="AS574"/>
    </row>
    <row r="575" spans="1:45" s="127" customFormat="1">
      <c r="A575" s="127" t="s">
        <v>5904</v>
      </c>
      <c r="B575" s="128">
        <v>43643</v>
      </c>
      <c r="C575" s="127" t="s">
        <v>5339</v>
      </c>
      <c r="D575" s="127" t="s">
        <v>5340</v>
      </c>
      <c r="E575" s="127" t="s">
        <v>5905</v>
      </c>
      <c r="F575" s="127" t="s">
        <v>5342</v>
      </c>
      <c r="G575" s="127" t="s">
        <v>5427</v>
      </c>
      <c r="H575" s="127" t="s">
        <v>5428</v>
      </c>
      <c r="I575" s="127" t="s">
        <v>5759</v>
      </c>
      <c r="J575" s="127" t="s">
        <v>5346</v>
      </c>
      <c r="K575" s="127" t="s">
        <v>5347</v>
      </c>
      <c r="L575" s="127" t="s">
        <v>5348</v>
      </c>
      <c r="M575" s="127" t="s">
        <v>5349</v>
      </c>
      <c r="N575" s="127" t="s">
        <v>5346</v>
      </c>
      <c r="O575" s="127" t="s">
        <v>5350</v>
      </c>
      <c r="P575" s="127" t="s">
        <v>5351</v>
      </c>
      <c r="Q575" s="127" t="s">
        <v>5352</v>
      </c>
      <c r="R575" s="127" t="s">
        <v>5353</v>
      </c>
      <c r="S575" s="127" t="s">
        <v>5354</v>
      </c>
      <c r="T575" s="129">
        <v>7</v>
      </c>
      <c r="U575" s="129">
        <v>7</v>
      </c>
      <c r="V575" s="127" t="s">
        <v>5355</v>
      </c>
      <c r="W575" s="127" t="s">
        <v>5355</v>
      </c>
      <c r="X575" s="130">
        <v>155455</v>
      </c>
      <c r="Y575" s="130">
        <v>155455</v>
      </c>
      <c r="Z575" s="131" t="s">
        <v>5356</v>
      </c>
      <c r="AA575" s="131">
        <v>1088185</v>
      </c>
      <c r="AB575" s="131">
        <v>0</v>
      </c>
      <c r="AC575" s="131">
        <v>108819</v>
      </c>
      <c r="AD575" s="130">
        <v>1197.0039999999999</v>
      </c>
      <c r="AE575" s="127" t="s">
        <v>5357</v>
      </c>
      <c r="AF575" s="127" t="s">
        <v>5356</v>
      </c>
      <c r="AG575" s="127" t="s">
        <v>5356</v>
      </c>
      <c r="AH575" s="127" t="s">
        <v>5906</v>
      </c>
      <c r="AI575" s="127" t="s">
        <v>5356</v>
      </c>
      <c r="AJ575" s="127" t="s">
        <v>5359</v>
      </c>
      <c r="AK575" s="127" t="s">
        <v>5360</v>
      </c>
      <c r="AL575" s="131" t="s">
        <v>5361</v>
      </c>
      <c r="AM575" s="127" t="s">
        <v>5356</v>
      </c>
      <c r="AN575" s="127" t="s">
        <v>5761</v>
      </c>
      <c r="AO575" s="127" t="s">
        <v>5759</v>
      </c>
      <c r="AP575" s="127" t="s">
        <v>13</v>
      </c>
      <c r="AQ575" s="132">
        <v>7</v>
      </c>
      <c r="AR575" t="s">
        <v>94</v>
      </c>
      <c r="AS575"/>
    </row>
    <row r="576" spans="1:45" s="127" customFormat="1">
      <c r="A576" s="127" t="s">
        <v>5904</v>
      </c>
      <c r="B576" s="128">
        <v>43643</v>
      </c>
      <c r="C576" s="127" t="s">
        <v>5339</v>
      </c>
      <c r="D576" s="127" t="s">
        <v>5340</v>
      </c>
      <c r="E576" s="127" t="s">
        <v>5905</v>
      </c>
      <c r="F576" s="127" t="s">
        <v>5342</v>
      </c>
      <c r="G576" s="127" t="s">
        <v>5427</v>
      </c>
      <c r="H576" s="127" t="s">
        <v>5428</v>
      </c>
      <c r="I576" s="127" t="s">
        <v>5759</v>
      </c>
      <c r="J576" s="127" t="s">
        <v>5346</v>
      </c>
      <c r="K576" s="127" t="s">
        <v>5347</v>
      </c>
      <c r="L576" s="127" t="s">
        <v>5348</v>
      </c>
      <c r="M576" s="127" t="s">
        <v>5349</v>
      </c>
      <c r="N576" s="127" t="s">
        <v>5346</v>
      </c>
      <c r="O576" s="127" t="s">
        <v>5350</v>
      </c>
      <c r="P576" s="127" t="s">
        <v>5351</v>
      </c>
      <c r="Q576" s="127" t="s">
        <v>5352</v>
      </c>
      <c r="R576" s="127" t="s">
        <v>5363</v>
      </c>
      <c r="S576" s="127" t="s">
        <v>5364</v>
      </c>
      <c r="T576" s="129">
        <v>3</v>
      </c>
      <c r="U576" s="129">
        <v>3</v>
      </c>
      <c r="V576" s="127" t="s">
        <v>5355</v>
      </c>
      <c r="W576" s="127" t="s">
        <v>5355</v>
      </c>
      <c r="X576" s="130">
        <v>355455</v>
      </c>
      <c r="Y576" s="130">
        <v>355455</v>
      </c>
      <c r="Z576" s="131" t="s">
        <v>5356</v>
      </c>
      <c r="AA576" s="131">
        <v>1066365</v>
      </c>
      <c r="AB576" s="131">
        <v>0</v>
      </c>
      <c r="AC576" s="131">
        <v>106637</v>
      </c>
      <c r="AD576" s="130">
        <v>1173.002</v>
      </c>
      <c r="AE576" s="127" t="s">
        <v>5357</v>
      </c>
      <c r="AF576" s="127" t="s">
        <v>5356</v>
      </c>
      <c r="AG576" s="127" t="s">
        <v>5356</v>
      </c>
      <c r="AH576" s="127" t="s">
        <v>5906</v>
      </c>
      <c r="AI576" s="127" t="s">
        <v>5356</v>
      </c>
      <c r="AJ576" s="127" t="s">
        <v>5359</v>
      </c>
      <c r="AK576" s="127" t="s">
        <v>5360</v>
      </c>
      <c r="AL576" s="131" t="s">
        <v>5361</v>
      </c>
      <c r="AM576" s="127" t="s">
        <v>5356</v>
      </c>
      <c r="AN576" s="127" t="s">
        <v>5761</v>
      </c>
      <c r="AO576" s="127" t="s">
        <v>5759</v>
      </c>
      <c r="AP576" s="127" t="s">
        <v>13</v>
      </c>
      <c r="AQ576" s="132">
        <v>3</v>
      </c>
      <c r="AR576" t="s">
        <v>94</v>
      </c>
      <c r="AS576"/>
    </row>
    <row r="577" spans="1:45" s="127" customFormat="1">
      <c r="A577" s="127" t="s">
        <v>5904</v>
      </c>
      <c r="B577" s="128">
        <v>43643</v>
      </c>
      <c r="C577" s="127" t="s">
        <v>5339</v>
      </c>
      <c r="D577" s="127" t="s">
        <v>5340</v>
      </c>
      <c r="E577" s="127" t="s">
        <v>5905</v>
      </c>
      <c r="F577" s="127" t="s">
        <v>5342</v>
      </c>
      <c r="G577" s="127" t="s">
        <v>5427</v>
      </c>
      <c r="H577" s="127" t="s">
        <v>5428</v>
      </c>
      <c r="I577" s="127" t="s">
        <v>5759</v>
      </c>
      <c r="J577" s="127" t="s">
        <v>5346</v>
      </c>
      <c r="K577" s="127" t="s">
        <v>5347</v>
      </c>
      <c r="L577" s="127" t="s">
        <v>5348</v>
      </c>
      <c r="M577" s="127" t="s">
        <v>5349</v>
      </c>
      <c r="N577" s="127" t="s">
        <v>5346</v>
      </c>
      <c r="O577" s="127" t="s">
        <v>5350</v>
      </c>
      <c r="P577" s="127" t="s">
        <v>5351</v>
      </c>
      <c r="Q577" s="127" t="s">
        <v>5352</v>
      </c>
      <c r="R577" s="127" t="s">
        <v>5367</v>
      </c>
      <c r="S577" s="127" t="s">
        <v>5368</v>
      </c>
      <c r="T577" s="129">
        <v>5</v>
      </c>
      <c r="U577" s="129">
        <v>5</v>
      </c>
      <c r="V577" s="127" t="s">
        <v>5355</v>
      </c>
      <c r="W577" s="127" t="s">
        <v>5355</v>
      </c>
      <c r="X577" s="130">
        <v>313636</v>
      </c>
      <c r="Y577" s="130">
        <v>313636</v>
      </c>
      <c r="Z577" s="131" t="s">
        <v>5356</v>
      </c>
      <c r="AA577" s="131">
        <v>1568180</v>
      </c>
      <c r="AB577" s="131">
        <v>0</v>
      </c>
      <c r="AC577" s="131">
        <v>156817</v>
      </c>
      <c r="AD577" s="130">
        <v>1724.9970000000001</v>
      </c>
      <c r="AE577" s="127" t="s">
        <v>5357</v>
      </c>
      <c r="AF577" s="127" t="s">
        <v>5356</v>
      </c>
      <c r="AG577" s="127" t="s">
        <v>5356</v>
      </c>
      <c r="AH577" s="127" t="s">
        <v>5906</v>
      </c>
      <c r="AI577" s="127" t="s">
        <v>5356</v>
      </c>
      <c r="AJ577" s="127" t="s">
        <v>5359</v>
      </c>
      <c r="AK577" s="127" t="s">
        <v>5360</v>
      </c>
      <c r="AL577" s="131" t="s">
        <v>5361</v>
      </c>
      <c r="AM577" s="127" t="s">
        <v>5356</v>
      </c>
      <c r="AN577" s="127" t="s">
        <v>5761</v>
      </c>
      <c r="AO577" s="127" t="s">
        <v>5759</v>
      </c>
      <c r="AP577" s="127" t="s">
        <v>13</v>
      </c>
      <c r="AQ577" s="132">
        <v>5</v>
      </c>
      <c r="AR577" t="s">
        <v>94</v>
      </c>
      <c r="AS577"/>
    </row>
    <row r="578" spans="1:45" s="127" customFormat="1">
      <c r="A578" s="127" t="s">
        <v>5907</v>
      </c>
      <c r="B578" s="128">
        <v>43643</v>
      </c>
      <c r="C578" s="127" t="s">
        <v>5339</v>
      </c>
      <c r="D578" s="127" t="s">
        <v>5340</v>
      </c>
      <c r="E578" s="127" t="s">
        <v>5908</v>
      </c>
      <c r="F578" s="127" t="s">
        <v>5342</v>
      </c>
      <c r="G578" s="127" t="s">
        <v>5427</v>
      </c>
      <c r="H578" s="127" t="s">
        <v>5428</v>
      </c>
      <c r="I578" s="127" t="s">
        <v>5609</v>
      </c>
      <c r="J578" s="127" t="s">
        <v>5346</v>
      </c>
      <c r="K578" s="127" t="s">
        <v>5347</v>
      </c>
      <c r="L578" s="127" t="s">
        <v>5348</v>
      </c>
      <c r="M578" s="127" t="s">
        <v>5349</v>
      </c>
      <c r="N578" s="127" t="s">
        <v>5346</v>
      </c>
      <c r="O578" s="127" t="s">
        <v>5350</v>
      </c>
      <c r="P578" s="127" t="s">
        <v>5351</v>
      </c>
      <c r="Q578" s="127" t="s">
        <v>5352</v>
      </c>
      <c r="R578" s="127" t="s">
        <v>5353</v>
      </c>
      <c r="S578" s="127" t="s">
        <v>5354</v>
      </c>
      <c r="T578" s="129">
        <v>1</v>
      </c>
      <c r="U578" s="129">
        <v>1</v>
      </c>
      <c r="V578" s="127" t="s">
        <v>5355</v>
      </c>
      <c r="W578" s="127" t="s">
        <v>5355</v>
      </c>
      <c r="X578" s="130">
        <v>155455</v>
      </c>
      <c r="Y578" s="130">
        <v>155455</v>
      </c>
      <c r="Z578" s="131" t="s">
        <v>5356</v>
      </c>
      <c r="AA578" s="131">
        <v>155455</v>
      </c>
      <c r="AB578" s="131">
        <v>0</v>
      </c>
      <c r="AC578" s="131">
        <v>15546</v>
      </c>
      <c r="AD578" s="130">
        <v>171.001</v>
      </c>
      <c r="AE578" s="127" t="s">
        <v>5357</v>
      </c>
      <c r="AF578" s="127" t="s">
        <v>5356</v>
      </c>
      <c r="AG578" s="127" t="s">
        <v>5356</v>
      </c>
      <c r="AH578" s="127" t="s">
        <v>5909</v>
      </c>
      <c r="AI578" s="127" t="s">
        <v>5356</v>
      </c>
      <c r="AJ578" s="127" t="s">
        <v>5359</v>
      </c>
      <c r="AK578" s="127" t="s">
        <v>5360</v>
      </c>
      <c r="AL578" s="131" t="s">
        <v>5361</v>
      </c>
      <c r="AM578" s="127" t="s">
        <v>5356</v>
      </c>
      <c r="AN578" s="127" t="s">
        <v>5611</v>
      </c>
      <c r="AO578" s="127" t="s">
        <v>5609</v>
      </c>
      <c r="AP578" s="127" t="s">
        <v>13</v>
      </c>
      <c r="AQ578" s="132">
        <v>1</v>
      </c>
      <c r="AR578" t="s">
        <v>95</v>
      </c>
      <c r="AS578"/>
    </row>
    <row r="579" spans="1:45" s="127" customFormat="1">
      <c r="A579" s="127" t="s">
        <v>5907</v>
      </c>
      <c r="B579" s="128">
        <v>43643</v>
      </c>
      <c r="C579" s="127" t="s">
        <v>5339</v>
      </c>
      <c r="D579" s="127" t="s">
        <v>5340</v>
      </c>
      <c r="E579" s="127" t="s">
        <v>5908</v>
      </c>
      <c r="F579" s="127" t="s">
        <v>5342</v>
      </c>
      <c r="G579" s="127" t="s">
        <v>5427</v>
      </c>
      <c r="H579" s="127" t="s">
        <v>5428</v>
      </c>
      <c r="I579" s="127" t="s">
        <v>5609</v>
      </c>
      <c r="J579" s="127" t="s">
        <v>5346</v>
      </c>
      <c r="K579" s="127" t="s">
        <v>5347</v>
      </c>
      <c r="L579" s="127" t="s">
        <v>5348</v>
      </c>
      <c r="M579" s="127" t="s">
        <v>5349</v>
      </c>
      <c r="N579" s="127" t="s">
        <v>5346</v>
      </c>
      <c r="O579" s="127" t="s">
        <v>5350</v>
      </c>
      <c r="P579" s="127" t="s">
        <v>5351</v>
      </c>
      <c r="Q579" s="127" t="s">
        <v>5352</v>
      </c>
      <c r="R579" s="127" t="s">
        <v>5363</v>
      </c>
      <c r="S579" s="127" t="s">
        <v>5364</v>
      </c>
      <c r="T579" s="129">
        <v>3</v>
      </c>
      <c r="U579" s="129">
        <v>3</v>
      </c>
      <c r="V579" s="127" t="s">
        <v>5355</v>
      </c>
      <c r="W579" s="127" t="s">
        <v>5355</v>
      </c>
      <c r="X579" s="130">
        <v>355455</v>
      </c>
      <c r="Y579" s="130">
        <v>355455</v>
      </c>
      <c r="Z579" s="131" t="s">
        <v>5356</v>
      </c>
      <c r="AA579" s="131">
        <v>1066365</v>
      </c>
      <c r="AB579" s="131">
        <v>0</v>
      </c>
      <c r="AC579" s="131">
        <v>106637</v>
      </c>
      <c r="AD579" s="130">
        <v>1173.002</v>
      </c>
      <c r="AE579" s="127" t="s">
        <v>5357</v>
      </c>
      <c r="AF579" s="127" t="s">
        <v>5356</v>
      </c>
      <c r="AG579" s="127" t="s">
        <v>5356</v>
      </c>
      <c r="AH579" s="127" t="s">
        <v>5909</v>
      </c>
      <c r="AI579" s="127" t="s">
        <v>5356</v>
      </c>
      <c r="AJ579" s="127" t="s">
        <v>5359</v>
      </c>
      <c r="AK579" s="127" t="s">
        <v>5360</v>
      </c>
      <c r="AL579" s="131" t="s">
        <v>5361</v>
      </c>
      <c r="AM579" s="127" t="s">
        <v>5356</v>
      </c>
      <c r="AN579" s="127" t="s">
        <v>5611</v>
      </c>
      <c r="AO579" s="127" t="s">
        <v>5609</v>
      </c>
      <c r="AP579" s="127" t="s">
        <v>13</v>
      </c>
      <c r="AQ579" s="132">
        <v>3</v>
      </c>
      <c r="AR579" t="s">
        <v>95</v>
      </c>
      <c r="AS579"/>
    </row>
    <row r="580" spans="1:45" s="127" customFormat="1">
      <c r="A580" s="127" t="s">
        <v>5907</v>
      </c>
      <c r="B580" s="128">
        <v>43643</v>
      </c>
      <c r="C580" s="127" t="s">
        <v>5339</v>
      </c>
      <c r="D580" s="127" t="s">
        <v>5340</v>
      </c>
      <c r="E580" s="127" t="s">
        <v>5908</v>
      </c>
      <c r="F580" s="127" t="s">
        <v>5342</v>
      </c>
      <c r="G580" s="127" t="s">
        <v>5427</v>
      </c>
      <c r="H580" s="127" t="s">
        <v>5428</v>
      </c>
      <c r="I580" s="127" t="s">
        <v>5609</v>
      </c>
      <c r="J580" s="127" t="s">
        <v>5346</v>
      </c>
      <c r="K580" s="127" t="s">
        <v>5347</v>
      </c>
      <c r="L580" s="127" t="s">
        <v>5348</v>
      </c>
      <c r="M580" s="127" t="s">
        <v>5349</v>
      </c>
      <c r="N580" s="127" t="s">
        <v>5346</v>
      </c>
      <c r="O580" s="127" t="s">
        <v>5350</v>
      </c>
      <c r="P580" s="127" t="s">
        <v>5351</v>
      </c>
      <c r="Q580" s="127" t="s">
        <v>5352</v>
      </c>
      <c r="R580" s="127" t="s">
        <v>5367</v>
      </c>
      <c r="S580" s="127" t="s">
        <v>5368</v>
      </c>
      <c r="T580" s="129">
        <v>4</v>
      </c>
      <c r="U580" s="129">
        <v>4</v>
      </c>
      <c r="V580" s="127" t="s">
        <v>5355</v>
      </c>
      <c r="W580" s="127" t="s">
        <v>5355</v>
      </c>
      <c r="X580" s="130">
        <v>313636</v>
      </c>
      <c r="Y580" s="130">
        <v>313636</v>
      </c>
      <c r="Z580" s="131" t="s">
        <v>5356</v>
      </c>
      <c r="AA580" s="131">
        <v>1254544</v>
      </c>
      <c r="AB580" s="131">
        <v>0</v>
      </c>
      <c r="AC580" s="131">
        <v>125453</v>
      </c>
      <c r="AD580" s="130">
        <v>1379.9970000000001</v>
      </c>
      <c r="AE580" s="127" t="s">
        <v>5357</v>
      </c>
      <c r="AF580" s="127" t="s">
        <v>5356</v>
      </c>
      <c r="AG580" s="127" t="s">
        <v>5356</v>
      </c>
      <c r="AH580" s="127" t="s">
        <v>5909</v>
      </c>
      <c r="AI580" s="127" t="s">
        <v>5356</v>
      </c>
      <c r="AJ580" s="127" t="s">
        <v>5359</v>
      </c>
      <c r="AK580" s="127" t="s">
        <v>5360</v>
      </c>
      <c r="AL580" s="131" t="s">
        <v>5361</v>
      </c>
      <c r="AM580" s="127" t="s">
        <v>5356</v>
      </c>
      <c r="AN580" s="127" t="s">
        <v>5611</v>
      </c>
      <c r="AO580" s="127" t="s">
        <v>5609</v>
      </c>
      <c r="AP580" s="127" t="s">
        <v>13</v>
      </c>
      <c r="AQ580" s="132">
        <v>4</v>
      </c>
      <c r="AR580" t="s">
        <v>95</v>
      </c>
      <c r="AS580"/>
    </row>
    <row r="581" spans="1:45" s="127" customFormat="1">
      <c r="A581" s="127" t="s">
        <v>5907</v>
      </c>
      <c r="B581" s="128">
        <v>43643</v>
      </c>
      <c r="C581" s="127" t="s">
        <v>5339</v>
      </c>
      <c r="D581" s="127" t="s">
        <v>5340</v>
      </c>
      <c r="E581" s="127" t="s">
        <v>5908</v>
      </c>
      <c r="F581" s="127" t="s">
        <v>5342</v>
      </c>
      <c r="G581" s="127" t="s">
        <v>5427</v>
      </c>
      <c r="H581" s="127" t="s">
        <v>5428</v>
      </c>
      <c r="I581" s="127" t="s">
        <v>5609</v>
      </c>
      <c r="J581" s="127" t="s">
        <v>5346</v>
      </c>
      <c r="K581" s="127" t="s">
        <v>5347</v>
      </c>
      <c r="L581" s="127" t="s">
        <v>5348</v>
      </c>
      <c r="M581" s="127" t="s">
        <v>5349</v>
      </c>
      <c r="N581" s="127" t="s">
        <v>5346</v>
      </c>
      <c r="O581" s="127" t="s">
        <v>5350</v>
      </c>
      <c r="P581" s="127" t="s">
        <v>5351</v>
      </c>
      <c r="Q581" s="127" t="s">
        <v>5352</v>
      </c>
      <c r="R581" s="127" t="s">
        <v>5369</v>
      </c>
      <c r="S581" s="127" t="s">
        <v>5370</v>
      </c>
      <c r="T581" s="129">
        <v>3</v>
      </c>
      <c r="U581" s="129">
        <v>3</v>
      </c>
      <c r="V581" s="127" t="s">
        <v>5355</v>
      </c>
      <c r="W581" s="127" t="s">
        <v>5355</v>
      </c>
      <c r="X581" s="130">
        <v>313636</v>
      </c>
      <c r="Y581" s="130">
        <v>313636</v>
      </c>
      <c r="Z581" s="131" t="s">
        <v>5356</v>
      </c>
      <c r="AA581" s="131">
        <v>940908</v>
      </c>
      <c r="AB581" s="131">
        <v>0</v>
      </c>
      <c r="AC581" s="131">
        <v>94091</v>
      </c>
      <c r="AD581" s="130">
        <v>1034.999</v>
      </c>
      <c r="AE581" s="127" t="s">
        <v>5357</v>
      </c>
      <c r="AF581" s="127" t="s">
        <v>5356</v>
      </c>
      <c r="AG581" s="127" t="s">
        <v>5356</v>
      </c>
      <c r="AH581" s="127" t="s">
        <v>5909</v>
      </c>
      <c r="AI581" s="127" t="s">
        <v>5356</v>
      </c>
      <c r="AJ581" s="127" t="s">
        <v>5359</v>
      </c>
      <c r="AK581" s="127" t="s">
        <v>5360</v>
      </c>
      <c r="AL581" s="131" t="s">
        <v>5361</v>
      </c>
      <c r="AM581" s="127" t="s">
        <v>5356</v>
      </c>
      <c r="AN581" s="127" t="s">
        <v>5611</v>
      </c>
      <c r="AO581" s="127" t="s">
        <v>5609</v>
      </c>
      <c r="AP581" s="127" t="s">
        <v>13</v>
      </c>
      <c r="AQ581" s="132">
        <v>3</v>
      </c>
      <c r="AR581" t="s">
        <v>95</v>
      </c>
      <c r="AS581"/>
    </row>
    <row r="582" spans="1:45" s="127" customFormat="1">
      <c r="A582" s="127" t="s">
        <v>5907</v>
      </c>
      <c r="B582" s="128">
        <v>43643</v>
      </c>
      <c r="C582" s="127" t="s">
        <v>5339</v>
      </c>
      <c r="D582" s="127" t="s">
        <v>5340</v>
      </c>
      <c r="E582" s="127" t="s">
        <v>5908</v>
      </c>
      <c r="F582" s="127" t="s">
        <v>5342</v>
      </c>
      <c r="G582" s="127" t="s">
        <v>5427</v>
      </c>
      <c r="H582" s="127" t="s">
        <v>5428</v>
      </c>
      <c r="I582" s="127" t="s">
        <v>5609</v>
      </c>
      <c r="J582" s="127" t="s">
        <v>5346</v>
      </c>
      <c r="K582" s="127" t="s">
        <v>5347</v>
      </c>
      <c r="L582" s="127" t="s">
        <v>5348</v>
      </c>
      <c r="M582" s="127" t="s">
        <v>5349</v>
      </c>
      <c r="N582" s="127" t="s">
        <v>5346</v>
      </c>
      <c r="O582" s="127" t="s">
        <v>5350</v>
      </c>
      <c r="P582" s="127" t="s">
        <v>5351</v>
      </c>
      <c r="Q582" s="127" t="s">
        <v>5352</v>
      </c>
      <c r="R582" s="127" t="s">
        <v>5447</v>
      </c>
      <c r="S582" s="127" t="s">
        <v>5448</v>
      </c>
      <c r="T582" s="129">
        <v>2</v>
      </c>
      <c r="U582" s="129">
        <v>2</v>
      </c>
      <c r="V582" s="127" t="s">
        <v>5355</v>
      </c>
      <c r="W582" s="127" t="s">
        <v>5355</v>
      </c>
      <c r="X582" s="130">
        <v>334545</v>
      </c>
      <c r="Y582" s="130">
        <v>334545</v>
      </c>
      <c r="Z582" s="131" t="s">
        <v>5356</v>
      </c>
      <c r="AA582" s="131">
        <v>669090</v>
      </c>
      <c r="AB582" s="131">
        <v>0</v>
      </c>
      <c r="AC582" s="131">
        <v>66909</v>
      </c>
      <c r="AD582" s="130">
        <v>735.99900000000002</v>
      </c>
      <c r="AE582" s="127" t="s">
        <v>5357</v>
      </c>
      <c r="AF582" s="127" t="s">
        <v>5356</v>
      </c>
      <c r="AG582" s="127" t="s">
        <v>5356</v>
      </c>
      <c r="AH582" s="127" t="s">
        <v>5909</v>
      </c>
      <c r="AI582" s="127" t="s">
        <v>5356</v>
      </c>
      <c r="AJ582" s="127" t="s">
        <v>5359</v>
      </c>
      <c r="AK582" s="127" t="s">
        <v>5360</v>
      </c>
      <c r="AL582" s="131" t="s">
        <v>5361</v>
      </c>
      <c r="AM582" s="127" t="s">
        <v>5356</v>
      </c>
      <c r="AN582" s="127" t="s">
        <v>5611</v>
      </c>
      <c r="AO582" s="127" t="s">
        <v>5609</v>
      </c>
      <c r="AP582" s="127" t="s">
        <v>13</v>
      </c>
      <c r="AQ582" s="132">
        <v>2</v>
      </c>
      <c r="AR582" t="s">
        <v>95</v>
      </c>
      <c r="AS582"/>
    </row>
    <row r="583" spans="1:45" s="127" customFormat="1">
      <c r="A583" s="127" t="s">
        <v>5907</v>
      </c>
      <c r="B583" s="128">
        <v>43643</v>
      </c>
      <c r="C583" s="127" t="s">
        <v>5339</v>
      </c>
      <c r="D583" s="127" t="s">
        <v>5340</v>
      </c>
      <c r="E583" s="127" t="s">
        <v>5908</v>
      </c>
      <c r="F583" s="127" t="s">
        <v>5342</v>
      </c>
      <c r="G583" s="127" t="s">
        <v>5427</v>
      </c>
      <c r="H583" s="127" t="s">
        <v>5428</v>
      </c>
      <c r="I583" s="127" t="s">
        <v>5609</v>
      </c>
      <c r="J583" s="127" t="s">
        <v>5346</v>
      </c>
      <c r="K583" s="127" t="s">
        <v>5347</v>
      </c>
      <c r="L583" s="127" t="s">
        <v>5348</v>
      </c>
      <c r="M583" s="127" t="s">
        <v>5349</v>
      </c>
      <c r="N583" s="127" t="s">
        <v>5346</v>
      </c>
      <c r="O583" s="127" t="s">
        <v>5350</v>
      </c>
      <c r="P583" s="127" t="s">
        <v>5351</v>
      </c>
      <c r="Q583" s="127" t="s">
        <v>5352</v>
      </c>
      <c r="R583" s="127" t="s">
        <v>5371</v>
      </c>
      <c r="S583" s="127" t="s">
        <v>5372</v>
      </c>
      <c r="T583" s="129">
        <v>3</v>
      </c>
      <c r="U583" s="129">
        <v>3</v>
      </c>
      <c r="V583" s="127" t="s">
        <v>5355</v>
      </c>
      <c r="W583" s="127" t="s">
        <v>5355</v>
      </c>
      <c r="X583" s="130">
        <v>313636</v>
      </c>
      <c r="Y583" s="130">
        <v>313636</v>
      </c>
      <c r="Z583" s="131" t="s">
        <v>5356</v>
      </c>
      <c r="AA583" s="131">
        <v>940908</v>
      </c>
      <c r="AB583" s="131">
        <v>0</v>
      </c>
      <c r="AC583" s="131">
        <v>94091</v>
      </c>
      <c r="AD583" s="130">
        <v>1034.999</v>
      </c>
      <c r="AE583" s="127" t="s">
        <v>5357</v>
      </c>
      <c r="AF583" s="127" t="s">
        <v>5356</v>
      </c>
      <c r="AG583" s="127" t="s">
        <v>5356</v>
      </c>
      <c r="AH583" s="127" t="s">
        <v>5909</v>
      </c>
      <c r="AI583" s="127" t="s">
        <v>5356</v>
      </c>
      <c r="AJ583" s="127" t="s">
        <v>5359</v>
      </c>
      <c r="AK583" s="127" t="s">
        <v>5360</v>
      </c>
      <c r="AL583" s="131" t="s">
        <v>5361</v>
      </c>
      <c r="AM583" s="127" t="s">
        <v>5356</v>
      </c>
      <c r="AN583" s="127" t="s">
        <v>5611</v>
      </c>
      <c r="AO583" s="127" t="s">
        <v>5609</v>
      </c>
      <c r="AP583" s="127" t="s">
        <v>13</v>
      </c>
      <c r="AQ583" s="132">
        <v>3</v>
      </c>
      <c r="AR583" t="s">
        <v>95</v>
      </c>
      <c r="AS583"/>
    </row>
    <row r="584" spans="1:45" s="127" customFormat="1">
      <c r="A584" s="127" t="s">
        <v>5910</v>
      </c>
      <c r="B584" s="128">
        <v>43643</v>
      </c>
      <c r="C584" s="127" t="s">
        <v>5339</v>
      </c>
      <c r="D584" s="127" t="s">
        <v>5340</v>
      </c>
      <c r="E584" s="127" t="s">
        <v>5911</v>
      </c>
      <c r="F584" s="127" t="s">
        <v>5342</v>
      </c>
      <c r="G584" s="127" t="s">
        <v>5427</v>
      </c>
      <c r="H584" s="127" t="s">
        <v>5428</v>
      </c>
      <c r="I584" s="127" t="s">
        <v>5912</v>
      </c>
      <c r="J584" s="127" t="s">
        <v>5346</v>
      </c>
      <c r="K584" s="127" t="s">
        <v>5347</v>
      </c>
      <c r="L584" s="127" t="s">
        <v>5348</v>
      </c>
      <c r="M584" s="127" t="s">
        <v>5349</v>
      </c>
      <c r="N584" s="127" t="s">
        <v>5346</v>
      </c>
      <c r="O584" s="127" t="s">
        <v>5350</v>
      </c>
      <c r="P584" s="127" t="s">
        <v>5351</v>
      </c>
      <c r="Q584" s="127" t="s">
        <v>5352</v>
      </c>
      <c r="R584" s="127" t="s">
        <v>5353</v>
      </c>
      <c r="S584" s="127" t="s">
        <v>5354</v>
      </c>
      <c r="T584" s="129">
        <v>5</v>
      </c>
      <c r="U584" s="129">
        <v>5</v>
      </c>
      <c r="V584" s="127" t="s">
        <v>5355</v>
      </c>
      <c r="W584" s="127" t="s">
        <v>5355</v>
      </c>
      <c r="X584" s="130">
        <v>155455</v>
      </c>
      <c r="Y584" s="130">
        <v>155455</v>
      </c>
      <c r="Z584" s="131" t="s">
        <v>5356</v>
      </c>
      <c r="AA584" s="131">
        <v>777275</v>
      </c>
      <c r="AB584" s="131">
        <v>0</v>
      </c>
      <c r="AC584" s="131">
        <v>77728</v>
      </c>
      <c r="AD584" s="130">
        <v>855.00300000000004</v>
      </c>
      <c r="AE584" s="127" t="s">
        <v>5357</v>
      </c>
      <c r="AF584" s="127" t="s">
        <v>5356</v>
      </c>
      <c r="AG584" s="127" t="s">
        <v>5356</v>
      </c>
      <c r="AH584" s="127" t="s">
        <v>5913</v>
      </c>
      <c r="AI584" s="127" t="s">
        <v>5356</v>
      </c>
      <c r="AJ584" s="127" t="s">
        <v>5359</v>
      </c>
      <c r="AK584" s="127" t="s">
        <v>5360</v>
      </c>
      <c r="AL584" s="131" t="s">
        <v>5361</v>
      </c>
      <c r="AM584" s="127" t="s">
        <v>5356</v>
      </c>
      <c r="AN584" s="127" t="s">
        <v>5914</v>
      </c>
      <c r="AO584" s="127" t="s">
        <v>5912</v>
      </c>
      <c r="AP584" s="127" t="s">
        <v>5384</v>
      </c>
      <c r="AQ584" s="132">
        <v>5</v>
      </c>
      <c r="AR584" t="s">
        <v>34</v>
      </c>
      <c r="AS584"/>
    </row>
    <row r="585" spans="1:45" s="127" customFormat="1">
      <c r="A585" s="127" t="s">
        <v>5910</v>
      </c>
      <c r="B585" s="128">
        <v>43643</v>
      </c>
      <c r="C585" s="127" t="s">
        <v>5339</v>
      </c>
      <c r="D585" s="127" t="s">
        <v>5340</v>
      </c>
      <c r="E585" s="127" t="s">
        <v>5911</v>
      </c>
      <c r="F585" s="127" t="s">
        <v>5342</v>
      </c>
      <c r="G585" s="127" t="s">
        <v>5427</v>
      </c>
      <c r="H585" s="127" t="s">
        <v>5428</v>
      </c>
      <c r="I585" s="127" t="s">
        <v>5912</v>
      </c>
      <c r="J585" s="127" t="s">
        <v>5346</v>
      </c>
      <c r="K585" s="127" t="s">
        <v>5347</v>
      </c>
      <c r="L585" s="127" t="s">
        <v>5348</v>
      </c>
      <c r="M585" s="127" t="s">
        <v>5349</v>
      </c>
      <c r="N585" s="127" t="s">
        <v>5346</v>
      </c>
      <c r="O585" s="127" t="s">
        <v>5350</v>
      </c>
      <c r="P585" s="127" t="s">
        <v>5351</v>
      </c>
      <c r="Q585" s="127" t="s">
        <v>5352</v>
      </c>
      <c r="R585" s="127" t="s">
        <v>5363</v>
      </c>
      <c r="S585" s="127" t="s">
        <v>5364</v>
      </c>
      <c r="T585" s="129">
        <v>2</v>
      </c>
      <c r="U585" s="129">
        <v>2</v>
      </c>
      <c r="V585" s="127" t="s">
        <v>5355</v>
      </c>
      <c r="W585" s="127" t="s">
        <v>5355</v>
      </c>
      <c r="X585" s="130">
        <v>355455</v>
      </c>
      <c r="Y585" s="130">
        <v>355455</v>
      </c>
      <c r="Z585" s="131" t="s">
        <v>5356</v>
      </c>
      <c r="AA585" s="131">
        <v>710910</v>
      </c>
      <c r="AB585" s="131">
        <v>0</v>
      </c>
      <c r="AC585" s="131">
        <v>71091</v>
      </c>
      <c r="AD585" s="130">
        <v>782.00099999999998</v>
      </c>
      <c r="AE585" s="127" t="s">
        <v>5357</v>
      </c>
      <c r="AF585" s="127" t="s">
        <v>5356</v>
      </c>
      <c r="AG585" s="127" t="s">
        <v>5356</v>
      </c>
      <c r="AH585" s="127" t="s">
        <v>5913</v>
      </c>
      <c r="AI585" s="127" t="s">
        <v>5356</v>
      </c>
      <c r="AJ585" s="127" t="s">
        <v>5359</v>
      </c>
      <c r="AK585" s="127" t="s">
        <v>5360</v>
      </c>
      <c r="AL585" s="131" t="s">
        <v>5361</v>
      </c>
      <c r="AM585" s="127" t="s">
        <v>5356</v>
      </c>
      <c r="AN585" s="127" t="s">
        <v>5914</v>
      </c>
      <c r="AO585" s="127" t="s">
        <v>5912</v>
      </c>
      <c r="AP585" s="127" t="s">
        <v>5384</v>
      </c>
      <c r="AQ585" s="132">
        <v>2</v>
      </c>
      <c r="AR585" t="s">
        <v>34</v>
      </c>
      <c r="AS585"/>
    </row>
    <row r="586" spans="1:45" s="127" customFormat="1">
      <c r="A586" s="127" t="s">
        <v>5910</v>
      </c>
      <c r="B586" s="128">
        <v>43643</v>
      </c>
      <c r="C586" s="127" t="s">
        <v>5339</v>
      </c>
      <c r="D586" s="127" t="s">
        <v>5340</v>
      </c>
      <c r="E586" s="127" t="s">
        <v>5911</v>
      </c>
      <c r="F586" s="127" t="s">
        <v>5342</v>
      </c>
      <c r="G586" s="127" t="s">
        <v>5427</v>
      </c>
      <c r="H586" s="127" t="s">
        <v>5428</v>
      </c>
      <c r="I586" s="127" t="s">
        <v>5912</v>
      </c>
      <c r="J586" s="127" t="s">
        <v>5346</v>
      </c>
      <c r="K586" s="127" t="s">
        <v>5347</v>
      </c>
      <c r="L586" s="127" t="s">
        <v>5348</v>
      </c>
      <c r="M586" s="127" t="s">
        <v>5349</v>
      </c>
      <c r="N586" s="127" t="s">
        <v>5346</v>
      </c>
      <c r="O586" s="127" t="s">
        <v>5350</v>
      </c>
      <c r="P586" s="127" t="s">
        <v>5351</v>
      </c>
      <c r="Q586" s="127" t="s">
        <v>5352</v>
      </c>
      <c r="R586" s="127" t="s">
        <v>5367</v>
      </c>
      <c r="S586" s="127" t="s">
        <v>5368</v>
      </c>
      <c r="T586" s="129">
        <v>4</v>
      </c>
      <c r="U586" s="129">
        <v>4</v>
      </c>
      <c r="V586" s="127" t="s">
        <v>5355</v>
      </c>
      <c r="W586" s="127" t="s">
        <v>5355</v>
      </c>
      <c r="X586" s="130">
        <v>313636</v>
      </c>
      <c r="Y586" s="130">
        <v>313636</v>
      </c>
      <c r="Z586" s="131" t="s">
        <v>5356</v>
      </c>
      <c r="AA586" s="131">
        <v>1254544</v>
      </c>
      <c r="AB586" s="131">
        <v>0</v>
      </c>
      <c r="AC586" s="131">
        <v>125454</v>
      </c>
      <c r="AD586" s="130">
        <v>1379.998</v>
      </c>
      <c r="AE586" s="127" t="s">
        <v>5357</v>
      </c>
      <c r="AF586" s="127" t="s">
        <v>5356</v>
      </c>
      <c r="AG586" s="127" t="s">
        <v>5356</v>
      </c>
      <c r="AH586" s="127" t="s">
        <v>5913</v>
      </c>
      <c r="AI586" s="127" t="s">
        <v>5356</v>
      </c>
      <c r="AJ586" s="127" t="s">
        <v>5359</v>
      </c>
      <c r="AK586" s="127" t="s">
        <v>5360</v>
      </c>
      <c r="AL586" s="131" t="s">
        <v>5361</v>
      </c>
      <c r="AM586" s="127" t="s">
        <v>5356</v>
      </c>
      <c r="AN586" s="127" t="s">
        <v>5914</v>
      </c>
      <c r="AO586" s="127" t="s">
        <v>5912</v>
      </c>
      <c r="AP586" s="127" t="s">
        <v>5384</v>
      </c>
      <c r="AQ586" s="132">
        <v>4</v>
      </c>
      <c r="AR586" t="s">
        <v>34</v>
      </c>
      <c r="AS586"/>
    </row>
    <row r="587" spans="1:45" s="127" customFormat="1">
      <c r="A587" s="127" t="s">
        <v>5910</v>
      </c>
      <c r="B587" s="128">
        <v>43643</v>
      </c>
      <c r="C587" s="127" t="s">
        <v>5339</v>
      </c>
      <c r="D587" s="127" t="s">
        <v>5340</v>
      </c>
      <c r="E587" s="127" t="s">
        <v>5911</v>
      </c>
      <c r="F587" s="127" t="s">
        <v>5342</v>
      </c>
      <c r="G587" s="127" t="s">
        <v>5427</v>
      </c>
      <c r="H587" s="127" t="s">
        <v>5428</v>
      </c>
      <c r="I587" s="127" t="s">
        <v>5912</v>
      </c>
      <c r="J587" s="127" t="s">
        <v>5346</v>
      </c>
      <c r="K587" s="127" t="s">
        <v>5347</v>
      </c>
      <c r="L587" s="127" t="s">
        <v>5348</v>
      </c>
      <c r="M587" s="127" t="s">
        <v>5349</v>
      </c>
      <c r="N587" s="127" t="s">
        <v>5346</v>
      </c>
      <c r="O587" s="127" t="s">
        <v>5350</v>
      </c>
      <c r="P587" s="127" t="s">
        <v>5351</v>
      </c>
      <c r="Q587" s="127" t="s">
        <v>5352</v>
      </c>
      <c r="R587" s="127" t="s">
        <v>5369</v>
      </c>
      <c r="S587" s="127" t="s">
        <v>5370</v>
      </c>
      <c r="T587" s="129">
        <v>3</v>
      </c>
      <c r="U587" s="129">
        <v>3</v>
      </c>
      <c r="V587" s="127" t="s">
        <v>5355</v>
      </c>
      <c r="W587" s="127" t="s">
        <v>5355</v>
      </c>
      <c r="X587" s="130">
        <v>313636</v>
      </c>
      <c r="Y587" s="130">
        <v>313636</v>
      </c>
      <c r="Z587" s="131" t="s">
        <v>5356</v>
      </c>
      <c r="AA587" s="131">
        <v>940908</v>
      </c>
      <c r="AB587" s="131">
        <v>0</v>
      </c>
      <c r="AC587" s="131">
        <v>94091</v>
      </c>
      <c r="AD587" s="130">
        <v>1034.999</v>
      </c>
      <c r="AE587" s="127" t="s">
        <v>5357</v>
      </c>
      <c r="AF587" s="127" t="s">
        <v>5356</v>
      </c>
      <c r="AG587" s="127" t="s">
        <v>5356</v>
      </c>
      <c r="AH587" s="127" t="s">
        <v>5913</v>
      </c>
      <c r="AI587" s="127" t="s">
        <v>5356</v>
      </c>
      <c r="AJ587" s="127" t="s">
        <v>5359</v>
      </c>
      <c r="AK587" s="127" t="s">
        <v>5360</v>
      </c>
      <c r="AL587" s="131" t="s">
        <v>5361</v>
      </c>
      <c r="AM587" s="127" t="s">
        <v>5356</v>
      </c>
      <c r="AN587" s="127" t="s">
        <v>5914</v>
      </c>
      <c r="AO587" s="127" t="s">
        <v>5912</v>
      </c>
      <c r="AP587" s="127" t="s">
        <v>5384</v>
      </c>
      <c r="AQ587" s="132">
        <v>3</v>
      </c>
      <c r="AR587" t="s">
        <v>34</v>
      </c>
      <c r="AS587"/>
    </row>
    <row r="588" spans="1:45" s="127" customFormat="1">
      <c r="A588" s="127" t="s">
        <v>5915</v>
      </c>
      <c r="B588" s="128">
        <v>43643</v>
      </c>
      <c r="C588" s="127" t="s">
        <v>5339</v>
      </c>
      <c r="D588" s="127" t="s">
        <v>5340</v>
      </c>
      <c r="E588" s="127" t="s">
        <v>5916</v>
      </c>
      <c r="F588" s="127" t="s">
        <v>5342</v>
      </c>
      <c r="G588" s="127" t="s">
        <v>5378</v>
      </c>
      <c r="H588" s="127" t="s">
        <v>5379</v>
      </c>
      <c r="I588" s="127" t="s">
        <v>5380</v>
      </c>
      <c r="J588" s="127" t="s">
        <v>5346</v>
      </c>
      <c r="K588" s="127" t="s">
        <v>5347</v>
      </c>
      <c r="L588" s="127" t="s">
        <v>5348</v>
      </c>
      <c r="M588" s="127" t="s">
        <v>5349</v>
      </c>
      <c r="N588" s="127" t="s">
        <v>5346</v>
      </c>
      <c r="O588" s="127" t="s">
        <v>5350</v>
      </c>
      <c r="P588" s="127" t="s">
        <v>5381</v>
      </c>
      <c r="Q588" s="127" t="s">
        <v>5382</v>
      </c>
      <c r="R588" s="127" t="s">
        <v>5353</v>
      </c>
      <c r="S588" s="127" t="s">
        <v>5354</v>
      </c>
      <c r="T588" s="129">
        <v>6</v>
      </c>
      <c r="U588" s="129">
        <v>6</v>
      </c>
      <c r="V588" s="127" t="s">
        <v>5355</v>
      </c>
      <c r="W588" s="127" t="s">
        <v>5355</v>
      </c>
      <c r="X588" s="130">
        <v>155455</v>
      </c>
      <c r="Y588" s="130">
        <v>155455</v>
      </c>
      <c r="Z588" s="131" t="s">
        <v>5356</v>
      </c>
      <c r="AA588" s="131">
        <v>932730</v>
      </c>
      <c r="AB588" s="131">
        <v>0</v>
      </c>
      <c r="AC588" s="131">
        <v>93273</v>
      </c>
      <c r="AD588" s="130">
        <v>1026.0029999999999</v>
      </c>
      <c r="AE588" s="127" t="s">
        <v>5357</v>
      </c>
      <c r="AF588" s="127" t="s">
        <v>5356</v>
      </c>
      <c r="AG588" s="127" t="s">
        <v>5356</v>
      </c>
      <c r="AH588" s="127" t="s">
        <v>5917</v>
      </c>
      <c r="AI588" s="127" t="s">
        <v>5356</v>
      </c>
      <c r="AJ588" s="127" t="s">
        <v>5359</v>
      </c>
      <c r="AK588" s="127" t="s">
        <v>5360</v>
      </c>
      <c r="AL588" s="131" t="s">
        <v>5361</v>
      </c>
      <c r="AM588" s="127" t="s">
        <v>5384</v>
      </c>
      <c r="AN588" s="127" t="s">
        <v>5378</v>
      </c>
      <c r="AO588" s="127" t="s">
        <v>5356</v>
      </c>
      <c r="AP588" s="127" t="s">
        <v>5356</v>
      </c>
      <c r="AQ588" s="132">
        <v>6</v>
      </c>
      <c r="AR588" t="s">
        <v>34</v>
      </c>
      <c r="AS588"/>
    </row>
    <row r="589" spans="1:45" s="127" customFormat="1">
      <c r="A589" s="127" t="s">
        <v>5915</v>
      </c>
      <c r="B589" s="128">
        <v>43643</v>
      </c>
      <c r="C589" s="127" t="s">
        <v>5339</v>
      </c>
      <c r="D589" s="127" t="s">
        <v>5340</v>
      </c>
      <c r="E589" s="127" t="s">
        <v>5916</v>
      </c>
      <c r="F589" s="127" t="s">
        <v>5342</v>
      </c>
      <c r="G589" s="127" t="s">
        <v>5378</v>
      </c>
      <c r="H589" s="127" t="s">
        <v>5379</v>
      </c>
      <c r="I589" s="127" t="s">
        <v>5380</v>
      </c>
      <c r="J589" s="127" t="s">
        <v>5346</v>
      </c>
      <c r="K589" s="127" t="s">
        <v>5347</v>
      </c>
      <c r="L589" s="127" t="s">
        <v>5348</v>
      </c>
      <c r="M589" s="127" t="s">
        <v>5349</v>
      </c>
      <c r="N589" s="127" t="s">
        <v>5346</v>
      </c>
      <c r="O589" s="127" t="s">
        <v>5350</v>
      </c>
      <c r="P589" s="127" t="s">
        <v>5381</v>
      </c>
      <c r="Q589" s="127" t="s">
        <v>5382</v>
      </c>
      <c r="R589" s="127" t="s">
        <v>5363</v>
      </c>
      <c r="S589" s="127" t="s">
        <v>5364</v>
      </c>
      <c r="T589" s="129">
        <v>5</v>
      </c>
      <c r="U589" s="129">
        <v>5</v>
      </c>
      <c r="V589" s="127" t="s">
        <v>5355</v>
      </c>
      <c r="W589" s="127" t="s">
        <v>5355</v>
      </c>
      <c r="X589" s="130">
        <v>340000</v>
      </c>
      <c r="Y589" s="130">
        <v>340000</v>
      </c>
      <c r="Z589" s="131" t="s">
        <v>5356</v>
      </c>
      <c r="AA589" s="131">
        <v>1700000</v>
      </c>
      <c r="AB589" s="131">
        <v>0</v>
      </c>
      <c r="AC589" s="131">
        <v>170000</v>
      </c>
      <c r="AD589" s="130">
        <v>1870</v>
      </c>
      <c r="AE589" s="127" t="s">
        <v>5357</v>
      </c>
      <c r="AF589" s="127" t="s">
        <v>5356</v>
      </c>
      <c r="AG589" s="127" t="s">
        <v>5356</v>
      </c>
      <c r="AH589" s="127" t="s">
        <v>5917</v>
      </c>
      <c r="AI589" s="127" t="s">
        <v>5356</v>
      </c>
      <c r="AJ589" s="127" t="s">
        <v>5359</v>
      </c>
      <c r="AK589" s="127" t="s">
        <v>5360</v>
      </c>
      <c r="AL589" s="131" t="s">
        <v>5361</v>
      </c>
      <c r="AM589" s="127" t="s">
        <v>5384</v>
      </c>
      <c r="AN589" s="127" t="s">
        <v>5378</v>
      </c>
      <c r="AO589" s="127" t="s">
        <v>5356</v>
      </c>
      <c r="AP589" s="127" t="s">
        <v>5356</v>
      </c>
      <c r="AQ589" s="132">
        <v>5</v>
      </c>
      <c r="AR589" t="s">
        <v>34</v>
      </c>
      <c r="AS589"/>
    </row>
    <row r="590" spans="1:45" s="127" customFormat="1">
      <c r="A590" s="127" t="s">
        <v>5915</v>
      </c>
      <c r="B590" s="128">
        <v>43643</v>
      </c>
      <c r="C590" s="127" t="s">
        <v>5339</v>
      </c>
      <c r="D590" s="127" t="s">
        <v>5340</v>
      </c>
      <c r="E590" s="127" t="s">
        <v>5916</v>
      </c>
      <c r="F590" s="127" t="s">
        <v>5342</v>
      </c>
      <c r="G590" s="127" t="s">
        <v>5378</v>
      </c>
      <c r="H590" s="127" t="s">
        <v>5379</v>
      </c>
      <c r="I590" s="127" t="s">
        <v>5380</v>
      </c>
      <c r="J590" s="127" t="s">
        <v>5346</v>
      </c>
      <c r="K590" s="127" t="s">
        <v>5347</v>
      </c>
      <c r="L590" s="127" t="s">
        <v>5348</v>
      </c>
      <c r="M590" s="127" t="s">
        <v>5349</v>
      </c>
      <c r="N590" s="127" t="s">
        <v>5346</v>
      </c>
      <c r="O590" s="127" t="s">
        <v>5350</v>
      </c>
      <c r="P590" s="127" t="s">
        <v>5381</v>
      </c>
      <c r="Q590" s="127" t="s">
        <v>5382</v>
      </c>
      <c r="R590" s="127" t="s">
        <v>5365</v>
      </c>
      <c r="S590" s="127" t="s">
        <v>5366</v>
      </c>
      <c r="T590" s="129">
        <v>6</v>
      </c>
      <c r="U590" s="129">
        <v>6</v>
      </c>
      <c r="V590" s="127" t="s">
        <v>5355</v>
      </c>
      <c r="W590" s="127" t="s">
        <v>5355</v>
      </c>
      <c r="X590" s="130">
        <v>213273</v>
      </c>
      <c r="Y590" s="130">
        <v>213273</v>
      </c>
      <c r="Z590" s="131" t="s">
        <v>5356</v>
      </c>
      <c r="AA590" s="131">
        <v>1279638</v>
      </c>
      <c r="AB590" s="131">
        <v>0</v>
      </c>
      <c r="AC590" s="131">
        <v>127964</v>
      </c>
      <c r="AD590" s="130">
        <v>1407.6020000000001</v>
      </c>
      <c r="AE590" s="127" t="s">
        <v>5357</v>
      </c>
      <c r="AF590" s="127" t="s">
        <v>5356</v>
      </c>
      <c r="AG590" s="127" t="s">
        <v>5356</v>
      </c>
      <c r="AH590" s="127" t="s">
        <v>5917</v>
      </c>
      <c r="AI590" s="127" t="s">
        <v>5356</v>
      </c>
      <c r="AJ590" s="127" t="s">
        <v>5359</v>
      </c>
      <c r="AK590" s="127" t="s">
        <v>5360</v>
      </c>
      <c r="AL590" s="131" t="s">
        <v>5361</v>
      </c>
      <c r="AM590" s="127" t="s">
        <v>5384</v>
      </c>
      <c r="AN590" s="127" t="s">
        <v>5378</v>
      </c>
      <c r="AO590" s="127" t="s">
        <v>5356</v>
      </c>
      <c r="AP590" s="127" t="s">
        <v>5356</v>
      </c>
      <c r="AQ590" s="132">
        <v>6</v>
      </c>
      <c r="AR590" t="s">
        <v>34</v>
      </c>
      <c r="AS590"/>
    </row>
    <row r="591" spans="1:45" s="127" customFormat="1">
      <c r="A591" s="127" t="s">
        <v>5915</v>
      </c>
      <c r="B591" s="128">
        <v>43643</v>
      </c>
      <c r="C591" s="127" t="s">
        <v>5339</v>
      </c>
      <c r="D591" s="127" t="s">
        <v>5340</v>
      </c>
      <c r="E591" s="127" t="s">
        <v>5916</v>
      </c>
      <c r="F591" s="127" t="s">
        <v>5342</v>
      </c>
      <c r="G591" s="127" t="s">
        <v>5378</v>
      </c>
      <c r="H591" s="127" t="s">
        <v>5379</v>
      </c>
      <c r="I591" s="127" t="s">
        <v>5380</v>
      </c>
      <c r="J591" s="127" t="s">
        <v>5346</v>
      </c>
      <c r="K591" s="127" t="s">
        <v>5347</v>
      </c>
      <c r="L591" s="127" t="s">
        <v>5348</v>
      </c>
      <c r="M591" s="127" t="s">
        <v>5349</v>
      </c>
      <c r="N591" s="127" t="s">
        <v>5346</v>
      </c>
      <c r="O591" s="127" t="s">
        <v>5350</v>
      </c>
      <c r="P591" s="127" t="s">
        <v>5381</v>
      </c>
      <c r="Q591" s="127" t="s">
        <v>5382</v>
      </c>
      <c r="R591" s="127" t="s">
        <v>5369</v>
      </c>
      <c r="S591" s="127" t="s">
        <v>5370</v>
      </c>
      <c r="T591" s="129">
        <v>2</v>
      </c>
      <c r="U591" s="129">
        <v>2</v>
      </c>
      <c r="V591" s="127" t="s">
        <v>5355</v>
      </c>
      <c r="W591" s="127" t="s">
        <v>5355</v>
      </c>
      <c r="X591" s="130">
        <v>300000</v>
      </c>
      <c r="Y591" s="130">
        <v>300000</v>
      </c>
      <c r="Z591" s="131" t="s">
        <v>5356</v>
      </c>
      <c r="AA591" s="131">
        <v>600000</v>
      </c>
      <c r="AB591" s="131">
        <v>0</v>
      </c>
      <c r="AC591" s="131">
        <v>60000</v>
      </c>
      <c r="AD591" s="130">
        <v>660</v>
      </c>
      <c r="AE591" s="127" t="s">
        <v>5357</v>
      </c>
      <c r="AF591" s="127" t="s">
        <v>5356</v>
      </c>
      <c r="AG591" s="127" t="s">
        <v>5356</v>
      </c>
      <c r="AH591" s="127" t="s">
        <v>5917</v>
      </c>
      <c r="AI591" s="127" t="s">
        <v>5356</v>
      </c>
      <c r="AJ591" s="127" t="s">
        <v>5359</v>
      </c>
      <c r="AK591" s="127" t="s">
        <v>5360</v>
      </c>
      <c r="AL591" s="131" t="s">
        <v>5361</v>
      </c>
      <c r="AM591" s="127" t="s">
        <v>5384</v>
      </c>
      <c r="AN591" s="127" t="s">
        <v>5378</v>
      </c>
      <c r="AO591" s="127" t="s">
        <v>5356</v>
      </c>
      <c r="AP591" s="127" t="s">
        <v>5356</v>
      </c>
      <c r="AQ591" s="132">
        <v>2</v>
      </c>
      <c r="AR591" t="s">
        <v>34</v>
      </c>
      <c r="AS591"/>
    </row>
    <row r="592" spans="1:45" s="127" customFormat="1">
      <c r="A592" s="127" t="s">
        <v>5915</v>
      </c>
      <c r="B592" s="128">
        <v>43643</v>
      </c>
      <c r="C592" s="127" t="s">
        <v>5339</v>
      </c>
      <c r="D592" s="127" t="s">
        <v>5340</v>
      </c>
      <c r="E592" s="127" t="s">
        <v>5916</v>
      </c>
      <c r="F592" s="127" t="s">
        <v>5342</v>
      </c>
      <c r="G592" s="127" t="s">
        <v>5378</v>
      </c>
      <c r="H592" s="127" t="s">
        <v>5379</v>
      </c>
      <c r="I592" s="127" t="s">
        <v>5380</v>
      </c>
      <c r="J592" s="127" t="s">
        <v>5346</v>
      </c>
      <c r="K592" s="127" t="s">
        <v>5347</v>
      </c>
      <c r="L592" s="127" t="s">
        <v>5348</v>
      </c>
      <c r="M592" s="127" t="s">
        <v>5349</v>
      </c>
      <c r="N592" s="127" t="s">
        <v>5346</v>
      </c>
      <c r="O592" s="127" t="s">
        <v>5350</v>
      </c>
      <c r="P592" s="127" t="s">
        <v>5381</v>
      </c>
      <c r="Q592" s="127" t="s">
        <v>5382</v>
      </c>
      <c r="R592" s="127" t="s">
        <v>5371</v>
      </c>
      <c r="S592" s="127" t="s">
        <v>5372</v>
      </c>
      <c r="T592" s="129">
        <v>2</v>
      </c>
      <c r="U592" s="129">
        <v>2</v>
      </c>
      <c r="V592" s="127" t="s">
        <v>5355</v>
      </c>
      <c r="W592" s="127" t="s">
        <v>5355</v>
      </c>
      <c r="X592" s="130">
        <v>300000</v>
      </c>
      <c r="Y592" s="130">
        <v>300000</v>
      </c>
      <c r="Z592" s="131" t="s">
        <v>5356</v>
      </c>
      <c r="AA592" s="131">
        <v>600000</v>
      </c>
      <c r="AB592" s="131">
        <v>0</v>
      </c>
      <c r="AC592" s="131">
        <v>60000</v>
      </c>
      <c r="AD592" s="130">
        <v>660</v>
      </c>
      <c r="AE592" s="127" t="s">
        <v>5357</v>
      </c>
      <c r="AF592" s="127" t="s">
        <v>5356</v>
      </c>
      <c r="AG592" s="127" t="s">
        <v>5356</v>
      </c>
      <c r="AH592" s="127" t="s">
        <v>5917</v>
      </c>
      <c r="AI592" s="127" t="s">
        <v>5356</v>
      </c>
      <c r="AJ592" s="127" t="s">
        <v>5359</v>
      </c>
      <c r="AK592" s="127" t="s">
        <v>5360</v>
      </c>
      <c r="AL592" s="131" t="s">
        <v>5361</v>
      </c>
      <c r="AM592" s="127" t="s">
        <v>5384</v>
      </c>
      <c r="AN592" s="127" t="s">
        <v>5378</v>
      </c>
      <c r="AO592" s="127" t="s">
        <v>5356</v>
      </c>
      <c r="AP592" s="127" t="s">
        <v>5356</v>
      </c>
      <c r="AQ592" s="132">
        <v>2</v>
      </c>
      <c r="AR592" t="s">
        <v>34</v>
      </c>
      <c r="AS592"/>
    </row>
    <row r="593" spans="1:45" s="127" customFormat="1">
      <c r="A593" s="127" t="s">
        <v>5918</v>
      </c>
      <c r="B593" s="128">
        <v>43643</v>
      </c>
      <c r="C593" s="127" t="s">
        <v>5339</v>
      </c>
      <c r="D593" s="127" t="s">
        <v>5340</v>
      </c>
      <c r="E593" s="127" t="s">
        <v>5919</v>
      </c>
      <c r="F593" s="127" t="s">
        <v>5342</v>
      </c>
      <c r="G593" s="127" t="s">
        <v>5557</v>
      </c>
      <c r="H593" s="127" t="s">
        <v>5558</v>
      </c>
      <c r="I593" s="127" t="s">
        <v>5559</v>
      </c>
      <c r="J593" s="127" t="s">
        <v>5346</v>
      </c>
      <c r="K593" s="127" t="s">
        <v>5347</v>
      </c>
      <c r="L593" s="127" t="s">
        <v>5348</v>
      </c>
      <c r="M593" s="127" t="s">
        <v>5349</v>
      </c>
      <c r="N593" s="127" t="s">
        <v>5346</v>
      </c>
      <c r="O593" s="127" t="s">
        <v>5350</v>
      </c>
      <c r="P593" s="127" t="s">
        <v>5560</v>
      </c>
      <c r="Q593" s="127" t="s">
        <v>5561</v>
      </c>
      <c r="R593" s="127" t="s">
        <v>5363</v>
      </c>
      <c r="S593" s="127" t="s">
        <v>5364</v>
      </c>
      <c r="T593" s="129">
        <v>80</v>
      </c>
      <c r="U593" s="129">
        <v>80</v>
      </c>
      <c r="V593" s="127" t="s">
        <v>5355</v>
      </c>
      <c r="W593" s="127" t="s">
        <v>5355</v>
      </c>
      <c r="X593" s="130">
        <v>340000</v>
      </c>
      <c r="Y593" s="130">
        <v>340000</v>
      </c>
      <c r="Z593" s="131" t="s">
        <v>5356</v>
      </c>
      <c r="AA593" s="131">
        <v>27200000</v>
      </c>
      <c r="AB593" s="131">
        <v>0</v>
      </c>
      <c r="AC593" s="131">
        <v>2720000</v>
      </c>
      <c r="AD593" s="130">
        <v>29920</v>
      </c>
      <c r="AE593" s="127" t="s">
        <v>5357</v>
      </c>
      <c r="AF593" s="127" t="s">
        <v>5356</v>
      </c>
      <c r="AG593" s="127" t="s">
        <v>5356</v>
      </c>
      <c r="AH593" s="127" t="s">
        <v>5920</v>
      </c>
      <c r="AI593" s="127" t="s">
        <v>5356</v>
      </c>
      <c r="AJ593" s="127" t="s">
        <v>5359</v>
      </c>
      <c r="AK593" s="127" t="s">
        <v>5360</v>
      </c>
      <c r="AL593" s="131" t="s">
        <v>5361</v>
      </c>
      <c r="AM593" s="127" t="s">
        <v>5384</v>
      </c>
      <c r="AN593" s="127" t="s">
        <v>5557</v>
      </c>
      <c r="AO593" s="127" t="s">
        <v>5356</v>
      </c>
      <c r="AP593" s="127" t="s">
        <v>5356</v>
      </c>
      <c r="AQ593" s="132">
        <v>80</v>
      </c>
      <c r="AR593" t="s">
        <v>29</v>
      </c>
      <c r="AS593"/>
    </row>
    <row r="594" spans="1:45" s="127" customFormat="1">
      <c r="A594" s="127" t="s">
        <v>5921</v>
      </c>
      <c r="B594" s="128">
        <v>43643</v>
      </c>
      <c r="C594" s="127" t="s">
        <v>5339</v>
      </c>
      <c r="D594" s="127" t="s">
        <v>5340</v>
      </c>
      <c r="E594" s="127" t="s">
        <v>5922</v>
      </c>
      <c r="F594" s="127" t="s">
        <v>5342</v>
      </c>
      <c r="G594" s="127" t="s">
        <v>5495</v>
      </c>
      <c r="H594" s="127" t="s">
        <v>5496</v>
      </c>
      <c r="I594" s="127" t="s">
        <v>5497</v>
      </c>
      <c r="J594" s="127" t="s">
        <v>5346</v>
      </c>
      <c r="K594" s="127" t="s">
        <v>5347</v>
      </c>
      <c r="L594" s="127" t="s">
        <v>5348</v>
      </c>
      <c r="M594" s="127" t="s">
        <v>5349</v>
      </c>
      <c r="N594" s="127" t="s">
        <v>5346</v>
      </c>
      <c r="O594" s="127" t="s">
        <v>5350</v>
      </c>
      <c r="P594" s="127" t="s">
        <v>5351</v>
      </c>
      <c r="Q594" s="127" t="s">
        <v>5352</v>
      </c>
      <c r="R594" s="127" t="s">
        <v>5353</v>
      </c>
      <c r="S594" s="127" t="s">
        <v>5354</v>
      </c>
      <c r="T594" s="129">
        <v>20</v>
      </c>
      <c r="U594" s="129">
        <v>20</v>
      </c>
      <c r="V594" s="127" t="s">
        <v>5355</v>
      </c>
      <c r="W594" s="127" t="s">
        <v>5355</v>
      </c>
      <c r="X594" s="130">
        <v>155455</v>
      </c>
      <c r="Y594" s="130">
        <v>155455</v>
      </c>
      <c r="Z594" s="131" t="s">
        <v>5356</v>
      </c>
      <c r="AA594" s="131">
        <v>3109100</v>
      </c>
      <c r="AB594" s="131">
        <v>0</v>
      </c>
      <c r="AC594" s="131">
        <v>310910</v>
      </c>
      <c r="AD594" s="130">
        <v>3420.01</v>
      </c>
      <c r="AE594" s="127" t="s">
        <v>5357</v>
      </c>
      <c r="AF594" s="127" t="s">
        <v>5356</v>
      </c>
      <c r="AG594" s="127" t="s">
        <v>5356</v>
      </c>
      <c r="AH594" s="127" t="s">
        <v>5923</v>
      </c>
      <c r="AI594" s="127" t="s">
        <v>5356</v>
      </c>
      <c r="AJ594" s="127" t="s">
        <v>5359</v>
      </c>
      <c r="AK594" s="127" t="s">
        <v>5360</v>
      </c>
      <c r="AL594" s="131" t="s">
        <v>5361</v>
      </c>
      <c r="AM594" s="127" t="s">
        <v>13</v>
      </c>
      <c r="AN594" s="127" t="s">
        <v>5495</v>
      </c>
      <c r="AO594" s="127" t="s">
        <v>5356</v>
      </c>
      <c r="AP594" s="127" t="s">
        <v>5356</v>
      </c>
      <c r="AQ594" s="132">
        <v>20</v>
      </c>
      <c r="AR594" t="s">
        <v>95</v>
      </c>
      <c r="AS594"/>
    </row>
    <row r="595" spans="1:45" s="127" customFormat="1">
      <c r="A595" s="127" t="s">
        <v>5921</v>
      </c>
      <c r="B595" s="128">
        <v>43643</v>
      </c>
      <c r="C595" s="127" t="s">
        <v>5339</v>
      </c>
      <c r="D595" s="127" t="s">
        <v>5340</v>
      </c>
      <c r="E595" s="127" t="s">
        <v>5922</v>
      </c>
      <c r="F595" s="127" t="s">
        <v>5342</v>
      </c>
      <c r="G595" s="127" t="s">
        <v>5495</v>
      </c>
      <c r="H595" s="127" t="s">
        <v>5496</v>
      </c>
      <c r="I595" s="127" t="s">
        <v>5497</v>
      </c>
      <c r="J595" s="127" t="s">
        <v>5346</v>
      </c>
      <c r="K595" s="127" t="s">
        <v>5347</v>
      </c>
      <c r="L595" s="127" t="s">
        <v>5348</v>
      </c>
      <c r="M595" s="127" t="s">
        <v>5349</v>
      </c>
      <c r="N595" s="127" t="s">
        <v>5346</v>
      </c>
      <c r="O595" s="127" t="s">
        <v>5350</v>
      </c>
      <c r="P595" s="127" t="s">
        <v>5351</v>
      </c>
      <c r="Q595" s="127" t="s">
        <v>5352</v>
      </c>
      <c r="R595" s="127" t="s">
        <v>5367</v>
      </c>
      <c r="S595" s="127" t="s">
        <v>5368</v>
      </c>
      <c r="T595" s="129">
        <v>4</v>
      </c>
      <c r="U595" s="129">
        <v>4</v>
      </c>
      <c r="V595" s="127" t="s">
        <v>5355</v>
      </c>
      <c r="W595" s="127" t="s">
        <v>5355</v>
      </c>
      <c r="X595" s="130">
        <v>300000</v>
      </c>
      <c r="Y595" s="130">
        <v>300000</v>
      </c>
      <c r="Z595" s="131" t="s">
        <v>5356</v>
      </c>
      <c r="AA595" s="131">
        <v>1200000</v>
      </c>
      <c r="AB595" s="131">
        <v>0</v>
      </c>
      <c r="AC595" s="131">
        <v>120000</v>
      </c>
      <c r="AD595" s="130">
        <v>1320</v>
      </c>
      <c r="AE595" s="127" t="s">
        <v>5357</v>
      </c>
      <c r="AF595" s="127" t="s">
        <v>5356</v>
      </c>
      <c r="AG595" s="127" t="s">
        <v>5356</v>
      </c>
      <c r="AH595" s="127" t="s">
        <v>5923</v>
      </c>
      <c r="AI595" s="127" t="s">
        <v>5356</v>
      </c>
      <c r="AJ595" s="127" t="s">
        <v>5359</v>
      </c>
      <c r="AK595" s="127" t="s">
        <v>5360</v>
      </c>
      <c r="AL595" s="131" t="s">
        <v>5361</v>
      </c>
      <c r="AM595" s="127" t="s">
        <v>13</v>
      </c>
      <c r="AN595" s="127" t="s">
        <v>5495</v>
      </c>
      <c r="AO595" s="127" t="s">
        <v>5356</v>
      </c>
      <c r="AP595" s="127" t="s">
        <v>5356</v>
      </c>
      <c r="AQ595" s="132">
        <v>4</v>
      </c>
      <c r="AR595" t="s">
        <v>95</v>
      </c>
      <c r="AS595"/>
    </row>
    <row r="596" spans="1:45" s="127" customFormat="1">
      <c r="A596" s="127" t="s">
        <v>5924</v>
      </c>
      <c r="B596" s="128">
        <v>43643</v>
      </c>
      <c r="C596" s="127" t="s">
        <v>5339</v>
      </c>
      <c r="D596" s="127" t="s">
        <v>5340</v>
      </c>
      <c r="E596" s="127" t="s">
        <v>5925</v>
      </c>
      <c r="F596" s="127" t="s">
        <v>5342</v>
      </c>
      <c r="G596" s="127" t="s">
        <v>5427</v>
      </c>
      <c r="H596" s="127" t="s">
        <v>5428</v>
      </c>
      <c r="I596" s="127" t="s">
        <v>5451</v>
      </c>
      <c r="J596" s="127" t="s">
        <v>5346</v>
      </c>
      <c r="K596" s="127" t="s">
        <v>5347</v>
      </c>
      <c r="L596" s="127" t="s">
        <v>5348</v>
      </c>
      <c r="M596" s="127" t="s">
        <v>5349</v>
      </c>
      <c r="N596" s="127" t="s">
        <v>5346</v>
      </c>
      <c r="O596" s="127" t="s">
        <v>5350</v>
      </c>
      <c r="P596" s="127" t="s">
        <v>5351</v>
      </c>
      <c r="Q596" s="127" t="s">
        <v>5352</v>
      </c>
      <c r="R596" s="127" t="s">
        <v>5353</v>
      </c>
      <c r="S596" s="127" t="s">
        <v>5354</v>
      </c>
      <c r="T596" s="129">
        <v>10</v>
      </c>
      <c r="U596" s="129">
        <v>10</v>
      </c>
      <c r="V596" s="127" t="s">
        <v>5355</v>
      </c>
      <c r="W596" s="127" t="s">
        <v>5355</v>
      </c>
      <c r="X596" s="130">
        <v>155455</v>
      </c>
      <c r="Y596" s="130">
        <v>155455</v>
      </c>
      <c r="Z596" s="131" t="s">
        <v>5356</v>
      </c>
      <c r="AA596" s="131">
        <v>1554550</v>
      </c>
      <c r="AB596" s="131">
        <v>0</v>
      </c>
      <c r="AC596" s="131">
        <v>155454</v>
      </c>
      <c r="AD596" s="130">
        <v>1710.0039999999999</v>
      </c>
      <c r="AE596" s="127" t="s">
        <v>5357</v>
      </c>
      <c r="AF596" s="127" t="s">
        <v>5356</v>
      </c>
      <c r="AG596" s="127" t="s">
        <v>5356</v>
      </c>
      <c r="AH596" s="127" t="s">
        <v>5926</v>
      </c>
      <c r="AI596" s="127" t="s">
        <v>5356</v>
      </c>
      <c r="AJ596" s="127" t="s">
        <v>5359</v>
      </c>
      <c r="AK596" s="127" t="s">
        <v>5360</v>
      </c>
      <c r="AL596" s="131" t="s">
        <v>5361</v>
      </c>
      <c r="AM596" s="127" t="s">
        <v>5356</v>
      </c>
      <c r="AN596" s="127" t="s">
        <v>5453</v>
      </c>
      <c r="AO596" s="127" t="s">
        <v>5451</v>
      </c>
      <c r="AP596" s="127" t="s">
        <v>13</v>
      </c>
      <c r="AQ596" s="132">
        <v>10</v>
      </c>
      <c r="AR596" t="s">
        <v>94</v>
      </c>
      <c r="AS596"/>
    </row>
    <row r="597" spans="1:45" s="127" customFormat="1">
      <c r="A597" s="127" t="s">
        <v>5924</v>
      </c>
      <c r="B597" s="128">
        <v>43643</v>
      </c>
      <c r="C597" s="127" t="s">
        <v>5339</v>
      </c>
      <c r="D597" s="127" t="s">
        <v>5340</v>
      </c>
      <c r="E597" s="127" t="s">
        <v>5925</v>
      </c>
      <c r="F597" s="127" t="s">
        <v>5342</v>
      </c>
      <c r="G597" s="127" t="s">
        <v>5427</v>
      </c>
      <c r="H597" s="127" t="s">
        <v>5428</v>
      </c>
      <c r="I597" s="127" t="s">
        <v>5451</v>
      </c>
      <c r="J597" s="127" t="s">
        <v>5346</v>
      </c>
      <c r="K597" s="127" t="s">
        <v>5347</v>
      </c>
      <c r="L597" s="127" t="s">
        <v>5348</v>
      </c>
      <c r="M597" s="127" t="s">
        <v>5349</v>
      </c>
      <c r="N597" s="127" t="s">
        <v>5346</v>
      </c>
      <c r="O597" s="127" t="s">
        <v>5350</v>
      </c>
      <c r="P597" s="127" t="s">
        <v>5351</v>
      </c>
      <c r="Q597" s="127" t="s">
        <v>5352</v>
      </c>
      <c r="R597" s="127" t="s">
        <v>5363</v>
      </c>
      <c r="S597" s="127" t="s">
        <v>5364</v>
      </c>
      <c r="T597" s="129">
        <v>2</v>
      </c>
      <c r="U597" s="129">
        <v>2</v>
      </c>
      <c r="V597" s="127" t="s">
        <v>5355</v>
      </c>
      <c r="W597" s="127" t="s">
        <v>5355</v>
      </c>
      <c r="X597" s="130">
        <v>355455</v>
      </c>
      <c r="Y597" s="130">
        <v>355455</v>
      </c>
      <c r="Z597" s="131" t="s">
        <v>5356</v>
      </c>
      <c r="AA597" s="131">
        <v>710910</v>
      </c>
      <c r="AB597" s="131">
        <v>0</v>
      </c>
      <c r="AC597" s="131">
        <v>71091</v>
      </c>
      <c r="AD597" s="130">
        <v>782.00099999999998</v>
      </c>
      <c r="AE597" s="127" t="s">
        <v>5357</v>
      </c>
      <c r="AF597" s="127" t="s">
        <v>5356</v>
      </c>
      <c r="AG597" s="127" t="s">
        <v>5356</v>
      </c>
      <c r="AH597" s="127" t="s">
        <v>5926</v>
      </c>
      <c r="AI597" s="127" t="s">
        <v>5356</v>
      </c>
      <c r="AJ597" s="127" t="s">
        <v>5359</v>
      </c>
      <c r="AK597" s="127" t="s">
        <v>5360</v>
      </c>
      <c r="AL597" s="131" t="s">
        <v>5361</v>
      </c>
      <c r="AM597" s="127" t="s">
        <v>5356</v>
      </c>
      <c r="AN597" s="127" t="s">
        <v>5453</v>
      </c>
      <c r="AO597" s="127" t="s">
        <v>5451</v>
      </c>
      <c r="AP597" s="127" t="s">
        <v>13</v>
      </c>
      <c r="AQ597" s="132">
        <v>2</v>
      </c>
      <c r="AR597" t="s">
        <v>94</v>
      </c>
      <c r="AS597"/>
    </row>
    <row r="598" spans="1:45" s="127" customFormat="1">
      <c r="A598" s="127" t="s">
        <v>5924</v>
      </c>
      <c r="B598" s="128">
        <v>43643</v>
      </c>
      <c r="C598" s="127" t="s">
        <v>5339</v>
      </c>
      <c r="D598" s="127" t="s">
        <v>5340</v>
      </c>
      <c r="E598" s="127" t="s">
        <v>5925</v>
      </c>
      <c r="F598" s="127" t="s">
        <v>5342</v>
      </c>
      <c r="G598" s="127" t="s">
        <v>5427</v>
      </c>
      <c r="H598" s="127" t="s">
        <v>5428</v>
      </c>
      <c r="I598" s="127" t="s">
        <v>5451</v>
      </c>
      <c r="J598" s="127" t="s">
        <v>5346</v>
      </c>
      <c r="K598" s="127" t="s">
        <v>5347</v>
      </c>
      <c r="L598" s="127" t="s">
        <v>5348</v>
      </c>
      <c r="M598" s="127" t="s">
        <v>5349</v>
      </c>
      <c r="N598" s="127" t="s">
        <v>5346</v>
      </c>
      <c r="O598" s="127" t="s">
        <v>5350</v>
      </c>
      <c r="P598" s="127" t="s">
        <v>5351</v>
      </c>
      <c r="Q598" s="127" t="s">
        <v>5352</v>
      </c>
      <c r="R598" s="127" t="s">
        <v>5369</v>
      </c>
      <c r="S598" s="127" t="s">
        <v>5370</v>
      </c>
      <c r="T598" s="129">
        <v>1</v>
      </c>
      <c r="U598" s="129">
        <v>1</v>
      </c>
      <c r="V598" s="127" t="s">
        <v>5355</v>
      </c>
      <c r="W598" s="127" t="s">
        <v>5355</v>
      </c>
      <c r="X598" s="130">
        <v>313636</v>
      </c>
      <c r="Y598" s="130">
        <v>313636</v>
      </c>
      <c r="Z598" s="131" t="s">
        <v>5356</v>
      </c>
      <c r="AA598" s="131">
        <v>313636</v>
      </c>
      <c r="AB598" s="131">
        <v>0</v>
      </c>
      <c r="AC598" s="131">
        <v>31364</v>
      </c>
      <c r="AD598" s="130">
        <v>345</v>
      </c>
      <c r="AE598" s="127" t="s">
        <v>5357</v>
      </c>
      <c r="AF598" s="127" t="s">
        <v>5356</v>
      </c>
      <c r="AG598" s="127" t="s">
        <v>5356</v>
      </c>
      <c r="AH598" s="127" t="s">
        <v>5926</v>
      </c>
      <c r="AI598" s="127" t="s">
        <v>5356</v>
      </c>
      <c r="AJ598" s="127" t="s">
        <v>5359</v>
      </c>
      <c r="AK598" s="127" t="s">
        <v>5360</v>
      </c>
      <c r="AL598" s="131" t="s">
        <v>5361</v>
      </c>
      <c r="AM598" s="127" t="s">
        <v>5356</v>
      </c>
      <c r="AN598" s="127" t="s">
        <v>5453</v>
      </c>
      <c r="AO598" s="127" t="s">
        <v>5451</v>
      </c>
      <c r="AP598" s="127" t="s">
        <v>13</v>
      </c>
      <c r="AQ598" s="132">
        <v>1</v>
      </c>
      <c r="AR598" t="s">
        <v>94</v>
      </c>
      <c r="AS598"/>
    </row>
    <row r="599" spans="1:45" s="127" customFormat="1">
      <c r="A599" s="127" t="s">
        <v>5924</v>
      </c>
      <c r="B599" s="128">
        <v>43643</v>
      </c>
      <c r="C599" s="127" t="s">
        <v>5339</v>
      </c>
      <c r="D599" s="127" t="s">
        <v>5340</v>
      </c>
      <c r="E599" s="127" t="s">
        <v>5925</v>
      </c>
      <c r="F599" s="127" t="s">
        <v>5342</v>
      </c>
      <c r="G599" s="127" t="s">
        <v>5427</v>
      </c>
      <c r="H599" s="127" t="s">
        <v>5428</v>
      </c>
      <c r="I599" s="127" t="s">
        <v>5451</v>
      </c>
      <c r="J599" s="127" t="s">
        <v>5346</v>
      </c>
      <c r="K599" s="127" t="s">
        <v>5347</v>
      </c>
      <c r="L599" s="127" t="s">
        <v>5348</v>
      </c>
      <c r="M599" s="127" t="s">
        <v>5349</v>
      </c>
      <c r="N599" s="127" t="s">
        <v>5346</v>
      </c>
      <c r="O599" s="127" t="s">
        <v>5350</v>
      </c>
      <c r="P599" s="127" t="s">
        <v>5351</v>
      </c>
      <c r="Q599" s="127" t="s">
        <v>5352</v>
      </c>
      <c r="R599" s="127" t="s">
        <v>5371</v>
      </c>
      <c r="S599" s="127" t="s">
        <v>5372</v>
      </c>
      <c r="T599" s="129">
        <v>3</v>
      </c>
      <c r="U599" s="129">
        <v>3</v>
      </c>
      <c r="V599" s="127" t="s">
        <v>5355</v>
      </c>
      <c r="W599" s="127" t="s">
        <v>5355</v>
      </c>
      <c r="X599" s="130">
        <v>313636</v>
      </c>
      <c r="Y599" s="130">
        <v>313636</v>
      </c>
      <c r="Z599" s="131" t="s">
        <v>5356</v>
      </c>
      <c r="AA599" s="131">
        <v>940908</v>
      </c>
      <c r="AB599" s="131">
        <v>0</v>
      </c>
      <c r="AC599" s="131">
        <v>94091</v>
      </c>
      <c r="AD599" s="130">
        <v>1034.999</v>
      </c>
      <c r="AE599" s="127" t="s">
        <v>5357</v>
      </c>
      <c r="AF599" s="127" t="s">
        <v>5356</v>
      </c>
      <c r="AG599" s="127" t="s">
        <v>5356</v>
      </c>
      <c r="AH599" s="127" t="s">
        <v>5926</v>
      </c>
      <c r="AI599" s="127" t="s">
        <v>5356</v>
      </c>
      <c r="AJ599" s="127" t="s">
        <v>5359</v>
      </c>
      <c r="AK599" s="127" t="s">
        <v>5360</v>
      </c>
      <c r="AL599" s="131" t="s">
        <v>5361</v>
      </c>
      <c r="AM599" s="127" t="s">
        <v>5356</v>
      </c>
      <c r="AN599" s="127" t="s">
        <v>5453</v>
      </c>
      <c r="AO599" s="127" t="s">
        <v>5451</v>
      </c>
      <c r="AP599" s="127" t="s">
        <v>13</v>
      </c>
      <c r="AQ599" s="132">
        <v>3</v>
      </c>
      <c r="AR599" t="s">
        <v>94</v>
      </c>
      <c r="AS599"/>
    </row>
    <row r="600" spans="1:45" s="127" customFormat="1">
      <c r="A600" s="127" t="s">
        <v>5927</v>
      </c>
      <c r="B600" s="128">
        <v>43643</v>
      </c>
      <c r="C600" s="127" t="s">
        <v>5339</v>
      </c>
      <c r="D600" s="127" t="s">
        <v>5340</v>
      </c>
      <c r="E600" s="127" t="s">
        <v>5928</v>
      </c>
      <c r="F600" s="127" t="s">
        <v>5342</v>
      </c>
      <c r="G600" s="127" t="s">
        <v>5713</v>
      </c>
      <c r="H600" s="127" t="s">
        <v>5714</v>
      </c>
      <c r="I600" s="127" t="s">
        <v>5715</v>
      </c>
      <c r="J600" s="127" t="s">
        <v>5346</v>
      </c>
      <c r="K600" s="127" t="s">
        <v>5716</v>
      </c>
      <c r="L600" s="127" t="s">
        <v>5717</v>
      </c>
      <c r="M600" s="127" t="s">
        <v>5349</v>
      </c>
      <c r="N600" s="127" t="s">
        <v>5346</v>
      </c>
      <c r="O600" s="127" t="s">
        <v>5350</v>
      </c>
      <c r="P600" s="127" t="s">
        <v>5718</v>
      </c>
      <c r="Q600" s="127" t="s">
        <v>5719</v>
      </c>
      <c r="R600" s="127" t="s">
        <v>5353</v>
      </c>
      <c r="S600" s="127" t="s">
        <v>5354</v>
      </c>
      <c r="T600" s="129">
        <v>100</v>
      </c>
      <c r="U600" s="129">
        <v>100</v>
      </c>
      <c r="V600" s="127" t="s">
        <v>5355</v>
      </c>
      <c r="W600" s="127" t="s">
        <v>5355</v>
      </c>
      <c r="X600" s="130">
        <v>107728</v>
      </c>
      <c r="Y600" s="130">
        <v>107728</v>
      </c>
      <c r="Z600" s="131" t="s">
        <v>5356</v>
      </c>
      <c r="AA600" s="131">
        <v>10772825</v>
      </c>
      <c r="AB600" s="131">
        <v>-3278075</v>
      </c>
      <c r="AC600" s="131">
        <v>1077283</v>
      </c>
      <c r="AD600" s="130">
        <v>11850.108</v>
      </c>
      <c r="AE600" s="127" t="s">
        <v>5357</v>
      </c>
      <c r="AF600" s="127" t="s">
        <v>5356</v>
      </c>
      <c r="AG600" s="127" t="s">
        <v>5356</v>
      </c>
      <c r="AH600" s="127" t="s">
        <v>5929</v>
      </c>
      <c r="AI600" s="127" t="s">
        <v>5356</v>
      </c>
      <c r="AJ600" s="127" t="s">
        <v>5590</v>
      </c>
      <c r="AK600" s="127" t="s">
        <v>5591</v>
      </c>
      <c r="AL600" s="131" t="s">
        <v>5361</v>
      </c>
      <c r="AM600" s="127" t="s">
        <v>5356</v>
      </c>
      <c r="AN600" s="127" t="s">
        <v>5713</v>
      </c>
      <c r="AO600" s="127" t="s">
        <v>5356</v>
      </c>
      <c r="AP600" s="127" t="s">
        <v>5356</v>
      </c>
      <c r="AQ600" s="132">
        <v>100</v>
      </c>
      <c r="AR600">
        <v>0</v>
      </c>
      <c r="AS600"/>
    </row>
    <row r="601" spans="1:45" s="127" customFormat="1">
      <c r="A601" s="127" t="s">
        <v>5927</v>
      </c>
      <c r="B601" s="128">
        <v>43643</v>
      </c>
      <c r="C601" s="127" t="s">
        <v>5339</v>
      </c>
      <c r="D601" s="127" t="s">
        <v>5340</v>
      </c>
      <c r="E601" s="127" t="s">
        <v>5928</v>
      </c>
      <c r="F601" s="127" t="s">
        <v>5342</v>
      </c>
      <c r="G601" s="127" t="s">
        <v>5713</v>
      </c>
      <c r="H601" s="127" t="s">
        <v>5714</v>
      </c>
      <c r="I601" s="127" t="s">
        <v>5715</v>
      </c>
      <c r="J601" s="127" t="s">
        <v>5346</v>
      </c>
      <c r="K601" s="127" t="s">
        <v>5716</v>
      </c>
      <c r="L601" s="127" t="s">
        <v>5717</v>
      </c>
      <c r="M601" s="127" t="s">
        <v>5349</v>
      </c>
      <c r="N601" s="127" t="s">
        <v>5346</v>
      </c>
      <c r="O601" s="127" t="s">
        <v>5350</v>
      </c>
      <c r="P601" s="127" t="s">
        <v>5718</v>
      </c>
      <c r="Q601" s="127" t="s">
        <v>5719</v>
      </c>
      <c r="R601" s="127" t="s">
        <v>5365</v>
      </c>
      <c r="S601" s="127" t="s">
        <v>5366</v>
      </c>
      <c r="T601" s="129">
        <v>28</v>
      </c>
      <c r="U601" s="129">
        <v>28</v>
      </c>
      <c r="V601" s="127" t="s">
        <v>5355</v>
      </c>
      <c r="W601" s="127" t="s">
        <v>5355</v>
      </c>
      <c r="X601" s="130">
        <v>187680</v>
      </c>
      <c r="Y601" s="130">
        <v>187680</v>
      </c>
      <c r="Z601" s="131" t="s">
        <v>5356</v>
      </c>
      <c r="AA601" s="131">
        <v>5255040</v>
      </c>
      <c r="AB601" s="131">
        <v>0</v>
      </c>
      <c r="AC601" s="131">
        <v>525504</v>
      </c>
      <c r="AD601" s="130">
        <v>5780.5439999999999</v>
      </c>
      <c r="AE601" s="127" t="s">
        <v>5357</v>
      </c>
      <c r="AF601" s="127" t="s">
        <v>5356</v>
      </c>
      <c r="AG601" s="127" t="s">
        <v>5356</v>
      </c>
      <c r="AH601" s="127" t="s">
        <v>5929</v>
      </c>
      <c r="AI601" s="127" t="s">
        <v>5356</v>
      </c>
      <c r="AJ601" s="127" t="s">
        <v>5590</v>
      </c>
      <c r="AK601" s="127" t="s">
        <v>5591</v>
      </c>
      <c r="AL601" s="131" t="s">
        <v>5361</v>
      </c>
      <c r="AM601" s="127" t="s">
        <v>5356</v>
      </c>
      <c r="AN601" s="127" t="s">
        <v>5713</v>
      </c>
      <c r="AO601" s="127" t="s">
        <v>5356</v>
      </c>
      <c r="AP601" s="127" t="s">
        <v>5356</v>
      </c>
      <c r="AQ601" s="132">
        <v>28</v>
      </c>
      <c r="AR601">
        <v>0</v>
      </c>
      <c r="AS601"/>
    </row>
    <row r="602" spans="1:45" s="127" customFormat="1">
      <c r="A602" s="127" t="s">
        <v>5927</v>
      </c>
      <c r="B602" s="128">
        <v>43643</v>
      </c>
      <c r="C602" s="127" t="s">
        <v>5339</v>
      </c>
      <c r="D602" s="127" t="s">
        <v>5340</v>
      </c>
      <c r="E602" s="127" t="s">
        <v>5928</v>
      </c>
      <c r="F602" s="127" t="s">
        <v>5342</v>
      </c>
      <c r="G602" s="127" t="s">
        <v>5713</v>
      </c>
      <c r="H602" s="127" t="s">
        <v>5714</v>
      </c>
      <c r="I602" s="127" t="s">
        <v>5715</v>
      </c>
      <c r="J602" s="127" t="s">
        <v>5346</v>
      </c>
      <c r="K602" s="127" t="s">
        <v>5716</v>
      </c>
      <c r="L602" s="127" t="s">
        <v>5717</v>
      </c>
      <c r="M602" s="127" t="s">
        <v>5349</v>
      </c>
      <c r="N602" s="127" t="s">
        <v>5346</v>
      </c>
      <c r="O602" s="127" t="s">
        <v>5350</v>
      </c>
      <c r="P602" s="127" t="s">
        <v>5718</v>
      </c>
      <c r="Q602" s="127" t="s">
        <v>5719</v>
      </c>
      <c r="R602" s="127" t="s">
        <v>5386</v>
      </c>
      <c r="S602" s="127" t="s">
        <v>5387</v>
      </c>
      <c r="T602" s="129">
        <v>74</v>
      </c>
      <c r="U602" s="129">
        <v>74</v>
      </c>
      <c r="V602" s="127" t="s">
        <v>5355</v>
      </c>
      <c r="W602" s="127" t="s">
        <v>5355</v>
      </c>
      <c r="X602" s="130">
        <v>187680</v>
      </c>
      <c r="Y602" s="130">
        <v>187680</v>
      </c>
      <c r="Z602" s="131" t="s">
        <v>5356</v>
      </c>
      <c r="AA602" s="131">
        <v>13888320</v>
      </c>
      <c r="AB602" s="131">
        <v>0</v>
      </c>
      <c r="AC602" s="131">
        <v>1388832</v>
      </c>
      <c r="AD602" s="130">
        <v>15277.152</v>
      </c>
      <c r="AE602" s="127" t="s">
        <v>5357</v>
      </c>
      <c r="AF602" s="127" t="s">
        <v>5356</v>
      </c>
      <c r="AG602" s="127" t="s">
        <v>5356</v>
      </c>
      <c r="AH602" s="127" t="s">
        <v>5929</v>
      </c>
      <c r="AI602" s="127" t="s">
        <v>5356</v>
      </c>
      <c r="AJ602" s="127" t="s">
        <v>5590</v>
      </c>
      <c r="AK602" s="127" t="s">
        <v>5591</v>
      </c>
      <c r="AL602" s="131" t="s">
        <v>5361</v>
      </c>
      <c r="AM602" s="127" t="s">
        <v>5356</v>
      </c>
      <c r="AN602" s="127" t="s">
        <v>5713</v>
      </c>
      <c r="AO602" s="127" t="s">
        <v>5356</v>
      </c>
      <c r="AP602" s="127" t="s">
        <v>5356</v>
      </c>
      <c r="AQ602" s="132">
        <v>74</v>
      </c>
      <c r="AR602">
        <v>0</v>
      </c>
      <c r="AS602"/>
    </row>
    <row r="603" spans="1:45" s="127" customFormat="1">
      <c r="A603" s="127" t="s">
        <v>5927</v>
      </c>
      <c r="B603" s="128">
        <v>43643</v>
      </c>
      <c r="C603" s="127" t="s">
        <v>5339</v>
      </c>
      <c r="D603" s="127" t="s">
        <v>5340</v>
      </c>
      <c r="E603" s="127" t="s">
        <v>5928</v>
      </c>
      <c r="F603" s="127" t="s">
        <v>5342</v>
      </c>
      <c r="G603" s="127" t="s">
        <v>5713</v>
      </c>
      <c r="H603" s="127" t="s">
        <v>5714</v>
      </c>
      <c r="I603" s="127" t="s">
        <v>5715</v>
      </c>
      <c r="J603" s="127" t="s">
        <v>5346</v>
      </c>
      <c r="K603" s="127" t="s">
        <v>5716</v>
      </c>
      <c r="L603" s="127" t="s">
        <v>5717</v>
      </c>
      <c r="M603" s="127" t="s">
        <v>5349</v>
      </c>
      <c r="N603" s="127" t="s">
        <v>5346</v>
      </c>
      <c r="O603" s="127" t="s">
        <v>5350</v>
      </c>
      <c r="P603" s="127" t="s">
        <v>5718</v>
      </c>
      <c r="Q603" s="127" t="s">
        <v>5719</v>
      </c>
      <c r="R603" s="127" t="s">
        <v>5367</v>
      </c>
      <c r="S603" s="127" t="s">
        <v>5368</v>
      </c>
      <c r="T603" s="129">
        <v>130</v>
      </c>
      <c r="U603" s="129">
        <v>130</v>
      </c>
      <c r="V603" s="127" t="s">
        <v>5355</v>
      </c>
      <c r="W603" s="127" t="s">
        <v>5355</v>
      </c>
      <c r="X603" s="130">
        <v>234600</v>
      </c>
      <c r="Y603" s="130">
        <v>234600</v>
      </c>
      <c r="Z603" s="131" t="s">
        <v>5356</v>
      </c>
      <c r="AA603" s="131">
        <v>30498000</v>
      </c>
      <c r="AB603" s="131">
        <v>-5382000</v>
      </c>
      <c r="AC603" s="131">
        <v>3049800</v>
      </c>
      <c r="AD603" s="130">
        <v>33547.800000000003</v>
      </c>
      <c r="AE603" s="127" t="s">
        <v>5357</v>
      </c>
      <c r="AF603" s="127" t="s">
        <v>5356</v>
      </c>
      <c r="AG603" s="127" t="s">
        <v>5356</v>
      </c>
      <c r="AH603" s="127" t="s">
        <v>5929</v>
      </c>
      <c r="AI603" s="127" t="s">
        <v>5356</v>
      </c>
      <c r="AJ603" s="127" t="s">
        <v>5590</v>
      </c>
      <c r="AK603" s="127" t="s">
        <v>5591</v>
      </c>
      <c r="AL603" s="131" t="s">
        <v>5361</v>
      </c>
      <c r="AM603" s="127" t="s">
        <v>5356</v>
      </c>
      <c r="AN603" s="127" t="s">
        <v>5713</v>
      </c>
      <c r="AO603" s="127" t="s">
        <v>5356</v>
      </c>
      <c r="AP603" s="127" t="s">
        <v>5356</v>
      </c>
      <c r="AQ603" s="132">
        <v>130</v>
      </c>
      <c r="AR603">
        <v>0</v>
      </c>
      <c r="AS603"/>
    </row>
    <row r="604" spans="1:45" s="127" customFormat="1">
      <c r="A604" s="127" t="s">
        <v>5927</v>
      </c>
      <c r="B604" s="128">
        <v>43643</v>
      </c>
      <c r="C604" s="127" t="s">
        <v>5339</v>
      </c>
      <c r="D604" s="127" t="s">
        <v>5340</v>
      </c>
      <c r="E604" s="127" t="s">
        <v>5928</v>
      </c>
      <c r="F604" s="127" t="s">
        <v>5342</v>
      </c>
      <c r="G604" s="127" t="s">
        <v>5713</v>
      </c>
      <c r="H604" s="127" t="s">
        <v>5714</v>
      </c>
      <c r="I604" s="127" t="s">
        <v>5715</v>
      </c>
      <c r="J604" s="127" t="s">
        <v>5346</v>
      </c>
      <c r="K604" s="127" t="s">
        <v>5716</v>
      </c>
      <c r="L604" s="127" t="s">
        <v>5717</v>
      </c>
      <c r="M604" s="127" t="s">
        <v>5349</v>
      </c>
      <c r="N604" s="127" t="s">
        <v>5346</v>
      </c>
      <c r="O604" s="127" t="s">
        <v>5350</v>
      </c>
      <c r="P604" s="127" t="s">
        <v>5718</v>
      </c>
      <c r="Q604" s="127" t="s">
        <v>5719</v>
      </c>
      <c r="R604" s="127" t="s">
        <v>5369</v>
      </c>
      <c r="S604" s="127" t="s">
        <v>5370</v>
      </c>
      <c r="T604" s="129">
        <v>19</v>
      </c>
      <c r="U604" s="129">
        <v>19</v>
      </c>
      <c r="V604" s="127" t="s">
        <v>5355</v>
      </c>
      <c r="W604" s="127" t="s">
        <v>5355</v>
      </c>
      <c r="X604" s="130">
        <v>234600</v>
      </c>
      <c r="Y604" s="130">
        <v>234600</v>
      </c>
      <c r="Z604" s="131" t="s">
        <v>5356</v>
      </c>
      <c r="AA604" s="131">
        <v>4457400</v>
      </c>
      <c r="AB604" s="131">
        <v>-786600</v>
      </c>
      <c r="AC604" s="131">
        <v>445740</v>
      </c>
      <c r="AD604" s="130">
        <v>4903.1400000000003</v>
      </c>
      <c r="AE604" s="127" t="s">
        <v>5357</v>
      </c>
      <c r="AF604" s="127" t="s">
        <v>5356</v>
      </c>
      <c r="AG604" s="127" t="s">
        <v>5356</v>
      </c>
      <c r="AH604" s="127" t="s">
        <v>5929</v>
      </c>
      <c r="AI604" s="127" t="s">
        <v>5356</v>
      </c>
      <c r="AJ604" s="127" t="s">
        <v>5590</v>
      </c>
      <c r="AK604" s="127" t="s">
        <v>5591</v>
      </c>
      <c r="AL604" s="131" t="s">
        <v>5361</v>
      </c>
      <c r="AM604" s="127" t="s">
        <v>5356</v>
      </c>
      <c r="AN604" s="127" t="s">
        <v>5713</v>
      </c>
      <c r="AO604" s="127" t="s">
        <v>5356</v>
      </c>
      <c r="AP604" s="127" t="s">
        <v>5356</v>
      </c>
      <c r="AQ604" s="132">
        <v>19</v>
      </c>
      <c r="AR604">
        <v>0</v>
      </c>
      <c r="AS604"/>
    </row>
    <row r="605" spans="1:45" s="127" customFormat="1">
      <c r="A605" s="127" t="s">
        <v>5930</v>
      </c>
      <c r="B605" s="128">
        <v>43643</v>
      </c>
      <c r="C605" s="127" t="s">
        <v>5339</v>
      </c>
      <c r="D605" s="127" t="s">
        <v>5340</v>
      </c>
      <c r="E605" s="127" t="s">
        <v>5931</v>
      </c>
      <c r="F605" s="127" t="s">
        <v>5342</v>
      </c>
      <c r="G605" s="127" t="s">
        <v>5713</v>
      </c>
      <c r="H605" s="127" t="s">
        <v>5714</v>
      </c>
      <c r="I605" s="127" t="s">
        <v>5715</v>
      </c>
      <c r="J605" s="127" t="s">
        <v>5346</v>
      </c>
      <c r="K605" s="127" t="s">
        <v>5716</v>
      </c>
      <c r="L605" s="127" t="s">
        <v>5717</v>
      </c>
      <c r="M605" s="127" t="s">
        <v>5349</v>
      </c>
      <c r="N605" s="127" t="s">
        <v>5346</v>
      </c>
      <c r="O605" s="127" t="s">
        <v>5350</v>
      </c>
      <c r="P605" s="127" t="s">
        <v>5718</v>
      </c>
      <c r="Q605" s="127" t="s">
        <v>5719</v>
      </c>
      <c r="R605" s="127" t="s">
        <v>5353</v>
      </c>
      <c r="S605" s="127" t="s">
        <v>5354</v>
      </c>
      <c r="T605" s="129">
        <v>26</v>
      </c>
      <c r="U605" s="129">
        <v>26</v>
      </c>
      <c r="V605" s="127" t="s">
        <v>5355</v>
      </c>
      <c r="W605" s="127" t="s">
        <v>5355</v>
      </c>
      <c r="X605" s="130">
        <v>107728</v>
      </c>
      <c r="Y605" s="130">
        <v>107728</v>
      </c>
      <c r="Z605" s="131" t="s">
        <v>5356</v>
      </c>
      <c r="AA605" s="131">
        <v>2800935</v>
      </c>
      <c r="AB605" s="131">
        <v>-852299</v>
      </c>
      <c r="AC605" s="131">
        <v>280094</v>
      </c>
      <c r="AD605" s="130">
        <v>3081.029</v>
      </c>
      <c r="AE605" s="127" t="s">
        <v>5357</v>
      </c>
      <c r="AF605" s="127" t="s">
        <v>5356</v>
      </c>
      <c r="AG605" s="127" t="s">
        <v>5356</v>
      </c>
      <c r="AH605" s="127" t="s">
        <v>5932</v>
      </c>
      <c r="AI605" s="127" t="s">
        <v>5356</v>
      </c>
      <c r="AJ605" s="127" t="s">
        <v>5590</v>
      </c>
      <c r="AK605" s="127" t="s">
        <v>5591</v>
      </c>
      <c r="AL605" s="131" t="s">
        <v>5361</v>
      </c>
      <c r="AM605" s="127" t="s">
        <v>5356</v>
      </c>
      <c r="AN605" s="127" t="s">
        <v>5713</v>
      </c>
      <c r="AO605" s="127" t="s">
        <v>5356</v>
      </c>
      <c r="AP605" s="127" t="s">
        <v>5356</v>
      </c>
      <c r="AQ605" s="132">
        <v>26</v>
      </c>
      <c r="AR605">
        <v>0</v>
      </c>
      <c r="AS605"/>
    </row>
    <row r="606" spans="1:45" s="127" customFormat="1">
      <c r="A606" s="127" t="s">
        <v>5930</v>
      </c>
      <c r="B606" s="128">
        <v>43643</v>
      </c>
      <c r="C606" s="127" t="s">
        <v>5339</v>
      </c>
      <c r="D606" s="127" t="s">
        <v>5340</v>
      </c>
      <c r="E606" s="127" t="s">
        <v>5931</v>
      </c>
      <c r="F606" s="127" t="s">
        <v>5342</v>
      </c>
      <c r="G606" s="127" t="s">
        <v>5713</v>
      </c>
      <c r="H606" s="127" t="s">
        <v>5714</v>
      </c>
      <c r="I606" s="127" t="s">
        <v>5715</v>
      </c>
      <c r="J606" s="127" t="s">
        <v>5346</v>
      </c>
      <c r="K606" s="127" t="s">
        <v>5716</v>
      </c>
      <c r="L606" s="127" t="s">
        <v>5717</v>
      </c>
      <c r="M606" s="127" t="s">
        <v>5349</v>
      </c>
      <c r="N606" s="127" t="s">
        <v>5346</v>
      </c>
      <c r="O606" s="127" t="s">
        <v>5350</v>
      </c>
      <c r="P606" s="127" t="s">
        <v>5718</v>
      </c>
      <c r="Q606" s="127" t="s">
        <v>5719</v>
      </c>
      <c r="R606" s="127" t="s">
        <v>5386</v>
      </c>
      <c r="S606" s="127" t="s">
        <v>5387</v>
      </c>
      <c r="T606" s="129">
        <v>350</v>
      </c>
      <c r="U606" s="129">
        <v>350</v>
      </c>
      <c r="V606" s="127" t="s">
        <v>5355</v>
      </c>
      <c r="W606" s="127" t="s">
        <v>5355</v>
      </c>
      <c r="X606" s="130">
        <v>187680</v>
      </c>
      <c r="Y606" s="130">
        <v>187680</v>
      </c>
      <c r="Z606" s="131" t="s">
        <v>5356</v>
      </c>
      <c r="AA606" s="131">
        <v>65688000</v>
      </c>
      <c r="AB606" s="131">
        <v>0</v>
      </c>
      <c r="AC606" s="131">
        <v>6568800</v>
      </c>
      <c r="AD606" s="130">
        <v>72256.800000000003</v>
      </c>
      <c r="AE606" s="127" t="s">
        <v>5357</v>
      </c>
      <c r="AF606" s="127" t="s">
        <v>5356</v>
      </c>
      <c r="AG606" s="127" t="s">
        <v>5356</v>
      </c>
      <c r="AH606" s="127" t="s">
        <v>5932</v>
      </c>
      <c r="AI606" s="127" t="s">
        <v>5356</v>
      </c>
      <c r="AJ606" s="127" t="s">
        <v>5590</v>
      </c>
      <c r="AK606" s="127" t="s">
        <v>5591</v>
      </c>
      <c r="AL606" s="131" t="s">
        <v>5361</v>
      </c>
      <c r="AM606" s="127" t="s">
        <v>5356</v>
      </c>
      <c r="AN606" s="127" t="s">
        <v>5713</v>
      </c>
      <c r="AO606" s="127" t="s">
        <v>5356</v>
      </c>
      <c r="AP606" s="127" t="s">
        <v>5356</v>
      </c>
      <c r="AQ606" s="132">
        <v>350</v>
      </c>
      <c r="AR606">
        <v>0</v>
      </c>
      <c r="AS606"/>
    </row>
    <row r="607" spans="1:45" s="127" customFormat="1">
      <c r="A607" s="127" t="s">
        <v>5933</v>
      </c>
      <c r="B607" s="128">
        <v>43643</v>
      </c>
      <c r="C607" s="127" t="s">
        <v>5339</v>
      </c>
      <c r="D607" s="127" t="s">
        <v>5340</v>
      </c>
      <c r="E607" s="127" t="s">
        <v>5934</v>
      </c>
      <c r="F607" s="127" t="s">
        <v>5342</v>
      </c>
      <c r="G607" s="127" t="s">
        <v>5713</v>
      </c>
      <c r="H607" s="127" t="s">
        <v>5714</v>
      </c>
      <c r="I607" s="127" t="s">
        <v>5715</v>
      </c>
      <c r="J607" s="127" t="s">
        <v>5346</v>
      </c>
      <c r="K607" s="127" t="s">
        <v>5716</v>
      </c>
      <c r="L607" s="127" t="s">
        <v>5717</v>
      </c>
      <c r="M607" s="127" t="s">
        <v>5349</v>
      </c>
      <c r="N607" s="127" t="s">
        <v>5346</v>
      </c>
      <c r="O607" s="127" t="s">
        <v>5350</v>
      </c>
      <c r="P607" s="127" t="s">
        <v>5718</v>
      </c>
      <c r="Q607" s="127" t="s">
        <v>5719</v>
      </c>
      <c r="R607" s="127" t="s">
        <v>5353</v>
      </c>
      <c r="S607" s="127" t="s">
        <v>5354</v>
      </c>
      <c r="T607" s="129">
        <v>430</v>
      </c>
      <c r="U607" s="129">
        <v>430</v>
      </c>
      <c r="V607" s="127" t="s">
        <v>5355</v>
      </c>
      <c r="W607" s="127" t="s">
        <v>5355</v>
      </c>
      <c r="X607" s="130">
        <v>107728</v>
      </c>
      <c r="Y607" s="130">
        <v>107728</v>
      </c>
      <c r="Z607" s="131" t="s">
        <v>5356</v>
      </c>
      <c r="AA607" s="131">
        <v>46323148</v>
      </c>
      <c r="AB607" s="131">
        <v>-14095722</v>
      </c>
      <c r="AC607" s="131">
        <v>4632315</v>
      </c>
      <c r="AD607" s="130">
        <v>50955.463000000003</v>
      </c>
      <c r="AE607" s="127" t="s">
        <v>5357</v>
      </c>
      <c r="AF607" s="127" t="s">
        <v>5356</v>
      </c>
      <c r="AG607" s="127" t="s">
        <v>5356</v>
      </c>
      <c r="AH607" s="127" t="s">
        <v>5935</v>
      </c>
      <c r="AI607" s="127" t="s">
        <v>5356</v>
      </c>
      <c r="AJ607" s="127" t="s">
        <v>5590</v>
      </c>
      <c r="AK607" s="127" t="s">
        <v>5591</v>
      </c>
      <c r="AL607" s="131" t="s">
        <v>5361</v>
      </c>
      <c r="AM607" s="127" t="s">
        <v>5356</v>
      </c>
      <c r="AN607" s="127" t="s">
        <v>5713</v>
      </c>
      <c r="AO607" s="127" t="s">
        <v>5356</v>
      </c>
      <c r="AP607" s="127" t="s">
        <v>5356</v>
      </c>
      <c r="AQ607" s="132">
        <v>430</v>
      </c>
      <c r="AR607">
        <v>0</v>
      </c>
      <c r="AS607"/>
    </row>
    <row r="608" spans="1:45" s="127" customFormat="1">
      <c r="A608" s="127" t="s">
        <v>5936</v>
      </c>
      <c r="B608" s="128">
        <v>43644</v>
      </c>
      <c r="C608" s="127" t="s">
        <v>5339</v>
      </c>
      <c r="D608" s="127" t="s">
        <v>5340</v>
      </c>
      <c r="E608" s="127" t="s">
        <v>5937</v>
      </c>
      <c r="F608" s="127" t="s">
        <v>5342</v>
      </c>
      <c r="G608" s="127" t="s">
        <v>5586</v>
      </c>
      <c r="H608" s="127" t="s">
        <v>5587</v>
      </c>
      <c r="I608" s="127" t="s">
        <v>5588</v>
      </c>
      <c r="J608" s="127" t="s">
        <v>5346</v>
      </c>
      <c r="K608" s="127" t="s">
        <v>5347</v>
      </c>
      <c r="L608" s="127" t="s">
        <v>5348</v>
      </c>
      <c r="M608" s="127" t="s">
        <v>5349</v>
      </c>
      <c r="N608" s="127" t="s">
        <v>5346</v>
      </c>
      <c r="O608" s="127" t="s">
        <v>5350</v>
      </c>
      <c r="P608" s="127" t="s">
        <v>5381</v>
      </c>
      <c r="Q608" s="127" t="s">
        <v>5382</v>
      </c>
      <c r="R608" s="127" t="s">
        <v>5353</v>
      </c>
      <c r="S608" s="127" t="s">
        <v>5354</v>
      </c>
      <c r="T608" s="129">
        <v>11</v>
      </c>
      <c r="U608" s="129">
        <v>11</v>
      </c>
      <c r="V608" s="127" t="s">
        <v>5355</v>
      </c>
      <c r="W608" s="127" t="s">
        <v>5355</v>
      </c>
      <c r="X608" s="130">
        <v>155455</v>
      </c>
      <c r="Y608" s="130">
        <v>155455</v>
      </c>
      <c r="Z608" s="131" t="s">
        <v>5356</v>
      </c>
      <c r="AA608" s="131">
        <v>1710005</v>
      </c>
      <c r="AB608" s="131">
        <v>0</v>
      </c>
      <c r="AC608" s="131">
        <v>171000</v>
      </c>
      <c r="AD608" s="130">
        <v>1881.0050000000001</v>
      </c>
      <c r="AE608" s="127" t="s">
        <v>5357</v>
      </c>
      <c r="AF608" s="127" t="s">
        <v>5356</v>
      </c>
      <c r="AG608" s="127" t="s">
        <v>5356</v>
      </c>
      <c r="AH608" s="127" t="s">
        <v>5938</v>
      </c>
      <c r="AI608" s="127" t="s">
        <v>5356</v>
      </c>
      <c r="AJ608" s="127" t="s">
        <v>5590</v>
      </c>
      <c r="AK608" s="127" t="s">
        <v>5591</v>
      </c>
      <c r="AL608" s="131" t="s">
        <v>5361</v>
      </c>
      <c r="AM608" s="127" t="s">
        <v>5384</v>
      </c>
      <c r="AN608" s="127" t="s">
        <v>5586</v>
      </c>
      <c r="AO608" s="127" t="s">
        <v>5356</v>
      </c>
      <c r="AP608" s="127" t="s">
        <v>5356</v>
      </c>
      <c r="AQ608" s="132">
        <v>11</v>
      </c>
      <c r="AR608" t="s">
        <v>34</v>
      </c>
      <c r="AS608"/>
    </row>
    <row r="609" spans="1:45" s="127" customFormat="1">
      <c r="A609" s="127" t="s">
        <v>5936</v>
      </c>
      <c r="B609" s="128">
        <v>43644</v>
      </c>
      <c r="C609" s="127" t="s">
        <v>5339</v>
      </c>
      <c r="D609" s="127" t="s">
        <v>5340</v>
      </c>
      <c r="E609" s="127" t="s">
        <v>5937</v>
      </c>
      <c r="F609" s="127" t="s">
        <v>5342</v>
      </c>
      <c r="G609" s="127" t="s">
        <v>5586</v>
      </c>
      <c r="H609" s="127" t="s">
        <v>5587</v>
      </c>
      <c r="I609" s="127" t="s">
        <v>5588</v>
      </c>
      <c r="J609" s="127" t="s">
        <v>5346</v>
      </c>
      <c r="K609" s="127" t="s">
        <v>5347</v>
      </c>
      <c r="L609" s="127" t="s">
        <v>5348</v>
      </c>
      <c r="M609" s="127" t="s">
        <v>5349</v>
      </c>
      <c r="N609" s="127" t="s">
        <v>5346</v>
      </c>
      <c r="O609" s="127" t="s">
        <v>5350</v>
      </c>
      <c r="P609" s="127" t="s">
        <v>5381</v>
      </c>
      <c r="Q609" s="127" t="s">
        <v>5382</v>
      </c>
      <c r="R609" s="127" t="s">
        <v>5363</v>
      </c>
      <c r="S609" s="127" t="s">
        <v>5364</v>
      </c>
      <c r="T609" s="129">
        <v>3</v>
      </c>
      <c r="U609" s="129">
        <v>3</v>
      </c>
      <c r="V609" s="127" t="s">
        <v>5355</v>
      </c>
      <c r="W609" s="127" t="s">
        <v>5355</v>
      </c>
      <c r="X609" s="130">
        <v>340000</v>
      </c>
      <c r="Y609" s="130">
        <v>340000</v>
      </c>
      <c r="Z609" s="131" t="s">
        <v>5356</v>
      </c>
      <c r="AA609" s="131">
        <v>1020000</v>
      </c>
      <c r="AB609" s="131">
        <v>0</v>
      </c>
      <c r="AC609" s="131">
        <v>102000</v>
      </c>
      <c r="AD609" s="130">
        <v>1122</v>
      </c>
      <c r="AE609" s="127" t="s">
        <v>5357</v>
      </c>
      <c r="AF609" s="127" t="s">
        <v>5356</v>
      </c>
      <c r="AG609" s="127" t="s">
        <v>5356</v>
      </c>
      <c r="AH609" s="127" t="s">
        <v>5938</v>
      </c>
      <c r="AI609" s="127" t="s">
        <v>5356</v>
      </c>
      <c r="AJ609" s="127" t="s">
        <v>5590</v>
      </c>
      <c r="AK609" s="127" t="s">
        <v>5591</v>
      </c>
      <c r="AL609" s="131" t="s">
        <v>5361</v>
      </c>
      <c r="AM609" s="127" t="s">
        <v>5384</v>
      </c>
      <c r="AN609" s="127" t="s">
        <v>5586</v>
      </c>
      <c r="AO609" s="127" t="s">
        <v>5356</v>
      </c>
      <c r="AP609" s="127" t="s">
        <v>5356</v>
      </c>
      <c r="AQ609" s="132">
        <v>3</v>
      </c>
      <c r="AR609" t="s">
        <v>34</v>
      </c>
      <c r="AS609"/>
    </row>
    <row r="610" spans="1:45" s="127" customFormat="1">
      <c r="A610" s="127" t="s">
        <v>5936</v>
      </c>
      <c r="B610" s="128">
        <v>43644</v>
      </c>
      <c r="C610" s="127" t="s">
        <v>5339</v>
      </c>
      <c r="D610" s="127" t="s">
        <v>5340</v>
      </c>
      <c r="E610" s="127" t="s">
        <v>5937</v>
      </c>
      <c r="F610" s="127" t="s">
        <v>5342</v>
      </c>
      <c r="G610" s="127" t="s">
        <v>5586</v>
      </c>
      <c r="H610" s="127" t="s">
        <v>5587</v>
      </c>
      <c r="I610" s="127" t="s">
        <v>5588</v>
      </c>
      <c r="J610" s="127" t="s">
        <v>5346</v>
      </c>
      <c r="K610" s="127" t="s">
        <v>5347</v>
      </c>
      <c r="L610" s="127" t="s">
        <v>5348</v>
      </c>
      <c r="M610" s="127" t="s">
        <v>5349</v>
      </c>
      <c r="N610" s="127" t="s">
        <v>5346</v>
      </c>
      <c r="O610" s="127" t="s">
        <v>5350</v>
      </c>
      <c r="P610" s="127" t="s">
        <v>5381</v>
      </c>
      <c r="Q610" s="127" t="s">
        <v>5382</v>
      </c>
      <c r="R610" s="127" t="s">
        <v>5369</v>
      </c>
      <c r="S610" s="127" t="s">
        <v>5370</v>
      </c>
      <c r="T610" s="129">
        <v>2</v>
      </c>
      <c r="U610" s="129">
        <v>2</v>
      </c>
      <c r="V610" s="127" t="s">
        <v>5355</v>
      </c>
      <c r="W610" s="127" t="s">
        <v>5355</v>
      </c>
      <c r="X610" s="130">
        <v>300000</v>
      </c>
      <c r="Y610" s="130">
        <v>300000</v>
      </c>
      <c r="Z610" s="131" t="s">
        <v>5356</v>
      </c>
      <c r="AA610" s="131">
        <v>600000</v>
      </c>
      <c r="AB610" s="131">
        <v>0</v>
      </c>
      <c r="AC610" s="131">
        <v>60000</v>
      </c>
      <c r="AD610" s="130">
        <v>660</v>
      </c>
      <c r="AE610" s="127" t="s">
        <v>5357</v>
      </c>
      <c r="AF610" s="127" t="s">
        <v>5356</v>
      </c>
      <c r="AG610" s="127" t="s">
        <v>5356</v>
      </c>
      <c r="AH610" s="127" t="s">
        <v>5938</v>
      </c>
      <c r="AI610" s="127" t="s">
        <v>5356</v>
      </c>
      <c r="AJ610" s="127" t="s">
        <v>5590</v>
      </c>
      <c r="AK610" s="127" t="s">
        <v>5591</v>
      </c>
      <c r="AL610" s="131" t="s">
        <v>5361</v>
      </c>
      <c r="AM610" s="127" t="s">
        <v>5384</v>
      </c>
      <c r="AN610" s="127" t="s">
        <v>5586</v>
      </c>
      <c r="AO610" s="127" t="s">
        <v>5356</v>
      </c>
      <c r="AP610" s="127" t="s">
        <v>5356</v>
      </c>
      <c r="AQ610" s="132">
        <v>2</v>
      </c>
      <c r="AR610" t="s">
        <v>34</v>
      </c>
      <c r="AS610"/>
    </row>
    <row r="611" spans="1:45" s="127" customFormat="1">
      <c r="A611" s="127" t="s">
        <v>5936</v>
      </c>
      <c r="B611" s="128">
        <v>43644</v>
      </c>
      <c r="C611" s="127" t="s">
        <v>5339</v>
      </c>
      <c r="D611" s="127" t="s">
        <v>5340</v>
      </c>
      <c r="E611" s="127" t="s">
        <v>5937</v>
      </c>
      <c r="F611" s="127" t="s">
        <v>5342</v>
      </c>
      <c r="G611" s="127" t="s">
        <v>5586</v>
      </c>
      <c r="H611" s="127" t="s">
        <v>5587</v>
      </c>
      <c r="I611" s="127" t="s">
        <v>5588</v>
      </c>
      <c r="J611" s="127" t="s">
        <v>5346</v>
      </c>
      <c r="K611" s="127" t="s">
        <v>5347</v>
      </c>
      <c r="L611" s="127" t="s">
        <v>5348</v>
      </c>
      <c r="M611" s="127" t="s">
        <v>5349</v>
      </c>
      <c r="N611" s="127" t="s">
        <v>5346</v>
      </c>
      <c r="O611" s="127" t="s">
        <v>5350</v>
      </c>
      <c r="P611" s="127" t="s">
        <v>5381</v>
      </c>
      <c r="Q611" s="127" t="s">
        <v>5382</v>
      </c>
      <c r="R611" s="127" t="s">
        <v>5367</v>
      </c>
      <c r="S611" s="127" t="s">
        <v>5368</v>
      </c>
      <c r="T611" s="129">
        <v>2</v>
      </c>
      <c r="U611" s="129">
        <v>2</v>
      </c>
      <c r="V611" s="127" t="s">
        <v>5355</v>
      </c>
      <c r="W611" s="127" t="s">
        <v>5355</v>
      </c>
      <c r="X611" s="130">
        <v>300000</v>
      </c>
      <c r="Y611" s="130">
        <v>300000</v>
      </c>
      <c r="Z611" s="131" t="s">
        <v>5356</v>
      </c>
      <c r="AA611" s="131">
        <v>600000</v>
      </c>
      <c r="AB611" s="131">
        <v>0</v>
      </c>
      <c r="AC611" s="131">
        <v>60000</v>
      </c>
      <c r="AD611" s="130">
        <v>660</v>
      </c>
      <c r="AE611" s="127" t="s">
        <v>5357</v>
      </c>
      <c r="AF611" s="127" t="s">
        <v>5356</v>
      </c>
      <c r="AG611" s="127" t="s">
        <v>5356</v>
      </c>
      <c r="AH611" s="127" t="s">
        <v>5938</v>
      </c>
      <c r="AI611" s="127" t="s">
        <v>5356</v>
      </c>
      <c r="AJ611" s="127" t="s">
        <v>5590</v>
      </c>
      <c r="AK611" s="127" t="s">
        <v>5591</v>
      </c>
      <c r="AL611" s="131" t="s">
        <v>5361</v>
      </c>
      <c r="AM611" s="127" t="s">
        <v>5384</v>
      </c>
      <c r="AN611" s="127" t="s">
        <v>5586</v>
      </c>
      <c r="AO611" s="127" t="s">
        <v>5356</v>
      </c>
      <c r="AP611" s="127" t="s">
        <v>5356</v>
      </c>
      <c r="AQ611" s="132">
        <v>2</v>
      </c>
      <c r="AR611" t="s">
        <v>34</v>
      </c>
      <c r="AS611"/>
    </row>
    <row r="612" spans="1:45" s="127" customFormat="1">
      <c r="A612" s="127" t="s">
        <v>5936</v>
      </c>
      <c r="B612" s="128">
        <v>43644</v>
      </c>
      <c r="C612" s="127" t="s">
        <v>5339</v>
      </c>
      <c r="D612" s="127" t="s">
        <v>5340</v>
      </c>
      <c r="E612" s="127" t="s">
        <v>5937</v>
      </c>
      <c r="F612" s="127" t="s">
        <v>5342</v>
      </c>
      <c r="G612" s="127" t="s">
        <v>5586</v>
      </c>
      <c r="H612" s="127" t="s">
        <v>5587</v>
      </c>
      <c r="I612" s="127" t="s">
        <v>5588</v>
      </c>
      <c r="J612" s="127" t="s">
        <v>5346</v>
      </c>
      <c r="K612" s="127" t="s">
        <v>5347</v>
      </c>
      <c r="L612" s="127" t="s">
        <v>5348</v>
      </c>
      <c r="M612" s="127" t="s">
        <v>5349</v>
      </c>
      <c r="N612" s="127" t="s">
        <v>5346</v>
      </c>
      <c r="O612" s="127" t="s">
        <v>5350</v>
      </c>
      <c r="P612" s="127" t="s">
        <v>5381</v>
      </c>
      <c r="Q612" s="127" t="s">
        <v>5382</v>
      </c>
      <c r="R612" s="127" t="s">
        <v>5386</v>
      </c>
      <c r="S612" s="127" t="s">
        <v>5387</v>
      </c>
      <c r="T612" s="129">
        <v>6</v>
      </c>
      <c r="U612" s="129">
        <v>6</v>
      </c>
      <c r="V612" s="127" t="s">
        <v>5355</v>
      </c>
      <c r="W612" s="127" t="s">
        <v>5355</v>
      </c>
      <c r="X612" s="130">
        <v>213273</v>
      </c>
      <c r="Y612" s="130">
        <v>213273</v>
      </c>
      <c r="Z612" s="131" t="s">
        <v>5356</v>
      </c>
      <c r="AA612" s="131">
        <v>1279638</v>
      </c>
      <c r="AB612" s="131">
        <v>0</v>
      </c>
      <c r="AC612" s="131">
        <v>127964</v>
      </c>
      <c r="AD612" s="130">
        <v>1407.6020000000001</v>
      </c>
      <c r="AE612" s="127" t="s">
        <v>5357</v>
      </c>
      <c r="AF612" s="127" t="s">
        <v>5356</v>
      </c>
      <c r="AG612" s="127" t="s">
        <v>5356</v>
      </c>
      <c r="AH612" s="127" t="s">
        <v>5938</v>
      </c>
      <c r="AI612" s="127" t="s">
        <v>5356</v>
      </c>
      <c r="AJ612" s="127" t="s">
        <v>5590</v>
      </c>
      <c r="AK612" s="127" t="s">
        <v>5591</v>
      </c>
      <c r="AL612" s="131" t="s">
        <v>5361</v>
      </c>
      <c r="AM612" s="127" t="s">
        <v>5384</v>
      </c>
      <c r="AN612" s="127" t="s">
        <v>5586</v>
      </c>
      <c r="AO612" s="127" t="s">
        <v>5356</v>
      </c>
      <c r="AP612" s="127" t="s">
        <v>5356</v>
      </c>
      <c r="AQ612" s="132">
        <v>6</v>
      </c>
      <c r="AR612" t="s">
        <v>34</v>
      </c>
      <c r="AS612"/>
    </row>
    <row r="613" spans="1:45" s="127" customFormat="1">
      <c r="A613" s="127" t="s">
        <v>5939</v>
      </c>
      <c r="B613" s="128">
        <v>43644</v>
      </c>
      <c r="C613" s="127" t="s">
        <v>5339</v>
      </c>
      <c r="D613" s="127" t="s">
        <v>5340</v>
      </c>
      <c r="E613" s="127" t="s">
        <v>5940</v>
      </c>
      <c r="F613" s="127" t="s">
        <v>5342</v>
      </c>
      <c r="G613" s="127" t="s">
        <v>5427</v>
      </c>
      <c r="H613" s="127" t="s">
        <v>5428</v>
      </c>
      <c r="I613" s="127" t="s">
        <v>5444</v>
      </c>
      <c r="J613" s="127" t="s">
        <v>5346</v>
      </c>
      <c r="K613" s="127" t="s">
        <v>5347</v>
      </c>
      <c r="L613" s="127" t="s">
        <v>5348</v>
      </c>
      <c r="M613" s="127" t="s">
        <v>5349</v>
      </c>
      <c r="N613" s="127" t="s">
        <v>5346</v>
      </c>
      <c r="O613" s="127" t="s">
        <v>5350</v>
      </c>
      <c r="P613" s="127" t="s">
        <v>5351</v>
      </c>
      <c r="Q613" s="127" t="s">
        <v>5352</v>
      </c>
      <c r="R613" s="127" t="s">
        <v>5363</v>
      </c>
      <c r="S613" s="127" t="s">
        <v>5364</v>
      </c>
      <c r="T613" s="129">
        <v>3</v>
      </c>
      <c r="U613" s="129">
        <v>3</v>
      </c>
      <c r="V613" s="127" t="s">
        <v>5355</v>
      </c>
      <c r="W613" s="127" t="s">
        <v>5355</v>
      </c>
      <c r="X613" s="130">
        <v>355455</v>
      </c>
      <c r="Y613" s="130">
        <v>355455</v>
      </c>
      <c r="Z613" s="131" t="s">
        <v>5356</v>
      </c>
      <c r="AA613" s="131">
        <v>1066365</v>
      </c>
      <c r="AB613" s="131">
        <v>0</v>
      </c>
      <c r="AC613" s="131">
        <v>106636</v>
      </c>
      <c r="AD613" s="130">
        <v>1173.001</v>
      </c>
      <c r="AE613" s="127" t="s">
        <v>5357</v>
      </c>
      <c r="AF613" s="127" t="s">
        <v>5356</v>
      </c>
      <c r="AG613" s="127" t="s">
        <v>5356</v>
      </c>
      <c r="AH613" s="127" t="s">
        <v>5941</v>
      </c>
      <c r="AI613" s="127" t="s">
        <v>5356</v>
      </c>
      <c r="AJ613" s="127" t="s">
        <v>5359</v>
      </c>
      <c r="AK613" s="127" t="s">
        <v>5360</v>
      </c>
      <c r="AL613" s="131" t="s">
        <v>5361</v>
      </c>
      <c r="AM613" s="127" t="s">
        <v>5356</v>
      </c>
      <c r="AN613" s="127" t="s">
        <v>5446</v>
      </c>
      <c r="AO613" s="127" t="s">
        <v>5444</v>
      </c>
      <c r="AP613" s="127" t="s">
        <v>13</v>
      </c>
      <c r="AQ613" s="132">
        <v>3</v>
      </c>
      <c r="AR613" t="s">
        <v>94</v>
      </c>
      <c r="AS613"/>
    </row>
    <row r="614" spans="1:45" s="127" customFormat="1">
      <c r="A614" s="127" t="s">
        <v>5939</v>
      </c>
      <c r="B614" s="128">
        <v>43644</v>
      </c>
      <c r="C614" s="127" t="s">
        <v>5339</v>
      </c>
      <c r="D614" s="127" t="s">
        <v>5340</v>
      </c>
      <c r="E614" s="127" t="s">
        <v>5940</v>
      </c>
      <c r="F614" s="127" t="s">
        <v>5342</v>
      </c>
      <c r="G614" s="127" t="s">
        <v>5427</v>
      </c>
      <c r="H614" s="127" t="s">
        <v>5428</v>
      </c>
      <c r="I614" s="127" t="s">
        <v>5444</v>
      </c>
      <c r="J614" s="127" t="s">
        <v>5346</v>
      </c>
      <c r="K614" s="127" t="s">
        <v>5347</v>
      </c>
      <c r="L614" s="127" t="s">
        <v>5348</v>
      </c>
      <c r="M614" s="127" t="s">
        <v>5349</v>
      </c>
      <c r="N614" s="127" t="s">
        <v>5346</v>
      </c>
      <c r="O614" s="127" t="s">
        <v>5350</v>
      </c>
      <c r="P614" s="127" t="s">
        <v>5351</v>
      </c>
      <c r="Q614" s="127" t="s">
        <v>5352</v>
      </c>
      <c r="R614" s="127" t="s">
        <v>5369</v>
      </c>
      <c r="S614" s="127" t="s">
        <v>5370</v>
      </c>
      <c r="T614" s="129">
        <v>2</v>
      </c>
      <c r="U614" s="129">
        <v>2</v>
      </c>
      <c r="V614" s="127" t="s">
        <v>5355</v>
      </c>
      <c r="W614" s="127" t="s">
        <v>5355</v>
      </c>
      <c r="X614" s="130">
        <v>313636</v>
      </c>
      <c r="Y614" s="130">
        <v>313636</v>
      </c>
      <c r="Z614" s="131" t="s">
        <v>5356</v>
      </c>
      <c r="AA614" s="131">
        <v>627272</v>
      </c>
      <c r="AB614" s="131">
        <v>0</v>
      </c>
      <c r="AC614" s="131">
        <v>62727</v>
      </c>
      <c r="AD614" s="130">
        <v>689.99900000000002</v>
      </c>
      <c r="AE614" s="127" t="s">
        <v>5357</v>
      </c>
      <c r="AF614" s="127" t="s">
        <v>5356</v>
      </c>
      <c r="AG614" s="127" t="s">
        <v>5356</v>
      </c>
      <c r="AH614" s="127" t="s">
        <v>5941</v>
      </c>
      <c r="AI614" s="127" t="s">
        <v>5356</v>
      </c>
      <c r="AJ614" s="127" t="s">
        <v>5359</v>
      </c>
      <c r="AK614" s="127" t="s">
        <v>5360</v>
      </c>
      <c r="AL614" s="131" t="s">
        <v>5361</v>
      </c>
      <c r="AM614" s="127" t="s">
        <v>5356</v>
      </c>
      <c r="AN614" s="127" t="s">
        <v>5446</v>
      </c>
      <c r="AO614" s="127" t="s">
        <v>5444</v>
      </c>
      <c r="AP614" s="127" t="s">
        <v>13</v>
      </c>
      <c r="AQ614" s="132">
        <v>2</v>
      </c>
      <c r="AR614" t="s">
        <v>94</v>
      </c>
      <c r="AS614"/>
    </row>
    <row r="615" spans="1:45" s="127" customFormat="1">
      <c r="A615" s="127" t="s">
        <v>5939</v>
      </c>
      <c r="B615" s="128">
        <v>43644</v>
      </c>
      <c r="C615" s="127" t="s">
        <v>5339</v>
      </c>
      <c r="D615" s="127" t="s">
        <v>5340</v>
      </c>
      <c r="E615" s="127" t="s">
        <v>5940</v>
      </c>
      <c r="F615" s="127" t="s">
        <v>5342</v>
      </c>
      <c r="G615" s="127" t="s">
        <v>5427</v>
      </c>
      <c r="H615" s="127" t="s">
        <v>5428</v>
      </c>
      <c r="I615" s="127" t="s">
        <v>5444</v>
      </c>
      <c r="J615" s="127" t="s">
        <v>5346</v>
      </c>
      <c r="K615" s="127" t="s">
        <v>5347</v>
      </c>
      <c r="L615" s="127" t="s">
        <v>5348</v>
      </c>
      <c r="M615" s="127" t="s">
        <v>5349</v>
      </c>
      <c r="N615" s="127" t="s">
        <v>5346</v>
      </c>
      <c r="O615" s="127" t="s">
        <v>5350</v>
      </c>
      <c r="P615" s="127" t="s">
        <v>5351</v>
      </c>
      <c r="Q615" s="127" t="s">
        <v>5352</v>
      </c>
      <c r="R615" s="127" t="s">
        <v>5447</v>
      </c>
      <c r="S615" s="127" t="s">
        <v>5448</v>
      </c>
      <c r="T615" s="129">
        <v>3</v>
      </c>
      <c r="U615" s="129">
        <v>3</v>
      </c>
      <c r="V615" s="127" t="s">
        <v>5355</v>
      </c>
      <c r="W615" s="127" t="s">
        <v>5355</v>
      </c>
      <c r="X615" s="130">
        <v>334545</v>
      </c>
      <c r="Y615" s="130">
        <v>334545</v>
      </c>
      <c r="Z615" s="131" t="s">
        <v>5356</v>
      </c>
      <c r="AA615" s="131">
        <v>1003635</v>
      </c>
      <c r="AB615" s="131">
        <v>0</v>
      </c>
      <c r="AC615" s="131">
        <v>100364</v>
      </c>
      <c r="AD615" s="130">
        <v>1103.999</v>
      </c>
      <c r="AE615" s="127" t="s">
        <v>5357</v>
      </c>
      <c r="AF615" s="127" t="s">
        <v>5356</v>
      </c>
      <c r="AG615" s="127" t="s">
        <v>5356</v>
      </c>
      <c r="AH615" s="127" t="s">
        <v>5941</v>
      </c>
      <c r="AI615" s="127" t="s">
        <v>5356</v>
      </c>
      <c r="AJ615" s="127" t="s">
        <v>5359</v>
      </c>
      <c r="AK615" s="127" t="s">
        <v>5360</v>
      </c>
      <c r="AL615" s="131" t="s">
        <v>5361</v>
      </c>
      <c r="AM615" s="127" t="s">
        <v>5356</v>
      </c>
      <c r="AN615" s="127" t="s">
        <v>5446</v>
      </c>
      <c r="AO615" s="127" t="s">
        <v>5444</v>
      </c>
      <c r="AP615" s="127" t="s">
        <v>13</v>
      </c>
      <c r="AQ615" s="132">
        <v>3</v>
      </c>
      <c r="AR615" t="s">
        <v>94</v>
      </c>
      <c r="AS615"/>
    </row>
    <row r="616" spans="1:45" s="127" customFormat="1">
      <c r="A616" s="127" t="s">
        <v>5939</v>
      </c>
      <c r="B616" s="128">
        <v>43644</v>
      </c>
      <c r="C616" s="127" t="s">
        <v>5339</v>
      </c>
      <c r="D616" s="127" t="s">
        <v>5340</v>
      </c>
      <c r="E616" s="127" t="s">
        <v>5940</v>
      </c>
      <c r="F616" s="127" t="s">
        <v>5342</v>
      </c>
      <c r="G616" s="127" t="s">
        <v>5427</v>
      </c>
      <c r="H616" s="127" t="s">
        <v>5428</v>
      </c>
      <c r="I616" s="127" t="s">
        <v>5444</v>
      </c>
      <c r="J616" s="127" t="s">
        <v>5346</v>
      </c>
      <c r="K616" s="127" t="s">
        <v>5347</v>
      </c>
      <c r="L616" s="127" t="s">
        <v>5348</v>
      </c>
      <c r="M616" s="127" t="s">
        <v>5349</v>
      </c>
      <c r="N616" s="127" t="s">
        <v>5346</v>
      </c>
      <c r="O616" s="127" t="s">
        <v>5350</v>
      </c>
      <c r="P616" s="127" t="s">
        <v>5351</v>
      </c>
      <c r="Q616" s="127" t="s">
        <v>5352</v>
      </c>
      <c r="R616" s="127" t="s">
        <v>5371</v>
      </c>
      <c r="S616" s="127" t="s">
        <v>5372</v>
      </c>
      <c r="T616" s="129">
        <v>2</v>
      </c>
      <c r="U616" s="129">
        <v>2</v>
      </c>
      <c r="V616" s="127" t="s">
        <v>5355</v>
      </c>
      <c r="W616" s="127" t="s">
        <v>5355</v>
      </c>
      <c r="X616" s="130">
        <v>313636</v>
      </c>
      <c r="Y616" s="130">
        <v>313636</v>
      </c>
      <c r="Z616" s="131" t="s">
        <v>5356</v>
      </c>
      <c r="AA616" s="131">
        <v>627272</v>
      </c>
      <c r="AB616" s="131">
        <v>0</v>
      </c>
      <c r="AC616" s="131">
        <v>62727</v>
      </c>
      <c r="AD616" s="130">
        <v>689.99900000000002</v>
      </c>
      <c r="AE616" s="127" t="s">
        <v>5357</v>
      </c>
      <c r="AF616" s="127" t="s">
        <v>5356</v>
      </c>
      <c r="AG616" s="127" t="s">
        <v>5356</v>
      </c>
      <c r="AH616" s="127" t="s">
        <v>5941</v>
      </c>
      <c r="AI616" s="127" t="s">
        <v>5356</v>
      </c>
      <c r="AJ616" s="127" t="s">
        <v>5359</v>
      </c>
      <c r="AK616" s="127" t="s">
        <v>5360</v>
      </c>
      <c r="AL616" s="131" t="s">
        <v>5361</v>
      </c>
      <c r="AM616" s="127" t="s">
        <v>5356</v>
      </c>
      <c r="AN616" s="127" t="s">
        <v>5446</v>
      </c>
      <c r="AO616" s="127" t="s">
        <v>5444</v>
      </c>
      <c r="AP616" s="127" t="s">
        <v>13</v>
      </c>
      <c r="AQ616" s="132">
        <v>2</v>
      </c>
      <c r="AR616" t="s">
        <v>94</v>
      </c>
      <c r="AS616"/>
    </row>
    <row r="617" spans="1:45" s="127" customFormat="1">
      <c r="A617" s="127" t="s">
        <v>5942</v>
      </c>
      <c r="B617" s="128">
        <v>43644</v>
      </c>
      <c r="C617" s="127" t="s">
        <v>5339</v>
      </c>
      <c r="D617" s="127" t="s">
        <v>5340</v>
      </c>
      <c r="E617" s="127" t="s">
        <v>5943</v>
      </c>
      <c r="F617" s="127" t="s">
        <v>5342</v>
      </c>
      <c r="G617" s="127" t="s">
        <v>5427</v>
      </c>
      <c r="H617" s="127" t="s">
        <v>5428</v>
      </c>
      <c r="I617" s="127" t="s">
        <v>5434</v>
      </c>
      <c r="J617" s="127" t="s">
        <v>5346</v>
      </c>
      <c r="K617" s="127" t="s">
        <v>5347</v>
      </c>
      <c r="L617" s="127" t="s">
        <v>5348</v>
      </c>
      <c r="M617" s="127" t="s">
        <v>5349</v>
      </c>
      <c r="N617" s="127" t="s">
        <v>5346</v>
      </c>
      <c r="O617" s="127" t="s">
        <v>5350</v>
      </c>
      <c r="P617" s="127" t="s">
        <v>5351</v>
      </c>
      <c r="Q617" s="127" t="s">
        <v>5352</v>
      </c>
      <c r="R617" s="127" t="s">
        <v>5353</v>
      </c>
      <c r="S617" s="127" t="s">
        <v>5354</v>
      </c>
      <c r="T617" s="129">
        <v>5</v>
      </c>
      <c r="U617" s="129">
        <v>5</v>
      </c>
      <c r="V617" s="127" t="s">
        <v>5355</v>
      </c>
      <c r="W617" s="127" t="s">
        <v>5355</v>
      </c>
      <c r="X617" s="130">
        <v>155455</v>
      </c>
      <c r="Y617" s="130">
        <v>155455</v>
      </c>
      <c r="Z617" s="131" t="s">
        <v>5356</v>
      </c>
      <c r="AA617" s="131">
        <v>777275</v>
      </c>
      <c r="AB617" s="131">
        <v>0</v>
      </c>
      <c r="AC617" s="131">
        <v>77728</v>
      </c>
      <c r="AD617" s="130">
        <v>855.00300000000004</v>
      </c>
      <c r="AE617" s="127" t="s">
        <v>5357</v>
      </c>
      <c r="AF617" s="127" t="s">
        <v>5356</v>
      </c>
      <c r="AG617" s="127" t="s">
        <v>5356</v>
      </c>
      <c r="AH617" s="127" t="s">
        <v>5944</v>
      </c>
      <c r="AI617" s="127" t="s">
        <v>5356</v>
      </c>
      <c r="AJ617" s="127" t="s">
        <v>5359</v>
      </c>
      <c r="AK617" s="127" t="s">
        <v>5360</v>
      </c>
      <c r="AL617" s="131" t="s">
        <v>5361</v>
      </c>
      <c r="AM617" s="127" t="s">
        <v>5356</v>
      </c>
      <c r="AN617" s="127" t="s">
        <v>5436</v>
      </c>
      <c r="AO617" s="127" t="s">
        <v>5434</v>
      </c>
      <c r="AP617" s="127" t="s">
        <v>13</v>
      </c>
      <c r="AQ617" s="132">
        <v>5</v>
      </c>
      <c r="AR617" t="s">
        <v>94</v>
      </c>
      <c r="AS617"/>
    </row>
    <row r="618" spans="1:45" s="127" customFormat="1">
      <c r="A618" s="127" t="s">
        <v>5942</v>
      </c>
      <c r="B618" s="128">
        <v>43644</v>
      </c>
      <c r="C618" s="127" t="s">
        <v>5339</v>
      </c>
      <c r="D618" s="127" t="s">
        <v>5340</v>
      </c>
      <c r="E618" s="127" t="s">
        <v>5943</v>
      </c>
      <c r="F618" s="127" t="s">
        <v>5342</v>
      </c>
      <c r="G618" s="127" t="s">
        <v>5427</v>
      </c>
      <c r="H618" s="127" t="s">
        <v>5428</v>
      </c>
      <c r="I618" s="127" t="s">
        <v>5434</v>
      </c>
      <c r="J618" s="127" t="s">
        <v>5346</v>
      </c>
      <c r="K618" s="127" t="s">
        <v>5347</v>
      </c>
      <c r="L618" s="127" t="s">
        <v>5348</v>
      </c>
      <c r="M618" s="127" t="s">
        <v>5349</v>
      </c>
      <c r="N618" s="127" t="s">
        <v>5346</v>
      </c>
      <c r="O618" s="127" t="s">
        <v>5350</v>
      </c>
      <c r="P618" s="127" t="s">
        <v>5351</v>
      </c>
      <c r="Q618" s="127" t="s">
        <v>5352</v>
      </c>
      <c r="R618" s="127" t="s">
        <v>5363</v>
      </c>
      <c r="S618" s="127" t="s">
        <v>5364</v>
      </c>
      <c r="T618" s="129">
        <v>2</v>
      </c>
      <c r="U618" s="129">
        <v>2</v>
      </c>
      <c r="V618" s="127" t="s">
        <v>5355</v>
      </c>
      <c r="W618" s="127" t="s">
        <v>5355</v>
      </c>
      <c r="X618" s="130">
        <v>355455</v>
      </c>
      <c r="Y618" s="130">
        <v>355455</v>
      </c>
      <c r="Z618" s="131" t="s">
        <v>5356</v>
      </c>
      <c r="AA618" s="131">
        <v>710910</v>
      </c>
      <c r="AB618" s="131">
        <v>0</v>
      </c>
      <c r="AC618" s="131">
        <v>71091</v>
      </c>
      <c r="AD618" s="130">
        <v>782.00099999999998</v>
      </c>
      <c r="AE618" s="127" t="s">
        <v>5357</v>
      </c>
      <c r="AF618" s="127" t="s">
        <v>5356</v>
      </c>
      <c r="AG618" s="127" t="s">
        <v>5356</v>
      </c>
      <c r="AH618" s="127" t="s">
        <v>5944</v>
      </c>
      <c r="AI618" s="127" t="s">
        <v>5356</v>
      </c>
      <c r="AJ618" s="127" t="s">
        <v>5359</v>
      </c>
      <c r="AK618" s="127" t="s">
        <v>5360</v>
      </c>
      <c r="AL618" s="131" t="s">
        <v>5361</v>
      </c>
      <c r="AM618" s="127" t="s">
        <v>5356</v>
      </c>
      <c r="AN618" s="127" t="s">
        <v>5436</v>
      </c>
      <c r="AO618" s="127" t="s">
        <v>5434</v>
      </c>
      <c r="AP618" s="127" t="s">
        <v>13</v>
      </c>
      <c r="AQ618" s="132">
        <v>2</v>
      </c>
      <c r="AR618" t="s">
        <v>94</v>
      </c>
      <c r="AS618"/>
    </row>
    <row r="619" spans="1:45" s="127" customFormat="1">
      <c r="A619" s="127" t="s">
        <v>5942</v>
      </c>
      <c r="B619" s="128">
        <v>43644</v>
      </c>
      <c r="C619" s="127" t="s">
        <v>5339</v>
      </c>
      <c r="D619" s="127" t="s">
        <v>5340</v>
      </c>
      <c r="E619" s="127" t="s">
        <v>5943</v>
      </c>
      <c r="F619" s="127" t="s">
        <v>5342</v>
      </c>
      <c r="G619" s="127" t="s">
        <v>5427</v>
      </c>
      <c r="H619" s="127" t="s">
        <v>5428</v>
      </c>
      <c r="I619" s="127" t="s">
        <v>5434</v>
      </c>
      <c r="J619" s="127" t="s">
        <v>5346</v>
      </c>
      <c r="K619" s="127" t="s">
        <v>5347</v>
      </c>
      <c r="L619" s="127" t="s">
        <v>5348</v>
      </c>
      <c r="M619" s="127" t="s">
        <v>5349</v>
      </c>
      <c r="N619" s="127" t="s">
        <v>5346</v>
      </c>
      <c r="O619" s="127" t="s">
        <v>5350</v>
      </c>
      <c r="P619" s="127" t="s">
        <v>5351</v>
      </c>
      <c r="Q619" s="127" t="s">
        <v>5352</v>
      </c>
      <c r="R619" s="127" t="s">
        <v>5367</v>
      </c>
      <c r="S619" s="127" t="s">
        <v>5368</v>
      </c>
      <c r="T619" s="129">
        <v>5</v>
      </c>
      <c r="U619" s="129">
        <v>5</v>
      </c>
      <c r="V619" s="127" t="s">
        <v>5355</v>
      </c>
      <c r="W619" s="127" t="s">
        <v>5355</v>
      </c>
      <c r="X619" s="130">
        <v>313636</v>
      </c>
      <c r="Y619" s="130">
        <v>313636</v>
      </c>
      <c r="Z619" s="131" t="s">
        <v>5356</v>
      </c>
      <c r="AA619" s="131">
        <v>1568180</v>
      </c>
      <c r="AB619" s="131">
        <v>0</v>
      </c>
      <c r="AC619" s="131">
        <v>156818</v>
      </c>
      <c r="AD619" s="130">
        <v>1724.998</v>
      </c>
      <c r="AE619" s="127" t="s">
        <v>5357</v>
      </c>
      <c r="AF619" s="127" t="s">
        <v>5356</v>
      </c>
      <c r="AG619" s="127" t="s">
        <v>5356</v>
      </c>
      <c r="AH619" s="127" t="s">
        <v>5944</v>
      </c>
      <c r="AI619" s="127" t="s">
        <v>5356</v>
      </c>
      <c r="AJ619" s="127" t="s">
        <v>5359</v>
      </c>
      <c r="AK619" s="127" t="s">
        <v>5360</v>
      </c>
      <c r="AL619" s="131" t="s">
        <v>5361</v>
      </c>
      <c r="AM619" s="127" t="s">
        <v>5356</v>
      </c>
      <c r="AN619" s="127" t="s">
        <v>5436</v>
      </c>
      <c r="AO619" s="127" t="s">
        <v>5434</v>
      </c>
      <c r="AP619" s="127" t="s">
        <v>13</v>
      </c>
      <c r="AQ619" s="132">
        <v>5</v>
      </c>
      <c r="AR619" t="s">
        <v>94</v>
      </c>
      <c r="AS619"/>
    </row>
    <row r="620" spans="1:45" s="127" customFormat="1">
      <c r="A620" s="127" t="s">
        <v>5942</v>
      </c>
      <c r="B620" s="128">
        <v>43644</v>
      </c>
      <c r="C620" s="127" t="s">
        <v>5339</v>
      </c>
      <c r="D620" s="127" t="s">
        <v>5340</v>
      </c>
      <c r="E620" s="127" t="s">
        <v>5943</v>
      </c>
      <c r="F620" s="127" t="s">
        <v>5342</v>
      </c>
      <c r="G620" s="127" t="s">
        <v>5427</v>
      </c>
      <c r="H620" s="127" t="s">
        <v>5428</v>
      </c>
      <c r="I620" s="127" t="s">
        <v>5434</v>
      </c>
      <c r="J620" s="127" t="s">
        <v>5346</v>
      </c>
      <c r="K620" s="127" t="s">
        <v>5347</v>
      </c>
      <c r="L620" s="127" t="s">
        <v>5348</v>
      </c>
      <c r="M620" s="127" t="s">
        <v>5349</v>
      </c>
      <c r="N620" s="127" t="s">
        <v>5346</v>
      </c>
      <c r="O620" s="127" t="s">
        <v>5350</v>
      </c>
      <c r="P620" s="127" t="s">
        <v>5351</v>
      </c>
      <c r="Q620" s="127" t="s">
        <v>5352</v>
      </c>
      <c r="R620" s="127" t="s">
        <v>5369</v>
      </c>
      <c r="S620" s="127" t="s">
        <v>5370</v>
      </c>
      <c r="T620" s="129">
        <v>4</v>
      </c>
      <c r="U620" s="129">
        <v>4</v>
      </c>
      <c r="V620" s="127" t="s">
        <v>5355</v>
      </c>
      <c r="W620" s="127" t="s">
        <v>5355</v>
      </c>
      <c r="X620" s="130">
        <v>313636</v>
      </c>
      <c r="Y620" s="130">
        <v>313636</v>
      </c>
      <c r="Z620" s="131" t="s">
        <v>5356</v>
      </c>
      <c r="AA620" s="131">
        <v>1254544</v>
      </c>
      <c r="AB620" s="131">
        <v>0</v>
      </c>
      <c r="AC620" s="131">
        <v>125454</v>
      </c>
      <c r="AD620" s="130">
        <v>1379.998</v>
      </c>
      <c r="AE620" s="127" t="s">
        <v>5357</v>
      </c>
      <c r="AF620" s="127" t="s">
        <v>5356</v>
      </c>
      <c r="AG620" s="127" t="s">
        <v>5356</v>
      </c>
      <c r="AH620" s="127" t="s">
        <v>5944</v>
      </c>
      <c r="AI620" s="127" t="s">
        <v>5356</v>
      </c>
      <c r="AJ620" s="127" t="s">
        <v>5359</v>
      </c>
      <c r="AK620" s="127" t="s">
        <v>5360</v>
      </c>
      <c r="AL620" s="131" t="s">
        <v>5361</v>
      </c>
      <c r="AM620" s="127" t="s">
        <v>5356</v>
      </c>
      <c r="AN620" s="127" t="s">
        <v>5436</v>
      </c>
      <c r="AO620" s="127" t="s">
        <v>5434</v>
      </c>
      <c r="AP620" s="127" t="s">
        <v>13</v>
      </c>
      <c r="AQ620" s="132">
        <v>4</v>
      </c>
      <c r="AR620" t="s">
        <v>94</v>
      </c>
      <c r="AS620"/>
    </row>
    <row r="621" spans="1:45" s="127" customFormat="1">
      <c r="A621" s="127" t="s">
        <v>5942</v>
      </c>
      <c r="B621" s="128">
        <v>43644</v>
      </c>
      <c r="C621" s="127" t="s">
        <v>5339</v>
      </c>
      <c r="D621" s="127" t="s">
        <v>5340</v>
      </c>
      <c r="E621" s="127" t="s">
        <v>5943</v>
      </c>
      <c r="F621" s="127" t="s">
        <v>5342</v>
      </c>
      <c r="G621" s="127" t="s">
        <v>5427</v>
      </c>
      <c r="H621" s="127" t="s">
        <v>5428</v>
      </c>
      <c r="I621" s="127" t="s">
        <v>5434</v>
      </c>
      <c r="J621" s="127" t="s">
        <v>5346</v>
      </c>
      <c r="K621" s="127" t="s">
        <v>5347</v>
      </c>
      <c r="L621" s="127" t="s">
        <v>5348</v>
      </c>
      <c r="M621" s="127" t="s">
        <v>5349</v>
      </c>
      <c r="N621" s="127" t="s">
        <v>5346</v>
      </c>
      <c r="O621" s="127" t="s">
        <v>5350</v>
      </c>
      <c r="P621" s="127" t="s">
        <v>5351</v>
      </c>
      <c r="Q621" s="127" t="s">
        <v>5352</v>
      </c>
      <c r="R621" s="127" t="s">
        <v>5447</v>
      </c>
      <c r="S621" s="127" t="s">
        <v>5448</v>
      </c>
      <c r="T621" s="129">
        <v>2</v>
      </c>
      <c r="U621" s="129">
        <v>2</v>
      </c>
      <c r="V621" s="127" t="s">
        <v>5355</v>
      </c>
      <c r="W621" s="127" t="s">
        <v>5355</v>
      </c>
      <c r="X621" s="130">
        <v>334545</v>
      </c>
      <c r="Y621" s="130">
        <v>334545</v>
      </c>
      <c r="Z621" s="131" t="s">
        <v>5356</v>
      </c>
      <c r="AA621" s="131">
        <v>669090</v>
      </c>
      <c r="AB621" s="131">
        <v>0</v>
      </c>
      <c r="AC621" s="131">
        <v>66909</v>
      </c>
      <c r="AD621" s="130">
        <v>735.99900000000002</v>
      </c>
      <c r="AE621" s="127" t="s">
        <v>5357</v>
      </c>
      <c r="AF621" s="127" t="s">
        <v>5356</v>
      </c>
      <c r="AG621" s="127" t="s">
        <v>5356</v>
      </c>
      <c r="AH621" s="127" t="s">
        <v>5944</v>
      </c>
      <c r="AI621" s="127" t="s">
        <v>5356</v>
      </c>
      <c r="AJ621" s="127" t="s">
        <v>5359</v>
      </c>
      <c r="AK621" s="127" t="s">
        <v>5360</v>
      </c>
      <c r="AL621" s="131" t="s">
        <v>5361</v>
      </c>
      <c r="AM621" s="127" t="s">
        <v>5356</v>
      </c>
      <c r="AN621" s="127" t="s">
        <v>5436</v>
      </c>
      <c r="AO621" s="127" t="s">
        <v>5434</v>
      </c>
      <c r="AP621" s="127" t="s">
        <v>13</v>
      </c>
      <c r="AQ621" s="132">
        <v>2</v>
      </c>
      <c r="AR621" t="s">
        <v>94</v>
      </c>
      <c r="AS621"/>
    </row>
    <row r="622" spans="1:45" s="127" customFormat="1">
      <c r="A622" s="127" t="s">
        <v>5945</v>
      </c>
      <c r="B622" s="128">
        <v>43644</v>
      </c>
      <c r="C622" s="127" t="s">
        <v>5339</v>
      </c>
      <c r="D622" s="127" t="s">
        <v>5340</v>
      </c>
      <c r="E622" s="127" t="s">
        <v>5946</v>
      </c>
      <c r="F622" s="127" t="s">
        <v>5342</v>
      </c>
      <c r="G622" s="127" t="s">
        <v>5427</v>
      </c>
      <c r="H622" s="127" t="s">
        <v>5428</v>
      </c>
      <c r="I622" s="127" t="s">
        <v>5641</v>
      </c>
      <c r="J622" s="127" t="s">
        <v>5346</v>
      </c>
      <c r="K622" s="127" t="s">
        <v>5347</v>
      </c>
      <c r="L622" s="127" t="s">
        <v>5348</v>
      </c>
      <c r="M622" s="127" t="s">
        <v>5349</v>
      </c>
      <c r="N622" s="127" t="s">
        <v>5346</v>
      </c>
      <c r="O622" s="127" t="s">
        <v>5350</v>
      </c>
      <c r="P622" s="127" t="s">
        <v>5351</v>
      </c>
      <c r="Q622" s="127" t="s">
        <v>5352</v>
      </c>
      <c r="R622" s="127" t="s">
        <v>5363</v>
      </c>
      <c r="S622" s="127" t="s">
        <v>5364</v>
      </c>
      <c r="T622" s="129">
        <v>2</v>
      </c>
      <c r="U622" s="129">
        <v>2</v>
      </c>
      <c r="V622" s="127" t="s">
        <v>5355</v>
      </c>
      <c r="W622" s="127" t="s">
        <v>5355</v>
      </c>
      <c r="X622" s="130">
        <v>355455</v>
      </c>
      <c r="Y622" s="130">
        <v>355455</v>
      </c>
      <c r="Z622" s="131" t="s">
        <v>5356</v>
      </c>
      <c r="AA622" s="131">
        <v>710910</v>
      </c>
      <c r="AB622" s="131">
        <v>0</v>
      </c>
      <c r="AC622" s="131">
        <v>71091</v>
      </c>
      <c r="AD622" s="130">
        <v>782.00099999999998</v>
      </c>
      <c r="AE622" s="127" t="s">
        <v>5357</v>
      </c>
      <c r="AF622" s="127" t="s">
        <v>5356</v>
      </c>
      <c r="AG622" s="127" t="s">
        <v>5356</v>
      </c>
      <c r="AH622" s="127" t="s">
        <v>5947</v>
      </c>
      <c r="AI622" s="127" t="s">
        <v>5356</v>
      </c>
      <c r="AJ622" s="127" t="s">
        <v>5359</v>
      </c>
      <c r="AK622" s="127" t="s">
        <v>5360</v>
      </c>
      <c r="AL622" s="131" t="s">
        <v>5361</v>
      </c>
      <c r="AM622" s="127" t="s">
        <v>5356</v>
      </c>
      <c r="AN622" s="127" t="s">
        <v>5643</v>
      </c>
      <c r="AO622" s="127" t="s">
        <v>5641</v>
      </c>
      <c r="AP622" s="127" t="s">
        <v>13</v>
      </c>
      <c r="AQ622" s="132">
        <v>2</v>
      </c>
      <c r="AR622" t="s">
        <v>95</v>
      </c>
      <c r="AS622"/>
    </row>
    <row r="623" spans="1:45" s="127" customFormat="1">
      <c r="A623" s="127" t="s">
        <v>5945</v>
      </c>
      <c r="B623" s="128">
        <v>43644</v>
      </c>
      <c r="C623" s="127" t="s">
        <v>5339</v>
      </c>
      <c r="D623" s="127" t="s">
        <v>5340</v>
      </c>
      <c r="E623" s="127" t="s">
        <v>5946</v>
      </c>
      <c r="F623" s="127" t="s">
        <v>5342</v>
      </c>
      <c r="G623" s="127" t="s">
        <v>5427</v>
      </c>
      <c r="H623" s="127" t="s">
        <v>5428</v>
      </c>
      <c r="I623" s="127" t="s">
        <v>5641</v>
      </c>
      <c r="J623" s="127" t="s">
        <v>5346</v>
      </c>
      <c r="K623" s="127" t="s">
        <v>5347</v>
      </c>
      <c r="L623" s="127" t="s">
        <v>5348</v>
      </c>
      <c r="M623" s="127" t="s">
        <v>5349</v>
      </c>
      <c r="N623" s="127" t="s">
        <v>5346</v>
      </c>
      <c r="O623" s="127" t="s">
        <v>5350</v>
      </c>
      <c r="P623" s="127" t="s">
        <v>5351</v>
      </c>
      <c r="Q623" s="127" t="s">
        <v>5352</v>
      </c>
      <c r="R623" s="127" t="s">
        <v>5367</v>
      </c>
      <c r="S623" s="127" t="s">
        <v>5368</v>
      </c>
      <c r="T623" s="129">
        <v>5</v>
      </c>
      <c r="U623" s="129">
        <v>5</v>
      </c>
      <c r="V623" s="127" t="s">
        <v>5355</v>
      </c>
      <c r="W623" s="127" t="s">
        <v>5355</v>
      </c>
      <c r="X623" s="130">
        <v>313636</v>
      </c>
      <c r="Y623" s="130">
        <v>313636</v>
      </c>
      <c r="Z623" s="131" t="s">
        <v>5356</v>
      </c>
      <c r="AA623" s="131">
        <v>1568180</v>
      </c>
      <c r="AB623" s="131">
        <v>0</v>
      </c>
      <c r="AC623" s="131">
        <v>156818</v>
      </c>
      <c r="AD623" s="130">
        <v>1724.998</v>
      </c>
      <c r="AE623" s="127" t="s">
        <v>5357</v>
      </c>
      <c r="AF623" s="127" t="s">
        <v>5356</v>
      </c>
      <c r="AG623" s="127" t="s">
        <v>5356</v>
      </c>
      <c r="AH623" s="127" t="s">
        <v>5947</v>
      </c>
      <c r="AI623" s="127" t="s">
        <v>5356</v>
      </c>
      <c r="AJ623" s="127" t="s">
        <v>5359</v>
      </c>
      <c r="AK623" s="127" t="s">
        <v>5360</v>
      </c>
      <c r="AL623" s="131" t="s">
        <v>5361</v>
      </c>
      <c r="AM623" s="127" t="s">
        <v>5356</v>
      </c>
      <c r="AN623" s="127" t="s">
        <v>5643</v>
      </c>
      <c r="AO623" s="127" t="s">
        <v>5641</v>
      </c>
      <c r="AP623" s="127" t="s">
        <v>13</v>
      </c>
      <c r="AQ623" s="132">
        <v>5</v>
      </c>
      <c r="AR623" t="s">
        <v>95</v>
      </c>
      <c r="AS623"/>
    </row>
    <row r="624" spans="1:45" s="127" customFormat="1">
      <c r="A624" s="127" t="s">
        <v>5945</v>
      </c>
      <c r="B624" s="128">
        <v>43644</v>
      </c>
      <c r="C624" s="127" t="s">
        <v>5339</v>
      </c>
      <c r="D624" s="127" t="s">
        <v>5340</v>
      </c>
      <c r="E624" s="127" t="s">
        <v>5946</v>
      </c>
      <c r="F624" s="127" t="s">
        <v>5342</v>
      </c>
      <c r="G624" s="127" t="s">
        <v>5427</v>
      </c>
      <c r="H624" s="127" t="s">
        <v>5428</v>
      </c>
      <c r="I624" s="127" t="s">
        <v>5641</v>
      </c>
      <c r="J624" s="127" t="s">
        <v>5346</v>
      </c>
      <c r="K624" s="127" t="s">
        <v>5347</v>
      </c>
      <c r="L624" s="127" t="s">
        <v>5348</v>
      </c>
      <c r="M624" s="127" t="s">
        <v>5349</v>
      </c>
      <c r="N624" s="127" t="s">
        <v>5346</v>
      </c>
      <c r="O624" s="127" t="s">
        <v>5350</v>
      </c>
      <c r="P624" s="127" t="s">
        <v>5351</v>
      </c>
      <c r="Q624" s="127" t="s">
        <v>5352</v>
      </c>
      <c r="R624" s="127" t="s">
        <v>5369</v>
      </c>
      <c r="S624" s="127" t="s">
        <v>5370</v>
      </c>
      <c r="T624" s="129">
        <v>6</v>
      </c>
      <c r="U624" s="129">
        <v>6</v>
      </c>
      <c r="V624" s="127" t="s">
        <v>5355</v>
      </c>
      <c r="W624" s="127" t="s">
        <v>5355</v>
      </c>
      <c r="X624" s="130">
        <v>313636</v>
      </c>
      <c r="Y624" s="130">
        <v>313636</v>
      </c>
      <c r="Z624" s="131" t="s">
        <v>5356</v>
      </c>
      <c r="AA624" s="131">
        <v>1881816</v>
      </c>
      <c r="AB624" s="131">
        <v>0</v>
      </c>
      <c r="AC624" s="131">
        <v>188181</v>
      </c>
      <c r="AD624" s="130">
        <v>2069.9969999999998</v>
      </c>
      <c r="AE624" s="127" t="s">
        <v>5357</v>
      </c>
      <c r="AF624" s="127" t="s">
        <v>5356</v>
      </c>
      <c r="AG624" s="127" t="s">
        <v>5356</v>
      </c>
      <c r="AH624" s="127" t="s">
        <v>5947</v>
      </c>
      <c r="AI624" s="127" t="s">
        <v>5356</v>
      </c>
      <c r="AJ624" s="127" t="s">
        <v>5359</v>
      </c>
      <c r="AK624" s="127" t="s">
        <v>5360</v>
      </c>
      <c r="AL624" s="131" t="s">
        <v>5361</v>
      </c>
      <c r="AM624" s="127" t="s">
        <v>5356</v>
      </c>
      <c r="AN624" s="127" t="s">
        <v>5643</v>
      </c>
      <c r="AO624" s="127" t="s">
        <v>5641</v>
      </c>
      <c r="AP624" s="127" t="s">
        <v>13</v>
      </c>
      <c r="AQ624" s="132">
        <v>6</v>
      </c>
      <c r="AR624" t="s">
        <v>95</v>
      </c>
      <c r="AS624"/>
    </row>
    <row r="625" spans="1:45" s="127" customFormat="1">
      <c r="A625" s="127" t="s">
        <v>5945</v>
      </c>
      <c r="B625" s="128">
        <v>43644</v>
      </c>
      <c r="C625" s="127" t="s">
        <v>5339</v>
      </c>
      <c r="D625" s="127" t="s">
        <v>5340</v>
      </c>
      <c r="E625" s="127" t="s">
        <v>5946</v>
      </c>
      <c r="F625" s="127" t="s">
        <v>5342</v>
      </c>
      <c r="G625" s="127" t="s">
        <v>5427</v>
      </c>
      <c r="H625" s="127" t="s">
        <v>5428</v>
      </c>
      <c r="I625" s="127" t="s">
        <v>5641</v>
      </c>
      <c r="J625" s="127" t="s">
        <v>5346</v>
      </c>
      <c r="K625" s="127" t="s">
        <v>5347</v>
      </c>
      <c r="L625" s="127" t="s">
        <v>5348</v>
      </c>
      <c r="M625" s="127" t="s">
        <v>5349</v>
      </c>
      <c r="N625" s="127" t="s">
        <v>5346</v>
      </c>
      <c r="O625" s="127" t="s">
        <v>5350</v>
      </c>
      <c r="P625" s="127" t="s">
        <v>5351</v>
      </c>
      <c r="Q625" s="127" t="s">
        <v>5352</v>
      </c>
      <c r="R625" s="127" t="s">
        <v>5371</v>
      </c>
      <c r="S625" s="127" t="s">
        <v>5372</v>
      </c>
      <c r="T625" s="129">
        <v>1</v>
      </c>
      <c r="U625" s="129">
        <v>1</v>
      </c>
      <c r="V625" s="127" t="s">
        <v>5355</v>
      </c>
      <c r="W625" s="127" t="s">
        <v>5355</v>
      </c>
      <c r="X625" s="130">
        <v>313636</v>
      </c>
      <c r="Y625" s="130">
        <v>313636</v>
      </c>
      <c r="Z625" s="131" t="s">
        <v>5356</v>
      </c>
      <c r="AA625" s="131">
        <v>313636</v>
      </c>
      <c r="AB625" s="131">
        <v>0</v>
      </c>
      <c r="AC625" s="131">
        <v>31364</v>
      </c>
      <c r="AD625" s="130">
        <v>345</v>
      </c>
      <c r="AE625" s="127" t="s">
        <v>5357</v>
      </c>
      <c r="AF625" s="127" t="s">
        <v>5356</v>
      </c>
      <c r="AG625" s="127" t="s">
        <v>5356</v>
      </c>
      <c r="AH625" s="127" t="s">
        <v>5947</v>
      </c>
      <c r="AI625" s="127" t="s">
        <v>5356</v>
      </c>
      <c r="AJ625" s="127" t="s">
        <v>5359</v>
      </c>
      <c r="AK625" s="127" t="s">
        <v>5360</v>
      </c>
      <c r="AL625" s="131" t="s">
        <v>5361</v>
      </c>
      <c r="AM625" s="127" t="s">
        <v>5356</v>
      </c>
      <c r="AN625" s="127" t="s">
        <v>5643</v>
      </c>
      <c r="AO625" s="127" t="s">
        <v>5641</v>
      </c>
      <c r="AP625" s="127" t="s">
        <v>13</v>
      </c>
      <c r="AQ625" s="132">
        <v>1</v>
      </c>
      <c r="AR625" t="s">
        <v>95</v>
      </c>
      <c r="AS625"/>
    </row>
    <row r="626" spans="1:45" s="127" customFormat="1">
      <c r="A626" s="127" t="s">
        <v>5948</v>
      </c>
      <c r="B626" s="128">
        <v>43644</v>
      </c>
      <c r="C626" s="127" t="s">
        <v>5339</v>
      </c>
      <c r="D626" s="127" t="s">
        <v>5340</v>
      </c>
      <c r="E626" s="127" t="s">
        <v>5949</v>
      </c>
      <c r="F626" s="127" t="s">
        <v>5342</v>
      </c>
      <c r="G626" s="127" t="s">
        <v>5950</v>
      </c>
      <c r="H626" s="127" t="s">
        <v>5951</v>
      </c>
      <c r="I626" s="127" t="s">
        <v>5952</v>
      </c>
      <c r="J626" s="127" t="s">
        <v>5346</v>
      </c>
      <c r="K626" s="127" t="s">
        <v>5347</v>
      </c>
      <c r="L626" s="127" t="s">
        <v>5348</v>
      </c>
      <c r="M626" s="127" t="s">
        <v>5349</v>
      </c>
      <c r="N626" s="127" t="s">
        <v>5346</v>
      </c>
      <c r="O626" s="127" t="s">
        <v>5350</v>
      </c>
      <c r="P626" s="127" t="s">
        <v>5351</v>
      </c>
      <c r="Q626" s="127" t="s">
        <v>5352</v>
      </c>
      <c r="R626" s="127" t="s">
        <v>5353</v>
      </c>
      <c r="S626" s="127" t="s">
        <v>5354</v>
      </c>
      <c r="T626" s="129">
        <v>8</v>
      </c>
      <c r="U626" s="129">
        <v>8</v>
      </c>
      <c r="V626" s="127" t="s">
        <v>5355</v>
      </c>
      <c r="W626" s="127" t="s">
        <v>5355</v>
      </c>
      <c r="X626" s="130">
        <v>155455</v>
      </c>
      <c r="Y626" s="130">
        <v>155455</v>
      </c>
      <c r="Z626" s="131" t="s">
        <v>5356</v>
      </c>
      <c r="AA626" s="131">
        <v>1243640</v>
      </c>
      <c r="AB626" s="131">
        <v>0</v>
      </c>
      <c r="AC626" s="131">
        <v>124364</v>
      </c>
      <c r="AD626" s="130">
        <v>1368.0039999999999</v>
      </c>
      <c r="AE626" s="127" t="s">
        <v>5357</v>
      </c>
      <c r="AF626" s="127" t="s">
        <v>5356</v>
      </c>
      <c r="AG626" s="127" t="s">
        <v>5356</v>
      </c>
      <c r="AH626" s="127" t="s">
        <v>5953</v>
      </c>
      <c r="AI626" s="127" t="s">
        <v>5356</v>
      </c>
      <c r="AJ626" s="127" t="s">
        <v>5359</v>
      </c>
      <c r="AK626" s="127" t="s">
        <v>5360</v>
      </c>
      <c r="AL626" s="131" t="s">
        <v>5361</v>
      </c>
      <c r="AM626" s="127" t="s">
        <v>13</v>
      </c>
      <c r="AN626" s="127" t="s">
        <v>5950</v>
      </c>
      <c r="AO626" s="127" t="s">
        <v>5356</v>
      </c>
      <c r="AP626" s="127" t="s">
        <v>5356</v>
      </c>
      <c r="AQ626" s="132">
        <v>8</v>
      </c>
      <c r="AR626" t="s">
        <v>95</v>
      </c>
      <c r="AS626"/>
    </row>
    <row r="627" spans="1:45" s="127" customFormat="1">
      <c r="A627" s="127" t="s">
        <v>5948</v>
      </c>
      <c r="B627" s="128">
        <v>43644</v>
      </c>
      <c r="C627" s="127" t="s">
        <v>5339</v>
      </c>
      <c r="D627" s="127" t="s">
        <v>5340</v>
      </c>
      <c r="E627" s="127" t="s">
        <v>5949</v>
      </c>
      <c r="F627" s="127" t="s">
        <v>5342</v>
      </c>
      <c r="G627" s="127" t="s">
        <v>5950</v>
      </c>
      <c r="H627" s="127" t="s">
        <v>5951</v>
      </c>
      <c r="I627" s="127" t="s">
        <v>5952</v>
      </c>
      <c r="J627" s="127" t="s">
        <v>5346</v>
      </c>
      <c r="K627" s="127" t="s">
        <v>5347</v>
      </c>
      <c r="L627" s="127" t="s">
        <v>5348</v>
      </c>
      <c r="M627" s="127" t="s">
        <v>5349</v>
      </c>
      <c r="N627" s="127" t="s">
        <v>5346</v>
      </c>
      <c r="O627" s="127" t="s">
        <v>5350</v>
      </c>
      <c r="P627" s="127" t="s">
        <v>5351</v>
      </c>
      <c r="Q627" s="127" t="s">
        <v>5352</v>
      </c>
      <c r="R627" s="127" t="s">
        <v>5363</v>
      </c>
      <c r="S627" s="127" t="s">
        <v>5364</v>
      </c>
      <c r="T627" s="129">
        <v>3</v>
      </c>
      <c r="U627" s="129">
        <v>3</v>
      </c>
      <c r="V627" s="127" t="s">
        <v>5355</v>
      </c>
      <c r="W627" s="127" t="s">
        <v>5355</v>
      </c>
      <c r="X627" s="130">
        <v>340000</v>
      </c>
      <c r="Y627" s="130">
        <v>340000</v>
      </c>
      <c r="Z627" s="131" t="s">
        <v>5356</v>
      </c>
      <c r="AA627" s="131">
        <v>1020000</v>
      </c>
      <c r="AB627" s="131">
        <v>0</v>
      </c>
      <c r="AC627" s="131">
        <v>102000</v>
      </c>
      <c r="AD627" s="130">
        <v>1122</v>
      </c>
      <c r="AE627" s="127" t="s">
        <v>5357</v>
      </c>
      <c r="AF627" s="127" t="s">
        <v>5356</v>
      </c>
      <c r="AG627" s="127" t="s">
        <v>5356</v>
      </c>
      <c r="AH627" s="127" t="s">
        <v>5953</v>
      </c>
      <c r="AI627" s="127" t="s">
        <v>5356</v>
      </c>
      <c r="AJ627" s="127" t="s">
        <v>5359</v>
      </c>
      <c r="AK627" s="127" t="s">
        <v>5360</v>
      </c>
      <c r="AL627" s="131" t="s">
        <v>5361</v>
      </c>
      <c r="AM627" s="127" t="s">
        <v>13</v>
      </c>
      <c r="AN627" s="127" t="s">
        <v>5950</v>
      </c>
      <c r="AO627" s="127" t="s">
        <v>5356</v>
      </c>
      <c r="AP627" s="127" t="s">
        <v>5356</v>
      </c>
      <c r="AQ627" s="132">
        <v>3</v>
      </c>
      <c r="AR627" t="s">
        <v>95</v>
      </c>
      <c r="AS627"/>
    </row>
    <row r="628" spans="1:45" s="127" customFormat="1">
      <c r="A628" s="127" t="s">
        <v>5948</v>
      </c>
      <c r="B628" s="128">
        <v>43644</v>
      </c>
      <c r="C628" s="127" t="s">
        <v>5339</v>
      </c>
      <c r="D628" s="127" t="s">
        <v>5340</v>
      </c>
      <c r="E628" s="127" t="s">
        <v>5949</v>
      </c>
      <c r="F628" s="127" t="s">
        <v>5342</v>
      </c>
      <c r="G628" s="127" t="s">
        <v>5950</v>
      </c>
      <c r="H628" s="127" t="s">
        <v>5951</v>
      </c>
      <c r="I628" s="127" t="s">
        <v>5952</v>
      </c>
      <c r="J628" s="127" t="s">
        <v>5346</v>
      </c>
      <c r="K628" s="127" t="s">
        <v>5347</v>
      </c>
      <c r="L628" s="127" t="s">
        <v>5348</v>
      </c>
      <c r="M628" s="127" t="s">
        <v>5349</v>
      </c>
      <c r="N628" s="127" t="s">
        <v>5346</v>
      </c>
      <c r="O628" s="127" t="s">
        <v>5350</v>
      </c>
      <c r="P628" s="127" t="s">
        <v>5351</v>
      </c>
      <c r="Q628" s="127" t="s">
        <v>5352</v>
      </c>
      <c r="R628" s="127" t="s">
        <v>5369</v>
      </c>
      <c r="S628" s="127" t="s">
        <v>5370</v>
      </c>
      <c r="T628" s="129">
        <v>2</v>
      </c>
      <c r="U628" s="129">
        <v>2</v>
      </c>
      <c r="V628" s="127" t="s">
        <v>5355</v>
      </c>
      <c r="W628" s="127" t="s">
        <v>5355</v>
      </c>
      <c r="X628" s="130">
        <v>300000</v>
      </c>
      <c r="Y628" s="130">
        <v>300000</v>
      </c>
      <c r="Z628" s="131" t="s">
        <v>5356</v>
      </c>
      <c r="AA628" s="131">
        <v>600000</v>
      </c>
      <c r="AB628" s="131">
        <v>0</v>
      </c>
      <c r="AC628" s="131">
        <v>60000</v>
      </c>
      <c r="AD628" s="130">
        <v>660</v>
      </c>
      <c r="AE628" s="127" t="s">
        <v>5357</v>
      </c>
      <c r="AF628" s="127" t="s">
        <v>5356</v>
      </c>
      <c r="AG628" s="127" t="s">
        <v>5356</v>
      </c>
      <c r="AH628" s="127" t="s">
        <v>5953</v>
      </c>
      <c r="AI628" s="127" t="s">
        <v>5356</v>
      </c>
      <c r="AJ628" s="127" t="s">
        <v>5359</v>
      </c>
      <c r="AK628" s="127" t="s">
        <v>5360</v>
      </c>
      <c r="AL628" s="131" t="s">
        <v>5361</v>
      </c>
      <c r="AM628" s="127" t="s">
        <v>13</v>
      </c>
      <c r="AN628" s="127" t="s">
        <v>5950</v>
      </c>
      <c r="AO628" s="127" t="s">
        <v>5356</v>
      </c>
      <c r="AP628" s="127" t="s">
        <v>5356</v>
      </c>
      <c r="AQ628" s="132">
        <v>2</v>
      </c>
      <c r="AR628" t="s">
        <v>95</v>
      </c>
      <c r="AS628"/>
    </row>
    <row r="629" spans="1:45" s="127" customFormat="1">
      <c r="A629" s="127" t="s">
        <v>5948</v>
      </c>
      <c r="B629" s="128">
        <v>43644</v>
      </c>
      <c r="C629" s="127" t="s">
        <v>5339</v>
      </c>
      <c r="D629" s="127" t="s">
        <v>5340</v>
      </c>
      <c r="E629" s="127" t="s">
        <v>5949</v>
      </c>
      <c r="F629" s="127" t="s">
        <v>5342</v>
      </c>
      <c r="G629" s="127" t="s">
        <v>5950</v>
      </c>
      <c r="H629" s="127" t="s">
        <v>5951</v>
      </c>
      <c r="I629" s="127" t="s">
        <v>5952</v>
      </c>
      <c r="J629" s="127" t="s">
        <v>5346</v>
      </c>
      <c r="K629" s="127" t="s">
        <v>5347</v>
      </c>
      <c r="L629" s="127" t="s">
        <v>5348</v>
      </c>
      <c r="M629" s="127" t="s">
        <v>5349</v>
      </c>
      <c r="N629" s="127" t="s">
        <v>5346</v>
      </c>
      <c r="O629" s="127" t="s">
        <v>5350</v>
      </c>
      <c r="P629" s="127" t="s">
        <v>5351</v>
      </c>
      <c r="Q629" s="127" t="s">
        <v>5352</v>
      </c>
      <c r="R629" s="127" t="s">
        <v>5367</v>
      </c>
      <c r="S629" s="127" t="s">
        <v>5368</v>
      </c>
      <c r="T629" s="129">
        <v>4</v>
      </c>
      <c r="U629" s="129">
        <v>4</v>
      </c>
      <c r="V629" s="127" t="s">
        <v>5355</v>
      </c>
      <c r="W629" s="127" t="s">
        <v>5355</v>
      </c>
      <c r="X629" s="130">
        <v>300000</v>
      </c>
      <c r="Y629" s="130">
        <v>300000</v>
      </c>
      <c r="Z629" s="131" t="s">
        <v>5356</v>
      </c>
      <c r="AA629" s="131">
        <v>1200000</v>
      </c>
      <c r="AB629" s="131">
        <v>0</v>
      </c>
      <c r="AC629" s="131">
        <v>120000</v>
      </c>
      <c r="AD629" s="130">
        <v>1320</v>
      </c>
      <c r="AE629" s="127" t="s">
        <v>5357</v>
      </c>
      <c r="AF629" s="127" t="s">
        <v>5356</v>
      </c>
      <c r="AG629" s="127" t="s">
        <v>5356</v>
      </c>
      <c r="AH629" s="127" t="s">
        <v>5953</v>
      </c>
      <c r="AI629" s="127" t="s">
        <v>5356</v>
      </c>
      <c r="AJ629" s="127" t="s">
        <v>5359</v>
      </c>
      <c r="AK629" s="127" t="s">
        <v>5360</v>
      </c>
      <c r="AL629" s="131" t="s">
        <v>5361</v>
      </c>
      <c r="AM629" s="127" t="s">
        <v>13</v>
      </c>
      <c r="AN629" s="127" t="s">
        <v>5950</v>
      </c>
      <c r="AO629" s="127" t="s">
        <v>5356</v>
      </c>
      <c r="AP629" s="127" t="s">
        <v>5356</v>
      </c>
      <c r="AQ629" s="132">
        <v>4</v>
      </c>
      <c r="AR629" t="s">
        <v>95</v>
      </c>
      <c r="AS629"/>
    </row>
    <row r="630" spans="1:45" s="127" customFormat="1">
      <c r="A630" s="127" t="s">
        <v>5948</v>
      </c>
      <c r="B630" s="128">
        <v>43644</v>
      </c>
      <c r="C630" s="127" t="s">
        <v>5339</v>
      </c>
      <c r="D630" s="127" t="s">
        <v>5340</v>
      </c>
      <c r="E630" s="127" t="s">
        <v>5949</v>
      </c>
      <c r="F630" s="127" t="s">
        <v>5342</v>
      </c>
      <c r="G630" s="127" t="s">
        <v>5950</v>
      </c>
      <c r="H630" s="127" t="s">
        <v>5951</v>
      </c>
      <c r="I630" s="127" t="s">
        <v>5952</v>
      </c>
      <c r="J630" s="127" t="s">
        <v>5346</v>
      </c>
      <c r="K630" s="127" t="s">
        <v>5347</v>
      </c>
      <c r="L630" s="127" t="s">
        <v>5348</v>
      </c>
      <c r="M630" s="127" t="s">
        <v>5349</v>
      </c>
      <c r="N630" s="127" t="s">
        <v>5346</v>
      </c>
      <c r="O630" s="127" t="s">
        <v>5350</v>
      </c>
      <c r="P630" s="127" t="s">
        <v>5351</v>
      </c>
      <c r="Q630" s="127" t="s">
        <v>5352</v>
      </c>
      <c r="R630" s="127" t="s">
        <v>5371</v>
      </c>
      <c r="S630" s="127" t="s">
        <v>5372</v>
      </c>
      <c r="T630" s="129">
        <v>2</v>
      </c>
      <c r="U630" s="129">
        <v>2</v>
      </c>
      <c r="V630" s="127" t="s">
        <v>5355</v>
      </c>
      <c r="W630" s="127" t="s">
        <v>5355</v>
      </c>
      <c r="X630" s="130">
        <v>300000</v>
      </c>
      <c r="Y630" s="130">
        <v>300000</v>
      </c>
      <c r="Z630" s="131" t="s">
        <v>5356</v>
      </c>
      <c r="AA630" s="131">
        <v>600000</v>
      </c>
      <c r="AB630" s="131">
        <v>0</v>
      </c>
      <c r="AC630" s="131">
        <v>60000</v>
      </c>
      <c r="AD630" s="130">
        <v>660</v>
      </c>
      <c r="AE630" s="127" t="s">
        <v>5357</v>
      </c>
      <c r="AF630" s="127" t="s">
        <v>5356</v>
      </c>
      <c r="AG630" s="127" t="s">
        <v>5356</v>
      </c>
      <c r="AH630" s="127" t="s">
        <v>5953</v>
      </c>
      <c r="AI630" s="127" t="s">
        <v>5356</v>
      </c>
      <c r="AJ630" s="127" t="s">
        <v>5359</v>
      </c>
      <c r="AK630" s="127" t="s">
        <v>5360</v>
      </c>
      <c r="AL630" s="131" t="s">
        <v>5361</v>
      </c>
      <c r="AM630" s="127" t="s">
        <v>13</v>
      </c>
      <c r="AN630" s="127" t="s">
        <v>5950</v>
      </c>
      <c r="AO630" s="127" t="s">
        <v>5356</v>
      </c>
      <c r="AP630" s="127" t="s">
        <v>5356</v>
      </c>
      <c r="AQ630" s="132">
        <v>2</v>
      </c>
      <c r="AR630" t="s">
        <v>95</v>
      </c>
      <c r="AS630"/>
    </row>
    <row r="631" spans="1:45" s="127" customFormat="1">
      <c r="A631" s="127" t="s">
        <v>5948</v>
      </c>
      <c r="B631" s="128">
        <v>43644</v>
      </c>
      <c r="C631" s="127" t="s">
        <v>5339</v>
      </c>
      <c r="D631" s="127" t="s">
        <v>5340</v>
      </c>
      <c r="E631" s="127" t="s">
        <v>5949</v>
      </c>
      <c r="F631" s="127" t="s">
        <v>5342</v>
      </c>
      <c r="G631" s="127" t="s">
        <v>5950</v>
      </c>
      <c r="H631" s="127" t="s">
        <v>5951</v>
      </c>
      <c r="I631" s="127" t="s">
        <v>5952</v>
      </c>
      <c r="J631" s="127" t="s">
        <v>5346</v>
      </c>
      <c r="K631" s="127" t="s">
        <v>5347</v>
      </c>
      <c r="L631" s="127" t="s">
        <v>5348</v>
      </c>
      <c r="M631" s="127" t="s">
        <v>5349</v>
      </c>
      <c r="N631" s="127" t="s">
        <v>5346</v>
      </c>
      <c r="O631" s="127" t="s">
        <v>5350</v>
      </c>
      <c r="P631" s="127" t="s">
        <v>5351</v>
      </c>
      <c r="Q631" s="127" t="s">
        <v>5352</v>
      </c>
      <c r="R631" s="127" t="s">
        <v>5447</v>
      </c>
      <c r="S631" s="127" t="s">
        <v>5448</v>
      </c>
      <c r="T631" s="129">
        <v>3</v>
      </c>
      <c r="U631" s="129">
        <v>3</v>
      </c>
      <c r="V631" s="127" t="s">
        <v>5355</v>
      </c>
      <c r="W631" s="127" t="s">
        <v>5355</v>
      </c>
      <c r="X631" s="130">
        <v>320000</v>
      </c>
      <c r="Y631" s="130">
        <v>320000</v>
      </c>
      <c r="Z631" s="131" t="s">
        <v>5356</v>
      </c>
      <c r="AA631" s="131">
        <v>960000</v>
      </c>
      <c r="AB631" s="131">
        <v>0</v>
      </c>
      <c r="AC631" s="131">
        <v>96000</v>
      </c>
      <c r="AD631" s="130">
        <v>1056</v>
      </c>
      <c r="AE631" s="127" t="s">
        <v>5357</v>
      </c>
      <c r="AF631" s="127" t="s">
        <v>5356</v>
      </c>
      <c r="AG631" s="127" t="s">
        <v>5356</v>
      </c>
      <c r="AH631" s="127" t="s">
        <v>5953</v>
      </c>
      <c r="AI631" s="127" t="s">
        <v>5356</v>
      </c>
      <c r="AJ631" s="127" t="s">
        <v>5359</v>
      </c>
      <c r="AK631" s="127" t="s">
        <v>5360</v>
      </c>
      <c r="AL631" s="131" t="s">
        <v>5361</v>
      </c>
      <c r="AM631" s="127" t="s">
        <v>13</v>
      </c>
      <c r="AN631" s="127" t="s">
        <v>5950</v>
      </c>
      <c r="AO631" s="127" t="s">
        <v>5356</v>
      </c>
      <c r="AP631" s="127" t="s">
        <v>5356</v>
      </c>
      <c r="AQ631" s="132">
        <v>3</v>
      </c>
      <c r="AR631" t="s">
        <v>95</v>
      </c>
      <c r="AS631"/>
    </row>
    <row r="632" spans="1:45" s="127" customFormat="1">
      <c r="A632" s="127" t="s">
        <v>5954</v>
      </c>
      <c r="B632" s="128">
        <v>43644</v>
      </c>
      <c r="C632" s="127" t="s">
        <v>5339</v>
      </c>
      <c r="D632" s="127" t="s">
        <v>5340</v>
      </c>
      <c r="E632" s="127" t="s">
        <v>5955</v>
      </c>
      <c r="F632" s="127" t="s">
        <v>5342</v>
      </c>
      <c r="G632" s="127" t="s">
        <v>5531</v>
      </c>
      <c r="H632" s="127" t="s">
        <v>5532</v>
      </c>
      <c r="I632" s="127" t="s">
        <v>5533</v>
      </c>
      <c r="J632" s="127" t="s">
        <v>5346</v>
      </c>
      <c r="K632" s="127" t="s">
        <v>5347</v>
      </c>
      <c r="L632" s="127" t="s">
        <v>5348</v>
      </c>
      <c r="M632" s="127" t="s">
        <v>5349</v>
      </c>
      <c r="N632" s="127" t="s">
        <v>5346</v>
      </c>
      <c r="O632" s="127" t="s">
        <v>5350</v>
      </c>
      <c r="P632" s="127" t="s">
        <v>5351</v>
      </c>
      <c r="Q632" s="127" t="s">
        <v>5352</v>
      </c>
      <c r="R632" s="127" t="s">
        <v>5353</v>
      </c>
      <c r="S632" s="127" t="s">
        <v>5354</v>
      </c>
      <c r="T632" s="129">
        <v>10</v>
      </c>
      <c r="U632" s="129">
        <v>10</v>
      </c>
      <c r="V632" s="127" t="s">
        <v>5355</v>
      </c>
      <c r="W632" s="127" t="s">
        <v>5355</v>
      </c>
      <c r="X632" s="130">
        <v>155455</v>
      </c>
      <c r="Y632" s="130">
        <v>155455</v>
      </c>
      <c r="Z632" s="131" t="s">
        <v>5356</v>
      </c>
      <c r="AA632" s="131">
        <v>1554550</v>
      </c>
      <c r="AB632" s="131">
        <v>0</v>
      </c>
      <c r="AC632" s="131">
        <v>155455</v>
      </c>
      <c r="AD632" s="130">
        <v>1710.0050000000001</v>
      </c>
      <c r="AE632" s="127" t="s">
        <v>5357</v>
      </c>
      <c r="AF632" s="127" t="s">
        <v>5356</v>
      </c>
      <c r="AG632" s="127" t="s">
        <v>5356</v>
      </c>
      <c r="AH632" s="127" t="s">
        <v>5956</v>
      </c>
      <c r="AI632" s="127" t="s">
        <v>5356</v>
      </c>
      <c r="AJ632" s="127" t="s">
        <v>5359</v>
      </c>
      <c r="AK632" s="127" t="s">
        <v>5360</v>
      </c>
      <c r="AL632" s="131" t="s">
        <v>5361</v>
      </c>
      <c r="AM632" s="127" t="s">
        <v>13</v>
      </c>
      <c r="AN632" s="127" t="s">
        <v>5531</v>
      </c>
      <c r="AO632" s="127" t="s">
        <v>5356</v>
      </c>
      <c r="AP632" s="127" t="s">
        <v>5356</v>
      </c>
      <c r="AQ632" s="132">
        <v>10</v>
      </c>
      <c r="AR632" t="s">
        <v>94</v>
      </c>
      <c r="AS632"/>
    </row>
    <row r="633" spans="1:45" s="127" customFormat="1">
      <c r="A633" s="127" t="s">
        <v>5954</v>
      </c>
      <c r="B633" s="128">
        <v>43644</v>
      </c>
      <c r="C633" s="127" t="s">
        <v>5339</v>
      </c>
      <c r="D633" s="127" t="s">
        <v>5340</v>
      </c>
      <c r="E633" s="127" t="s">
        <v>5955</v>
      </c>
      <c r="F633" s="127" t="s">
        <v>5342</v>
      </c>
      <c r="G633" s="127" t="s">
        <v>5531</v>
      </c>
      <c r="H633" s="127" t="s">
        <v>5532</v>
      </c>
      <c r="I633" s="127" t="s">
        <v>5533</v>
      </c>
      <c r="J633" s="127" t="s">
        <v>5346</v>
      </c>
      <c r="K633" s="127" t="s">
        <v>5347</v>
      </c>
      <c r="L633" s="127" t="s">
        <v>5348</v>
      </c>
      <c r="M633" s="127" t="s">
        <v>5349</v>
      </c>
      <c r="N633" s="127" t="s">
        <v>5346</v>
      </c>
      <c r="O633" s="127" t="s">
        <v>5350</v>
      </c>
      <c r="P633" s="127" t="s">
        <v>5351</v>
      </c>
      <c r="Q633" s="127" t="s">
        <v>5352</v>
      </c>
      <c r="R633" s="127" t="s">
        <v>5363</v>
      </c>
      <c r="S633" s="127" t="s">
        <v>5364</v>
      </c>
      <c r="T633" s="129">
        <v>10</v>
      </c>
      <c r="U633" s="129">
        <v>10</v>
      </c>
      <c r="V633" s="127" t="s">
        <v>5355</v>
      </c>
      <c r="W633" s="127" t="s">
        <v>5355</v>
      </c>
      <c r="X633" s="130">
        <v>340000</v>
      </c>
      <c r="Y633" s="130">
        <v>340000</v>
      </c>
      <c r="Z633" s="131" t="s">
        <v>5356</v>
      </c>
      <c r="AA633" s="131">
        <v>3400000</v>
      </c>
      <c r="AB633" s="131">
        <v>0</v>
      </c>
      <c r="AC633" s="131">
        <v>340000</v>
      </c>
      <c r="AD633" s="130">
        <v>3740</v>
      </c>
      <c r="AE633" s="127" t="s">
        <v>5357</v>
      </c>
      <c r="AF633" s="127" t="s">
        <v>5356</v>
      </c>
      <c r="AG633" s="127" t="s">
        <v>5356</v>
      </c>
      <c r="AH633" s="127" t="s">
        <v>5956</v>
      </c>
      <c r="AI633" s="127" t="s">
        <v>5356</v>
      </c>
      <c r="AJ633" s="127" t="s">
        <v>5359</v>
      </c>
      <c r="AK633" s="127" t="s">
        <v>5360</v>
      </c>
      <c r="AL633" s="131" t="s">
        <v>5361</v>
      </c>
      <c r="AM633" s="127" t="s">
        <v>13</v>
      </c>
      <c r="AN633" s="127" t="s">
        <v>5531</v>
      </c>
      <c r="AO633" s="127" t="s">
        <v>5356</v>
      </c>
      <c r="AP633" s="127" t="s">
        <v>5356</v>
      </c>
      <c r="AQ633" s="132">
        <v>10</v>
      </c>
      <c r="AR633" t="s">
        <v>94</v>
      </c>
      <c r="AS633"/>
    </row>
    <row r="634" spans="1:45" s="127" customFormat="1">
      <c r="A634" s="127" t="s">
        <v>5954</v>
      </c>
      <c r="B634" s="128">
        <v>43644</v>
      </c>
      <c r="C634" s="127" t="s">
        <v>5339</v>
      </c>
      <c r="D634" s="127" t="s">
        <v>5340</v>
      </c>
      <c r="E634" s="127" t="s">
        <v>5955</v>
      </c>
      <c r="F634" s="127" t="s">
        <v>5342</v>
      </c>
      <c r="G634" s="127" t="s">
        <v>5531</v>
      </c>
      <c r="H634" s="127" t="s">
        <v>5532</v>
      </c>
      <c r="I634" s="127" t="s">
        <v>5533</v>
      </c>
      <c r="J634" s="127" t="s">
        <v>5346</v>
      </c>
      <c r="K634" s="127" t="s">
        <v>5347</v>
      </c>
      <c r="L634" s="127" t="s">
        <v>5348</v>
      </c>
      <c r="M634" s="127" t="s">
        <v>5349</v>
      </c>
      <c r="N634" s="127" t="s">
        <v>5346</v>
      </c>
      <c r="O634" s="127" t="s">
        <v>5350</v>
      </c>
      <c r="P634" s="127" t="s">
        <v>5351</v>
      </c>
      <c r="Q634" s="127" t="s">
        <v>5352</v>
      </c>
      <c r="R634" s="127" t="s">
        <v>5365</v>
      </c>
      <c r="S634" s="127" t="s">
        <v>5366</v>
      </c>
      <c r="T634" s="129">
        <v>3</v>
      </c>
      <c r="U634" s="129">
        <v>3</v>
      </c>
      <c r="V634" s="127" t="s">
        <v>5355</v>
      </c>
      <c r="W634" s="127" t="s">
        <v>5355</v>
      </c>
      <c r="X634" s="130">
        <v>213273</v>
      </c>
      <c r="Y634" s="130">
        <v>213273</v>
      </c>
      <c r="Z634" s="131" t="s">
        <v>5356</v>
      </c>
      <c r="AA634" s="131">
        <v>639819</v>
      </c>
      <c r="AB634" s="131">
        <v>0</v>
      </c>
      <c r="AC634" s="131">
        <v>63982</v>
      </c>
      <c r="AD634" s="130">
        <v>703.80100000000004</v>
      </c>
      <c r="AE634" s="127" t="s">
        <v>5357</v>
      </c>
      <c r="AF634" s="127" t="s">
        <v>5356</v>
      </c>
      <c r="AG634" s="127" t="s">
        <v>5356</v>
      </c>
      <c r="AH634" s="127" t="s">
        <v>5956</v>
      </c>
      <c r="AI634" s="127" t="s">
        <v>5356</v>
      </c>
      <c r="AJ634" s="127" t="s">
        <v>5359</v>
      </c>
      <c r="AK634" s="127" t="s">
        <v>5360</v>
      </c>
      <c r="AL634" s="131" t="s">
        <v>5361</v>
      </c>
      <c r="AM634" s="127" t="s">
        <v>13</v>
      </c>
      <c r="AN634" s="127" t="s">
        <v>5531</v>
      </c>
      <c r="AO634" s="127" t="s">
        <v>5356</v>
      </c>
      <c r="AP634" s="127" t="s">
        <v>5356</v>
      </c>
      <c r="AQ634" s="132">
        <v>3</v>
      </c>
      <c r="AR634" t="s">
        <v>94</v>
      </c>
      <c r="AS634"/>
    </row>
    <row r="635" spans="1:45" s="127" customFormat="1">
      <c r="A635" s="127" t="s">
        <v>5954</v>
      </c>
      <c r="B635" s="128">
        <v>43644</v>
      </c>
      <c r="C635" s="127" t="s">
        <v>5339</v>
      </c>
      <c r="D635" s="127" t="s">
        <v>5340</v>
      </c>
      <c r="E635" s="127" t="s">
        <v>5955</v>
      </c>
      <c r="F635" s="127" t="s">
        <v>5342</v>
      </c>
      <c r="G635" s="127" t="s">
        <v>5531</v>
      </c>
      <c r="H635" s="127" t="s">
        <v>5532</v>
      </c>
      <c r="I635" s="127" t="s">
        <v>5533</v>
      </c>
      <c r="J635" s="127" t="s">
        <v>5346</v>
      </c>
      <c r="K635" s="127" t="s">
        <v>5347</v>
      </c>
      <c r="L635" s="127" t="s">
        <v>5348</v>
      </c>
      <c r="M635" s="127" t="s">
        <v>5349</v>
      </c>
      <c r="N635" s="127" t="s">
        <v>5346</v>
      </c>
      <c r="O635" s="127" t="s">
        <v>5350</v>
      </c>
      <c r="P635" s="127" t="s">
        <v>5351</v>
      </c>
      <c r="Q635" s="127" t="s">
        <v>5352</v>
      </c>
      <c r="R635" s="127" t="s">
        <v>5369</v>
      </c>
      <c r="S635" s="127" t="s">
        <v>5370</v>
      </c>
      <c r="T635" s="129">
        <v>2</v>
      </c>
      <c r="U635" s="129">
        <v>2</v>
      </c>
      <c r="V635" s="127" t="s">
        <v>5355</v>
      </c>
      <c r="W635" s="127" t="s">
        <v>5355</v>
      </c>
      <c r="X635" s="130">
        <v>300000</v>
      </c>
      <c r="Y635" s="130">
        <v>300000</v>
      </c>
      <c r="Z635" s="131" t="s">
        <v>5356</v>
      </c>
      <c r="AA635" s="131">
        <v>600000</v>
      </c>
      <c r="AB635" s="131">
        <v>0</v>
      </c>
      <c r="AC635" s="131">
        <v>60000</v>
      </c>
      <c r="AD635" s="130">
        <v>660</v>
      </c>
      <c r="AE635" s="127" t="s">
        <v>5357</v>
      </c>
      <c r="AF635" s="127" t="s">
        <v>5356</v>
      </c>
      <c r="AG635" s="127" t="s">
        <v>5356</v>
      </c>
      <c r="AH635" s="127" t="s">
        <v>5956</v>
      </c>
      <c r="AI635" s="127" t="s">
        <v>5356</v>
      </c>
      <c r="AJ635" s="127" t="s">
        <v>5359</v>
      </c>
      <c r="AK635" s="127" t="s">
        <v>5360</v>
      </c>
      <c r="AL635" s="131" t="s">
        <v>5361</v>
      </c>
      <c r="AM635" s="127" t="s">
        <v>13</v>
      </c>
      <c r="AN635" s="127" t="s">
        <v>5531</v>
      </c>
      <c r="AO635" s="127" t="s">
        <v>5356</v>
      </c>
      <c r="AP635" s="127" t="s">
        <v>5356</v>
      </c>
      <c r="AQ635" s="132">
        <v>2</v>
      </c>
      <c r="AR635" t="s">
        <v>94</v>
      </c>
      <c r="AS635"/>
    </row>
    <row r="636" spans="1:45" s="127" customFormat="1">
      <c r="A636" s="127" t="s">
        <v>5957</v>
      </c>
      <c r="B636" s="128">
        <v>43644</v>
      </c>
      <c r="C636" s="127" t="s">
        <v>5339</v>
      </c>
      <c r="D636" s="127" t="s">
        <v>5340</v>
      </c>
      <c r="E636" s="127" t="s">
        <v>5958</v>
      </c>
      <c r="F636" s="127" t="s">
        <v>5342</v>
      </c>
      <c r="G636" s="127" t="s">
        <v>5343</v>
      </c>
      <c r="H636" s="127" t="s">
        <v>5344</v>
      </c>
      <c r="I636" s="127" t="s">
        <v>5345</v>
      </c>
      <c r="J636" s="127" t="s">
        <v>5346</v>
      </c>
      <c r="K636" s="127" t="s">
        <v>5347</v>
      </c>
      <c r="L636" s="127" t="s">
        <v>5348</v>
      </c>
      <c r="M636" s="127" t="s">
        <v>5349</v>
      </c>
      <c r="N636" s="127" t="s">
        <v>5346</v>
      </c>
      <c r="O636" s="127" t="s">
        <v>5350</v>
      </c>
      <c r="P636" s="127" t="s">
        <v>5351</v>
      </c>
      <c r="Q636" s="127" t="s">
        <v>5352</v>
      </c>
      <c r="R636" s="127" t="s">
        <v>5363</v>
      </c>
      <c r="S636" s="127" t="s">
        <v>5364</v>
      </c>
      <c r="T636" s="129">
        <v>120</v>
      </c>
      <c r="U636" s="129">
        <v>120</v>
      </c>
      <c r="V636" s="127" t="s">
        <v>5355</v>
      </c>
      <c r="W636" s="127" t="s">
        <v>5355</v>
      </c>
      <c r="X636" s="130">
        <v>340000</v>
      </c>
      <c r="Y636" s="130">
        <v>340000</v>
      </c>
      <c r="Z636" s="131" t="s">
        <v>5356</v>
      </c>
      <c r="AA636" s="131">
        <v>40800000</v>
      </c>
      <c r="AB636" s="131">
        <v>0</v>
      </c>
      <c r="AC636" s="131">
        <v>4080000</v>
      </c>
      <c r="AD636" s="130">
        <v>44880</v>
      </c>
      <c r="AE636" s="127" t="s">
        <v>5357</v>
      </c>
      <c r="AF636" s="127" t="s">
        <v>5356</v>
      </c>
      <c r="AG636" s="127" t="s">
        <v>5356</v>
      </c>
      <c r="AH636" s="127" t="s">
        <v>5959</v>
      </c>
      <c r="AI636" s="127" t="s">
        <v>5356</v>
      </c>
      <c r="AJ636" s="127" t="s">
        <v>5359</v>
      </c>
      <c r="AK636" s="127" t="s">
        <v>5360</v>
      </c>
      <c r="AL636" s="131" t="s">
        <v>5361</v>
      </c>
      <c r="AM636" s="127" t="s">
        <v>5356</v>
      </c>
      <c r="AN636" s="127" t="s">
        <v>5343</v>
      </c>
      <c r="AO636" s="127" t="s">
        <v>5356</v>
      </c>
      <c r="AP636" s="127" t="s">
        <v>5356</v>
      </c>
      <c r="AQ636" s="132">
        <v>120</v>
      </c>
      <c r="AR636">
        <v>0</v>
      </c>
      <c r="AS636"/>
    </row>
    <row r="637" spans="1:45" s="127" customFormat="1">
      <c r="A637" s="127" t="s">
        <v>5957</v>
      </c>
      <c r="B637" s="128">
        <v>43644</v>
      </c>
      <c r="C637" s="127" t="s">
        <v>5339</v>
      </c>
      <c r="D637" s="127" t="s">
        <v>5340</v>
      </c>
      <c r="E637" s="127" t="s">
        <v>5958</v>
      </c>
      <c r="F637" s="127" t="s">
        <v>5342</v>
      </c>
      <c r="G637" s="127" t="s">
        <v>5343</v>
      </c>
      <c r="H637" s="127" t="s">
        <v>5344</v>
      </c>
      <c r="I637" s="127" t="s">
        <v>5345</v>
      </c>
      <c r="J637" s="127" t="s">
        <v>5346</v>
      </c>
      <c r="K637" s="127" t="s">
        <v>5347</v>
      </c>
      <c r="L637" s="127" t="s">
        <v>5348</v>
      </c>
      <c r="M637" s="127" t="s">
        <v>5349</v>
      </c>
      <c r="N637" s="127" t="s">
        <v>5346</v>
      </c>
      <c r="O637" s="127" t="s">
        <v>5350</v>
      </c>
      <c r="P637" s="127" t="s">
        <v>5351</v>
      </c>
      <c r="Q637" s="127" t="s">
        <v>5352</v>
      </c>
      <c r="R637" s="127" t="s">
        <v>5365</v>
      </c>
      <c r="S637" s="127" t="s">
        <v>5366</v>
      </c>
      <c r="T637" s="129">
        <v>150</v>
      </c>
      <c r="U637" s="129">
        <v>150</v>
      </c>
      <c r="V637" s="127" t="s">
        <v>5355</v>
      </c>
      <c r="W637" s="127" t="s">
        <v>5355</v>
      </c>
      <c r="X637" s="130">
        <v>204000</v>
      </c>
      <c r="Y637" s="130">
        <v>204000</v>
      </c>
      <c r="Z637" s="131" t="s">
        <v>5356</v>
      </c>
      <c r="AA637" s="131">
        <v>30600000</v>
      </c>
      <c r="AB637" s="131">
        <v>0</v>
      </c>
      <c r="AC637" s="131">
        <v>3060000</v>
      </c>
      <c r="AD637" s="130">
        <v>33660</v>
      </c>
      <c r="AE637" s="127" t="s">
        <v>5357</v>
      </c>
      <c r="AF637" s="127" t="s">
        <v>5356</v>
      </c>
      <c r="AG637" s="127" t="s">
        <v>5356</v>
      </c>
      <c r="AH637" s="127" t="s">
        <v>5959</v>
      </c>
      <c r="AI637" s="127" t="s">
        <v>5356</v>
      </c>
      <c r="AJ637" s="127" t="s">
        <v>5359</v>
      </c>
      <c r="AK637" s="127" t="s">
        <v>5360</v>
      </c>
      <c r="AL637" s="131" t="s">
        <v>5361</v>
      </c>
      <c r="AM637" s="127" t="s">
        <v>5356</v>
      </c>
      <c r="AN637" s="127" t="s">
        <v>5343</v>
      </c>
      <c r="AO637" s="127" t="s">
        <v>5356</v>
      </c>
      <c r="AP637" s="127" t="s">
        <v>5356</v>
      </c>
      <c r="AQ637" s="132">
        <v>150</v>
      </c>
      <c r="AR637">
        <v>0</v>
      </c>
      <c r="AS637"/>
    </row>
    <row r="638" spans="1:45" s="127" customFormat="1">
      <c r="A638" s="127" t="s">
        <v>5957</v>
      </c>
      <c r="B638" s="128">
        <v>43644</v>
      </c>
      <c r="C638" s="127" t="s">
        <v>5339</v>
      </c>
      <c r="D638" s="127" t="s">
        <v>5340</v>
      </c>
      <c r="E638" s="127" t="s">
        <v>5958</v>
      </c>
      <c r="F638" s="127" t="s">
        <v>5342</v>
      </c>
      <c r="G638" s="127" t="s">
        <v>5343</v>
      </c>
      <c r="H638" s="127" t="s">
        <v>5344</v>
      </c>
      <c r="I638" s="127" t="s">
        <v>5345</v>
      </c>
      <c r="J638" s="127" t="s">
        <v>5346</v>
      </c>
      <c r="K638" s="127" t="s">
        <v>5347</v>
      </c>
      <c r="L638" s="127" t="s">
        <v>5348</v>
      </c>
      <c r="M638" s="127" t="s">
        <v>5349</v>
      </c>
      <c r="N638" s="127" t="s">
        <v>5346</v>
      </c>
      <c r="O638" s="127" t="s">
        <v>5350</v>
      </c>
      <c r="P638" s="127" t="s">
        <v>5351</v>
      </c>
      <c r="Q638" s="127" t="s">
        <v>5352</v>
      </c>
      <c r="R638" s="127" t="s">
        <v>5367</v>
      </c>
      <c r="S638" s="127" t="s">
        <v>5368</v>
      </c>
      <c r="T638" s="129">
        <v>250</v>
      </c>
      <c r="U638" s="129">
        <v>250</v>
      </c>
      <c r="V638" s="127" t="s">
        <v>5355</v>
      </c>
      <c r="W638" s="127" t="s">
        <v>5355</v>
      </c>
      <c r="X638" s="130">
        <v>255000</v>
      </c>
      <c r="Y638" s="130">
        <v>255000</v>
      </c>
      <c r="Z638" s="131" t="s">
        <v>5356</v>
      </c>
      <c r="AA638" s="131">
        <v>63750000</v>
      </c>
      <c r="AB638" s="131">
        <v>-11250000</v>
      </c>
      <c r="AC638" s="131">
        <v>6375000</v>
      </c>
      <c r="AD638" s="130">
        <v>70125</v>
      </c>
      <c r="AE638" s="127" t="s">
        <v>5357</v>
      </c>
      <c r="AF638" s="127" t="s">
        <v>5356</v>
      </c>
      <c r="AG638" s="127" t="s">
        <v>5356</v>
      </c>
      <c r="AH638" s="127" t="s">
        <v>5959</v>
      </c>
      <c r="AI638" s="127" t="s">
        <v>5356</v>
      </c>
      <c r="AJ638" s="127" t="s">
        <v>5359</v>
      </c>
      <c r="AK638" s="127" t="s">
        <v>5360</v>
      </c>
      <c r="AL638" s="131" t="s">
        <v>5361</v>
      </c>
      <c r="AM638" s="127" t="s">
        <v>5356</v>
      </c>
      <c r="AN638" s="127" t="s">
        <v>5343</v>
      </c>
      <c r="AO638" s="127" t="s">
        <v>5356</v>
      </c>
      <c r="AP638" s="127" t="s">
        <v>5356</v>
      </c>
      <c r="AQ638" s="132">
        <v>250</v>
      </c>
      <c r="AR638">
        <v>0</v>
      </c>
      <c r="AS638"/>
    </row>
    <row r="639" spans="1:45" s="127" customFormat="1">
      <c r="A639" s="127" t="s">
        <v>5957</v>
      </c>
      <c r="B639" s="128">
        <v>43644</v>
      </c>
      <c r="C639" s="127" t="s">
        <v>5339</v>
      </c>
      <c r="D639" s="127" t="s">
        <v>5340</v>
      </c>
      <c r="E639" s="127" t="s">
        <v>5958</v>
      </c>
      <c r="F639" s="127" t="s">
        <v>5342</v>
      </c>
      <c r="G639" s="127" t="s">
        <v>5343</v>
      </c>
      <c r="H639" s="127" t="s">
        <v>5344</v>
      </c>
      <c r="I639" s="127" t="s">
        <v>5345</v>
      </c>
      <c r="J639" s="127" t="s">
        <v>5346</v>
      </c>
      <c r="K639" s="127" t="s">
        <v>5347</v>
      </c>
      <c r="L639" s="127" t="s">
        <v>5348</v>
      </c>
      <c r="M639" s="127" t="s">
        <v>5349</v>
      </c>
      <c r="N639" s="127" t="s">
        <v>5346</v>
      </c>
      <c r="O639" s="127" t="s">
        <v>5350</v>
      </c>
      <c r="P639" s="127" t="s">
        <v>5351</v>
      </c>
      <c r="Q639" s="127" t="s">
        <v>5352</v>
      </c>
      <c r="R639" s="127" t="s">
        <v>5369</v>
      </c>
      <c r="S639" s="127" t="s">
        <v>5370</v>
      </c>
      <c r="T639" s="129">
        <v>100</v>
      </c>
      <c r="U639" s="129">
        <v>100</v>
      </c>
      <c r="V639" s="127" t="s">
        <v>5355</v>
      </c>
      <c r="W639" s="127" t="s">
        <v>5355</v>
      </c>
      <c r="X639" s="130">
        <v>255000</v>
      </c>
      <c r="Y639" s="130">
        <v>255000</v>
      </c>
      <c r="Z639" s="131" t="s">
        <v>5356</v>
      </c>
      <c r="AA639" s="131">
        <v>25500000</v>
      </c>
      <c r="AB639" s="131">
        <v>-4500000</v>
      </c>
      <c r="AC639" s="131">
        <v>2550000</v>
      </c>
      <c r="AD639" s="130">
        <v>28050</v>
      </c>
      <c r="AE639" s="127" t="s">
        <v>5357</v>
      </c>
      <c r="AF639" s="127" t="s">
        <v>5356</v>
      </c>
      <c r="AG639" s="127" t="s">
        <v>5356</v>
      </c>
      <c r="AH639" s="127" t="s">
        <v>5959</v>
      </c>
      <c r="AI639" s="127" t="s">
        <v>5356</v>
      </c>
      <c r="AJ639" s="127" t="s">
        <v>5359</v>
      </c>
      <c r="AK639" s="127" t="s">
        <v>5360</v>
      </c>
      <c r="AL639" s="131" t="s">
        <v>5361</v>
      </c>
      <c r="AM639" s="127" t="s">
        <v>5356</v>
      </c>
      <c r="AN639" s="127" t="s">
        <v>5343</v>
      </c>
      <c r="AO639" s="127" t="s">
        <v>5356</v>
      </c>
      <c r="AP639" s="127" t="s">
        <v>5356</v>
      </c>
      <c r="AQ639" s="132">
        <v>100</v>
      </c>
      <c r="AR639">
        <v>0</v>
      </c>
      <c r="AS639"/>
    </row>
    <row r="640" spans="1:45" s="127" customFormat="1">
      <c r="A640" s="127" t="s">
        <v>5957</v>
      </c>
      <c r="B640" s="128">
        <v>43644</v>
      </c>
      <c r="C640" s="127" t="s">
        <v>5339</v>
      </c>
      <c r="D640" s="127" t="s">
        <v>5340</v>
      </c>
      <c r="E640" s="127" t="s">
        <v>5958</v>
      </c>
      <c r="F640" s="127" t="s">
        <v>5342</v>
      </c>
      <c r="G640" s="127" t="s">
        <v>5343</v>
      </c>
      <c r="H640" s="127" t="s">
        <v>5344</v>
      </c>
      <c r="I640" s="127" t="s">
        <v>5345</v>
      </c>
      <c r="J640" s="127" t="s">
        <v>5346</v>
      </c>
      <c r="K640" s="127" t="s">
        <v>5347</v>
      </c>
      <c r="L640" s="127" t="s">
        <v>5348</v>
      </c>
      <c r="M640" s="127" t="s">
        <v>5349</v>
      </c>
      <c r="N640" s="127" t="s">
        <v>5346</v>
      </c>
      <c r="O640" s="127" t="s">
        <v>5350</v>
      </c>
      <c r="P640" s="127" t="s">
        <v>5351</v>
      </c>
      <c r="Q640" s="127" t="s">
        <v>5352</v>
      </c>
      <c r="R640" s="127" t="s">
        <v>5371</v>
      </c>
      <c r="S640" s="127" t="s">
        <v>5372</v>
      </c>
      <c r="T640" s="129">
        <v>150</v>
      </c>
      <c r="U640" s="129">
        <v>150</v>
      </c>
      <c r="V640" s="127" t="s">
        <v>5355</v>
      </c>
      <c r="W640" s="127" t="s">
        <v>5355</v>
      </c>
      <c r="X640" s="130">
        <v>300000</v>
      </c>
      <c r="Y640" s="130">
        <v>300000</v>
      </c>
      <c r="Z640" s="131" t="s">
        <v>5356</v>
      </c>
      <c r="AA640" s="131">
        <v>45000000</v>
      </c>
      <c r="AB640" s="131">
        <v>0</v>
      </c>
      <c r="AC640" s="131">
        <v>4500000</v>
      </c>
      <c r="AD640" s="130">
        <v>49500</v>
      </c>
      <c r="AE640" s="127" t="s">
        <v>5357</v>
      </c>
      <c r="AF640" s="127" t="s">
        <v>5356</v>
      </c>
      <c r="AG640" s="127" t="s">
        <v>5356</v>
      </c>
      <c r="AH640" s="127" t="s">
        <v>5959</v>
      </c>
      <c r="AI640" s="127" t="s">
        <v>5356</v>
      </c>
      <c r="AJ640" s="127" t="s">
        <v>5359</v>
      </c>
      <c r="AK640" s="127" t="s">
        <v>5360</v>
      </c>
      <c r="AL640" s="131" t="s">
        <v>5361</v>
      </c>
      <c r="AM640" s="127" t="s">
        <v>5356</v>
      </c>
      <c r="AN640" s="127" t="s">
        <v>5343</v>
      </c>
      <c r="AO640" s="127" t="s">
        <v>5356</v>
      </c>
      <c r="AP640" s="127" t="s">
        <v>5356</v>
      </c>
      <c r="AQ640" s="132">
        <v>150</v>
      </c>
      <c r="AR640">
        <v>0</v>
      </c>
      <c r="AS640"/>
    </row>
    <row r="641" spans="1:45" s="127" customFormat="1">
      <c r="A641" s="127" t="s">
        <v>5960</v>
      </c>
      <c r="B641" s="128">
        <v>43644</v>
      </c>
      <c r="C641" s="127" t="s">
        <v>5339</v>
      </c>
      <c r="D641" s="127" t="s">
        <v>5340</v>
      </c>
      <c r="E641" s="127" t="s">
        <v>5961</v>
      </c>
      <c r="F641" s="127" t="s">
        <v>5342</v>
      </c>
      <c r="G641" s="127" t="s">
        <v>5713</v>
      </c>
      <c r="H641" s="127" t="s">
        <v>5714</v>
      </c>
      <c r="I641" s="127" t="s">
        <v>5715</v>
      </c>
      <c r="J641" s="127" t="s">
        <v>5346</v>
      </c>
      <c r="K641" s="127" t="s">
        <v>5716</v>
      </c>
      <c r="L641" s="127" t="s">
        <v>5717</v>
      </c>
      <c r="M641" s="127" t="s">
        <v>5349</v>
      </c>
      <c r="N641" s="127" t="s">
        <v>5346</v>
      </c>
      <c r="O641" s="127" t="s">
        <v>5350</v>
      </c>
      <c r="P641" s="127" t="s">
        <v>5718</v>
      </c>
      <c r="Q641" s="127" t="s">
        <v>5719</v>
      </c>
      <c r="R641" s="127" t="s">
        <v>5353</v>
      </c>
      <c r="S641" s="127" t="s">
        <v>5354</v>
      </c>
      <c r="T641" s="129">
        <v>61</v>
      </c>
      <c r="U641" s="129">
        <v>61</v>
      </c>
      <c r="V641" s="127" t="s">
        <v>5355</v>
      </c>
      <c r="W641" s="127" t="s">
        <v>5355</v>
      </c>
      <c r="X641" s="130">
        <v>107728</v>
      </c>
      <c r="Y641" s="130">
        <v>107728</v>
      </c>
      <c r="Z641" s="131" t="s">
        <v>5356</v>
      </c>
      <c r="AA641" s="131">
        <v>6571423</v>
      </c>
      <c r="AB641" s="131">
        <v>-1999626</v>
      </c>
      <c r="AC641" s="131">
        <v>657142</v>
      </c>
      <c r="AD641" s="130">
        <v>7228.5649999999996</v>
      </c>
      <c r="AE641" s="127" t="s">
        <v>5357</v>
      </c>
      <c r="AF641" s="127" t="s">
        <v>5356</v>
      </c>
      <c r="AG641" s="127" t="s">
        <v>5356</v>
      </c>
      <c r="AH641" s="127" t="s">
        <v>5962</v>
      </c>
      <c r="AI641" s="127" t="s">
        <v>5356</v>
      </c>
      <c r="AJ641" s="127" t="s">
        <v>5590</v>
      </c>
      <c r="AK641" s="127" t="s">
        <v>5591</v>
      </c>
      <c r="AL641" s="131" t="s">
        <v>5361</v>
      </c>
      <c r="AM641" s="127" t="s">
        <v>5356</v>
      </c>
      <c r="AN641" s="127" t="s">
        <v>5713</v>
      </c>
      <c r="AO641" s="127" t="s">
        <v>5356</v>
      </c>
      <c r="AP641" s="127" t="s">
        <v>5356</v>
      </c>
      <c r="AQ641" s="132">
        <v>61</v>
      </c>
      <c r="AR641">
        <v>0</v>
      </c>
      <c r="AS641"/>
    </row>
    <row r="642" spans="1:45" s="127" customFormat="1">
      <c r="A642" s="127" t="s">
        <v>5960</v>
      </c>
      <c r="B642" s="128">
        <v>43644</v>
      </c>
      <c r="C642" s="127" t="s">
        <v>5339</v>
      </c>
      <c r="D642" s="127" t="s">
        <v>5340</v>
      </c>
      <c r="E642" s="127" t="s">
        <v>5961</v>
      </c>
      <c r="F642" s="127" t="s">
        <v>5342</v>
      </c>
      <c r="G642" s="127" t="s">
        <v>5713</v>
      </c>
      <c r="H642" s="127" t="s">
        <v>5714</v>
      </c>
      <c r="I642" s="127" t="s">
        <v>5715</v>
      </c>
      <c r="J642" s="127" t="s">
        <v>5346</v>
      </c>
      <c r="K642" s="127" t="s">
        <v>5716</v>
      </c>
      <c r="L642" s="127" t="s">
        <v>5717</v>
      </c>
      <c r="M642" s="127" t="s">
        <v>5349</v>
      </c>
      <c r="N642" s="127" t="s">
        <v>5346</v>
      </c>
      <c r="O642" s="127" t="s">
        <v>5350</v>
      </c>
      <c r="P642" s="127" t="s">
        <v>5718</v>
      </c>
      <c r="Q642" s="127" t="s">
        <v>5719</v>
      </c>
      <c r="R642" s="127" t="s">
        <v>5363</v>
      </c>
      <c r="S642" s="127" t="s">
        <v>5364</v>
      </c>
      <c r="T642" s="129">
        <v>17</v>
      </c>
      <c r="U642" s="129">
        <v>17</v>
      </c>
      <c r="V642" s="127" t="s">
        <v>5355</v>
      </c>
      <c r="W642" s="127" t="s">
        <v>5355</v>
      </c>
      <c r="X642" s="130">
        <v>312800</v>
      </c>
      <c r="Y642" s="130">
        <v>312800</v>
      </c>
      <c r="Z642" s="131" t="s">
        <v>5356</v>
      </c>
      <c r="AA642" s="131">
        <v>5317600</v>
      </c>
      <c r="AB642" s="131">
        <v>0</v>
      </c>
      <c r="AC642" s="131">
        <v>531760</v>
      </c>
      <c r="AD642" s="130">
        <v>5849.36</v>
      </c>
      <c r="AE642" s="127" t="s">
        <v>5357</v>
      </c>
      <c r="AF642" s="127" t="s">
        <v>5356</v>
      </c>
      <c r="AG642" s="127" t="s">
        <v>5356</v>
      </c>
      <c r="AH642" s="127" t="s">
        <v>5962</v>
      </c>
      <c r="AI642" s="127" t="s">
        <v>5356</v>
      </c>
      <c r="AJ642" s="127" t="s">
        <v>5590</v>
      </c>
      <c r="AK642" s="127" t="s">
        <v>5591</v>
      </c>
      <c r="AL642" s="131" t="s">
        <v>5361</v>
      </c>
      <c r="AM642" s="127" t="s">
        <v>5356</v>
      </c>
      <c r="AN642" s="127" t="s">
        <v>5713</v>
      </c>
      <c r="AO642" s="127" t="s">
        <v>5356</v>
      </c>
      <c r="AP642" s="127" t="s">
        <v>5356</v>
      </c>
      <c r="AQ642" s="132">
        <v>17</v>
      </c>
      <c r="AR642">
        <v>0</v>
      </c>
      <c r="AS642"/>
    </row>
    <row r="643" spans="1:45" s="127" customFormat="1">
      <c r="A643" s="127" t="s">
        <v>5960</v>
      </c>
      <c r="B643" s="128">
        <v>43644</v>
      </c>
      <c r="C643" s="127" t="s">
        <v>5339</v>
      </c>
      <c r="D643" s="127" t="s">
        <v>5340</v>
      </c>
      <c r="E643" s="127" t="s">
        <v>5961</v>
      </c>
      <c r="F643" s="127" t="s">
        <v>5342</v>
      </c>
      <c r="G643" s="127" t="s">
        <v>5713</v>
      </c>
      <c r="H643" s="127" t="s">
        <v>5714</v>
      </c>
      <c r="I643" s="127" t="s">
        <v>5715</v>
      </c>
      <c r="J643" s="127" t="s">
        <v>5346</v>
      </c>
      <c r="K643" s="127" t="s">
        <v>5716</v>
      </c>
      <c r="L643" s="127" t="s">
        <v>5717</v>
      </c>
      <c r="M643" s="127" t="s">
        <v>5349</v>
      </c>
      <c r="N643" s="127" t="s">
        <v>5346</v>
      </c>
      <c r="O643" s="127" t="s">
        <v>5350</v>
      </c>
      <c r="P643" s="127" t="s">
        <v>5718</v>
      </c>
      <c r="Q643" s="127" t="s">
        <v>5719</v>
      </c>
      <c r="R643" s="127" t="s">
        <v>5365</v>
      </c>
      <c r="S643" s="127" t="s">
        <v>5366</v>
      </c>
      <c r="T643" s="129">
        <v>50</v>
      </c>
      <c r="U643" s="129">
        <v>50</v>
      </c>
      <c r="V643" s="127" t="s">
        <v>5355</v>
      </c>
      <c r="W643" s="127" t="s">
        <v>5355</v>
      </c>
      <c r="X643" s="130">
        <v>187680</v>
      </c>
      <c r="Y643" s="130">
        <v>187680</v>
      </c>
      <c r="Z643" s="131" t="s">
        <v>5356</v>
      </c>
      <c r="AA643" s="131">
        <v>9384000</v>
      </c>
      <c r="AB643" s="131">
        <v>0</v>
      </c>
      <c r="AC643" s="131">
        <v>938400</v>
      </c>
      <c r="AD643" s="130">
        <v>10322.4</v>
      </c>
      <c r="AE643" s="127" t="s">
        <v>5357</v>
      </c>
      <c r="AF643" s="127" t="s">
        <v>5356</v>
      </c>
      <c r="AG643" s="127" t="s">
        <v>5356</v>
      </c>
      <c r="AH643" s="127" t="s">
        <v>5962</v>
      </c>
      <c r="AI643" s="127" t="s">
        <v>5356</v>
      </c>
      <c r="AJ643" s="127" t="s">
        <v>5590</v>
      </c>
      <c r="AK643" s="127" t="s">
        <v>5591</v>
      </c>
      <c r="AL643" s="131" t="s">
        <v>5361</v>
      </c>
      <c r="AM643" s="127" t="s">
        <v>5356</v>
      </c>
      <c r="AN643" s="127" t="s">
        <v>5713</v>
      </c>
      <c r="AO643" s="127" t="s">
        <v>5356</v>
      </c>
      <c r="AP643" s="127" t="s">
        <v>5356</v>
      </c>
      <c r="AQ643" s="132">
        <v>50</v>
      </c>
      <c r="AR643">
        <v>0</v>
      </c>
      <c r="AS643"/>
    </row>
    <row r="644" spans="1:45" s="127" customFormat="1">
      <c r="A644" s="127" t="s">
        <v>5960</v>
      </c>
      <c r="B644" s="128">
        <v>43644</v>
      </c>
      <c r="C644" s="127" t="s">
        <v>5339</v>
      </c>
      <c r="D644" s="127" t="s">
        <v>5340</v>
      </c>
      <c r="E644" s="127" t="s">
        <v>5961</v>
      </c>
      <c r="F644" s="127" t="s">
        <v>5342</v>
      </c>
      <c r="G644" s="127" t="s">
        <v>5713</v>
      </c>
      <c r="H644" s="127" t="s">
        <v>5714</v>
      </c>
      <c r="I644" s="127" t="s">
        <v>5715</v>
      </c>
      <c r="J644" s="127" t="s">
        <v>5346</v>
      </c>
      <c r="K644" s="127" t="s">
        <v>5716</v>
      </c>
      <c r="L644" s="127" t="s">
        <v>5717</v>
      </c>
      <c r="M644" s="127" t="s">
        <v>5349</v>
      </c>
      <c r="N644" s="127" t="s">
        <v>5346</v>
      </c>
      <c r="O644" s="127" t="s">
        <v>5350</v>
      </c>
      <c r="P644" s="127" t="s">
        <v>5718</v>
      </c>
      <c r="Q644" s="127" t="s">
        <v>5719</v>
      </c>
      <c r="R644" s="127" t="s">
        <v>5845</v>
      </c>
      <c r="S644" s="127" t="s">
        <v>5846</v>
      </c>
      <c r="T644" s="129">
        <v>85</v>
      </c>
      <c r="U644" s="129">
        <v>85</v>
      </c>
      <c r="V644" s="127" t="s">
        <v>5355</v>
      </c>
      <c r="W644" s="127" t="s">
        <v>5355</v>
      </c>
      <c r="X644" s="130">
        <v>176640</v>
      </c>
      <c r="Y644" s="130">
        <v>176640</v>
      </c>
      <c r="Z644" s="131" t="s">
        <v>5356</v>
      </c>
      <c r="AA644" s="131">
        <v>15014400</v>
      </c>
      <c r="AB644" s="131">
        <v>0</v>
      </c>
      <c r="AC644" s="131">
        <v>1501440</v>
      </c>
      <c r="AD644" s="130">
        <v>16515.84</v>
      </c>
      <c r="AE644" s="127" t="s">
        <v>5357</v>
      </c>
      <c r="AF644" s="127" t="s">
        <v>5356</v>
      </c>
      <c r="AG644" s="127" t="s">
        <v>5356</v>
      </c>
      <c r="AH644" s="127" t="s">
        <v>5962</v>
      </c>
      <c r="AI644" s="127" t="s">
        <v>5356</v>
      </c>
      <c r="AJ644" s="127" t="s">
        <v>5590</v>
      </c>
      <c r="AK644" s="127" t="s">
        <v>5591</v>
      </c>
      <c r="AL644" s="131" t="s">
        <v>5361</v>
      </c>
      <c r="AM644" s="127" t="s">
        <v>5356</v>
      </c>
      <c r="AN644" s="127" t="s">
        <v>5713</v>
      </c>
      <c r="AO644" s="127" t="s">
        <v>5356</v>
      </c>
      <c r="AP644" s="127" t="s">
        <v>5356</v>
      </c>
      <c r="AQ644" s="132">
        <v>85</v>
      </c>
      <c r="AR644">
        <v>0</v>
      </c>
      <c r="AS644"/>
    </row>
    <row r="645" spans="1:45" s="127" customFormat="1">
      <c r="A645" s="127" t="s">
        <v>5960</v>
      </c>
      <c r="B645" s="128">
        <v>43644</v>
      </c>
      <c r="C645" s="127" t="s">
        <v>5339</v>
      </c>
      <c r="D645" s="127" t="s">
        <v>5340</v>
      </c>
      <c r="E645" s="127" t="s">
        <v>5961</v>
      </c>
      <c r="F645" s="127" t="s">
        <v>5342</v>
      </c>
      <c r="G645" s="127" t="s">
        <v>5713</v>
      </c>
      <c r="H645" s="127" t="s">
        <v>5714</v>
      </c>
      <c r="I645" s="127" t="s">
        <v>5715</v>
      </c>
      <c r="J645" s="127" t="s">
        <v>5346</v>
      </c>
      <c r="K645" s="127" t="s">
        <v>5716</v>
      </c>
      <c r="L645" s="127" t="s">
        <v>5717</v>
      </c>
      <c r="M645" s="127" t="s">
        <v>5349</v>
      </c>
      <c r="N645" s="127" t="s">
        <v>5346</v>
      </c>
      <c r="O645" s="127" t="s">
        <v>5350</v>
      </c>
      <c r="P645" s="127" t="s">
        <v>5718</v>
      </c>
      <c r="Q645" s="127" t="s">
        <v>5719</v>
      </c>
      <c r="R645" s="127" t="s">
        <v>5386</v>
      </c>
      <c r="S645" s="127" t="s">
        <v>5387</v>
      </c>
      <c r="T645" s="129">
        <v>51</v>
      </c>
      <c r="U645" s="129">
        <v>51</v>
      </c>
      <c r="V645" s="127" t="s">
        <v>5355</v>
      </c>
      <c r="W645" s="127" t="s">
        <v>5355</v>
      </c>
      <c r="X645" s="130">
        <v>187680</v>
      </c>
      <c r="Y645" s="130">
        <v>187680</v>
      </c>
      <c r="Z645" s="131" t="s">
        <v>5356</v>
      </c>
      <c r="AA645" s="131">
        <v>9571680</v>
      </c>
      <c r="AB645" s="131">
        <v>0</v>
      </c>
      <c r="AC645" s="131">
        <v>957168</v>
      </c>
      <c r="AD645" s="130">
        <v>10528.848</v>
      </c>
      <c r="AE645" s="127" t="s">
        <v>5357</v>
      </c>
      <c r="AF645" s="127" t="s">
        <v>5356</v>
      </c>
      <c r="AG645" s="127" t="s">
        <v>5356</v>
      </c>
      <c r="AH645" s="127" t="s">
        <v>5962</v>
      </c>
      <c r="AI645" s="127" t="s">
        <v>5356</v>
      </c>
      <c r="AJ645" s="127" t="s">
        <v>5590</v>
      </c>
      <c r="AK645" s="127" t="s">
        <v>5591</v>
      </c>
      <c r="AL645" s="131" t="s">
        <v>5361</v>
      </c>
      <c r="AM645" s="127" t="s">
        <v>5356</v>
      </c>
      <c r="AN645" s="127" t="s">
        <v>5713</v>
      </c>
      <c r="AO645" s="127" t="s">
        <v>5356</v>
      </c>
      <c r="AP645" s="127" t="s">
        <v>5356</v>
      </c>
      <c r="AQ645" s="132">
        <v>51</v>
      </c>
      <c r="AR645">
        <v>0</v>
      </c>
      <c r="AS645"/>
    </row>
    <row r="646" spans="1:45" s="127" customFormat="1">
      <c r="A646" s="127" t="s">
        <v>5960</v>
      </c>
      <c r="B646" s="128">
        <v>43644</v>
      </c>
      <c r="C646" s="127" t="s">
        <v>5339</v>
      </c>
      <c r="D646" s="127" t="s">
        <v>5340</v>
      </c>
      <c r="E646" s="127" t="s">
        <v>5961</v>
      </c>
      <c r="F646" s="127" t="s">
        <v>5342</v>
      </c>
      <c r="G646" s="127" t="s">
        <v>5713</v>
      </c>
      <c r="H646" s="127" t="s">
        <v>5714</v>
      </c>
      <c r="I646" s="127" t="s">
        <v>5715</v>
      </c>
      <c r="J646" s="127" t="s">
        <v>5346</v>
      </c>
      <c r="K646" s="127" t="s">
        <v>5716</v>
      </c>
      <c r="L646" s="127" t="s">
        <v>5717</v>
      </c>
      <c r="M646" s="127" t="s">
        <v>5349</v>
      </c>
      <c r="N646" s="127" t="s">
        <v>5346</v>
      </c>
      <c r="O646" s="127" t="s">
        <v>5350</v>
      </c>
      <c r="P646" s="127" t="s">
        <v>5718</v>
      </c>
      <c r="Q646" s="127" t="s">
        <v>5719</v>
      </c>
      <c r="R646" s="127" t="s">
        <v>5367</v>
      </c>
      <c r="S646" s="127" t="s">
        <v>5368</v>
      </c>
      <c r="T646" s="129">
        <v>5</v>
      </c>
      <c r="U646" s="129">
        <v>5</v>
      </c>
      <c r="V646" s="127" t="s">
        <v>5355</v>
      </c>
      <c r="W646" s="127" t="s">
        <v>5355</v>
      </c>
      <c r="X646" s="130">
        <v>234600</v>
      </c>
      <c r="Y646" s="130">
        <v>234600</v>
      </c>
      <c r="Z646" s="131" t="s">
        <v>5356</v>
      </c>
      <c r="AA646" s="131">
        <v>1173000</v>
      </c>
      <c r="AB646" s="131">
        <v>-207000</v>
      </c>
      <c r="AC646" s="131">
        <v>117300</v>
      </c>
      <c r="AD646" s="130">
        <v>1290.3</v>
      </c>
      <c r="AE646" s="127" t="s">
        <v>5357</v>
      </c>
      <c r="AF646" s="127" t="s">
        <v>5356</v>
      </c>
      <c r="AG646" s="127" t="s">
        <v>5356</v>
      </c>
      <c r="AH646" s="127" t="s">
        <v>5962</v>
      </c>
      <c r="AI646" s="127" t="s">
        <v>5356</v>
      </c>
      <c r="AJ646" s="127" t="s">
        <v>5590</v>
      </c>
      <c r="AK646" s="127" t="s">
        <v>5591</v>
      </c>
      <c r="AL646" s="131" t="s">
        <v>5361</v>
      </c>
      <c r="AM646" s="127" t="s">
        <v>5356</v>
      </c>
      <c r="AN646" s="127" t="s">
        <v>5713</v>
      </c>
      <c r="AO646" s="127" t="s">
        <v>5356</v>
      </c>
      <c r="AP646" s="127" t="s">
        <v>5356</v>
      </c>
      <c r="AQ646" s="132">
        <v>5</v>
      </c>
      <c r="AR646">
        <v>0</v>
      </c>
      <c r="AS646"/>
    </row>
    <row r="647" spans="1:45" s="127" customFormat="1">
      <c r="A647" s="127" t="s">
        <v>5960</v>
      </c>
      <c r="B647" s="128">
        <v>43644</v>
      </c>
      <c r="C647" s="127" t="s">
        <v>5339</v>
      </c>
      <c r="D647" s="127" t="s">
        <v>5340</v>
      </c>
      <c r="E647" s="127" t="s">
        <v>5961</v>
      </c>
      <c r="F647" s="127" t="s">
        <v>5342</v>
      </c>
      <c r="G647" s="127" t="s">
        <v>5713</v>
      </c>
      <c r="H647" s="127" t="s">
        <v>5714</v>
      </c>
      <c r="I647" s="127" t="s">
        <v>5715</v>
      </c>
      <c r="J647" s="127" t="s">
        <v>5346</v>
      </c>
      <c r="K647" s="127" t="s">
        <v>5716</v>
      </c>
      <c r="L647" s="127" t="s">
        <v>5717</v>
      </c>
      <c r="M647" s="127" t="s">
        <v>5349</v>
      </c>
      <c r="N647" s="127" t="s">
        <v>5346</v>
      </c>
      <c r="O647" s="127" t="s">
        <v>5350</v>
      </c>
      <c r="P647" s="127" t="s">
        <v>5718</v>
      </c>
      <c r="Q647" s="127" t="s">
        <v>5719</v>
      </c>
      <c r="R647" s="127" t="s">
        <v>5369</v>
      </c>
      <c r="S647" s="127" t="s">
        <v>5370</v>
      </c>
      <c r="T647" s="129">
        <v>33</v>
      </c>
      <c r="U647" s="129">
        <v>33</v>
      </c>
      <c r="V647" s="127" t="s">
        <v>5355</v>
      </c>
      <c r="W647" s="127" t="s">
        <v>5355</v>
      </c>
      <c r="X647" s="130">
        <v>234600</v>
      </c>
      <c r="Y647" s="130">
        <v>234600</v>
      </c>
      <c r="Z647" s="131" t="s">
        <v>5356</v>
      </c>
      <c r="AA647" s="131">
        <v>7741800</v>
      </c>
      <c r="AB647" s="131">
        <v>-1366200</v>
      </c>
      <c r="AC647" s="131">
        <v>774180</v>
      </c>
      <c r="AD647" s="130">
        <v>8515.98</v>
      </c>
      <c r="AE647" s="127" t="s">
        <v>5357</v>
      </c>
      <c r="AF647" s="127" t="s">
        <v>5356</v>
      </c>
      <c r="AG647" s="127" t="s">
        <v>5356</v>
      </c>
      <c r="AH647" s="127" t="s">
        <v>5962</v>
      </c>
      <c r="AI647" s="127" t="s">
        <v>5356</v>
      </c>
      <c r="AJ647" s="127" t="s">
        <v>5590</v>
      </c>
      <c r="AK647" s="127" t="s">
        <v>5591</v>
      </c>
      <c r="AL647" s="131" t="s">
        <v>5361</v>
      </c>
      <c r="AM647" s="127" t="s">
        <v>5356</v>
      </c>
      <c r="AN647" s="127" t="s">
        <v>5713</v>
      </c>
      <c r="AO647" s="127" t="s">
        <v>5356</v>
      </c>
      <c r="AP647" s="127" t="s">
        <v>5356</v>
      </c>
      <c r="AQ647" s="132">
        <v>33</v>
      </c>
      <c r="AR647">
        <v>0</v>
      </c>
      <c r="AS647"/>
    </row>
    <row r="648" spans="1:45" s="127" customFormat="1">
      <c r="A648" s="127" t="s">
        <v>5963</v>
      </c>
      <c r="B648" s="128">
        <v>43644</v>
      </c>
      <c r="C648" s="127" t="s">
        <v>5339</v>
      </c>
      <c r="D648" s="127" t="s">
        <v>5340</v>
      </c>
      <c r="E648" s="127" t="s">
        <v>5964</v>
      </c>
      <c r="F648" s="127" t="s">
        <v>5342</v>
      </c>
      <c r="G648" s="127" t="s">
        <v>5713</v>
      </c>
      <c r="H648" s="127" t="s">
        <v>5714</v>
      </c>
      <c r="I648" s="127" t="s">
        <v>5715</v>
      </c>
      <c r="J648" s="127" t="s">
        <v>5346</v>
      </c>
      <c r="K648" s="127" t="s">
        <v>5716</v>
      </c>
      <c r="L648" s="127" t="s">
        <v>5717</v>
      </c>
      <c r="M648" s="127" t="s">
        <v>5349</v>
      </c>
      <c r="N648" s="127" t="s">
        <v>5346</v>
      </c>
      <c r="O648" s="127" t="s">
        <v>5350</v>
      </c>
      <c r="P648" s="127" t="s">
        <v>5718</v>
      </c>
      <c r="Q648" s="127" t="s">
        <v>5719</v>
      </c>
      <c r="R648" s="127" t="s">
        <v>5353</v>
      </c>
      <c r="S648" s="127" t="s">
        <v>5354</v>
      </c>
      <c r="T648" s="129">
        <v>150</v>
      </c>
      <c r="U648" s="129">
        <v>150</v>
      </c>
      <c r="V648" s="127" t="s">
        <v>5355</v>
      </c>
      <c r="W648" s="127" t="s">
        <v>5355</v>
      </c>
      <c r="X648" s="130">
        <v>107728</v>
      </c>
      <c r="Y648" s="130">
        <v>107728</v>
      </c>
      <c r="Z648" s="131" t="s">
        <v>5356</v>
      </c>
      <c r="AA648" s="131">
        <v>16159238</v>
      </c>
      <c r="AB648" s="131">
        <v>-4917112</v>
      </c>
      <c r="AC648" s="131">
        <v>1615924</v>
      </c>
      <c r="AD648" s="130">
        <v>17775.162</v>
      </c>
      <c r="AE648" s="127" t="s">
        <v>5357</v>
      </c>
      <c r="AF648" s="127" t="s">
        <v>5356</v>
      </c>
      <c r="AG648" s="127" t="s">
        <v>5356</v>
      </c>
      <c r="AH648" s="127" t="s">
        <v>5965</v>
      </c>
      <c r="AI648" s="127" t="s">
        <v>5356</v>
      </c>
      <c r="AJ648" s="127" t="s">
        <v>5590</v>
      </c>
      <c r="AK648" s="127" t="s">
        <v>5591</v>
      </c>
      <c r="AL648" s="131" t="s">
        <v>5361</v>
      </c>
      <c r="AM648" s="127" t="s">
        <v>5356</v>
      </c>
      <c r="AN648" s="127" t="s">
        <v>5713</v>
      </c>
      <c r="AO648" s="127" t="s">
        <v>5356</v>
      </c>
      <c r="AP648" s="127" t="s">
        <v>5356</v>
      </c>
      <c r="AQ648" s="132">
        <v>150</v>
      </c>
      <c r="AR648">
        <v>0</v>
      </c>
      <c r="AS648"/>
    </row>
    <row r="649" spans="1:45" s="127" customFormat="1">
      <c r="A649" s="127" t="s">
        <v>5963</v>
      </c>
      <c r="B649" s="128">
        <v>43644</v>
      </c>
      <c r="C649" s="127" t="s">
        <v>5339</v>
      </c>
      <c r="D649" s="127" t="s">
        <v>5340</v>
      </c>
      <c r="E649" s="127" t="s">
        <v>5964</v>
      </c>
      <c r="F649" s="127" t="s">
        <v>5342</v>
      </c>
      <c r="G649" s="127" t="s">
        <v>5713</v>
      </c>
      <c r="H649" s="127" t="s">
        <v>5714</v>
      </c>
      <c r="I649" s="127" t="s">
        <v>5715</v>
      </c>
      <c r="J649" s="127" t="s">
        <v>5346</v>
      </c>
      <c r="K649" s="127" t="s">
        <v>5716</v>
      </c>
      <c r="L649" s="127" t="s">
        <v>5717</v>
      </c>
      <c r="M649" s="127" t="s">
        <v>5349</v>
      </c>
      <c r="N649" s="127" t="s">
        <v>5346</v>
      </c>
      <c r="O649" s="127" t="s">
        <v>5350</v>
      </c>
      <c r="P649" s="127" t="s">
        <v>5718</v>
      </c>
      <c r="Q649" s="127" t="s">
        <v>5719</v>
      </c>
      <c r="R649" s="127" t="s">
        <v>5365</v>
      </c>
      <c r="S649" s="127" t="s">
        <v>5366</v>
      </c>
      <c r="T649" s="129">
        <v>150</v>
      </c>
      <c r="U649" s="129">
        <v>150</v>
      </c>
      <c r="V649" s="127" t="s">
        <v>5355</v>
      </c>
      <c r="W649" s="127" t="s">
        <v>5355</v>
      </c>
      <c r="X649" s="130">
        <v>187680</v>
      </c>
      <c r="Y649" s="130">
        <v>187680</v>
      </c>
      <c r="Z649" s="131" t="s">
        <v>5356</v>
      </c>
      <c r="AA649" s="131">
        <v>28152000</v>
      </c>
      <c r="AB649" s="131">
        <v>0</v>
      </c>
      <c r="AC649" s="131">
        <v>2815200</v>
      </c>
      <c r="AD649" s="130">
        <v>30967.200000000001</v>
      </c>
      <c r="AE649" s="127" t="s">
        <v>5357</v>
      </c>
      <c r="AF649" s="127" t="s">
        <v>5356</v>
      </c>
      <c r="AG649" s="127" t="s">
        <v>5356</v>
      </c>
      <c r="AH649" s="127" t="s">
        <v>5965</v>
      </c>
      <c r="AI649" s="127" t="s">
        <v>5356</v>
      </c>
      <c r="AJ649" s="127" t="s">
        <v>5590</v>
      </c>
      <c r="AK649" s="127" t="s">
        <v>5591</v>
      </c>
      <c r="AL649" s="131" t="s">
        <v>5361</v>
      </c>
      <c r="AM649" s="127" t="s">
        <v>5356</v>
      </c>
      <c r="AN649" s="127" t="s">
        <v>5713</v>
      </c>
      <c r="AO649" s="127" t="s">
        <v>5356</v>
      </c>
      <c r="AP649" s="127" t="s">
        <v>5356</v>
      </c>
      <c r="AQ649" s="132">
        <v>150</v>
      </c>
      <c r="AR649">
        <v>0</v>
      </c>
      <c r="AS649"/>
    </row>
    <row r="650" spans="1:45" s="127" customFormat="1">
      <c r="A650" s="127" t="s">
        <v>5963</v>
      </c>
      <c r="B650" s="128">
        <v>43644</v>
      </c>
      <c r="C650" s="127" t="s">
        <v>5339</v>
      </c>
      <c r="D650" s="127" t="s">
        <v>5340</v>
      </c>
      <c r="E650" s="127" t="s">
        <v>5964</v>
      </c>
      <c r="F650" s="127" t="s">
        <v>5342</v>
      </c>
      <c r="G650" s="127" t="s">
        <v>5713</v>
      </c>
      <c r="H650" s="127" t="s">
        <v>5714</v>
      </c>
      <c r="I650" s="127" t="s">
        <v>5715</v>
      </c>
      <c r="J650" s="127" t="s">
        <v>5346</v>
      </c>
      <c r="K650" s="127" t="s">
        <v>5716</v>
      </c>
      <c r="L650" s="127" t="s">
        <v>5717</v>
      </c>
      <c r="M650" s="127" t="s">
        <v>5349</v>
      </c>
      <c r="N650" s="127" t="s">
        <v>5346</v>
      </c>
      <c r="O650" s="127" t="s">
        <v>5350</v>
      </c>
      <c r="P650" s="127" t="s">
        <v>5718</v>
      </c>
      <c r="Q650" s="127" t="s">
        <v>5719</v>
      </c>
      <c r="R650" s="127" t="s">
        <v>5386</v>
      </c>
      <c r="S650" s="127" t="s">
        <v>5387</v>
      </c>
      <c r="T650" s="129">
        <v>30</v>
      </c>
      <c r="U650" s="129">
        <v>30</v>
      </c>
      <c r="V650" s="127" t="s">
        <v>5355</v>
      </c>
      <c r="W650" s="127" t="s">
        <v>5355</v>
      </c>
      <c r="X650" s="130">
        <v>187680</v>
      </c>
      <c r="Y650" s="130">
        <v>187680</v>
      </c>
      <c r="Z650" s="131" t="s">
        <v>5356</v>
      </c>
      <c r="AA650" s="131">
        <v>5630400</v>
      </c>
      <c r="AB650" s="131">
        <v>0</v>
      </c>
      <c r="AC650" s="131">
        <v>563040</v>
      </c>
      <c r="AD650" s="130">
        <v>6193.44</v>
      </c>
      <c r="AE650" s="127" t="s">
        <v>5357</v>
      </c>
      <c r="AF650" s="127" t="s">
        <v>5356</v>
      </c>
      <c r="AG650" s="127" t="s">
        <v>5356</v>
      </c>
      <c r="AH650" s="127" t="s">
        <v>5965</v>
      </c>
      <c r="AI650" s="127" t="s">
        <v>5356</v>
      </c>
      <c r="AJ650" s="127" t="s">
        <v>5590</v>
      </c>
      <c r="AK650" s="127" t="s">
        <v>5591</v>
      </c>
      <c r="AL650" s="131" t="s">
        <v>5361</v>
      </c>
      <c r="AM650" s="127" t="s">
        <v>5356</v>
      </c>
      <c r="AN650" s="127" t="s">
        <v>5713</v>
      </c>
      <c r="AO650" s="127" t="s">
        <v>5356</v>
      </c>
      <c r="AP650" s="127" t="s">
        <v>5356</v>
      </c>
      <c r="AQ650" s="132">
        <v>30</v>
      </c>
      <c r="AR650">
        <v>0</v>
      </c>
      <c r="AS650"/>
    </row>
    <row r="651" spans="1:45" s="127" customFormat="1">
      <c r="A651" s="127" t="s">
        <v>5963</v>
      </c>
      <c r="B651" s="128">
        <v>43644</v>
      </c>
      <c r="C651" s="127" t="s">
        <v>5339</v>
      </c>
      <c r="D651" s="127" t="s">
        <v>5340</v>
      </c>
      <c r="E651" s="127" t="s">
        <v>5964</v>
      </c>
      <c r="F651" s="127" t="s">
        <v>5342</v>
      </c>
      <c r="G651" s="127" t="s">
        <v>5713</v>
      </c>
      <c r="H651" s="127" t="s">
        <v>5714</v>
      </c>
      <c r="I651" s="127" t="s">
        <v>5715</v>
      </c>
      <c r="J651" s="127" t="s">
        <v>5346</v>
      </c>
      <c r="K651" s="127" t="s">
        <v>5716</v>
      </c>
      <c r="L651" s="127" t="s">
        <v>5717</v>
      </c>
      <c r="M651" s="127" t="s">
        <v>5349</v>
      </c>
      <c r="N651" s="127" t="s">
        <v>5346</v>
      </c>
      <c r="O651" s="127" t="s">
        <v>5350</v>
      </c>
      <c r="P651" s="127" t="s">
        <v>5718</v>
      </c>
      <c r="Q651" s="127" t="s">
        <v>5719</v>
      </c>
      <c r="R651" s="127" t="s">
        <v>5369</v>
      </c>
      <c r="S651" s="127" t="s">
        <v>5370</v>
      </c>
      <c r="T651" s="129">
        <v>30</v>
      </c>
      <c r="U651" s="129">
        <v>30</v>
      </c>
      <c r="V651" s="127" t="s">
        <v>5355</v>
      </c>
      <c r="W651" s="127" t="s">
        <v>5355</v>
      </c>
      <c r="X651" s="130">
        <v>234600</v>
      </c>
      <c r="Y651" s="130">
        <v>234600</v>
      </c>
      <c r="Z651" s="131" t="s">
        <v>5356</v>
      </c>
      <c r="AA651" s="131">
        <v>7038000</v>
      </c>
      <c r="AB651" s="131">
        <v>-1242000</v>
      </c>
      <c r="AC651" s="131">
        <v>703800</v>
      </c>
      <c r="AD651" s="130">
        <v>7741.8</v>
      </c>
      <c r="AE651" s="127" t="s">
        <v>5357</v>
      </c>
      <c r="AF651" s="127" t="s">
        <v>5356</v>
      </c>
      <c r="AG651" s="127" t="s">
        <v>5356</v>
      </c>
      <c r="AH651" s="127" t="s">
        <v>5965</v>
      </c>
      <c r="AI651" s="127" t="s">
        <v>5356</v>
      </c>
      <c r="AJ651" s="127" t="s">
        <v>5590</v>
      </c>
      <c r="AK651" s="127" t="s">
        <v>5591</v>
      </c>
      <c r="AL651" s="131" t="s">
        <v>5361</v>
      </c>
      <c r="AM651" s="127" t="s">
        <v>5356</v>
      </c>
      <c r="AN651" s="127" t="s">
        <v>5713</v>
      </c>
      <c r="AO651" s="127" t="s">
        <v>5356</v>
      </c>
      <c r="AP651" s="127" t="s">
        <v>5356</v>
      </c>
      <c r="AQ651" s="132">
        <v>30</v>
      </c>
      <c r="AR651">
        <v>0</v>
      </c>
      <c r="AS651"/>
    </row>
    <row r="652" spans="1:45" s="127" customFormat="1">
      <c r="A652" s="127" t="s">
        <v>5966</v>
      </c>
      <c r="B652" s="128">
        <v>43644</v>
      </c>
      <c r="C652" s="127" t="s">
        <v>5339</v>
      </c>
      <c r="D652" s="127" t="s">
        <v>5340</v>
      </c>
      <c r="E652" s="127" t="s">
        <v>5967</v>
      </c>
      <c r="F652" s="127" t="s">
        <v>5342</v>
      </c>
      <c r="G652" s="127" t="s">
        <v>5713</v>
      </c>
      <c r="H652" s="127" t="s">
        <v>5714</v>
      </c>
      <c r="I652" s="127" t="s">
        <v>5715</v>
      </c>
      <c r="J652" s="127" t="s">
        <v>5346</v>
      </c>
      <c r="K652" s="127" t="s">
        <v>5716</v>
      </c>
      <c r="L652" s="127" t="s">
        <v>5717</v>
      </c>
      <c r="M652" s="127" t="s">
        <v>5349</v>
      </c>
      <c r="N652" s="127" t="s">
        <v>5346</v>
      </c>
      <c r="O652" s="127" t="s">
        <v>5350</v>
      </c>
      <c r="P652" s="127" t="s">
        <v>5718</v>
      </c>
      <c r="Q652" s="127" t="s">
        <v>5719</v>
      </c>
      <c r="R652" s="127" t="s">
        <v>5353</v>
      </c>
      <c r="S652" s="127" t="s">
        <v>5354</v>
      </c>
      <c r="T652" s="129">
        <v>100</v>
      </c>
      <c r="U652" s="129">
        <v>100</v>
      </c>
      <c r="V652" s="127" t="s">
        <v>5355</v>
      </c>
      <c r="W652" s="127" t="s">
        <v>5355</v>
      </c>
      <c r="X652" s="130">
        <v>107728</v>
      </c>
      <c r="Y652" s="130">
        <v>107728</v>
      </c>
      <c r="Z652" s="131" t="s">
        <v>5356</v>
      </c>
      <c r="AA652" s="131">
        <v>10772825</v>
      </c>
      <c r="AB652" s="131">
        <v>-3278075</v>
      </c>
      <c r="AC652" s="131">
        <v>1077283</v>
      </c>
      <c r="AD652" s="130">
        <v>11850.108</v>
      </c>
      <c r="AE652" s="127" t="s">
        <v>5357</v>
      </c>
      <c r="AF652" s="127" t="s">
        <v>5356</v>
      </c>
      <c r="AG652" s="127" t="s">
        <v>5356</v>
      </c>
      <c r="AH652" s="127" t="s">
        <v>5968</v>
      </c>
      <c r="AI652" s="127" t="s">
        <v>5356</v>
      </c>
      <c r="AJ652" s="127" t="s">
        <v>5590</v>
      </c>
      <c r="AK652" s="127" t="s">
        <v>5591</v>
      </c>
      <c r="AL652" s="131" t="s">
        <v>5361</v>
      </c>
      <c r="AM652" s="127" t="s">
        <v>5356</v>
      </c>
      <c r="AN652" s="127" t="s">
        <v>5713</v>
      </c>
      <c r="AO652" s="127" t="s">
        <v>5356</v>
      </c>
      <c r="AP652" s="127" t="s">
        <v>5356</v>
      </c>
      <c r="AQ652" s="132">
        <v>100</v>
      </c>
      <c r="AR652">
        <v>0</v>
      </c>
      <c r="AS652"/>
    </row>
    <row r="653" spans="1:45" s="127" customFormat="1">
      <c r="A653" s="127" t="s">
        <v>5966</v>
      </c>
      <c r="B653" s="128">
        <v>43644</v>
      </c>
      <c r="C653" s="127" t="s">
        <v>5339</v>
      </c>
      <c r="D653" s="127" t="s">
        <v>5340</v>
      </c>
      <c r="E653" s="127" t="s">
        <v>5967</v>
      </c>
      <c r="F653" s="127" t="s">
        <v>5342</v>
      </c>
      <c r="G653" s="127" t="s">
        <v>5713</v>
      </c>
      <c r="H653" s="127" t="s">
        <v>5714</v>
      </c>
      <c r="I653" s="127" t="s">
        <v>5715</v>
      </c>
      <c r="J653" s="127" t="s">
        <v>5346</v>
      </c>
      <c r="K653" s="127" t="s">
        <v>5716</v>
      </c>
      <c r="L653" s="127" t="s">
        <v>5717</v>
      </c>
      <c r="M653" s="127" t="s">
        <v>5349</v>
      </c>
      <c r="N653" s="127" t="s">
        <v>5346</v>
      </c>
      <c r="O653" s="127" t="s">
        <v>5350</v>
      </c>
      <c r="P653" s="127" t="s">
        <v>5718</v>
      </c>
      <c r="Q653" s="127" t="s">
        <v>5719</v>
      </c>
      <c r="R653" s="127" t="s">
        <v>5363</v>
      </c>
      <c r="S653" s="127" t="s">
        <v>5364</v>
      </c>
      <c r="T653" s="129">
        <v>20</v>
      </c>
      <c r="U653" s="129">
        <v>20</v>
      </c>
      <c r="V653" s="127" t="s">
        <v>5355</v>
      </c>
      <c r="W653" s="127" t="s">
        <v>5355</v>
      </c>
      <c r="X653" s="130">
        <v>312800</v>
      </c>
      <c r="Y653" s="130">
        <v>312800</v>
      </c>
      <c r="Z653" s="131" t="s">
        <v>5356</v>
      </c>
      <c r="AA653" s="131">
        <v>6256000</v>
      </c>
      <c r="AB653" s="131">
        <v>0</v>
      </c>
      <c r="AC653" s="131">
        <v>625600</v>
      </c>
      <c r="AD653" s="130">
        <v>6881.6</v>
      </c>
      <c r="AE653" s="127" t="s">
        <v>5357</v>
      </c>
      <c r="AF653" s="127" t="s">
        <v>5356</v>
      </c>
      <c r="AG653" s="127" t="s">
        <v>5356</v>
      </c>
      <c r="AH653" s="127" t="s">
        <v>5968</v>
      </c>
      <c r="AI653" s="127" t="s">
        <v>5356</v>
      </c>
      <c r="AJ653" s="127" t="s">
        <v>5590</v>
      </c>
      <c r="AK653" s="127" t="s">
        <v>5591</v>
      </c>
      <c r="AL653" s="131" t="s">
        <v>5361</v>
      </c>
      <c r="AM653" s="127" t="s">
        <v>5356</v>
      </c>
      <c r="AN653" s="127" t="s">
        <v>5713</v>
      </c>
      <c r="AO653" s="127" t="s">
        <v>5356</v>
      </c>
      <c r="AP653" s="127" t="s">
        <v>5356</v>
      </c>
      <c r="AQ653" s="132">
        <v>20</v>
      </c>
      <c r="AR653">
        <v>0</v>
      </c>
      <c r="AS653"/>
    </row>
    <row r="654" spans="1:45" s="127" customFormat="1">
      <c r="A654" s="127" t="s">
        <v>5966</v>
      </c>
      <c r="B654" s="128">
        <v>43644</v>
      </c>
      <c r="C654" s="127" t="s">
        <v>5339</v>
      </c>
      <c r="D654" s="127" t="s">
        <v>5340</v>
      </c>
      <c r="E654" s="127" t="s">
        <v>5967</v>
      </c>
      <c r="F654" s="127" t="s">
        <v>5342</v>
      </c>
      <c r="G654" s="127" t="s">
        <v>5713</v>
      </c>
      <c r="H654" s="127" t="s">
        <v>5714</v>
      </c>
      <c r="I654" s="127" t="s">
        <v>5715</v>
      </c>
      <c r="J654" s="127" t="s">
        <v>5346</v>
      </c>
      <c r="K654" s="127" t="s">
        <v>5716</v>
      </c>
      <c r="L654" s="127" t="s">
        <v>5717</v>
      </c>
      <c r="M654" s="127" t="s">
        <v>5349</v>
      </c>
      <c r="N654" s="127" t="s">
        <v>5346</v>
      </c>
      <c r="O654" s="127" t="s">
        <v>5350</v>
      </c>
      <c r="P654" s="127" t="s">
        <v>5718</v>
      </c>
      <c r="Q654" s="127" t="s">
        <v>5719</v>
      </c>
      <c r="R654" s="127" t="s">
        <v>5365</v>
      </c>
      <c r="S654" s="127" t="s">
        <v>5366</v>
      </c>
      <c r="T654" s="129">
        <v>50</v>
      </c>
      <c r="U654" s="129">
        <v>50</v>
      </c>
      <c r="V654" s="127" t="s">
        <v>5355</v>
      </c>
      <c r="W654" s="127" t="s">
        <v>5355</v>
      </c>
      <c r="X654" s="130">
        <v>187680</v>
      </c>
      <c r="Y654" s="130">
        <v>187680</v>
      </c>
      <c r="Z654" s="131" t="s">
        <v>5356</v>
      </c>
      <c r="AA654" s="131">
        <v>9384000</v>
      </c>
      <c r="AB654" s="131">
        <v>0</v>
      </c>
      <c r="AC654" s="131">
        <v>938400</v>
      </c>
      <c r="AD654" s="130">
        <v>10322.4</v>
      </c>
      <c r="AE654" s="127" t="s">
        <v>5357</v>
      </c>
      <c r="AF654" s="127" t="s">
        <v>5356</v>
      </c>
      <c r="AG654" s="127" t="s">
        <v>5356</v>
      </c>
      <c r="AH654" s="127" t="s">
        <v>5968</v>
      </c>
      <c r="AI654" s="127" t="s">
        <v>5356</v>
      </c>
      <c r="AJ654" s="127" t="s">
        <v>5590</v>
      </c>
      <c r="AK654" s="127" t="s">
        <v>5591</v>
      </c>
      <c r="AL654" s="131" t="s">
        <v>5361</v>
      </c>
      <c r="AM654" s="127" t="s">
        <v>5356</v>
      </c>
      <c r="AN654" s="127" t="s">
        <v>5713</v>
      </c>
      <c r="AO654" s="127" t="s">
        <v>5356</v>
      </c>
      <c r="AP654" s="127" t="s">
        <v>5356</v>
      </c>
      <c r="AQ654" s="132">
        <v>50</v>
      </c>
      <c r="AR654">
        <v>0</v>
      </c>
      <c r="AS654"/>
    </row>
    <row r="655" spans="1:45" s="127" customFormat="1">
      <c r="A655" s="127" t="s">
        <v>5966</v>
      </c>
      <c r="B655" s="128">
        <v>43644</v>
      </c>
      <c r="C655" s="127" t="s">
        <v>5339</v>
      </c>
      <c r="D655" s="127" t="s">
        <v>5340</v>
      </c>
      <c r="E655" s="127" t="s">
        <v>5967</v>
      </c>
      <c r="F655" s="127" t="s">
        <v>5342</v>
      </c>
      <c r="G655" s="127" t="s">
        <v>5713</v>
      </c>
      <c r="H655" s="127" t="s">
        <v>5714</v>
      </c>
      <c r="I655" s="127" t="s">
        <v>5715</v>
      </c>
      <c r="J655" s="127" t="s">
        <v>5346</v>
      </c>
      <c r="K655" s="127" t="s">
        <v>5716</v>
      </c>
      <c r="L655" s="127" t="s">
        <v>5717</v>
      </c>
      <c r="M655" s="127" t="s">
        <v>5349</v>
      </c>
      <c r="N655" s="127" t="s">
        <v>5346</v>
      </c>
      <c r="O655" s="127" t="s">
        <v>5350</v>
      </c>
      <c r="P655" s="127" t="s">
        <v>5718</v>
      </c>
      <c r="Q655" s="127" t="s">
        <v>5719</v>
      </c>
      <c r="R655" s="127" t="s">
        <v>5845</v>
      </c>
      <c r="S655" s="127" t="s">
        <v>5846</v>
      </c>
      <c r="T655" s="129">
        <v>50</v>
      </c>
      <c r="U655" s="129">
        <v>50</v>
      </c>
      <c r="V655" s="127" t="s">
        <v>5355</v>
      </c>
      <c r="W655" s="127" t="s">
        <v>5355</v>
      </c>
      <c r="X655" s="130">
        <v>176640</v>
      </c>
      <c r="Y655" s="130">
        <v>176640</v>
      </c>
      <c r="Z655" s="131" t="s">
        <v>5356</v>
      </c>
      <c r="AA655" s="131">
        <v>8832000</v>
      </c>
      <c r="AB655" s="131">
        <v>0</v>
      </c>
      <c r="AC655" s="131">
        <v>883200</v>
      </c>
      <c r="AD655" s="130">
        <v>9715.2000000000007</v>
      </c>
      <c r="AE655" s="127" t="s">
        <v>5357</v>
      </c>
      <c r="AF655" s="127" t="s">
        <v>5356</v>
      </c>
      <c r="AG655" s="127" t="s">
        <v>5356</v>
      </c>
      <c r="AH655" s="127" t="s">
        <v>5968</v>
      </c>
      <c r="AI655" s="127" t="s">
        <v>5356</v>
      </c>
      <c r="AJ655" s="127" t="s">
        <v>5590</v>
      </c>
      <c r="AK655" s="127" t="s">
        <v>5591</v>
      </c>
      <c r="AL655" s="131" t="s">
        <v>5361</v>
      </c>
      <c r="AM655" s="127" t="s">
        <v>5356</v>
      </c>
      <c r="AN655" s="127" t="s">
        <v>5713</v>
      </c>
      <c r="AO655" s="127" t="s">
        <v>5356</v>
      </c>
      <c r="AP655" s="127" t="s">
        <v>5356</v>
      </c>
      <c r="AQ655" s="132">
        <v>50</v>
      </c>
      <c r="AR655">
        <v>0</v>
      </c>
      <c r="AS655"/>
    </row>
    <row r="656" spans="1:45" s="127" customFormat="1">
      <c r="A656" s="127" t="s">
        <v>5966</v>
      </c>
      <c r="B656" s="128">
        <v>43644</v>
      </c>
      <c r="C656" s="127" t="s">
        <v>5339</v>
      </c>
      <c r="D656" s="127" t="s">
        <v>5340</v>
      </c>
      <c r="E656" s="127" t="s">
        <v>5967</v>
      </c>
      <c r="F656" s="127" t="s">
        <v>5342</v>
      </c>
      <c r="G656" s="127" t="s">
        <v>5713</v>
      </c>
      <c r="H656" s="127" t="s">
        <v>5714</v>
      </c>
      <c r="I656" s="127" t="s">
        <v>5715</v>
      </c>
      <c r="J656" s="127" t="s">
        <v>5346</v>
      </c>
      <c r="K656" s="127" t="s">
        <v>5716</v>
      </c>
      <c r="L656" s="127" t="s">
        <v>5717</v>
      </c>
      <c r="M656" s="127" t="s">
        <v>5349</v>
      </c>
      <c r="N656" s="127" t="s">
        <v>5346</v>
      </c>
      <c r="O656" s="127" t="s">
        <v>5350</v>
      </c>
      <c r="P656" s="127" t="s">
        <v>5718</v>
      </c>
      <c r="Q656" s="127" t="s">
        <v>5719</v>
      </c>
      <c r="R656" s="127" t="s">
        <v>5386</v>
      </c>
      <c r="S656" s="127" t="s">
        <v>5387</v>
      </c>
      <c r="T656" s="129">
        <v>60</v>
      </c>
      <c r="U656" s="129">
        <v>60</v>
      </c>
      <c r="V656" s="127" t="s">
        <v>5355</v>
      </c>
      <c r="W656" s="127" t="s">
        <v>5355</v>
      </c>
      <c r="X656" s="130">
        <v>187680</v>
      </c>
      <c r="Y656" s="130">
        <v>187680</v>
      </c>
      <c r="Z656" s="131" t="s">
        <v>5356</v>
      </c>
      <c r="AA656" s="131">
        <v>11260800</v>
      </c>
      <c r="AB656" s="131">
        <v>0</v>
      </c>
      <c r="AC656" s="131">
        <v>1126080</v>
      </c>
      <c r="AD656" s="130">
        <v>12386.88</v>
      </c>
      <c r="AE656" s="127" t="s">
        <v>5357</v>
      </c>
      <c r="AF656" s="127" t="s">
        <v>5356</v>
      </c>
      <c r="AG656" s="127" t="s">
        <v>5356</v>
      </c>
      <c r="AH656" s="127" t="s">
        <v>5968</v>
      </c>
      <c r="AI656" s="127" t="s">
        <v>5356</v>
      </c>
      <c r="AJ656" s="127" t="s">
        <v>5590</v>
      </c>
      <c r="AK656" s="127" t="s">
        <v>5591</v>
      </c>
      <c r="AL656" s="131" t="s">
        <v>5361</v>
      </c>
      <c r="AM656" s="127" t="s">
        <v>5356</v>
      </c>
      <c r="AN656" s="127" t="s">
        <v>5713</v>
      </c>
      <c r="AO656" s="127" t="s">
        <v>5356</v>
      </c>
      <c r="AP656" s="127" t="s">
        <v>5356</v>
      </c>
      <c r="AQ656" s="132">
        <v>60</v>
      </c>
      <c r="AR656">
        <v>0</v>
      </c>
      <c r="AS656"/>
    </row>
    <row r="657" spans="1:45" s="127" customFormat="1">
      <c r="A657" s="127" t="s">
        <v>5966</v>
      </c>
      <c r="B657" s="128">
        <v>43644</v>
      </c>
      <c r="C657" s="127" t="s">
        <v>5339</v>
      </c>
      <c r="D657" s="127" t="s">
        <v>5340</v>
      </c>
      <c r="E657" s="127" t="s">
        <v>5967</v>
      </c>
      <c r="F657" s="127" t="s">
        <v>5342</v>
      </c>
      <c r="G657" s="127" t="s">
        <v>5713</v>
      </c>
      <c r="H657" s="127" t="s">
        <v>5714</v>
      </c>
      <c r="I657" s="127" t="s">
        <v>5715</v>
      </c>
      <c r="J657" s="127" t="s">
        <v>5346</v>
      </c>
      <c r="K657" s="127" t="s">
        <v>5716</v>
      </c>
      <c r="L657" s="127" t="s">
        <v>5717</v>
      </c>
      <c r="M657" s="127" t="s">
        <v>5349</v>
      </c>
      <c r="N657" s="127" t="s">
        <v>5346</v>
      </c>
      <c r="O657" s="127" t="s">
        <v>5350</v>
      </c>
      <c r="P657" s="127" t="s">
        <v>5718</v>
      </c>
      <c r="Q657" s="127" t="s">
        <v>5719</v>
      </c>
      <c r="R657" s="127" t="s">
        <v>5369</v>
      </c>
      <c r="S657" s="127" t="s">
        <v>5370</v>
      </c>
      <c r="T657" s="129">
        <v>30</v>
      </c>
      <c r="U657" s="129">
        <v>30</v>
      </c>
      <c r="V657" s="127" t="s">
        <v>5355</v>
      </c>
      <c r="W657" s="127" t="s">
        <v>5355</v>
      </c>
      <c r="X657" s="130">
        <v>234600</v>
      </c>
      <c r="Y657" s="130">
        <v>234600</v>
      </c>
      <c r="Z657" s="131" t="s">
        <v>5356</v>
      </c>
      <c r="AA657" s="131">
        <v>7038000</v>
      </c>
      <c r="AB657" s="131">
        <v>-1242000</v>
      </c>
      <c r="AC657" s="131">
        <v>703800</v>
      </c>
      <c r="AD657" s="130">
        <v>7741.8</v>
      </c>
      <c r="AE657" s="127" t="s">
        <v>5357</v>
      </c>
      <c r="AF657" s="127" t="s">
        <v>5356</v>
      </c>
      <c r="AG657" s="127" t="s">
        <v>5356</v>
      </c>
      <c r="AH657" s="127" t="s">
        <v>5968</v>
      </c>
      <c r="AI657" s="127" t="s">
        <v>5356</v>
      </c>
      <c r="AJ657" s="127" t="s">
        <v>5590</v>
      </c>
      <c r="AK657" s="127" t="s">
        <v>5591</v>
      </c>
      <c r="AL657" s="131" t="s">
        <v>5361</v>
      </c>
      <c r="AM657" s="127" t="s">
        <v>5356</v>
      </c>
      <c r="AN657" s="127" t="s">
        <v>5713</v>
      </c>
      <c r="AO657" s="127" t="s">
        <v>5356</v>
      </c>
      <c r="AP657" s="127" t="s">
        <v>5356</v>
      </c>
      <c r="AQ657" s="132">
        <v>30</v>
      </c>
      <c r="AR657">
        <v>0</v>
      </c>
      <c r="AS657"/>
    </row>
    <row r="658" spans="1:45" s="127" customFormat="1">
      <c r="A658" s="127" t="s">
        <v>5969</v>
      </c>
      <c r="B658" s="128">
        <v>43644</v>
      </c>
      <c r="C658" s="127" t="s">
        <v>5339</v>
      </c>
      <c r="D658" s="127" t="s">
        <v>5340</v>
      </c>
      <c r="E658" s="127" t="s">
        <v>5970</v>
      </c>
      <c r="F658" s="127" t="s">
        <v>5342</v>
      </c>
      <c r="G658" s="127" t="s">
        <v>5713</v>
      </c>
      <c r="H658" s="127" t="s">
        <v>5714</v>
      </c>
      <c r="I658" s="127" t="s">
        <v>5715</v>
      </c>
      <c r="J658" s="127" t="s">
        <v>5346</v>
      </c>
      <c r="K658" s="127" t="s">
        <v>5716</v>
      </c>
      <c r="L658" s="127" t="s">
        <v>5717</v>
      </c>
      <c r="M658" s="127" t="s">
        <v>5349</v>
      </c>
      <c r="N658" s="127" t="s">
        <v>5346</v>
      </c>
      <c r="O658" s="127" t="s">
        <v>5350</v>
      </c>
      <c r="P658" s="127" t="s">
        <v>5718</v>
      </c>
      <c r="Q658" s="127" t="s">
        <v>5719</v>
      </c>
      <c r="R658" s="127" t="s">
        <v>5363</v>
      </c>
      <c r="S658" s="127" t="s">
        <v>5364</v>
      </c>
      <c r="T658" s="129">
        <v>20</v>
      </c>
      <c r="U658" s="129">
        <v>20</v>
      </c>
      <c r="V658" s="127" t="s">
        <v>5355</v>
      </c>
      <c r="W658" s="127" t="s">
        <v>5355</v>
      </c>
      <c r="X658" s="130">
        <v>312800</v>
      </c>
      <c r="Y658" s="130">
        <v>312800</v>
      </c>
      <c r="Z658" s="131" t="s">
        <v>5356</v>
      </c>
      <c r="AA658" s="131">
        <v>6256000</v>
      </c>
      <c r="AB658" s="131">
        <v>0</v>
      </c>
      <c r="AC658" s="131">
        <v>625600</v>
      </c>
      <c r="AD658" s="130">
        <v>6881.6</v>
      </c>
      <c r="AE658" s="127" t="s">
        <v>5357</v>
      </c>
      <c r="AF658" s="127" t="s">
        <v>5356</v>
      </c>
      <c r="AG658" s="127" t="s">
        <v>5356</v>
      </c>
      <c r="AH658" s="127" t="s">
        <v>5971</v>
      </c>
      <c r="AI658" s="127" t="s">
        <v>5356</v>
      </c>
      <c r="AJ658" s="127" t="s">
        <v>5590</v>
      </c>
      <c r="AK658" s="127" t="s">
        <v>5591</v>
      </c>
      <c r="AL658" s="131" t="s">
        <v>5361</v>
      </c>
      <c r="AM658" s="127" t="s">
        <v>5356</v>
      </c>
      <c r="AN658" s="127" t="s">
        <v>5713</v>
      </c>
      <c r="AO658" s="127" t="s">
        <v>5356</v>
      </c>
      <c r="AP658" s="127" t="s">
        <v>5356</v>
      </c>
      <c r="AQ658" s="132">
        <v>20</v>
      </c>
      <c r="AR658">
        <v>0</v>
      </c>
      <c r="AS658"/>
    </row>
    <row r="659" spans="1:45" s="127" customFormat="1">
      <c r="A659" s="127" t="s">
        <v>5969</v>
      </c>
      <c r="B659" s="128">
        <v>43644</v>
      </c>
      <c r="C659" s="127" t="s">
        <v>5339</v>
      </c>
      <c r="D659" s="127" t="s">
        <v>5340</v>
      </c>
      <c r="E659" s="127" t="s">
        <v>5970</v>
      </c>
      <c r="F659" s="127" t="s">
        <v>5342</v>
      </c>
      <c r="G659" s="127" t="s">
        <v>5713</v>
      </c>
      <c r="H659" s="127" t="s">
        <v>5714</v>
      </c>
      <c r="I659" s="127" t="s">
        <v>5715</v>
      </c>
      <c r="J659" s="127" t="s">
        <v>5346</v>
      </c>
      <c r="K659" s="127" t="s">
        <v>5716</v>
      </c>
      <c r="L659" s="127" t="s">
        <v>5717</v>
      </c>
      <c r="M659" s="127" t="s">
        <v>5349</v>
      </c>
      <c r="N659" s="127" t="s">
        <v>5346</v>
      </c>
      <c r="O659" s="127" t="s">
        <v>5350</v>
      </c>
      <c r="P659" s="127" t="s">
        <v>5718</v>
      </c>
      <c r="Q659" s="127" t="s">
        <v>5719</v>
      </c>
      <c r="R659" s="127" t="s">
        <v>5365</v>
      </c>
      <c r="S659" s="127" t="s">
        <v>5366</v>
      </c>
      <c r="T659" s="129">
        <v>40</v>
      </c>
      <c r="U659" s="129">
        <v>40</v>
      </c>
      <c r="V659" s="127" t="s">
        <v>5355</v>
      </c>
      <c r="W659" s="127" t="s">
        <v>5355</v>
      </c>
      <c r="X659" s="130">
        <v>187680</v>
      </c>
      <c r="Y659" s="130">
        <v>187680</v>
      </c>
      <c r="Z659" s="131" t="s">
        <v>5356</v>
      </c>
      <c r="AA659" s="131">
        <v>7507200</v>
      </c>
      <c r="AB659" s="131">
        <v>0</v>
      </c>
      <c r="AC659" s="131">
        <v>750720</v>
      </c>
      <c r="AD659" s="130">
        <v>8257.92</v>
      </c>
      <c r="AE659" s="127" t="s">
        <v>5357</v>
      </c>
      <c r="AF659" s="127" t="s">
        <v>5356</v>
      </c>
      <c r="AG659" s="127" t="s">
        <v>5356</v>
      </c>
      <c r="AH659" s="127" t="s">
        <v>5971</v>
      </c>
      <c r="AI659" s="127" t="s">
        <v>5356</v>
      </c>
      <c r="AJ659" s="127" t="s">
        <v>5590</v>
      </c>
      <c r="AK659" s="127" t="s">
        <v>5591</v>
      </c>
      <c r="AL659" s="131" t="s">
        <v>5361</v>
      </c>
      <c r="AM659" s="127" t="s">
        <v>5356</v>
      </c>
      <c r="AN659" s="127" t="s">
        <v>5713</v>
      </c>
      <c r="AO659" s="127" t="s">
        <v>5356</v>
      </c>
      <c r="AP659" s="127" t="s">
        <v>5356</v>
      </c>
      <c r="AQ659" s="132">
        <v>40</v>
      </c>
      <c r="AR659">
        <v>0</v>
      </c>
      <c r="AS659"/>
    </row>
    <row r="660" spans="1:45" s="127" customFormat="1">
      <c r="A660" s="127" t="s">
        <v>5969</v>
      </c>
      <c r="B660" s="128">
        <v>43644</v>
      </c>
      <c r="C660" s="127" t="s">
        <v>5339</v>
      </c>
      <c r="D660" s="127" t="s">
        <v>5340</v>
      </c>
      <c r="E660" s="127" t="s">
        <v>5970</v>
      </c>
      <c r="F660" s="127" t="s">
        <v>5342</v>
      </c>
      <c r="G660" s="127" t="s">
        <v>5713</v>
      </c>
      <c r="H660" s="127" t="s">
        <v>5714</v>
      </c>
      <c r="I660" s="127" t="s">
        <v>5715</v>
      </c>
      <c r="J660" s="127" t="s">
        <v>5346</v>
      </c>
      <c r="K660" s="127" t="s">
        <v>5716</v>
      </c>
      <c r="L660" s="127" t="s">
        <v>5717</v>
      </c>
      <c r="M660" s="127" t="s">
        <v>5349</v>
      </c>
      <c r="N660" s="127" t="s">
        <v>5346</v>
      </c>
      <c r="O660" s="127" t="s">
        <v>5350</v>
      </c>
      <c r="P660" s="127" t="s">
        <v>5718</v>
      </c>
      <c r="Q660" s="127" t="s">
        <v>5719</v>
      </c>
      <c r="R660" s="127" t="s">
        <v>5845</v>
      </c>
      <c r="S660" s="127" t="s">
        <v>5846</v>
      </c>
      <c r="T660" s="129">
        <v>100</v>
      </c>
      <c r="U660" s="129">
        <v>100</v>
      </c>
      <c r="V660" s="127" t="s">
        <v>5355</v>
      </c>
      <c r="W660" s="127" t="s">
        <v>5355</v>
      </c>
      <c r="X660" s="130">
        <v>176640</v>
      </c>
      <c r="Y660" s="130">
        <v>176640</v>
      </c>
      <c r="Z660" s="131" t="s">
        <v>5356</v>
      </c>
      <c r="AA660" s="131">
        <v>17664000</v>
      </c>
      <c r="AB660" s="131">
        <v>0</v>
      </c>
      <c r="AC660" s="131">
        <v>1766400</v>
      </c>
      <c r="AD660" s="130">
        <v>19430.400000000001</v>
      </c>
      <c r="AE660" s="127" t="s">
        <v>5357</v>
      </c>
      <c r="AF660" s="127" t="s">
        <v>5356</v>
      </c>
      <c r="AG660" s="127" t="s">
        <v>5356</v>
      </c>
      <c r="AH660" s="127" t="s">
        <v>5971</v>
      </c>
      <c r="AI660" s="127" t="s">
        <v>5356</v>
      </c>
      <c r="AJ660" s="127" t="s">
        <v>5590</v>
      </c>
      <c r="AK660" s="127" t="s">
        <v>5591</v>
      </c>
      <c r="AL660" s="131" t="s">
        <v>5361</v>
      </c>
      <c r="AM660" s="127" t="s">
        <v>5356</v>
      </c>
      <c r="AN660" s="127" t="s">
        <v>5713</v>
      </c>
      <c r="AO660" s="127" t="s">
        <v>5356</v>
      </c>
      <c r="AP660" s="127" t="s">
        <v>5356</v>
      </c>
      <c r="AQ660" s="132">
        <v>100</v>
      </c>
      <c r="AR660">
        <v>0</v>
      </c>
      <c r="AS660"/>
    </row>
    <row r="661" spans="1:45" s="127" customFormat="1">
      <c r="A661" s="127" t="s">
        <v>5969</v>
      </c>
      <c r="B661" s="128">
        <v>43644</v>
      </c>
      <c r="C661" s="127" t="s">
        <v>5339</v>
      </c>
      <c r="D661" s="127" t="s">
        <v>5340</v>
      </c>
      <c r="E661" s="127" t="s">
        <v>5970</v>
      </c>
      <c r="F661" s="127" t="s">
        <v>5342</v>
      </c>
      <c r="G661" s="127" t="s">
        <v>5713</v>
      </c>
      <c r="H661" s="127" t="s">
        <v>5714</v>
      </c>
      <c r="I661" s="127" t="s">
        <v>5715</v>
      </c>
      <c r="J661" s="127" t="s">
        <v>5346</v>
      </c>
      <c r="K661" s="127" t="s">
        <v>5716</v>
      </c>
      <c r="L661" s="127" t="s">
        <v>5717</v>
      </c>
      <c r="M661" s="127" t="s">
        <v>5349</v>
      </c>
      <c r="N661" s="127" t="s">
        <v>5346</v>
      </c>
      <c r="O661" s="127" t="s">
        <v>5350</v>
      </c>
      <c r="P661" s="127" t="s">
        <v>5718</v>
      </c>
      <c r="Q661" s="127" t="s">
        <v>5719</v>
      </c>
      <c r="R661" s="127" t="s">
        <v>5386</v>
      </c>
      <c r="S661" s="127" t="s">
        <v>5387</v>
      </c>
      <c r="T661" s="129">
        <v>100</v>
      </c>
      <c r="U661" s="129">
        <v>100</v>
      </c>
      <c r="V661" s="127" t="s">
        <v>5355</v>
      </c>
      <c r="W661" s="127" t="s">
        <v>5355</v>
      </c>
      <c r="X661" s="130">
        <v>187680</v>
      </c>
      <c r="Y661" s="130">
        <v>187680</v>
      </c>
      <c r="Z661" s="131" t="s">
        <v>5356</v>
      </c>
      <c r="AA661" s="131">
        <v>18768000</v>
      </c>
      <c r="AB661" s="131">
        <v>0</v>
      </c>
      <c r="AC661" s="131">
        <v>1876800</v>
      </c>
      <c r="AD661" s="130">
        <v>20644.8</v>
      </c>
      <c r="AE661" s="127" t="s">
        <v>5357</v>
      </c>
      <c r="AF661" s="127" t="s">
        <v>5356</v>
      </c>
      <c r="AG661" s="127" t="s">
        <v>5356</v>
      </c>
      <c r="AH661" s="127" t="s">
        <v>5971</v>
      </c>
      <c r="AI661" s="127" t="s">
        <v>5356</v>
      </c>
      <c r="AJ661" s="127" t="s">
        <v>5590</v>
      </c>
      <c r="AK661" s="127" t="s">
        <v>5591</v>
      </c>
      <c r="AL661" s="131" t="s">
        <v>5361</v>
      </c>
      <c r="AM661" s="127" t="s">
        <v>5356</v>
      </c>
      <c r="AN661" s="127" t="s">
        <v>5713</v>
      </c>
      <c r="AO661" s="127" t="s">
        <v>5356</v>
      </c>
      <c r="AP661" s="127" t="s">
        <v>5356</v>
      </c>
      <c r="AQ661" s="132">
        <v>100</v>
      </c>
      <c r="AR661">
        <v>0</v>
      </c>
      <c r="AS661"/>
    </row>
    <row r="662" spans="1:45" s="127" customFormat="1">
      <c r="A662" s="127" t="s">
        <v>5969</v>
      </c>
      <c r="B662" s="128">
        <v>43644</v>
      </c>
      <c r="C662" s="127" t="s">
        <v>5339</v>
      </c>
      <c r="D662" s="127" t="s">
        <v>5340</v>
      </c>
      <c r="E662" s="127" t="s">
        <v>5970</v>
      </c>
      <c r="F662" s="127" t="s">
        <v>5342</v>
      </c>
      <c r="G662" s="127" t="s">
        <v>5713</v>
      </c>
      <c r="H662" s="127" t="s">
        <v>5714</v>
      </c>
      <c r="I662" s="127" t="s">
        <v>5715</v>
      </c>
      <c r="J662" s="127" t="s">
        <v>5346</v>
      </c>
      <c r="K662" s="127" t="s">
        <v>5716</v>
      </c>
      <c r="L662" s="127" t="s">
        <v>5717</v>
      </c>
      <c r="M662" s="127" t="s">
        <v>5349</v>
      </c>
      <c r="N662" s="127" t="s">
        <v>5346</v>
      </c>
      <c r="O662" s="127" t="s">
        <v>5350</v>
      </c>
      <c r="P662" s="127" t="s">
        <v>5718</v>
      </c>
      <c r="Q662" s="127" t="s">
        <v>5719</v>
      </c>
      <c r="R662" s="127" t="s">
        <v>5369</v>
      </c>
      <c r="S662" s="127" t="s">
        <v>5370</v>
      </c>
      <c r="T662" s="129">
        <v>40</v>
      </c>
      <c r="U662" s="129">
        <v>40</v>
      </c>
      <c r="V662" s="127" t="s">
        <v>5355</v>
      </c>
      <c r="W662" s="127" t="s">
        <v>5355</v>
      </c>
      <c r="X662" s="130">
        <v>234600</v>
      </c>
      <c r="Y662" s="130">
        <v>234600</v>
      </c>
      <c r="Z662" s="131" t="s">
        <v>5356</v>
      </c>
      <c r="AA662" s="131">
        <v>9384000</v>
      </c>
      <c r="AB662" s="131">
        <v>-1656000</v>
      </c>
      <c r="AC662" s="131">
        <v>938400</v>
      </c>
      <c r="AD662" s="130">
        <v>10322.4</v>
      </c>
      <c r="AE662" s="127" t="s">
        <v>5357</v>
      </c>
      <c r="AF662" s="127" t="s">
        <v>5356</v>
      </c>
      <c r="AG662" s="127" t="s">
        <v>5356</v>
      </c>
      <c r="AH662" s="127" t="s">
        <v>5971</v>
      </c>
      <c r="AI662" s="127" t="s">
        <v>5356</v>
      </c>
      <c r="AJ662" s="127" t="s">
        <v>5590</v>
      </c>
      <c r="AK662" s="127" t="s">
        <v>5591</v>
      </c>
      <c r="AL662" s="131" t="s">
        <v>5361</v>
      </c>
      <c r="AM662" s="127" t="s">
        <v>5356</v>
      </c>
      <c r="AN662" s="127" t="s">
        <v>5713</v>
      </c>
      <c r="AO662" s="127" t="s">
        <v>5356</v>
      </c>
      <c r="AP662" s="127" t="s">
        <v>5356</v>
      </c>
      <c r="AQ662" s="132">
        <v>40</v>
      </c>
      <c r="AR662">
        <v>0</v>
      </c>
      <c r="AS662"/>
    </row>
    <row r="663" spans="1:45" s="127" customFormat="1">
      <c r="A663" s="127" t="s">
        <v>5972</v>
      </c>
      <c r="B663" s="128">
        <v>43644</v>
      </c>
      <c r="C663" s="127" t="s">
        <v>5339</v>
      </c>
      <c r="D663" s="127" t="s">
        <v>5340</v>
      </c>
      <c r="E663" s="127" t="s">
        <v>5973</v>
      </c>
      <c r="F663" s="127" t="s">
        <v>5342</v>
      </c>
      <c r="G663" s="127" t="s">
        <v>5713</v>
      </c>
      <c r="H663" s="127" t="s">
        <v>5714</v>
      </c>
      <c r="I663" s="127" t="s">
        <v>5715</v>
      </c>
      <c r="J663" s="127" t="s">
        <v>5346</v>
      </c>
      <c r="K663" s="127" t="s">
        <v>5716</v>
      </c>
      <c r="L663" s="127" t="s">
        <v>5717</v>
      </c>
      <c r="M663" s="127" t="s">
        <v>5349</v>
      </c>
      <c r="N663" s="127" t="s">
        <v>5346</v>
      </c>
      <c r="O663" s="127" t="s">
        <v>5350</v>
      </c>
      <c r="P663" s="127" t="s">
        <v>5718</v>
      </c>
      <c r="Q663" s="127" t="s">
        <v>5719</v>
      </c>
      <c r="R663" s="127" t="s">
        <v>5363</v>
      </c>
      <c r="S663" s="127" t="s">
        <v>5364</v>
      </c>
      <c r="T663" s="129">
        <v>10</v>
      </c>
      <c r="U663" s="129">
        <v>10</v>
      </c>
      <c r="V663" s="127" t="s">
        <v>5355</v>
      </c>
      <c r="W663" s="127" t="s">
        <v>5355</v>
      </c>
      <c r="X663" s="130">
        <v>312800</v>
      </c>
      <c r="Y663" s="130">
        <v>312800</v>
      </c>
      <c r="Z663" s="131" t="s">
        <v>5356</v>
      </c>
      <c r="AA663" s="131">
        <v>3128000</v>
      </c>
      <c r="AB663" s="131">
        <v>0</v>
      </c>
      <c r="AC663" s="131">
        <v>312800</v>
      </c>
      <c r="AD663" s="130">
        <v>3440.8</v>
      </c>
      <c r="AE663" s="127" t="s">
        <v>5357</v>
      </c>
      <c r="AF663" s="127" t="s">
        <v>5356</v>
      </c>
      <c r="AG663" s="127" t="s">
        <v>5356</v>
      </c>
      <c r="AH663" s="127" t="s">
        <v>5974</v>
      </c>
      <c r="AI663" s="127" t="s">
        <v>5356</v>
      </c>
      <c r="AJ663" s="127" t="s">
        <v>5590</v>
      </c>
      <c r="AK663" s="127" t="s">
        <v>5591</v>
      </c>
      <c r="AL663" s="131" t="s">
        <v>5361</v>
      </c>
      <c r="AM663" s="127" t="s">
        <v>5356</v>
      </c>
      <c r="AN663" s="127" t="s">
        <v>5713</v>
      </c>
      <c r="AO663" s="127" t="s">
        <v>5356</v>
      </c>
      <c r="AP663" s="127" t="s">
        <v>5356</v>
      </c>
      <c r="AQ663" s="132">
        <v>10</v>
      </c>
      <c r="AR663">
        <v>0</v>
      </c>
      <c r="AS663"/>
    </row>
    <row r="664" spans="1:45" s="127" customFormat="1">
      <c r="A664" s="127" t="s">
        <v>5972</v>
      </c>
      <c r="B664" s="128">
        <v>43644</v>
      </c>
      <c r="C664" s="127" t="s">
        <v>5339</v>
      </c>
      <c r="D664" s="127" t="s">
        <v>5340</v>
      </c>
      <c r="E664" s="127" t="s">
        <v>5973</v>
      </c>
      <c r="F664" s="127" t="s">
        <v>5342</v>
      </c>
      <c r="G664" s="127" t="s">
        <v>5713</v>
      </c>
      <c r="H664" s="127" t="s">
        <v>5714</v>
      </c>
      <c r="I664" s="127" t="s">
        <v>5715</v>
      </c>
      <c r="J664" s="127" t="s">
        <v>5346</v>
      </c>
      <c r="K664" s="127" t="s">
        <v>5716</v>
      </c>
      <c r="L664" s="127" t="s">
        <v>5717</v>
      </c>
      <c r="M664" s="127" t="s">
        <v>5349</v>
      </c>
      <c r="N664" s="127" t="s">
        <v>5346</v>
      </c>
      <c r="O664" s="127" t="s">
        <v>5350</v>
      </c>
      <c r="P664" s="127" t="s">
        <v>5718</v>
      </c>
      <c r="Q664" s="127" t="s">
        <v>5719</v>
      </c>
      <c r="R664" s="127" t="s">
        <v>5845</v>
      </c>
      <c r="S664" s="127" t="s">
        <v>5846</v>
      </c>
      <c r="T664" s="129">
        <v>300</v>
      </c>
      <c r="U664" s="129">
        <v>300</v>
      </c>
      <c r="V664" s="127" t="s">
        <v>5355</v>
      </c>
      <c r="W664" s="127" t="s">
        <v>5355</v>
      </c>
      <c r="X664" s="130">
        <v>176640</v>
      </c>
      <c r="Y664" s="130">
        <v>176640</v>
      </c>
      <c r="Z664" s="131" t="s">
        <v>5356</v>
      </c>
      <c r="AA664" s="131">
        <v>52992000</v>
      </c>
      <c r="AB664" s="131">
        <v>0</v>
      </c>
      <c r="AC664" s="131">
        <v>5299200</v>
      </c>
      <c r="AD664" s="130">
        <v>58291.199999999997</v>
      </c>
      <c r="AE664" s="127" t="s">
        <v>5357</v>
      </c>
      <c r="AF664" s="127" t="s">
        <v>5356</v>
      </c>
      <c r="AG664" s="127" t="s">
        <v>5356</v>
      </c>
      <c r="AH664" s="127" t="s">
        <v>5974</v>
      </c>
      <c r="AI664" s="127" t="s">
        <v>5356</v>
      </c>
      <c r="AJ664" s="127" t="s">
        <v>5590</v>
      </c>
      <c r="AK664" s="127" t="s">
        <v>5591</v>
      </c>
      <c r="AL664" s="131" t="s">
        <v>5361</v>
      </c>
      <c r="AM664" s="127" t="s">
        <v>5356</v>
      </c>
      <c r="AN664" s="127" t="s">
        <v>5713</v>
      </c>
      <c r="AO664" s="127" t="s">
        <v>5356</v>
      </c>
      <c r="AP664" s="127" t="s">
        <v>5356</v>
      </c>
      <c r="AQ664" s="132">
        <v>300</v>
      </c>
      <c r="AR664">
        <v>0</v>
      </c>
      <c r="AS664"/>
    </row>
    <row r="665" spans="1:45" s="127" customFormat="1">
      <c r="A665" s="127" t="s">
        <v>5975</v>
      </c>
      <c r="B665" s="128">
        <v>43644</v>
      </c>
      <c r="C665" s="127" t="s">
        <v>5339</v>
      </c>
      <c r="D665" s="127" t="s">
        <v>5340</v>
      </c>
      <c r="E665" s="127" t="s">
        <v>5976</v>
      </c>
      <c r="F665" s="127" t="s">
        <v>5342</v>
      </c>
      <c r="G665" s="127" t="s">
        <v>5713</v>
      </c>
      <c r="H665" s="127" t="s">
        <v>5714</v>
      </c>
      <c r="I665" s="127" t="s">
        <v>5715</v>
      </c>
      <c r="J665" s="127" t="s">
        <v>5346</v>
      </c>
      <c r="K665" s="127" t="s">
        <v>5716</v>
      </c>
      <c r="L665" s="127" t="s">
        <v>5717</v>
      </c>
      <c r="M665" s="127" t="s">
        <v>5349</v>
      </c>
      <c r="N665" s="127" t="s">
        <v>5346</v>
      </c>
      <c r="O665" s="127" t="s">
        <v>5350</v>
      </c>
      <c r="P665" s="127" t="s">
        <v>5718</v>
      </c>
      <c r="Q665" s="127" t="s">
        <v>5719</v>
      </c>
      <c r="R665" s="127" t="s">
        <v>5353</v>
      </c>
      <c r="S665" s="127" t="s">
        <v>5354</v>
      </c>
      <c r="T665" s="129">
        <v>200</v>
      </c>
      <c r="U665" s="129">
        <v>200</v>
      </c>
      <c r="V665" s="127" t="s">
        <v>5355</v>
      </c>
      <c r="W665" s="127" t="s">
        <v>5355</v>
      </c>
      <c r="X665" s="130">
        <v>107728</v>
      </c>
      <c r="Y665" s="130">
        <v>107728</v>
      </c>
      <c r="Z665" s="131" t="s">
        <v>5356</v>
      </c>
      <c r="AA665" s="131">
        <v>21545650</v>
      </c>
      <c r="AB665" s="131">
        <v>-6556150</v>
      </c>
      <c r="AC665" s="131">
        <v>2154565</v>
      </c>
      <c r="AD665" s="130">
        <v>23700.215</v>
      </c>
      <c r="AE665" s="127" t="s">
        <v>5357</v>
      </c>
      <c r="AF665" s="127" t="s">
        <v>5356</v>
      </c>
      <c r="AG665" s="127" t="s">
        <v>5356</v>
      </c>
      <c r="AH665" s="127" t="s">
        <v>5977</v>
      </c>
      <c r="AI665" s="127" t="s">
        <v>5356</v>
      </c>
      <c r="AJ665" s="127" t="s">
        <v>5590</v>
      </c>
      <c r="AK665" s="127" t="s">
        <v>5591</v>
      </c>
      <c r="AL665" s="131" t="s">
        <v>5361</v>
      </c>
      <c r="AM665" s="127" t="s">
        <v>5356</v>
      </c>
      <c r="AN665" s="127" t="s">
        <v>5713</v>
      </c>
      <c r="AO665" s="127" t="s">
        <v>5356</v>
      </c>
      <c r="AP665" s="127" t="s">
        <v>5356</v>
      </c>
      <c r="AQ665" s="132">
        <v>200</v>
      </c>
      <c r="AR665">
        <v>0</v>
      </c>
      <c r="AS665"/>
    </row>
    <row r="666" spans="1:45" s="127" customFormat="1">
      <c r="A666" s="127" t="s">
        <v>5975</v>
      </c>
      <c r="B666" s="128">
        <v>43644</v>
      </c>
      <c r="C666" s="127" t="s">
        <v>5339</v>
      </c>
      <c r="D666" s="127" t="s">
        <v>5340</v>
      </c>
      <c r="E666" s="127" t="s">
        <v>5976</v>
      </c>
      <c r="F666" s="127" t="s">
        <v>5342</v>
      </c>
      <c r="G666" s="127" t="s">
        <v>5713</v>
      </c>
      <c r="H666" s="127" t="s">
        <v>5714</v>
      </c>
      <c r="I666" s="127" t="s">
        <v>5715</v>
      </c>
      <c r="J666" s="127" t="s">
        <v>5346</v>
      </c>
      <c r="K666" s="127" t="s">
        <v>5716</v>
      </c>
      <c r="L666" s="127" t="s">
        <v>5717</v>
      </c>
      <c r="M666" s="127" t="s">
        <v>5349</v>
      </c>
      <c r="N666" s="127" t="s">
        <v>5346</v>
      </c>
      <c r="O666" s="127" t="s">
        <v>5350</v>
      </c>
      <c r="P666" s="127" t="s">
        <v>5718</v>
      </c>
      <c r="Q666" s="127" t="s">
        <v>5719</v>
      </c>
      <c r="R666" s="127" t="s">
        <v>5845</v>
      </c>
      <c r="S666" s="127" t="s">
        <v>5846</v>
      </c>
      <c r="T666" s="129">
        <v>150</v>
      </c>
      <c r="U666" s="129">
        <v>150</v>
      </c>
      <c r="V666" s="127" t="s">
        <v>5355</v>
      </c>
      <c r="W666" s="127" t="s">
        <v>5355</v>
      </c>
      <c r="X666" s="130">
        <v>176640</v>
      </c>
      <c r="Y666" s="130">
        <v>176640</v>
      </c>
      <c r="Z666" s="131" t="s">
        <v>5356</v>
      </c>
      <c r="AA666" s="131">
        <v>26496000</v>
      </c>
      <c r="AB666" s="131">
        <v>0</v>
      </c>
      <c r="AC666" s="131">
        <v>2649600</v>
      </c>
      <c r="AD666" s="130">
        <v>29145.599999999999</v>
      </c>
      <c r="AE666" s="127" t="s">
        <v>5357</v>
      </c>
      <c r="AF666" s="127" t="s">
        <v>5356</v>
      </c>
      <c r="AG666" s="127" t="s">
        <v>5356</v>
      </c>
      <c r="AH666" s="127" t="s">
        <v>5977</v>
      </c>
      <c r="AI666" s="127" t="s">
        <v>5356</v>
      </c>
      <c r="AJ666" s="127" t="s">
        <v>5590</v>
      </c>
      <c r="AK666" s="127" t="s">
        <v>5591</v>
      </c>
      <c r="AL666" s="131" t="s">
        <v>5361</v>
      </c>
      <c r="AM666" s="127" t="s">
        <v>5356</v>
      </c>
      <c r="AN666" s="127" t="s">
        <v>5713</v>
      </c>
      <c r="AO666" s="127" t="s">
        <v>5356</v>
      </c>
      <c r="AP666" s="127" t="s">
        <v>5356</v>
      </c>
      <c r="AQ666" s="132">
        <v>150</v>
      </c>
      <c r="AR666">
        <v>0</v>
      </c>
      <c r="AS666"/>
    </row>
    <row r="667" spans="1:45" s="127" customFormat="1">
      <c r="A667" s="127" t="s">
        <v>5978</v>
      </c>
      <c r="B667" s="128">
        <v>43644</v>
      </c>
      <c r="C667" s="127" t="s">
        <v>5339</v>
      </c>
      <c r="D667" s="127" t="s">
        <v>5340</v>
      </c>
      <c r="E667" s="127" t="s">
        <v>5979</v>
      </c>
      <c r="F667" s="127" t="s">
        <v>5342</v>
      </c>
      <c r="G667" s="127" t="s">
        <v>5713</v>
      </c>
      <c r="H667" s="127" t="s">
        <v>5714</v>
      </c>
      <c r="I667" s="127" t="s">
        <v>5715</v>
      </c>
      <c r="J667" s="127" t="s">
        <v>5346</v>
      </c>
      <c r="K667" s="127" t="s">
        <v>5716</v>
      </c>
      <c r="L667" s="127" t="s">
        <v>5717</v>
      </c>
      <c r="M667" s="127" t="s">
        <v>5349</v>
      </c>
      <c r="N667" s="127" t="s">
        <v>5346</v>
      </c>
      <c r="O667" s="127" t="s">
        <v>5350</v>
      </c>
      <c r="P667" s="127" t="s">
        <v>5718</v>
      </c>
      <c r="Q667" s="127" t="s">
        <v>5719</v>
      </c>
      <c r="R667" s="127" t="s">
        <v>5353</v>
      </c>
      <c r="S667" s="127" t="s">
        <v>5354</v>
      </c>
      <c r="T667" s="129">
        <v>400</v>
      </c>
      <c r="U667" s="129">
        <v>400</v>
      </c>
      <c r="V667" s="127" t="s">
        <v>5355</v>
      </c>
      <c r="W667" s="127" t="s">
        <v>5355</v>
      </c>
      <c r="X667" s="130">
        <v>107728</v>
      </c>
      <c r="Y667" s="130">
        <v>107728</v>
      </c>
      <c r="Z667" s="131" t="s">
        <v>5356</v>
      </c>
      <c r="AA667" s="131">
        <v>43091300</v>
      </c>
      <c r="AB667" s="131">
        <v>-13112300</v>
      </c>
      <c r="AC667" s="131">
        <v>4309130</v>
      </c>
      <c r="AD667" s="130">
        <v>47400.43</v>
      </c>
      <c r="AE667" s="127" t="s">
        <v>5357</v>
      </c>
      <c r="AF667" s="127" t="s">
        <v>5356</v>
      </c>
      <c r="AG667" s="127" t="s">
        <v>5356</v>
      </c>
      <c r="AH667" s="127" t="s">
        <v>5980</v>
      </c>
      <c r="AI667" s="127" t="s">
        <v>5356</v>
      </c>
      <c r="AJ667" s="127" t="s">
        <v>5590</v>
      </c>
      <c r="AK667" s="127" t="s">
        <v>5591</v>
      </c>
      <c r="AL667" s="131" t="s">
        <v>5361</v>
      </c>
      <c r="AM667" s="127" t="s">
        <v>5356</v>
      </c>
      <c r="AN667" s="127" t="s">
        <v>5713</v>
      </c>
      <c r="AO667" s="127" t="s">
        <v>5356</v>
      </c>
      <c r="AP667" s="127" t="s">
        <v>5356</v>
      </c>
      <c r="AQ667" s="132">
        <v>400</v>
      </c>
      <c r="AR667">
        <v>0</v>
      </c>
      <c r="AS667"/>
    </row>
    <row r="668" spans="1:45" s="127" customFormat="1">
      <c r="A668" s="127" t="s">
        <v>5978</v>
      </c>
      <c r="B668" s="128">
        <v>43644</v>
      </c>
      <c r="C668" s="127" t="s">
        <v>5339</v>
      </c>
      <c r="D668" s="127" t="s">
        <v>5340</v>
      </c>
      <c r="E668" s="127" t="s">
        <v>5979</v>
      </c>
      <c r="F668" s="127" t="s">
        <v>5342</v>
      </c>
      <c r="G668" s="127" t="s">
        <v>5713</v>
      </c>
      <c r="H668" s="127" t="s">
        <v>5714</v>
      </c>
      <c r="I668" s="127" t="s">
        <v>5715</v>
      </c>
      <c r="J668" s="127" t="s">
        <v>5346</v>
      </c>
      <c r="K668" s="127" t="s">
        <v>5716</v>
      </c>
      <c r="L668" s="127" t="s">
        <v>5717</v>
      </c>
      <c r="M668" s="127" t="s">
        <v>5349</v>
      </c>
      <c r="N668" s="127" t="s">
        <v>5346</v>
      </c>
      <c r="O668" s="127" t="s">
        <v>5350</v>
      </c>
      <c r="P668" s="127" t="s">
        <v>5718</v>
      </c>
      <c r="Q668" s="127" t="s">
        <v>5719</v>
      </c>
      <c r="R668" s="127" t="s">
        <v>5363</v>
      </c>
      <c r="S668" s="127" t="s">
        <v>5364</v>
      </c>
      <c r="T668" s="129">
        <v>25</v>
      </c>
      <c r="U668" s="129">
        <v>25</v>
      </c>
      <c r="V668" s="127" t="s">
        <v>5355</v>
      </c>
      <c r="W668" s="127" t="s">
        <v>5355</v>
      </c>
      <c r="X668" s="130">
        <v>312800</v>
      </c>
      <c r="Y668" s="130">
        <v>312800</v>
      </c>
      <c r="Z668" s="131" t="s">
        <v>5356</v>
      </c>
      <c r="AA668" s="131">
        <v>7820000</v>
      </c>
      <c r="AB668" s="131">
        <v>0</v>
      </c>
      <c r="AC668" s="131">
        <v>782000</v>
      </c>
      <c r="AD668" s="130">
        <v>8602</v>
      </c>
      <c r="AE668" s="127" t="s">
        <v>5357</v>
      </c>
      <c r="AF668" s="127" t="s">
        <v>5356</v>
      </c>
      <c r="AG668" s="127" t="s">
        <v>5356</v>
      </c>
      <c r="AH668" s="127" t="s">
        <v>5980</v>
      </c>
      <c r="AI668" s="127" t="s">
        <v>5356</v>
      </c>
      <c r="AJ668" s="127" t="s">
        <v>5590</v>
      </c>
      <c r="AK668" s="127" t="s">
        <v>5591</v>
      </c>
      <c r="AL668" s="131" t="s">
        <v>5361</v>
      </c>
      <c r="AM668" s="127" t="s">
        <v>5356</v>
      </c>
      <c r="AN668" s="127" t="s">
        <v>5713</v>
      </c>
      <c r="AO668" s="127" t="s">
        <v>5356</v>
      </c>
      <c r="AP668" s="127" t="s">
        <v>5356</v>
      </c>
      <c r="AQ668" s="132">
        <v>25</v>
      </c>
      <c r="AR668">
        <v>0</v>
      </c>
      <c r="AS668"/>
    </row>
    <row r="669" spans="1:45" s="127" customFormat="1">
      <c r="A669" s="127" t="s">
        <v>5981</v>
      </c>
      <c r="B669" s="128">
        <v>43644</v>
      </c>
      <c r="C669" s="127" t="s">
        <v>5339</v>
      </c>
      <c r="D669" s="127" t="s">
        <v>5340</v>
      </c>
      <c r="E669" s="127" t="s">
        <v>5982</v>
      </c>
      <c r="F669" s="127" t="s">
        <v>5342</v>
      </c>
      <c r="G669" s="127" t="s">
        <v>5713</v>
      </c>
      <c r="H669" s="127" t="s">
        <v>5714</v>
      </c>
      <c r="I669" s="127" t="s">
        <v>5715</v>
      </c>
      <c r="J669" s="127" t="s">
        <v>5346</v>
      </c>
      <c r="K669" s="127" t="s">
        <v>5716</v>
      </c>
      <c r="L669" s="127" t="s">
        <v>5717</v>
      </c>
      <c r="M669" s="127" t="s">
        <v>5349</v>
      </c>
      <c r="N669" s="127" t="s">
        <v>5346</v>
      </c>
      <c r="O669" s="127" t="s">
        <v>5350</v>
      </c>
      <c r="P669" s="127" t="s">
        <v>5718</v>
      </c>
      <c r="Q669" s="127" t="s">
        <v>5719</v>
      </c>
      <c r="R669" s="127" t="s">
        <v>5353</v>
      </c>
      <c r="S669" s="127" t="s">
        <v>5354</v>
      </c>
      <c r="T669" s="129">
        <v>400</v>
      </c>
      <c r="U669" s="129">
        <v>400</v>
      </c>
      <c r="V669" s="127" t="s">
        <v>5355</v>
      </c>
      <c r="W669" s="127" t="s">
        <v>5355</v>
      </c>
      <c r="X669" s="130">
        <v>107728</v>
      </c>
      <c r="Y669" s="130">
        <v>107728</v>
      </c>
      <c r="Z669" s="131" t="s">
        <v>5356</v>
      </c>
      <c r="AA669" s="131">
        <v>43091300</v>
      </c>
      <c r="AB669" s="131">
        <v>-13112300</v>
      </c>
      <c r="AC669" s="131">
        <v>4309130</v>
      </c>
      <c r="AD669" s="130">
        <v>47400.43</v>
      </c>
      <c r="AE669" s="127" t="s">
        <v>5357</v>
      </c>
      <c r="AF669" s="127" t="s">
        <v>5356</v>
      </c>
      <c r="AG669" s="127" t="s">
        <v>5356</v>
      </c>
      <c r="AH669" s="127" t="s">
        <v>5983</v>
      </c>
      <c r="AI669" s="127" t="s">
        <v>5356</v>
      </c>
      <c r="AJ669" s="127" t="s">
        <v>5590</v>
      </c>
      <c r="AK669" s="127" t="s">
        <v>5591</v>
      </c>
      <c r="AL669" s="131" t="s">
        <v>5361</v>
      </c>
      <c r="AM669" s="127" t="s">
        <v>5356</v>
      </c>
      <c r="AN669" s="127" t="s">
        <v>5713</v>
      </c>
      <c r="AO669" s="127" t="s">
        <v>5356</v>
      </c>
      <c r="AP669" s="127" t="s">
        <v>5356</v>
      </c>
      <c r="AQ669" s="132">
        <v>400</v>
      </c>
      <c r="AR669">
        <v>0</v>
      </c>
      <c r="AS669"/>
    </row>
    <row r="670" spans="1:45" s="127" customFormat="1">
      <c r="A670" s="127" t="s">
        <v>5981</v>
      </c>
      <c r="B670" s="128">
        <v>43644</v>
      </c>
      <c r="C670" s="127" t="s">
        <v>5339</v>
      </c>
      <c r="D670" s="127" t="s">
        <v>5340</v>
      </c>
      <c r="E670" s="127" t="s">
        <v>5982</v>
      </c>
      <c r="F670" s="127" t="s">
        <v>5342</v>
      </c>
      <c r="G670" s="127" t="s">
        <v>5713</v>
      </c>
      <c r="H670" s="127" t="s">
        <v>5714</v>
      </c>
      <c r="I670" s="127" t="s">
        <v>5715</v>
      </c>
      <c r="J670" s="127" t="s">
        <v>5346</v>
      </c>
      <c r="K670" s="127" t="s">
        <v>5716</v>
      </c>
      <c r="L670" s="127" t="s">
        <v>5717</v>
      </c>
      <c r="M670" s="127" t="s">
        <v>5349</v>
      </c>
      <c r="N670" s="127" t="s">
        <v>5346</v>
      </c>
      <c r="O670" s="127" t="s">
        <v>5350</v>
      </c>
      <c r="P670" s="127" t="s">
        <v>5718</v>
      </c>
      <c r="Q670" s="127" t="s">
        <v>5719</v>
      </c>
      <c r="R670" s="127" t="s">
        <v>5363</v>
      </c>
      <c r="S670" s="127" t="s">
        <v>5364</v>
      </c>
      <c r="T670" s="129">
        <v>25</v>
      </c>
      <c r="U670" s="129">
        <v>25</v>
      </c>
      <c r="V670" s="127" t="s">
        <v>5355</v>
      </c>
      <c r="W670" s="127" t="s">
        <v>5355</v>
      </c>
      <c r="X670" s="130">
        <v>312800</v>
      </c>
      <c r="Y670" s="130">
        <v>312800</v>
      </c>
      <c r="Z670" s="131" t="s">
        <v>5356</v>
      </c>
      <c r="AA670" s="131">
        <v>7820000</v>
      </c>
      <c r="AB670" s="131">
        <v>0</v>
      </c>
      <c r="AC670" s="131">
        <v>782000</v>
      </c>
      <c r="AD670" s="130">
        <v>8602</v>
      </c>
      <c r="AE670" s="127" t="s">
        <v>5357</v>
      </c>
      <c r="AF670" s="127" t="s">
        <v>5356</v>
      </c>
      <c r="AG670" s="127" t="s">
        <v>5356</v>
      </c>
      <c r="AH670" s="127" t="s">
        <v>5983</v>
      </c>
      <c r="AI670" s="127" t="s">
        <v>5356</v>
      </c>
      <c r="AJ670" s="127" t="s">
        <v>5590</v>
      </c>
      <c r="AK670" s="127" t="s">
        <v>5591</v>
      </c>
      <c r="AL670" s="131" t="s">
        <v>5361</v>
      </c>
      <c r="AM670" s="127" t="s">
        <v>5356</v>
      </c>
      <c r="AN670" s="127" t="s">
        <v>5713</v>
      </c>
      <c r="AO670" s="127" t="s">
        <v>5356</v>
      </c>
      <c r="AP670" s="127" t="s">
        <v>5356</v>
      </c>
      <c r="AQ670" s="132">
        <v>25</v>
      </c>
      <c r="AR670">
        <v>0</v>
      </c>
      <c r="AS670"/>
    </row>
    <row r="671" spans="1:45" s="127" customFormat="1">
      <c r="A671" s="127" t="s">
        <v>5984</v>
      </c>
      <c r="B671" s="128">
        <v>43644</v>
      </c>
      <c r="C671" s="127" t="s">
        <v>5339</v>
      </c>
      <c r="D671" s="127" t="s">
        <v>5340</v>
      </c>
      <c r="E671" s="127" t="s">
        <v>5985</v>
      </c>
      <c r="F671" s="127" t="s">
        <v>5342</v>
      </c>
      <c r="G671" s="127" t="s">
        <v>5713</v>
      </c>
      <c r="H671" s="127" t="s">
        <v>5714</v>
      </c>
      <c r="I671" s="127" t="s">
        <v>5715</v>
      </c>
      <c r="J671" s="127" t="s">
        <v>5346</v>
      </c>
      <c r="K671" s="127" t="s">
        <v>5716</v>
      </c>
      <c r="L671" s="127" t="s">
        <v>5717</v>
      </c>
      <c r="M671" s="127" t="s">
        <v>5349</v>
      </c>
      <c r="N671" s="127" t="s">
        <v>5346</v>
      </c>
      <c r="O671" s="127" t="s">
        <v>5350</v>
      </c>
      <c r="P671" s="127" t="s">
        <v>5718</v>
      </c>
      <c r="Q671" s="127" t="s">
        <v>5719</v>
      </c>
      <c r="R671" s="127" t="s">
        <v>5353</v>
      </c>
      <c r="S671" s="127" t="s">
        <v>5354</v>
      </c>
      <c r="T671" s="129">
        <v>450</v>
      </c>
      <c r="U671" s="129">
        <v>450</v>
      </c>
      <c r="V671" s="127" t="s">
        <v>5355</v>
      </c>
      <c r="W671" s="127" t="s">
        <v>5355</v>
      </c>
      <c r="X671" s="130">
        <v>107728</v>
      </c>
      <c r="Y671" s="130">
        <v>107728</v>
      </c>
      <c r="Z671" s="131" t="s">
        <v>5356</v>
      </c>
      <c r="AA671" s="131">
        <v>48477713</v>
      </c>
      <c r="AB671" s="131">
        <v>-14751337</v>
      </c>
      <c r="AC671" s="131">
        <v>4847771</v>
      </c>
      <c r="AD671" s="130">
        <v>53325.483999999997</v>
      </c>
      <c r="AE671" s="127" t="s">
        <v>5357</v>
      </c>
      <c r="AF671" s="127" t="s">
        <v>5356</v>
      </c>
      <c r="AG671" s="127" t="s">
        <v>5356</v>
      </c>
      <c r="AH671" s="127" t="s">
        <v>5986</v>
      </c>
      <c r="AI671" s="127" t="s">
        <v>5356</v>
      </c>
      <c r="AJ671" s="127" t="s">
        <v>5590</v>
      </c>
      <c r="AK671" s="127" t="s">
        <v>5591</v>
      </c>
      <c r="AL671" s="131" t="s">
        <v>5361</v>
      </c>
      <c r="AM671" s="127" t="s">
        <v>5356</v>
      </c>
      <c r="AN671" s="127" t="s">
        <v>5713</v>
      </c>
      <c r="AO671" s="127" t="s">
        <v>5356</v>
      </c>
      <c r="AP671" s="127" t="s">
        <v>5356</v>
      </c>
      <c r="AQ671" s="132">
        <v>450</v>
      </c>
      <c r="AR671">
        <v>0</v>
      </c>
      <c r="AS671"/>
    </row>
    <row r="672" spans="1:45" s="127" customFormat="1">
      <c r="A672" s="127" t="s">
        <v>5987</v>
      </c>
      <c r="B672" s="128">
        <v>43644</v>
      </c>
      <c r="C672" s="127" t="s">
        <v>5339</v>
      </c>
      <c r="D672" s="127" t="s">
        <v>5340</v>
      </c>
      <c r="E672" s="127" t="s">
        <v>5988</v>
      </c>
      <c r="F672" s="127" t="s">
        <v>5342</v>
      </c>
      <c r="G672" s="127" t="s">
        <v>5713</v>
      </c>
      <c r="H672" s="127" t="s">
        <v>5714</v>
      </c>
      <c r="I672" s="127" t="s">
        <v>5715</v>
      </c>
      <c r="J672" s="127" t="s">
        <v>5346</v>
      </c>
      <c r="K672" s="127" t="s">
        <v>5716</v>
      </c>
      <c r="L672" s="127" t="s">
        <v>5717</v>
      </c>
      <c r="M672" s="127" t="s">
        <v>5349</v>
      </c>
      <c r="N672" s="127" t="s">
        <v>5346</v>
      </c>
      <c r="O672" s="127" t="s">
        <v>5350</v>
      </c>
      <c r="P672" s="127" t="s">
        <v>5718</v>
      </c>
      <c r="Q672" s="127" t="s">
        <v>5719</v>
      </c>
      <c r="R672" s="127" t="s">
        <v>5353</v>
      </c>
      <c r="S672" s="127" t="s">
        <v>5354</v>
      </c>
      <c r="T672" s="129">
        <v>450</v>
      </c>
      <c r="U672" s="129">
        <v>450</v>
      </c>
      <c r="V672" s="127" t="s">
        <v>5355</v>
      </c>
      <c r="W672" s="127" t="s">
        <v>5355</v>
      </c>
      <c r="X672" s="130">
        <v>107728</v>
      </c>
      <c r="Y672" s="130">
        <v>107728</v>
      </c>
      <c r="Z672" s="131" t="s">
        <v>5356</v>
      </c>
      <c r="AA672" s="131">
        <v>48477713</v>
      </c>
      <c r="AB672" s="131">
        <v>-14751337</v>
      </c>
      <c r="AC672" s="131">
        <v>4847771</v>
      </c>
      <c r="AD672" s="130">
        <v>53325.483999999997</v>
      </c>
      <c r="AE672" s="127" t="s">
        <v>5357</v>
      </c>
      <c r="AF672" s="127" t="s">
        <v>5356</v>
      </c>
      <c r="AG672" s="127" t="s">
        <v>5356</v>
      </c>
      <c r="AH672" s="127" t="s">
        <v>5989</v>
      </c>
      <c r="AI672" s="127" t="s">
        <v>5356</v>
      </c>
      <c r="AJ672" s="127" t="s">
        <v>5590</v>
      </c>
      <c r="AK672" s="127" t="s">
        <v>5591</v>
      </c>
      <c r="AL672" s="131" t="s">
        <v>5361</v>
      </c>
      <c r="AM672" s="127" t="s">
        <v>5356</v>
      </c>
      <c r="AN672" s="127" t="s">
        <v>5713</v>
      </c>
      <c r="AO672" s="127" t="s">
        <v>5356</v>
      </c>
      <c r="AP672" s="127" t="s">
        <v>5356</v>
      </c>
      <c r="AQ672" s="132">
        <v>450</v>
      </c>
      <c r="AR672">
        <v>0</v>
      </c>
      <c r="AS672"/>
    </row>
    <row r="673" spans="1:45" s="127" customFormat="1">
      <c r="A673" s="127" t="s">
        <v>5990</v>
      </c>
      <c r="B673" s="128">
        <v>43644</v>
      </c>
      <c r="C673" s="127" t="s">
        <v>5339</v>
      </c>
      <c r="D673" s="127" t="s">
        <v>5340</v>
      </c>
      <c r="E673" s="127" t="s">
        <v>5991</v>
      </c>
      <c r="F673" s="127" t="s">
        <v>5342</v>
      </c>
      <c r="G673" s="127" t="s">
        <v>5713</v>
      </c>
      <c r="H673" s="127" t="s">
        <v>5714</v>
      </c>
      <c r="I673" s="127" t="s">
        <v>5715</v>
      </c>
      <c r="J673" s="127" t="s">
        <v>5346</v>
      </c>
      <c r="K673" s="127" t="s">
        <v>5716</v>
      </c>
      <c r="L673" s="127" t="s">
        <v>5717</v>
      </c>
      <c r="M673" s="127" t="s">
        <v>5349</v>
      </c>
      <c r="N673" s="127" t="s">
        <v>5346</v>
      </c>
      <c r="O673" s="127" t="s">
        <v>5350</v>
      </c>
      <c r="P673" s="127" t="s">
        <v>5718</v>
      </c>
      <c r="Q673" s="127" t="s">
        <v>5719</v>
      </c>
      <c r="R673" s="127" t="s">
        <v>5353</v>
      </c>
      <c r="S673" s="127" t="s">
        <v>5354</v>
      </c>
      <c r="T673" s="129">
        <v>100</v>
      </c>
      <c r="U673" s="129">
        <v>100</v>
      </c>
      <c r="V673" s="127" t="s">
        <v>5355</v>
      </c>
      <c r="W673" s="127" t="s">
        <v>5355</v>
      </c>
      <c r="X673" s="130">
        <v>107728</v>
      </c>
      <c r="Y673" s="130">
        <v>107728</v>
      </c>
      <c r="Z673" s="131" t="s">
        <v>5356</v>
      </c>
      <c r="AA673" s="131">
        <v>10772825</v>
      </c>
      <c r="AB673" s="131">
        <v>-3278075</v>
      </c>
      <c r="AC673" s="131">
        <v>1077283</v>
      </c>
      <c r="AD673" s="130">
        <v>11850.108</v>
      </c>
      <c r="AE673" s="127" t="s">
        <v>5357</v>
      </c>
      <c r="AF673" s="127" t="s">
        <v>5356</v>
      </c>
      <c r="AG673" s="127" t="s">
        <v>5356</v>
      </c>
      <c r="AH673" s="127" t="s">
        <v>5992</v>
      </c>
      <c r="AI673" s="127" t="s">
        <v>5356</v>
      </c>
      <c r="AJ673" s="127" t="s">
        <v>5590</v>
      </c>
      <c r="AK673" s="127" t="s">
        <v>5591</v>
      </c>
      <c r="AL673" s="131" t="s">
        <v>5361</v>
      </c>
      <c r="AM673" s="127" t="s">
        <v>5356</v>
      </c>
      <c r="AN673" s="127" t="s">
        <v>5713</v>
      </c>
      <c r="AO673" s="127" t="s">
        <v>5356</v>
      </c>
      <c r="AP673" s="127" t="s">
        <v>5356</v>
      </c>
      <c r="AQ673" s="132">
        <v>100</v>
      </c>
      <c r="AR673">
        <v>0</v>
      </c>
      <c r="AS673"/>
    </row>
    <row r="674" spans="1:45" s="127" customFormat="1">
      <c r="A674" s="127" t="s">
        <v>5990</v>
      </c>
      <c r="B674" s="128">
        <v>43644</v>
      </c>
      <c r="C674" s="127" t="s">
        <v>5339</v>
      </c>
      <c r="D674" s="127" t="s">
        <v>5340</v>
      </c>
      <c r="E674" s="127" t="s">
        <v>5991</v>
      </c>
      <c r="F674" s="127" t="s">
        <v>5342</v>
      </c>
      <c r="G674" s="127" t="s">
        <v>5713</v>
      </c>
      <c r="H674" s="127" t="s">
        <v>5714</v>
      </c>
      <c r="I674" s="127" t="s">
        <v>5715</v>
      </c>
      <c r="J674" s="127" t="s">
        <v>5346</v>
      </c>
      <c r="K674" s="127" t="s">
        <v>5716</v>
      </c>
      <c r="L674" s="127" t="s">
        <v>5717</v>
      </c>
      <c r="M674" s="127" t="s">
        <v>5349</v>
      </c>
      <c r="N674" s="127" t="s">
        <v>5346</v>
      </c>
      <c r="O674" s="127" t="s">
        <v>5350</v>
      </c>
      <c r="P674" s="127" t="s">
        <v>5718</v>
      </c>
      <c r="Q674" s="127" t="s">
        <v>5719</v>
      </c>
      <c r="R674" s="127" t="s">
        <v>5363</v>
      </c>
      <c r="S674" s="127" t="s">
        <v>5364</v>
      </c>
      <c r="T674" s="129">
        <v>25</v>
      </c>
      <c r="U674" s="129">
        <v>25</v>
      </c>
      <c r="V674" s="127" t="s">
        <v>5355</v>
      </c>
      <c r="W674" s="127" t="s">
        <v>5355</v>
      </c>
      <c r="X674" s="130">
        <v>312800</v>
      </c>
      <c r="Y674" s="130">
        <v>312800</v>
      </c>
      <c r="Z674" s="131" t="s">
        <v>5356</v>
      </c>
      <c r="AA674" s="131">
        <v>7820000</v>
      </c>
      <c r="AB674" s="131">
        <v>0</v>
      </c>
      <c r="AC674" s="131">
        <v>782000</v>
      </c>
      <c r="AD674" s="130">
        <v>8602</v>
      </c>
      <c r="AE674" s="127" t="s">
        <v>5357</v>
      </c>
      <c r="AF674" s="127" t="s">
        <v>5356</v>
      </c>
      <c r="AG674" s="127" t="s">
        <v>5356</v>
      </c>
      <c r="AH674" s="127" t="s">
        <v>5992</v>
      </c>
      <c r="AI674" s="127" t="s">
        <v>5356</v>
      </c>
      <c r="AJ674" s="127" t="s">
        <v>5590</v>
      </c>
      <c r="AK674" s="127" t="s">
        <v>5591</v>
      </c>
      <c r="AL674" s="131" t="s">
        <v>5361</v>
      </c>
      <c r="AM674" s="127" t="s">
        <v>5356</v>
      </c>
      <c r="AN674" s="127" t="s">
        <v>5713</v>
      </c>
      <c r="AO674" s="127" t="s">
        <v>5356</v>
      </c>
      <c r="AP674" s="127" t="s">
        <v>5356</v>
      </c>
      <c r="AQ674" s="132">
        <v>25</v>
      </c>
      <c r="AR674">
        <v>0</v>
      </c>
      <c r="AS674"/>
    </row>
    <row r="675" spans="1:45" s="127" customFormat="1">
      <c r="A675" s="127" t="s">
        <v>5990</v>
      </c>
      <c r="B675" s="128">
        <v>43644</v>
      </c>
      <c r="C675" s="127" t="s">
        <v>5339</v>
      </c>
      <c r="D675" s="127" t="s">
        <v>5340</v>
      </c>
      <c r="E675" s="127" t="s">
        <v>5991</v>
      </c>
      <c r="F675" s="127" t="s">
        <v>5342</v>
      </c>
      <c r="G675" s="127" t="s">
        <v>5713</v>
      </c>
      <c r="H675" s="127" t="s">
        <v>5714</v>
      </c>
      <c r="I675" s="127" t="s">
        <v>5715</v>
      </c>
      <c r="J675" s="127" t="s">
        <v>5346</v>
      </c>
      <c r="K675" s="127" t="s">
        <v>5716</v>
      </c>
      <c r="L675" s="127" t="s">
        <v>5717</v>
      </c>
      <c r="M675" s="127" t="s">
        <v>5349</v>
      </c>
      <c r="N675" s="127" t="s">
        <v>5346</v>
      </c>
      <c r="O675" s="127" t="s">
        <v>5350</v>
      </c>
      <c r="P675" s="127" t="s">
        <v>5718</v>
      </c>
      <c r="Q675" s="127" t="s">
        <v>5719</v>
      </c>
      <c r="R675" s="127" t="s">
        <v>5845</v>
      </c>
      <c r="S675" s="127" t="s">
        <v>5846</v>
      </c>
      <c r="T675" s="129">
        <v>30</v>
      </c>
      <c r="U675" s="129">
        <v>30</v>
      </c>
      <c r="V675" s="127" t="s">
        <v>5355</v>
      </c>
      <c r="W675" s="127" t="s">
        <v>5355</v>
      </c>
      <c r="X675" s="130">
        <v>176640</v>
      </c>
      <c r="Y675" s="130">
        <v>176640</v>
      </c>
      <c r="Z675" s="131" t="s">
        <v>5356</v>
      </c>
      <c r="AA675" s="131">
        <v>5299200</v>
      </c>
      <c r="AB675" s="131">
        <v>0</v>
      </c>
      <c r="AC675" s="131">
        <v>529920</v>
      </c>
      <c r="AD675" s="130">
        <v>5829.12</v>
      </c>
      <c r="AE675" s="127" t="s">
        <v>5357</v>
      </c>
      <c r="AF675" s="127" t="s">
        <v>5356</v>
      </c>
      <c r="AG675" s="127" t="s">
        <v>5356</v>
      </c>
      <c r="AH675" s="127" t="s">
        <v>5992</v>
      </c>
      <c r="AI675" s="127" t="s">
        <v>5356</v>
      </c>
      <c r="AJ675" s="127" t="s">
        <v>5590</v>
      </c>
      <c r="AK675" s="127" t="s">
        <v>5591</v>
      </c>
      <c r="AL675" s="131" t="s">
        <v>5361</v>
      </c>
      <c r="AM675" s="127" t="s">
        <v>5356</v>
      </c>
      <c r="AN675" s="127" t="s">
        <v>5713</v>
      </c>
      <c r="AO675" s="127" t="s">
        <v>5356</v>
      </c>
      <c r="AP675" s="127" t="s">
        <v>5356</v>
      </c>
      <c r="AQ675" s="132">
        <v>30</v>
      </c>
      <c r="AR675">
        <v>0</v>
      </c>
      <c r="AS675"/>
    </row>
    <row r="676" spans="1:45" s="127" customFormat="1">
      <c r="A676" s="127" t="s">
        <v>5990</v>
      </c>
      <c r="B676" s="128">
        <v>43644</v>
      </c>
      <c r="C676" s="127" t="s">
        <v>5339</v>
      </c>
      <c r="D676" s="127" t="s">
        <v>5340</v>
      </c>
      <c r="E676" s="127" t="s">
        <v>5991</v>
      </c>
      <c r="F676" s="127" t="s">
        <v>5342</v>
      </c>
      <c r="G676" s="127" t="s">
        <v>5713</v>
      </c>
      <c r="H676" s="127" t="s">
        <v>5714</v>
      </c>
      <c r="I676" s="127" t="s">
        <v>5715</v>
      </c>
      <c r="J676" s="127" t="s">
        <v>5346</v>
      </c>
      <c r="K676" s="127" t="s">
        <v>5716</v>
      </c>
      <c r="L676" s="127" t="s">
        <v>5717</v>
      </c>
      <c r="M676" s="127" t="s">
        <v>5349</v>
      </c>
      <c r="N676" s="127" t="s">
        <v>5346</v>
      </c>
      <c r="O676" s="127" t="s">
        <v>5350</v>
      </c>
      <c r="P676" s="127" t="s">
        <v>5718</v>
      </c>
      <c r="Q676" s="127" t="s">
        <v>5719</v>
      </c>
      <c r="R676" s="127" t="s">
        <v>5386</v>
      </c>
      <c r="S676" s="127" t="s">
        <v>5387</v>
      </c>
      <c r="T676" s="129">
        <v>200</v>
      </c>
      <c r="U676" s="129">
        <v>200</v>
      </c>
      <c r="V676" s="127" t="s">
        <v>5355</v>
      </c>
      <c r="W676" s="127" t="s">
        <v>5355</v>
      </c>
      <c r="X676" s="130">
        <v>187680</v>
      </c>
      <c r="Y676" s="130">
        <v>187680</v>
      </c>
      <c r="Z676" s="131" t="s">
        <v>5356</v>
      </c>
      <c r="AA676" s="131">
        <v>37536000</v>
      </c>
      <c r="AB676" s="131">
        <v>0</v>
      </c>
      <c r="AC676" s="131">
        <v>3753600</v>
      </c>
      <c r="AD676" s="130">
        <v>41289.599999999999</v>
      </c>
      <c r="AE676" s="127" t="s">
        <v>5357</v>
      </c>
      <c r="AF676" s="127" t="s">
        <v>5356</v>
      </c>
      <c r="AG676" s="127" t="s">
        <v>5356</v>
      </c>
      <c r="AH676" s="127" t="s">
        <v>5992</v>
      </c>
      <c r="AI676" s="127" t="s">
        <v>5356</v>
      </c>
      <c r="AJ676" s="127" t="s">
        <v>5590</v>
      </c>
      <c r="AK676" s="127" t="s">
        <v>5591</v>
      </c>
      <c r="AL676" s="131" t="s">
        <v>5361</v>
      </c>
      <c r="AM676" s="127" t="s">
        <v>5356</v>
      </c>
      <c r="AN676" s="127" t="s">
        <v>5713</v>
      </c>
      <c r="AO676" s="127" t="s">
        <v>5356</v>
      </c>
      <c r="AP676" s="127" t="s">
        <v>5356</v>
      </c>
      <c r="AQ676" s="132">
        <v>200</v>
      </c>
      <c r="AR676">
        <v>0</v>
      </c>
      <c r="AS676"/>
    </row>
    <row r="677" spans="1:45" s="127" customFormat="1">
      <c r="A677" s="127" t="s">
        <v>5993</v>
      </c>
      <c r="B677" s="128">
        <v>43644</v>
      </c>
      <c r="C677" s="127" t="s">
        <v>5339</v>
      </c>
      <c r="D677" s="127" t="s">
        <v>5340</v>
      </c>
      <c r="E677" s="127" t="s">
        <v>5994</v>
      </c>
      <c r="F677" s="127" t="s">
        <v>5342</v>
      </c>
      <c r="G677" s="127" t="s">
        <v>5713</v>
      </c>
      <c r="H677" s="127" t="s">
        <v>5714</v>
      </c>
      <c r="I677" s="127" t="s">
        <v>5715</v>
      </c>
      <c r="J677" s="127" t="s">
        <v>5346</v>
      </c>
      <c r="K677" s="127" t="s">
        <v>5716</v>
      </c>
      <c r="L677" s="127" t="s">
        <v>5717</v>
      </c>
      <c r="M677" s="127" t="s">
        <v>5349</v>
      </c>
      <c r="N677" s="127" t="s">
        <v>5346</v>
      </c>
      <c r="O677" s="127" t="s">
        <v>5350</v>
      </c>
      <c r="P677" s="127" t="s">
        <v>5718</v>
      </c>
      <c r="Q677" s="127" t="s">
        <v>5719</v>
      </c>
      <c r="R677" s="127" t="s">
        <v>5353</v>
      </c>
      <c r="S677" s="127" t="s">
        <v>5354</v>
      </c>
      <c r="T677" s="129">
        <v>100</v>
      </c>
      <c r="U677" s="129">
        <v>100</v>
      </c>
      <c r="V677" s="127" t="s">
        <v>5355</v>
      </c>
      <c r="W677" s="127" t="s">
        <v>5355</v>
      </c>
      <c r="X677" s="130">
        <v>107728</v>
      </c>
      <c r="Y677" s="130">
        <v>107728</v>
      </c>
      <c r="Z677" s="131" t="s">
        <v>5356</v>
      </c>
      <c r="AA677" s="131">
        <v>10772825</v>
      </c>
      <c r="AB677" s="131">
        <v>-3278075</v>
      </c>
      <c r="AC677" s="131">
        <v>1077283</v>
      </c>
      <c r="AD677" s="130">
        <v>11850.108</v>
      </c>
      <c r="AE677" s="127" t="s">
        <v>5357</v>
      </c>
      <c r="AF677" s="127" t="s">
        <v>5356</v>
      </c>
      <c r="AG677" s="127" t="s">
        <v>5356</v>
      </c>
      <c r="AH677" s="127" t="s">
        <v>5995</v>
      </c>
      <c r="AI677" s="127" t="s">
        <v>5356</v>
      </c>
      <c r="AJ677" s="127" t="s">
        <v>5590</v>
      </c>
      <c r="AK677" s="127" t="s">
        <v>5591</v>
      </c>
      <c r="AL677" s="131" t="s">
        <v>5361</v>
      </c>
      <c r="AM677" s="127" t="s">
        <v>5356</v>
      </c>
      <c r="AN677" s="127" t="s">
        <v>5713</v>
      </c>
      <c r="AO677" s="127" t="s">
        <v>5356</v>
      </c>
      <c r="AP677" s="127" t="s">
        <v>5356</v>
      </c>
      <c r="AQ677" s="132">
        <v>100</v>
      </c>
      <c r="AR677">
        <v>0</v>
      </c>
      <c r="AS677"/>
    </row>
    <row r="678" spans="1:45" s="127" customFormat="1">
      <c r="A678" s="127" t="s">
        <v>5993</v>
      </c>
      <c r="B678" s="128">
        <v>43644</v>
      </c>
      <c r="C678" s="127" t="s">
        <v>5339</v>
      </c>
      <c r="D678" s="127" t="s">
        <v>5340</v>
      </c>
      <c r="E678" s="127" t="s">
        <v>5994</v>
      </c>
      <c r="F678" s="127" t="s">
        <v>5342</v>
      </c>
      <c r="G678" s="127" t="s">
        <v>5713</v>
      </c>
      <c r="H678" s="127" t="s">
        <v>5714</v>
      </c>
      <c r="I678" s="127" t="s">
        <v>5715</v>
      </c>
      <c r="J678" s="127" t="s">
        <v>5346</v>
      </c>
      <c r="K678" s="127" t="s">
        <v>5716</v>
      </c>
      <c r="L678" s="127" t="s">
        <v>5717</v>
      </c>
      <c r="M678" s="127" t="s">
        <v>5349</v>
      </c>
      <c r="N678" s="127" t="s">
        <v>5346</v>
      </c>
      <c r="O678" s="127" t="s">
        <v>5350</v>
      </c>
      <c r="P678" s="127" t="s">
        <v>5718</v>
      </c>
      <c r="Q678" s="127" t="s">
        <v>5719</v>
      </c>
      <c r="R678" s="127" t="s">
        <v>5363</v>
      </c>
      <c r="S678" s="127" t="s">
        <v>5364</v>
      </c>
      <c r="T678" s="129">
        <v>25</v>
      </c>
      <c r="U678" s="129">
        <v>25</v>
      </c>
      <c r="V678" s="127" t="s">
        <v>5355</v>
      </c>
      <c r="W678" s="127" t="s">
        <v>5355</v>
      </c>
      <c r="X678" s="130">
        <v>312800</v>
      </c>
      <c r="Y678" s="130">
        <v>312800</v>
      </c>
      <c r="Z678" s="131" t="s">
        <v>5356</v>
      </c>
      <c r="AA678" s="131">
        <v>7820000</v>
      </c>
      <c r="AB678" s="131">
        <v>0</v>
      </c>
      <c r="AC678" s="131">
        <v>782000</v>
      </c>
      <c r="AD678" s="130">
        <v>8602</v>
      </c>
      <c r="AE678" s="127" t="s">
        <v>5357</v>
      </c>
      <c r="AF678" s="127" t="s">
        <v>5356</v>
      </c>
      <c r="AG678" s="127" t="s">
        <v>5356</v>
      </c>
      <c r="AH678" s="127" t="s">
        <v>5995</v>
      </c>
      <c r="AI678" s="127" t="s">
        <v>5356</v>
      </c>
      <c r="AJ678" s="127" t="s">
        <v>5590</v>
      </c>
      <c r="AK678" s="127" t="s">
        <v>5591</v>
      </c>
      <c r="AL678" s="131" t="s">
        <v>5361</v>
      </c>
      <c r="AM678" s="127" t="s">
        <v>5356</v>
      </c>
      <c r="AN678" s="127" t="s">
        <v>5713</v>
      </c>
      <c r="AO678" s="127" t="s">
        <v>5356</v>
      </c>
      <c r="AP678" s="127" t="s">
        <v>5356</v>
      </c>
      <c r="AQ678" s="132">
        <v>25</v>
      </c>
      <c r="AR678">
        <v>0</v>
      </c>
      <c r="AS678"/>
    </row>
    <row r="679" spans="1:45" s="127" customFormat="1">
      <c r="A679" s="127" t="s">
        <v>5993</v>
      </c>
      <c r="B679" s="128">
        <v>43644</v>
      </c>
      <c r="C679" s="127" t="s">
        <v>5339</v>
      </c>
      <c r="D679" s="127" t="s">
        <v>5340</v>
      </c>
      <c r="E679" s="127" t="s">
        <v>5994</v>
      </c>
      <c r="F679" s="127" t="s">
        <v>5342</v>
      </c>
      <c r="G679" s="127" t="s">
        <v>5713</v>
      </c>
      <c r="H679" s="127" t="s">
        <v>5714</v>
      </c>
      <c r="I679" s="127" t="s">
        <v>5715</v>
      </c>
      <c r="J679" s="127" t="s">
        <v>5346</v>
      </c>
      <c r="K679" s="127" t="s">
        <v>5716</v>
      </c>
      <c r="L679" s="127" t="s">
        <v>5717</v>
      </c>
      <c r="M679" s="127" t="s">
        <v>5349</v>
      </c>
      <c r="N679" s="127" t="s">
        <v>5346</v>
      </c>
      <c r="O679" s="127" t="s">
        <v>5350</v>
      </c>
      <c r="P679" s="127" t="s">
        <v>5718</v>
      </c>
      <c r="Q679" s="127" t="s">
        <v>5719</v>
      </c>
      <c r="R679" s="127" t="s">
        <v>5845</v>
      </c>
      <c r="S679" s="127" t="s">
        <v>5846</v>
      </c>
      <c r="T679" s="129">
        <v>30</v>
      </c>
      <c r="U679" s="129">
        <v>30</v>
      </c>
      <c r="V679" s="127" t="s">
        <v>5355</v>
      </c>
      <c r="W679" s="127" t="s">
        <v>5355</v>
      </c>
      <c r="X679" s="130">
        <v>176640</v>
      </c>
      <c r="Y679" s="130">
        <v>176640</v>
      </c>
      <c r="Z679" s="131" t="s">
        <v>5356</v>
      </c>
      <c r="AA679" s="131">
        <v>5299200</v>
      </c>
      <c r="AB679" s="131">
        <v>0</v>
      </c>
      <c r="AC679" s="131">
        <v>529920</v>
      </c>
      <c r="AD679" s="130">
        <v>5829.12</v>
      </c>
      <c r="AE679" s="127" t="s">
        <v>5357</v>
      </c>
      <c r="AF679" s="127" t="s">
        <v>5356</v>
      </c>
      <c r="AG679" s="127" t="s">
        <v>5356</v>
      </c>
      <c r="AH679" s="127" t="s">
        <v>5995</v>
      </c>
      <c r="AI679" s="127" t="s">
        <v>5356</v>
      </c>
      <c r="AJ679" s="127" t="s">
        <v>5590</v>
      </c>
      <c r="AK679" s="127" t="s">
        <v>5591</v>
      </c>
      <c r="AL679" s="131" t="s">
        <v>5361</v>
      </c>
      <c r="AM679" s="127" t="s">
        <v>5356</v>
      </c>
      <c r="AN679" s="127" t="s">
        <v>5713</v>
      </c>
      <c r="AO679" s="127" t="s">
        <v>5356</v>
      </c>
      <c r="AP679" s="127" t="s">
        <v>5356</v>
      </c>
      <c r="AQ679" s="132">
        <v>30</v>
      </c>
      <c r="AR679">
        <v>0</v>
      </c>
      <c r="AS679"/>
    </row>
    <row r="680" spans="1:45" s="127" customFormat="1">
      <c r="A680" s="127" t="s">
        <v>5993</v>
      </c>
      <c r="B680" s="128">
        <v>43644</v>
      </c>
      <c r="C680" s="127" t="s">
        <v>5339</v>
      </c>
      <c r="D680" s="127" t="s">
        <v>5340</v>
      </c>
      <c r="E680" s="127" t="s">
        <v>5994</v>
      </c>
      <c r="F680" s="127" t="s">
        <v>5342</v>
      </c>
      <c r="G680" s="127" t="s">
        <v>5713</v>
      </c>
      <c r="H680" s="127" t="s">
        <v>5714</v>
      </c>
      <c r="I680" s="127" t="s">
        <v>5715</v>
      </c>
      <c r="J680" s="127" t="s">
        <v>5346</v>
      </c>
      <c r="K680" s="127" t="s">
        <v>5716</v>
      </c>
      <c r="L680" s="127" t="s">
        <v>5717</v>
      </c>
      <c r="M680" s="127" t="s">
        <v>5349</v>
      </c>
      <c r="N680" s="127" t="s">
        <v>5346</v>
      </c>
      <c r="O680" s="127" t="s">
        <v>5350</v>
      </c>
      <c r="P680" s="127" t="s">
        <v>5718</v>
      </c>
      <c r="Q680" s="127" t="s">
        <v>5719</v>
      </c>
      <c r="R680" s="127" t="s">
        <v>5386</v>
      </c>
      <c r="S680" s="127" t="s">
        <v>5387</v>
      </c>
      <c r="T680" s="129">
        <v>200</v>
      </c>
      <c r="U680" s="129">
        <v>200</v>
      </c>
      <c r="V680" s="127" t="s">
        <v>5355</v>
      </c>
      <c r="W680" s="127" t="s">
        <v>5355</v>
      </c>
      <c r="X680" s="130">
        <v>187680</v>
      </c>
      <c r="Y680" s="130">
        <v>187680</v>
      </c>
      <c r="Z680" s="131" t="s">
        <v>5356</v>
      </c>
      <c r="AA680" s="131">
        <v>37536000</v>
      </c>
      <c r="AB680" s="131">
        <v>0</v>
      </c>
      <c r="AC680" s="131">
        <v>3753600</v>
      </c>
      <c r="AD680" s="130">
        <v>41289.599999999999</v>
      </c>
      <c r="AE680" s="127" t="s">
        <v>5357</v>
      </c>
      <c r="AF680" s="127" t="s">
        <v>5356</v>
      </c>
      <c r="AG680" s="127" t="s">
        <v>5356</v>
      </c>
      <c r="AH680" s="127" t="s">
        <v>5995</v>
      </c>
      <c r="AI680" s="127" t="s">
        <v>5356</v>
      </c>
      <c r="AJ680" s="127" t="s">
        <v>5590</v>
      </c>
      <c r="AK680" s="127" t="s">
        <v>5591</v>
      </c>
      <c r="AL680" s="131" t="s">
        <v>5361</v>
      </c>
      <c r="AM680" s="127" t="s">
        <v>5356</v>
      </c>
      <c r="AN680" s="127" t="s">
        <v>5713</v>
      </c>
      <c r="AO680" s="127" t="s">
        <v>5356</v>
      </c>
      <c r="AP680" s="127" t="s">
        <v>5356</v>
      </c>
      <c r="AQ680" s="132">
        <v>200</v>
      </c>
      <c r="AR680">
        <v>0</v>
      </c>
      <c r="AS680"/>
    </row>
    <row r="681" spans="1:45" s="127" customFormat="1">
      <c r="A681" s="127" t="s">
        <v>5996</v>
      </c>
      <c r="B681" s="128">
        <v>43644</v>
      </c>
      <c r="C681" s="127" t="s">
        <v>5339</v>
      </c>
      <c r="D681" s="127" t="s">
        <v>5340</v>
      </c>
      <c r="E681" s="127" t="s">
        <v>5997</v>
      </c>
      <c r="F681" s="127" t="s">
        <v>5342</v>
      </c>
      <c r="G681" s="127" t="s">
        <v>5713</v>
      </c>
      <c r="H681" s="127" t="s">
        <v>5714</v>
      </c>
      <c r="I681" s="127" t="s">
        <v>5715</v>
      </c>
      <c r="J681" s="127" t="s">
        <v>5346</v>
      </c>
      <c r="K681" s="127" t="s">
        <v>5716</v>
      </c>
      <c r="L681" s="127" t="s">
        <v>5717</v>
      </c>
      <c r="M681" s="127" t="s">
        <v>5349</v>
      </c>
      <c r="N681" s="127" t="s">
        <v>5346</v>
      </c>
      <c r="O681" s="127" t="s">
        <v>5350</v>
      </c>
      <c r="P681" s="127" t="s">
        <v>5718</v>
      </c>
      <c r="Q681" s="127" t="s">
        <v>5719</v>
      </c>
      <c r="R681" s="127" t="s">
        <v>5353</v>
      </c>
      <c r="S681" s="127" t="s">
        <v>5354</v>
      </c>
      <c r="T681" s="129">
        <v>100</v>
      </c>
      <c r="U681" s="129">
        <v>100</v>
      </c>
      <c r="V681" s="127" t="s">
        <v>5355</v>
      </c>
      <c r="W681" s="127" t="s">
        <v>5355</v>
      </c>
      <c r="X681" s="130">
        <v>107728</v>
      </c>
      <c r="Y681" s="130">
        <v>107728</v>
      </c>
      <c r="Z681" s="131" t="s">
        <v>5356</v>
      </c>
      <c r="AA681" s="131">
        <v>10772825</v>
      </c>
      <c r="AB681" s="131">
        <v>-3278075</v>
      </c>
      <c r="AC681" s="131">
        <v>1077283</v>
      </c>
      <c r="AD681" s="130">
        <v>11850.108</v>
      </c>
      <c r="AE681" s="127" t="s">
        <v>5357</v>
      </c>
      <c r="AF681" s="127" t="s">
        <v>5356</v>
      </c>
      <c r="AG681" s="127" t="s">
        <v>5356</v>
      </c>
      <c r="AH681" s="127" t="s">
        <v>5998</v>
      </c>
      <c r="AI681" s="127" t="s">
        <v>5356</v>
      </c>
      <c r="AJ681" s="127" t="s">
        <v>5590</v>
      </c>
      <c r="AK681" s="127" t="s">
        <v>5591</v>
      </c>
      <c r="AL681" s="131" t="s">
        <v>5361</v>
      </c>
      <c r="AM681" s="127" t="s">
        <v>5356</v>
      </c>
      <c r="AN681" s="127" t="s">
        <v>5713</v>
      </c>
      <c r="AO681" s="127" t="s">
        <v>5356</v>
      </c>
      <c r="AP681" s="127" t="s">
        <v>5356</v>
      </c>
      <c r="AQ681" s="132">
        <v>100</v>
      </c>
      <c r="AR681">
        <v>0</v>
      </c>
      <c r="AS681"/>
    </row>
    <row r="682" spans="1:45" s="127" customFormat="1">
      <c r="A682" s="127" t="s">
        <v>5996</v>
      </c>
      <c r="B682" s="128">
        <v>43644</v>
      </c>
      <c r="C682" s="127" t="s">
        <v>5339</v>
      </c>
      <c r="D682" s="127" t="s">
        <v>5340</v>
      </c>
      <c r="E682" s="127" t="s">
        <v>5997</v>
      </c>
      <c r="F682" s="127" t="s">
        <v>5342</v>
      </c>
      <c r="G682" s="127" t="s">
        <v>5713</v>
      </c>
      <c r="H682" s="127" t="s">
        <v>5714</v>
      </c>
      <c r="I682" s="127" t="s">
        <v>5715</v>
      </c>
      <c r="J682" s="127" t="s">
        <v>5346</v>
      </c>
      <c r="K682" s="127" t="s">
        <v>5716</v>
      </c>
      <c r="L682" s="127" t="s">
        <v>5717</v>
      </c>
      <c r="M682" s="127" t="s">
        <v>5349</v>
      </c>
      <c r="N682" s="127" t="s">
        <v>5346</v>
      </c>
      <c r="O682" s="127" t="s">
        <v>5350</v>
      </c>
      <c r="P682" s="127" t="s">
        <v>5718</v>
      </c>
      <c r="Q682" s="127" t="s">
        <v>5719</v>
      </c>
      <c r="R682" s="127" t="s">
        <v>5363</v>
      </c>
      <c r="S682" s="127" t="s">
        <v>5364</v>
      </c>
      <c r="T682" s="129">
        <v>25</v>
      </c>
      <c r="U682" s="129">
        <v>25</v>
      </c>
      <c r="V682" s="127" t="s">
        <v>5355</v>
      </c>
      <c r="W682" s="127" t="s">
        <v>5355</v>
      </c>
      <c r="X682" s="130">
        <v>312800</v>
      </c>
      <c r="Y682" s="130">
        <v>312800</v>
      </c>
      <c r="Z682" s="131" t="s">
        <v>5356</v>
      </c>
      <c r="AA682" s="131">
        <v>7820000</v>
      </c>
      <c r="AB682" s="131">
        <v>0</v>
      </c>
      <c r="AC682" s="131">
        <v>782000</v>
      </c>
      <c r="AD682" s="130">
        <v>8602</v>
      </c>
      <c r="AE682" s="127" t="s">
        <v>5357</v>
      </c>
      <c r="AF682" s="127" t="s">
        <v>5356</v>
      </c>
      <c r="AG682" s="127" t="s">
        <v>5356</v>
      </c>
      <c r="AH682" s="127" t="s">
        <v>5998</v>
      </c>
      <c r="AI682" s="127" t="s">
        <v>5356</v>
      </c>
      <c r="AJ682" s="127" t="s">
        <v>5590</v>
      </c>
      <c r="AK682" s="127" t="s">
        <v>5591</v>
      </c>
      <c r="AL682" s="131" t="s">
        <v>5361</v>
      </c>
      <c r="AM682" s="127" t="s">
        <v>5356</v>
      </c>
      <c r="AN682" s="127" t="s">
        <v>5713</v>
      </c>
      <c r="AO682" s="127" t="s">
        <v>5356</v>
      </c>
      <c r="AP682" s="127" t="s">
        <v>5356</v>
      </c>
      <c r="AQ682" s="132">
        <v>25</v>
      </c>
      <c r="AR682">
        <v>0</v>
      </c>
      <c r="AS682"/>
    </row>
    <row r="683" spans="1:45" s="127" customFormat="1">
      <c r="A683" s="127" t="s">
        <v>5996</v>
      </c>
      <c r="B683" s="128">
        <v>43644</v>
      </c>
      <c r="C683" s="127" t="s">
        <v>5339</v>
      </c>
      <c r="D683" s="127" t="s">
        <v>5340</v>
      </c>
      <c r="E683" s="127" t="s">
        <v>5997</v>
      </c>
      <c r="F683" s="127" t="s">
        <v>5342</v>
      </c>
      <c r="G683" s="127" t="s">
        <v>5713</v>
      </c>
      <c r="H683" s="127" t="s">
        <v>5714</v>
      </c>
      <c r="I683" s="127" t="s">
        <v>5715</v>
      </c>
      <c r="J683" s="127" t="s">
        <v>5346</v>
      </c>
      <c r="K683" s="127" t="s">
        <v>5716</v>
      </c>
      <c r="L683" s="127" t="s">
        <v>5717</v>
      </c>
      <c r="M683" s="127" t="s">
        <v>5349</v>
      </c>
      <c r="N683" s="127" t="s">
        <v>5346</v>
      </c>
      <c r="O683" s="127" t="s">
        <v>5350</v>
      </c>
      <c r="P683" s="127" t="s">
        <v>5718</v>
      </c>
      <c r="Q683" s="127" t="s">
        <v>5719</v>
      </c>
      <c r="R683" s="127" t="s">
        <v>5845</v>
      </c>
      <c r="S683" s="127" t="s">
        <v>5846</v>
      </c>
      <c r="T683" s="129">
        <v>40</v>
      </c>
      <c r="U683" s="129">
        <v>40</v>
      </c>
      <c r="V683" s="127" t="s">
        <v>5355</v>
      </c>
      <c r="W683" s="127" t="s">
        <v>5355</v>
      </c>
      <c r="X683" s="130">
        <v>176640</v>
      </c>
      <c r="Y683" s="130">
        <v>176640</v>
      </c>
      <c r="Z683" s="131" t="s">
        <v>5356</v>
      </c>
      <c r="AA683" s="131">
        <v>7065600</v>
      </c>
      <c r="AB683" s="131">
        <v>0</v>
      </c>
      <c r="AC683" s="131">
        <v>706560</v>
      </c>
      <c r="AD683" s="130">
        <v>7772.16</v>
      </c>
      <c r="AE683" s="127" t="s">
        <v>5357</v>
      </c>
      <c r="AF683" s="127" t="s">
        <v>5356</v>
      </c>
      <c r="AG683" s="127" t="s">
        <v>5356</v>
      </c>
      <c r="AH683" s="127" t="s">
        <v>5998</v>
      </c>
      <c r="AI683" s="127" t="s">
        <v>5356</v>
      </c>
      <c r="AJ683" s="127" t="s">
        <v>5590</v>
      </c>
      <c r="AK683" s="127" t="s">
        <v>5591</v>
      </c>
      <c r="AL683" s="131" t="s">
        <v>5361</v>
      </c>
      <c r="AM683" s="127" t="s">
        <v>5356</v>
      </c>
      <c r="AN683" s="127" t="s">
        <v>5713</v>
      </c>
      <c r="AO683" s="127" t="s">
        <v>5356</v>
      </c>
      <c r="AP683" s="127" t="s">
        <v>5356</v>
      </c>
      <c r="AQ683" s="132">
        <v>40</v>
      </c>
      <c r="AR683">
        <v>0</v>
      </c>
      <c r="AS683"/>
    </row>
    <row r="684" spans="1:45" s="127" customFormat="1">
      <c r="A684" s="127" t="s">
        <v>5996</v>
      </c>
      <c r="B684" s="128">
        <v>43644</v>
      </c>
      <c r="C684" s="127" t="s">
        <v>5339</v>
      </c>
      <c r="D684" s="127" t="s">
        <v>5340</v>
      </c>
      <c r="E684" s="127" t="s">
        <v>5997</v>
      </c>
      <c r="F684" s="127" t="s">
        <v>5342</v>
      </c>
      <c r="G684" s="127" t="s">
        <v>5713</v>
      </c>
      <c r="H684" s="127" t="s">
        <v>5714</v>
      </c>
      <c r="I684" s="127" t="s">
        <v>5715</v>
      </c>
      <c r="J684" s="127" t="s">
        <v>5346</v>
      </c>
      <c r="K684" s="127" t="s">
        <v>5716</v>
      </c>
      <c r="L684" s="127" t="s">
        <v>5717</v>
      </c>
      <c r="M684" s="127" t="s">
        <v>5349</v>
      </c>
      <c r="N684" s="127" t="s">
        <v>5346</v>
      </c>
      <c r="O684" s="127" t="s">
        <v>5350</v>
      </c>
      <c r="P684" s="127" t="s">
        <v>5718</v>
      </c>
      <c r="Q684" s="127" t="s">
        <v>5719</v>
      </c>
      <c r="R684" s="127" t="s">
        <v>5386</v>
      </c>
      <c r="S684" s="127" t="s">
        <v>5387</v>
      </c>
      <c r="T684" s="129">
        <v>200</v>
      </c>
      <c r="U684" s="129">
        <v>200</v>
      </c>
      <c r="V684" s="127" t="s">
        <v>5355</v>
      </c>
      <c r="W684" s="127" t="s">
        <v>5355</v>
      </c>
      <c r="X684" s="130">
        <v>187680</v>
      </c>
      <c r="Y684" s="130">
        <v>187680</v>
      </c>
      <c r="Z684" s="131" t="s">
        <v>5356</v>
      </c>
      <c r="AA684" s="131">
        <v>37536000</v>
      </c>
      <c r="AB684" s="131">
        <v>0</v>
      </c>
      <c r="AC684" s="131">
        <v>3753600</v>
      </c>
      <c r="AD684" s="130">
        <v>41289.599999999999</v>
      </c>
      <c r="AE684" s="127" t="s">
        <v>5357</v>
      </c>
      <c r="AF684" s="127" t="s">
        <v>5356</v>
      </c>
      <c r="AG684" s="127" t="s">
        <v>5356</v>
      </c>
      <c r="AH684" s="127" t="s">
        <v>5998</v>
      </c>
      <c r="AI684" s="127" t="s">
        <v>5356</v>
      </c>
      <c r="AJ684" s="127" t="s">
        <v>5590</v>
      </c>
      <c r="AK684" s="127" t="s">
        <v>5591</v>
      </c>
      <c r="AL684" s="131" t="s">
        <v>5361</v>
      </c>
      <c r="AM684" s="127" t="s">
        <v>5356</v>
      </c>
      <c r="AN684" s="127" t="s">
        <v>5713</v>
      </c>
      <c r="AO684" s="127" t="s">
        <v>5356</v>
      </c>
      <c r="AP684" s="127" t="s">
        <v>5356</v>
      </c>
      <c r="AQ684" s="132">
        <v>200</v>
      </c>
      <c r="AR684">
        <v>0</v>
      </c>
      <c r="AS684"/>
    </row>
    <row r="685" spans="1:45" s="127" customFormat="1">
      <c r="A685" s="127" t="s">
        <v>5999</v>
      </c>
      <c r="B685" s="128">
        <v>43644</v>
      </c>
      <c r="C685" s="127" t="s">
        <v>5339</v>
      </c>
      <c r="D685" s="127" t="s">
        <v>5340</v>
      </c>
      <c r="E685" s="127" t="s">
        <v>6000</v>
      </c>
      <c r="F685" s="127" t="s">
        <v>5342</v>
      </c>
      <c r="G685" s="127" t="s">
        <v>5713</v>
      </c>
      <c r="H685" s="127" t="s">
        <v>5714</v>
      </c>
      <c r="I685" s="127" t="s">
        <v>5715</v>
      </c>
      <c r="J685" s="127" t="s">
        <v>5346</v>
      </c>
      <c r="K685" s="127" t="s">
        <v>5716</v>
      </c>
      <c r="L685" s="127" t="s">
        <v>5717</v>
      </c>
      <c r="M685" s="127" t="s">
        <v>5349</v>
      </c>
      <c r="N685" s="127" t="s">
        <v>5346</v>
      </c>
      <c r="O685" s="127" t="s">
        <v>5350</v>
      </c>
      <c r="P685" s="127" t="s">
        <v>5718</v>
      </c>
      <c r="Q685" s="127" t="s">
        <v>5719</v>
      </c>
      <c r="R685" s="127" t="s">
        <v>5353</v>
      </c>
      <c r="S685" s="127" t="s">
        <v>5354</v>
      </c>
      <c r="T685" s="129">
        <v>70</v>
      </c>
      <c r="U685" s="129">
        <v>70</v>
      </c>
      <c r="V685" s="127" t="s">
        <v>5355</v>
      </c>
      <c r="W685" s="127" t="s">
        <v>5355</v>
      </c>
      <c r="X685" s="130">
        <v>107728</v>
      </c>
      <c r="Y685" s="130">
        <v>107728</v>
      </c>
      <c r="Z685" s="131" t="s">
        <v>5356</v>
      </c>
      <c r="AA685" s="131">
        <v>7540978</v>
      </c>
      <c r="AB685" s="131">
        <v>-2294652</v>
      </c>
      <c r="AC685" s="131">
        <v>754098</v>
      </c>
      <c r="AD685" s="130">
        <v>8295.0759999999991</v>
      </c>
      <c r="AE685" s="127" t="s">
        <v>5357</v>
      </c>
      <c r="AF685" s="127" t="s">
        <v>5356</v>
      </c>
      <c r="AG685" s="127" t="s">
        <v>5356</v>
      </c>
      <c r="AH685" s="127" t="s">
        <v>6001</v>
      </c>
      <c r="AI685" s="127" t="s">
        <v>5356</v>
      </c>
      <c r="AJ685" s="127" t="s">
        <v>5590</v>
      </c>
      <c r="AK685" s="127" t="s">
        <v>5591</v>
      </c>
      <c r="AL685" s="131" t="s">
        <v>5361</v>
      </c>
      <c r="AM685" s="127" t="s">
        <v>5356</v>
      </c>
      <c r="AN685" s="127" t="s">
        <v>5713</v>
      </c>
      <c r="AO685" s="127" t="s">
        <v>5356</v>
      </c>
      <c r="AP685" s="127" t="s">
        <v>5356</v>
      </c>
      <c r="AQ685" s="132">
        <v>70</v>
      </c>
      <c r="AR685">
        <v>0</v>
      </c>
      <c r="AS685"/>
    </row>
    <row r="686" spans="1:45" s="127" customFormat="1">
      <c r="A686" s="127" t="s">
        <v>6002</v>
      </c>
      <c r="B686" s="128">
        <v>43645</v>
      </c>
      <c r="C686" s="127" t="s">
        <v>5339</v>
      </c>
      <c r="D686" s="127" t="s">
        <v>5340</v>
      </c>
      <c r="E686" s="127" t="s">
        <v>6003</v>
      </c>
      <c r="F686" s="127" t="s">
        <v>5342</v>
      </c>
      <c r="G686" s="127" t="s">
        <v>5543</v>
      </c>
      <c r="H686" s="127" t="s">
        <v>5544</v>
      </c>
      <c r="I686" s="127" t="s">
        <v>5545</v>
      </c>
      <c r="J686" s="127" t="s">
        <v>5346</v>
      </c>
      <c r="K686" s="127" t="s">
        <v>5347</v>
      </c>
      <c r="L686" s="127" t="s">
        <v>5348</v>
      </c>
      <c r="M686" s="127" t="s">
        <v>5349</v>
      </c>
      <c r="N686" s="127" t="s">
        <v>5346</v>
      </c>
      <c r="O686" s="127" t="s">
        <v>5350</v>
      </c>
      <c r="P686" s="127" t="s">
        <v>5351</v>
      </c>
      <c r="Q686" s="127" t="s">
        <v>5352</v>
      </c>
      <c r="R686" s="127" t="s">
        <v>5353</v>
      </c>
      <c r="S686" s="127" t="s">
        <v>5354</v>
      </c>
      <c r="T686" s="129">
        <v>15</v>
      </c>
      <c r="U686" s="129">
        <v>15</v>
      </c>
      <c r="V686" s="127" t="s">
        <v>5355</v>
      </c>
      <c r="W686" s="127" t="s">
        <v>5355</v>
      </c>
      <c r="X686" s="130">
        <v>155455</v>
      </c>
      <c r="Y686" s="130">
        <v>155455</v>
      </c>
      <c r="Z686" s="131" t="s">
        <v>5356</v>
      </c>
      <c r="AA686" s="131">
        <v>2331825</v>
      </c>
      <c r="AB686" s="131">
        <v>0</v>
      </c>
      <c r="AC686" s="131">
        <v>233183</v>
      </c>
      <c r="AD686" s="130">
        <v>2565.0079999999998</v>
      </c>
      <c r="AE686" s="127" t="s">
        <v>5357</v>
      </c>
      <c r="AF686" s="127" t="s">
        <v>5356</v>
      </c>
      <c r="AG686" s="127" t="s">
        <v>5356</v>
      </c>
      <c r="AH686" s="127" t="s">
        <v>6004</v>
      </c>
      <c r="AI686" s="127" t="s">
        <v>5356</v>
      </c>
      <c r="AJ686" s="127" t="s">
        <v>5359</v>
      </c>
      <c r="AK686" s="127" t="s">
        <v>5360</v>
      </c>
      <c r="AL686" s="131" t="s">
        <v>5361</v>
      </c>
      <c r="AM686" s="127" t="s">
        <v>13</v>
      </c>
      <c r="AN686" s="127" t="s">
        <v>5356</v>
      </c>
      <c r="AO686" s="127" t="s">
        <v>5356</v>
      </c>
      <c r="AP686" s="127" t="s">
        <v>5356</v>
      </c>
      <c r="AQ686" s="132">
        <v>15</v>
      </c>
      <c r="AR686" t="s">
        <v>94</v>
      </c>
      <c r="AS686"/>
    </row>
    <row r="687" spans="1:45" s="127" customFormat="1">
      <c r="A687" s="127" t="s">
        <v>6002</v>
      </c>
      <c r="B687" s="128">
        <v>43645</v>
      </c>
      <c r="C687" s="127" t="s">
        <v>5339</v>
      </c>
      <c r="D687" s="127" t="s">
        <v>5340</v>
      </c>
      <c r="E687" s="127" t="s">
        <v>6003</v>
      </c>
      <c r="F687" s="127" t="s">
        <v>5342</v>
      </c>
      <c r="G687" s="127" t="s">
        <v>5543</v>
      </c>
      <c r="H687" s="127" t="s">
        <v>5544</v>
      </c>
      <c r="I687" s="127" t="s">
        <v>5545</v>
      </c>
      <c r="J687" s="127" t="s">
        <v>5346</v>
      </c>
      <c r="K687" s="127" t="s">
        <v>5347</v>
      </c>
      <c r="L687" s="127" t="s">
        <v>5348</v>
      </c>
      <c r="M687" s="127" t="s">
        <v>5349</v>
      </c>
      <c r="N687" s="127" t="s">
        <v>5346</v>
      </c>
      <c r="O687" s="127" t="s">
        <v>5350</v>
      </c>
      <c r="P687" s="127" t="s">
        <v>5351</v>
      </c>
      <c r="Q687" s="127" t="s">
        <v>5352</v>
      </c>
      <c r="R687" s="127" t="s">
        <v>5363</v>
      </c>
      <c r="S687" s="127" t="s">
        <v>5364</v>
      </c>
      <c r="T687" s="129">
        <v>10</v>
      </c>
      <c r="U687" s="129">
        <v>10</v>
      </c>
      <c r="V687" s="127" t="s">
        <v>5355</v>
      </c>
      <c r="W687" s="127" t="s">
        <v>5355</v>
      </c>
      <c r="X687" s="130">
        <v>340000</v>
      </c>
      <c r="Y687" s="130">
        <v>340000</v>
      </c>
      <c r="Z687" s="131" t="s">
        <v>5356</v>
      </c>
      <c r="AA687" s="131">
        <v>3400000</v>
      </c>
      <c r="AB687" s="131">
        <v>0</v>
      </c>
      <c r="AC687" s="131">
        <v>339999</v>
      </c>
      <c r="AD687" s="130">
        <v>3739.9989999999998</v>
      </c>
      <c r="AE687" s="127" t="s">
        <v>5357</v>
      </c>
      <c r="AF687" s="127" t="s">
        <v>5356</v>
      </c>
      <c r="AG687" s="127" t="s">
        <v>5356</v>
      </c>
      <c r="AH687" s="127" t="s">
        <v>6004</v>
      </c>
      <c r="AI687" s="127" t="s">
        <v>5356</v>
      </c>
      <c r="AJ687" s="127" t="s">
        <v>5359</v>
      </c>
      <c r="AK687" s="127" t="s">
        <v>5360</v>
      </c>
      <c r="AL687" s="131" t="s">
        <v>5361</v>
      </c>
      <c r="AM687" s="127" t="s">
        <v>13</v>
      </c>
      <c r="AN687" s="127" t="s">
        <v>5356</v>
      </c>
      <c r="AO687" s="127" t="s">
        <v>5356</v>
      </c>
      <c r="AP687" s="127" t="s">
        <v>5356</v>
      </c>
      <c r="AQ687" s="132">
        <v>10</v>
      </c>
      <c r="AR687" t="s">
        <v>94</v>
      </c>
      <c r="AS687"/>
    </row>
    <row r="688" spans="1:45" s="127" customFormat="1">
      <c r="A688" s="127" t="s">
        <v>6002</v>
      </c>
      <c r="B688" s="128">
        <v>43645</v>
      </c>
      <c r="C688" s="127" t="s">
        <v>5339</v>
      </c>
      <c r="D688" s="127" t="s">
        <v>5340</v>
      </c>
      <c r="E688" s="127" t="s">
        <v>6003</v>
      </c>
      <c r="F688" s="127" t="s">
        <v>5342</v>
      </c>
      <c r="G688" s="127" t="s">
        <v>5543</v>
      </c>
      <c r="H688" s="127" t="s">
        <v>5544</v>
      </c>
      <c r="I688" s="127" t="s">
        <v>5545</v>
      </c>
      <c r="J688" s="127" t="s">
        <v>5346</v>
      </c>
      <c r="K688" s="127" t="s">
        <v>5347</v>
      </c>
      <c r="L688" s="127" t="s">
        <v>5348</v>
      </c>
      <c r="M688" s="127" t="s">
        <v>5349</v>
      </c>
      <c r="N688" s="127" t="s">
        <v>5346</v>
      </c>
      <c r="O688" s="127" t="s">
        <v>5350</v>
      </c>
      <c r="P688" s="127" t="s">
        <v>5351</v>
      </c>
      <c r="Q688" s="127" t="s">
        <v>5352</v>
      </c>
      <c r="R688" s="127" t="s">
        <v>5365</v>
      </c>
      <c r="S688" s="127" t="s">
        <v>5366</v>
      </c>
      <c r="T688" s="129">
        <v>5</v>
      </c>
      <c r="U688" s="129">
        <v>5</v>
      </c>
      <c r="V688" s="127" t="s">
        <v>5355</v>
      </c>
      <c r="W688" s="127" t="s">
        <v>5355</v>
      </c>
      <c r="X688" s="130">
        <v>213273</v>
      </c>
      <c r="Y688" s="130">
        <v>213273</v>
      </c>
      <c r="Z688" s="131" t="s">
        <v>5356</v>
      </c>
      <c r="AA688" s="131">
        <v>1066365</v>
      </c>
      <c r="AB688" s="131">
        <v>0</v>
      </c>
      <c r="AC688" s="131">
        <v>106637</v>
      </c>
      <c r="AD688" s="130">
        <v>1173.002</v>
      </c>
      <c r="AE688" s="127" t="s">
        <v>5357</v>
      </c>
      <c r="AF688" s="127" t="s">
        <v>5356</v>
      </c>
      <c r="AG688" s="127" t="s">
        <v>5356</v>
      </c>
      <c r="AH688" s="127" t="s">
        <v>6004</v>
      </c>
      <c r="AI688" s="127" t="s">
        <v>5356</v>
      </c>
      <c r="AJ688" s="127" t="s">
        <v>5359</v>
      </c>
      <c r="AK688" s="127" t="s">
        <v>5360</v>
      </c>
      <c r="AL688" s="131" t="s">
        <v>5361</v>
      </c>
      <c r="AM688" s="127" t="s">
        <v>13</v>
      </c>
      <c r="AN688" s="127" t="s">
        <v>5356</v>
      </c>
      <c r="AO688" s="127" t="s">
        <v>5356</v>
      </c>
      <c r="AP688" s="127" t="s">
        <v>5356</v>
      </c>
      <c r="AQ688" s="132">
        <v>5</v>
      </c>
      <c r="AR688" t="s">
        <v>94</v>
      </c>
      <c r="AS688"/>
    </row>
    <row r="689" spans="1:45" s="127" customFormat="1">
      <c r="A689" s="127" t="s">
        <v>6002</v>
      </c>
      <c r="B689" s="128">
        <v>43645</v>
      </c>
      <c r="C689" s="127" t="s">
        <v>5339</v>
      </c>
      <c r="D689" s="127" t="s">
        <v>5340</v>
      </c>
      <c r="E689" s="127" t="s">
        <v>6003</v>
      </c>
      <c r="F689" s="127" t="s">
        <v>5342</v>
      </c>
      <c r="G689" s="127" t="s">
        <v>5543</v>
      </c>
      <c r="H689" s="127" t="s">
        <v>5544</v>
      </c>
      <c r="I689" s="127" t="s">
        <v>5545</v>
      </c>
      <c r="J689" s="127" t="s">
        <v>5346</v>
      </c>
      <c r="K689" s="127" t="s">
        <v>5347</v>
      </c>
      <c r="L689" s="127" t="s">
        <v>5348</v>
      </c>
      <c r="M689" s="127" t="s">
        <v>5349</v>
      </c>
      <c r="N689" s="127" t="s">
        <v>5346</v>
      </c>
      <c r="O689" s="127" t="s">
        <v>5350</v>
      </c>
      <c r="P689" s="127" t="s">
        <v>5351</v>
      </c>
      <c r="Q689" s="127" t="s">
        <v>5352</v>
      </c>
      <c r="R689" s="127" t="s">
        <v>5367</v>
      </c>
      <c r="S689" s="127" t="s">
        <v>5368</v>
      </c>
      <c r="T689" s="129">
        <v>3</v>
      </c>
      <c r="U689" s="129">
        <v>3</v>
      </c>
      <c r="V689" s="127" t="s">
        <v>5355</v>
      </c>
      <c r="W689" s="127" t="s">
        <v>5355</v>
      </c>
      <c r="X689" s="130">
        <v>300000</v>
      </c>
      <c r="Y689" s="130">
        <v>300000</v>
      </c>
      <c r="Z689" s="131" t="s">
        <v>5356</v>
      </c>
      <c r="AA689" s="131">
        <v>900000</v>
      </c>
      <c r="AB689" s="131">
        <v>0</v>
      </c>
      <c r="AC689" s="131">
        <v>90000</v>
      </c>
      <c r="AD689" s="130">
        <v>990</v>
      </c>
      <c r="AE689" s="127" t="s">
        <v>5357</v>
      </c>
      <c r="AF689" s="127" t="s">
        <v>5356</v>
      </c>
      <c r="AG689" s="127" t="s">
        <v>5356</v>
      </c>
      <c r="AH689" s="127" t="s">
        <v>6004</v>
      </c>
      <c r="AI689" s="127" t="s">
        <v>5356</v>
      </c>
      <c r="AJ689" s="127" t="s">
        <v>5359</v>
      </c>
      <c r="AK689" s="127" t="s">
        <v>5360</v>
      </c>
      <c r="AL689" s="131" t="s">
        <v>5361</v>
      </c>
      <c r="AM689" s="127" t="s">
        <v>13</v>
      </c>
      <c r="AN689" s="127" t="s">
        <v>5356</v>
      </c>
      <c r="AO689" s="127" t="s">
        <v>5356</v>
      </c>
      <c r="AP689" s="127" t="s">
        <v>5356</v>
      </c>
      <c r="AQ689" s="132">
        <v>3</v>
      </c>
      <c r="AR689" t="s">
        <v>94</v>
      </c>
      <c r="AS689"/>
    </row>
    <row r="690" spans="1:45" s="127" customFormat="1">
      <c r="A690" s="127" t="s">
        <v>6002</v>
      </c>
      <c r="B690" s="128">
        <v>43645</v>
      </c>
      <c r="C690" s="127" t="s">
        <v>5339</v>
      </c>
      <c r="D690" s="127" t="s">
        <v>5340</v>
      </c>
      <c r="E690" s="127" t="s">
        <v>6003</v>
      </c>
      <c r="F690" s="127" t="s">
        <v>5342</v>
      </c>
      <c r="G690" s="127" t="s">
        <v>5543</v>
      </c>
      <c r="H690" s="127" t="s">
        <v>5544</v>
      </c>
      <c r="I690" s="127" t="s">
        <v>5545</v>
      </c>
      <c r="J690" s="127" t="s">
        <v>5346</v>
      </c>
      <c r="K690" s="127" t="s">
        <v>5347</v>
      </c>
      <c r="L690" s="127" t="s">
        <v>5348</v>
      </c>
      <c r="M690" s="127" t="s">
        <v>5349</v>
      </c>
      <c r="N690" s="127" t="s">
        <v>5346</v>
      </c>
      <c r="O690" s="127" t="s">
        <v>5350</v>
      </c>
      <c r="P690" s="127" t="s">
        <v>5351</v>
      </c>
      <c r="Q690" s="127" t="s">
        <v>5352</v>
      </c>
      <c r="R690" s="127" t="s">
        <v>5386</v>
      </c>
      <c r="S690" s="127" t="s">
        <v>5387</v>
      </c>
      <c r="T690" s="129">
        <v>5</v>
      </c>
      <c r="U690" s="129">
        <v>5</v>
      </c>
      <c r="V690" s="127" t="s">
        <v>5355</v>
      </c>
      <c r="W690" s="127" t="s">
        <v>5355</v>
      </c>
      <c r="X690" s="130">
        <v>213273</v>
      </c>
      <c r="Y690" s="130">
        <v>213273</v>
      </c>
      <c r="Z690" s="131" t="s">
        <v>5356</v>
      </c>
      <c r="AA690" s="131">
        <v>1066365</v>
      </c>
      <c r="AB690" s="131">
        <v>0</v>
      </c>
      <c r="AC690" s="131">
        <v>106637</v>
      </c>
      <c r="AD690" s="130">
        <v>1173.002</v>
      </c>
      <c r="AE690" s="127" t="s">
        <v>5357</v>
      </c>
      <c r="AF690" s="127" t="s">
        <v>5356</v>
      </c>
      <c r="AG690" s="127" t="s">
        <v>5356</v>
      </c>
      <c r="AH690" s="127" t="s">
        <v>6004</v>
      </c>
      <c r="AI690" s="127" t="s">
        <v>5356</v>
      </c>
      <c r="AJ690" s="127" t="s">
        <v>5359</v>
      </c>
      <c r="AK690" s="127" t="s">
        <v>5360</v>
      </c>
      <c r="AL690" s="131" t="s">
        <v>5361</v>
      </c>
      <c r="AM690" s="127" t="s">
        <v>13</v>
      </c>
      <c r="AN690" s="127" t="s">
        <v>5356</v>
      </c>
      <c r="AO690" s="127" t="s">
        <v>5356</v>
      </c>
      <c r="AP690" s="127" t="s">
        <v>5356</v>
      </c>
      <c r="AQ690" s="132">
        <v>5</v>
      </c>
      <c r="AR690" t="s">
        <v>94</v>
      </c>
      <c r="AS690"/>
    </row>
    <row r="691" spans="1:45" s="127" customFormat="1">
      <c r="A691" s="127" t="s">
        <v>6002</v>
      </c>
      <c r="B691" s="128">
        <v>43645</v>
      </c>
      <c r="C691" s="127" t="s">
        <v>5339</v>
      </c>
      <c r="D691" s="127" t="s">
        <v>5340</v>
      </c>
      <c r="E691" s="127" t="s">
        <v>6003</v>
      </c>
      <c r="F691" s="127" t="s">
        <v>5342</v>
      </c>
      <c r="G691" s="127" t="s">
        <v>5543</v>
      </c>
      <c r="H691" s="127" t="s">
        <v>5544</v>
      </c>
      <c r="I691" s="127" t="s">
        <v>5545</v>
      </c>
      <c r="J691" s="127" t="s">
        <v>5346</v>
      </c>
      <c r="K691" s="127" t="s">
        <v>5347</v>
      </c>
      <c r="L691" s="127" t="s">
        <v>5348</v>
      </c>
      <c r="M691" s="127" t="s">
        <v>5349</v>
      </c>
      <c r="N691" s="127" t="s">
        <v>5346</v>
      </c>
      <c r="O691" s="127" t="s">
        <v>5350</v>
      </c>
      <c r="P691" s="127" t="s">
        <v>5351</v>
      </c>
      <c r="Q691" s="127" t="s">
        <v>5352</v>
      </c>
      <c r="R691" s="127" t="s">
        <v>5371</v>
      </c>
      <c r="S691" s="127" t="s">
        <v>5372</v>
      </c>
      <c r="T691" s="129">
        <v>2</v>
      </c>
      <c r="U691" s="129">
        <v>2</v>
      </c>
      <c r="V691" s="127" t="s">
        <v>5355</v>
      </c>
      <c r="W691" s="127" t="s">
        <v>5355</v>
      </c>
      <c r="X691" s="130">
        <v>300000</v>
      </c>
      <c r="Y691" s="130">
        <v>300000</v>
      </c>
      <c r="Z691" s="131" t="s">
        <v>5356</v>
      </c>
      <c r="AA691" s="131">
        <v>600000</v>
      </c>
      <c r="AB691" s="131">
        <v>0</v>
      </c>
      <c r="AC691" s="131">
        <v>60000</v>
      </c>
      <c r="AD691" s="130">
        <v>660</v>
      </c>
      <c r="AE691" s="127" t="s">
        <v>5357</v>
      </c>
      <c r="AF691" s="127" t="s">
        <v>5356</v>
      </c>
      <c r="AG691" s="127" t="s">
        <v>5356</v>
      </c>
      <c r="AH691" s="127" t="s">
        <v>6004</v>
      </c>
      <c r="AI691" s="127" t="s">
        <v>5356</v>
      </c>
      <c r="AJ691" s="127" t="s">
        <v>5359</v>
      </c>
      <c r="AK691" s="127" t="s">
        <v>5360</v>
      </c>
      <c r="AL691" s="131" t="s">
        <v>5361</v>
      </c>
      <c r="AM691" s="127" t="s">
        <v>13</v>
      </c>
      <c r="AN691" s="127" t="s">
        <v>5356</v>
      </c>
      <c r="AO691" s="127" t="s">
        <v>5356</v>
      </c>
      <c r="AP691" s="127" t="s">
        <v>5356</v>
      </c>
      <c r="AQ691" s="132">
        <v>2</v>
      </c>
      <c r="AR691" t="s">
        <v>94</v>
      </c>
      <c r="AS691"/>
    </row>
    <row r="692" spans="1:45" s="127" customFormat="1">
      <c r="A692" s="127" t="s">
        <v>6005</v>
      </c>
      <c r="B692" s="153">
        <v>43623</v>
      </c>
      <c r="C692" s="127" t="s">
        <v>6006</v>
      </c>
      <c r="D692" s="127" t="s">
        <v>6007</v>
      </c>
      <c r="E692" s="127" t="s">
        <v>5356</v>
      </c>
      <c r="F692" s="127" t="s">
        <v>5342</v>
      </c>
      <c r="G692" s="127" t="s">
        <v>5427</v>
      </c>
      <c r="H692" s="127" t="s">
        <v>5428</v>
      </c>
      <c r="I692" s="127" t="s">
        <v>5507</v>
      </c>
      <c r="J692" s="127" t="s">
        <v>5346</v>
      </c>
      <c r="K692" s="127" t="s">
        <v>5347</v>
      </c>
      <c r="L692" s="127" t="s">
        <v>5348</v>
      </c>
      <c r="M692" s="127" t="s">
        <v>5349</v>
      </c>
      <c r="N692" s="127" t="s">
        <v>5346</v>
      </c>
      <c r="O692" s="127" t="s">
        <v>5350</v>
      </c>
      <c r="P692" s="127" t="s">
        <v>5351</v>
      </c>
      <c r="Q692" s="127" t="s">
        <v>5352</v>
      </c>
      <c r="R692" s="127" t="s">
        <v>5353</v>
      </c>
      <c r="S692" s="127" t="s">
        <v>5354</v>
      </c>
      <c r="T692" s="127">
        <v>-9</v>
      </c>
      <c r="U692" s="127">
        <v>-9</v>
      </c>
      <c r="V692" s="127" t="s">
        <v>5355</v>
      </c>
      <c r="W692" s="127" t="s">
        <v>5355</v>
      </c>
      <c r="X692" s="127">
        <v>155455</v>
      </c>
      <c r="Y692" s="127">
        <v>155455</v>
      </c>
      <c r="Z692" s="127" t="s">
        <v>5356</v>
      </c>
      <c r="AA692" s="127">
        <v>-1399095</v>
      </c>
      <c r="AB692" s="127">
        <v>0</v>
      </c>
      <c r="AC692" s="127">
        <v>-139910</v>
      </c>
      <c r="AD692" s="127">
        <v>-1539.0050000000001</v>
      </c>
      <c r="AE692" s="127" t="s">
        <v>5357</v>
      </c>
      <c r="AF692" s="127" t="s">
        <v>5356</v>
      </c>
      <c r="AG692" s="127" t="s">
        <v>5356</v>
      </c>
      <c r="AH692" s="127" t="s">
        <v>5508</v>
      </c>
      <c r="AI692" s="127" t="s">
        <v>5356</v>
      </c>
      <c r="AJ692" s="127" t="s">
        <v>5359</v>
      </c>
      <c r="AK692" s="127" t="s">
        <v>5360</v>
      </c>
      <c r="AL692" s="127" t="s">
        <v>5361</v>
      </c>
      <c r="AM692" s="127" t="s">
        <v>5356</v>
      </c>
      <c r="AN692" s="127" t="s">
        <v>5510</v>
      </c>
      <c r="AO692" s="127" t="s">
        <v>5507</v>
      </c>
      <c r="AP692" s="127" t="s">
        <v>13</v>
      </c>
      <c r="AQ692" s="132">
        <v>-9</v>
      </c>
      <c r="AR692" t="s">
        <v>95</v>
      </c>
      <c r="AS692"/>
    </row>
    <row r="693" spans="1:45" s="127" customFormat="1">
      <c r="A693" s="127" t="s">
        <v>6005</v>
      </c>
      <c r="B693" s="153">
        <v>43623</v>
      </c>
      <c r="C693" s="127" t="s">
        <v>6006</v>
      </c>
      <c r="D693" s="127" t="s">
        <v>6007</v>
      </c>
      <c r="E693" s="127" t="s">
        <v>5356</v>
      </c>
      <c r="F693" s="127" t="s">
        <v>5342</v>
      </c>
      <c r="G693" s="127" t="s">
        <v>5427</v>
      </c>
      <c r="H693" s="127" t="s">
        <v>5428</v>
      </c>
      <c r="I693" s="127" t="s">
        <v>5507</v>
      </c>
      <c r="J693" s="127" t="s">
        <v>5346</v>
      </c>
      <c r="K693" s="127" t="s">
        <v>5347</v>
      </c>
      <c r="L693" s="127" t="s">
        <v>5348</v>
      </c>
      <c r="M693" s="127" t="s">
        <v>5349</v>
      </c>
      <c r="N693" s="127" t="s">
        <v>5346</v>
      </c>
      <c r="O693" s="127" t="s">
        <v>5350</v>
      </c>
      <c r="P693" s="127" t="s">
        <v>5351</v>
      </c>
      <c r="Q693" s="127" t="s">
        <v>5352</v>
      </c>
      <c r="R693" s="127" t="s">
        <v>5363</v>
      </c>
      <c r="S693" s="127" t="s">
        <v>5364</v>
      </c>
      <c r="T693" s="127">
        <v>-1</v>
      </c>
      <c r="U693" s="127">
        <v>-1</v>
      </c>
      <c r="V693" s="127" t="s">
        <v>5355</v>
      </c>
      <c r="W693" s="127" t="s">
        <v>5355</v>
      </c>
      <c r="X693" s="127">
        <v>355455</v>
      </c>
      <c r="Y693" s="127">
        <v>355455</v>
      </c>
      <c r="Z693" s="127" t="s">
        <v>5356</v>
      </c>
      <c r="AA693" s="127">
        <v>-355455</v>
      </c>
      <c r="AB693" s="127">
        <v>0</v>
      </c>
      <c r="AC693" s="127">
        <v>-35546</v>
      </c>
      <c r="AD693" s="127">
        <v>-391.00099999999998</v>
      </c>
      <c r="AE693" s="127" t="s">
        <v>5357</v>
      </c>
      <c r="AF693" s="127" t="s">
        <v>5356</v>
      </c>
      <c r="AG693" s="127" t="s">
        <v>5356</v>
      </c>
      <c r="AH693" s="127" t="s">
        <v>5508</v>
      </c>
      <c r="AI693" s="127" t="s">
        <v>5356</v>
      </c>
      <c r="AJ693" s="127" t="s">
        <v>5359</v>
      </c>
      <c r="AK693" s="127" t="s">
        <v>5360</v>
      </c>
      <c r="AL693" s="127" t="s">
        <v>5361</v>
      </c>
      <c r="AM693" s="127" t="s">
        <v>5356</v>
      </c>
      <c r="AN693" s="127" t="s">
        <v>5510</v>
      </c>
      <c r="AO693" s="127" t="s">
        <v>5507</v>
      </c>
      <c r="AP693" s="127" t="s">
        <v>13</v>
      </c>
      <c r="AQ693" s="132">
        <v>-1</v>
      </c>
      <c r="AR693" t="s">
        <v>95</v>
      </c>
      <c r="AS693"/>
    </row>
    <row r="694" spans="1:45" s="127" customFormat="1">
      <c r="A694" s="127" t="s">
        <v>6005</v>
      </c>
      <c r="B694" s="153">
        <v>43623</v>
      </c>
      <c r="C694" s="127" t="s">
        <v>6006</v>
      </c>
      <c r="D694" s="127" t="s">
        <v>6007</v>
      </c>
      <c r="E694" s="127" t="s">
        <v>5356</v>
      </c>
      <c r="F694" s="127" t="s">
        <v>5342</v>
      </c>
      <c r="G694" s="127" t="s">
        <v>5427</v>
      </c>
      <c r="H694" s="127" t="s">
        <v>5428</v>
      </c>
      <c r="I694" s="127" t="s">
        <v>5507</v>
      </c>
      <c r="J694" s="127" t="s">
        <v>5346</v>
      </c>
      <c r="K694" s="127" t="s">
        <v>5347</v>
      </c>
      <c r="L694" s="127" t="s">
        <v>5348</v>
      </c>
      <c r="M694" s="127" t="s">
        <v>5349</v>
      </c>
      <c r="N694" s="127" t="s">
        <v>5346</v>
      </c>
      <c r="O694" s="127" t="s">
        <v>5350</v>
      </c>
      <c r="P694" s="127" t="s">
        <v>5351</v>
      </c>
      <c r="Q694" s="127" t="s">
        <v>5352</v>
      </c>
      <c r="R694" s="127" t="s">
        <v>5386</v>
      </c>
      <c r="S694" s="127" t="s">
        <v>5387</v>
      </c>
      <c r="T694" s="127">
        <v>-8</v>
      </c>
      <c r="U694" s="127">
        <v>-8</v>
      </c>
      <c r="V694" s="127" t="s">
        <v>5355</v>
      </c>
      <c r="W694" s="127" t="s">
        <v>5355</v>
      </c>
      <c r="X694" s="127">
        <v>213273</v>
      </c>
      <c r="Y694" s="127">
        <v>213273</v>
      </c>
      <c r="Z694" s="127" t="s">
        <v>5356</v>
      </c>
      <c r="AA694" s="127">
        <v>-1706184</v>
      </c>
      <c r="AB694" s="127">
        <v>0</v>
      </c>
      <c r="AC694" s="127">
        <v>-170617</v>
      </c>
      <c r="AD694" s="127">
        <v>-1876.8009999999999</v>
      </c>
      <c r="AE694" s="127" t="s">
        <v>5357</v>
      </c>
      <c r="AF694" s="127" t="s">
        <v>5356</v>
      </c>
      <c r="AG694" s="127" t="s">
        <v>5356</v>
      </c>
      <c r="AH694" s="127" t="s">
        <v>5508</v>
      </c>
      <c r="AI694" s="127" t="s">
        <v>5356</v>
      </c>
      <c r="AJ694" s="127" t="s">
        <v>5359</v>
      </c>
      <c r="AK694" s="127" t="s">
        <v>5360</v>
      </c>
      <c r="AL694" s="127" t="s">
        <v>5361</v>
      </c>
      <c r="AM694" s="127" t="s">
        <v>5356</v>
      </c>
      <c r="AN694" s="127" t="s">
        <v>5510</v>
      </c>
      <c r="AO694" s="127" t="s">
        <v>5507</v>
      </c>
      <c r="AP694" s="127" t="s">
        <v>13</v>
      </c>
      <c r="AQ694" s="132">
        <v>-8</v>
      </c>
      <c r="AR694" t="s">
        <v>95</v>
      </c>
      <c r="AS694"/>
    </row>
    <row r="695" spans="1:45" s="127" customFormat="1">
      <c r="A695" s="127" t="s">
        <v>6005</v>
      </c>
      <c r="B695" s="153">
        <v>43623</v>
      </c>
      <c r="C695" s="127" t="s">
        <v>6006</v>
      </c>
      <c r="D695" s="127" t="s">
        <v>6007</v>
      </c>
      <c r="E695" s="127" t="s">
        <v>5356</v>
      </c>
      <c r="F695" s="127" t="s">
        <v>5342</v>
      </c>
      <c r="G695" s="127" t="s">
        <v>5427</v>
      </c>
      <c r="H695" s="127" t="s">
        <v>5428</v>
      </c>
      <c r="I695" s="127" t="s">
        <v>5507</v>
      </c>
      <c r="J695" s="127" t="s">
        <v>5346</v>
      </c>
      <c r="K695" s="127" t="s">
        <v>5347</v>
      </c>
      <c r="L695" s="127" t="s">
        <v>5348</v>
      </c>
      <c r="M695" s="127" t="s">
        <v>5349</v>
      </c>
      <c r="N695" s="127" t="s">
        <v>5346</v>
      </c>
      <c r="O695" s="127" t="s">
        <v>5350</v>
      </c>
      <c r="P695" s="127" t="s">
        <v>5351</v>
      </c>
      <c r="Q695" s="127" t="s">
        <v>5352</v>
      </c>
      <c r="R695" s="127" t="s">
        <v>5367</v>
      </c>
      <c r="S695" s="127" t="s">
        <v>5368</v>
      </c>
      <c r="T695" s="127">
        <v>-5</v>
      </c>
      <c r="U695" s="127">
        <v>-5</v>
      </c>
      <c r="V695" s="127" t="s">
        <v>5355</v>
      </c>
      <c r="W695" s="127" t="s">
        <v>5355</v>
      </c>
      <c r="X695" s="127">
        <v>313636</v>
      </c>
      <c r="Y695" s="127">
        <v>313636</v>
      </c>
      <c r="Z695" s="127" t="s">
        <v>5356</v>
      </c>
      <c r="AA695" s="127">
        <v>-1568180</v>
      </c>
      <c r="AB695" s="127">
        <v>0</v>
      </c>
      <c r="AC695" s="127">
        <v>-156818</v>
      </c>
      <c r="AD695" s="127">
        <v>-1724.998</v>
      </c>
      <c r="AE695" s="127" t="s">
        <v>5357</v>
      </c>
      <c r="AF695" s="127" t="s">
        <v>5356</v>
      </c>
      <c r="AG695" s="127" t="s">
        <v>5356</v>
      </c>
      <c r="AH695" s="127" t="s">
        <v>5508</v>
      </c>
      <c r="AI695" s="127" t="s">
        <v>5356</v>
      </c>
      <c r="AJ695" s="127" t="s">
        <v>5359</v>
      </c>
      <c r="AK695" s="127" t="s">
        <v>5360</v>
      </c>
      <c r="AL695" s="127" t="s">
        <v>5361</v>
      </c>
      <c r="AM695" s="127" t="s">
        <v>5356</v>
      </c>
      <c r="AN695" s="127" t="s">
        <v>5510</v>
      </c>
      <c r="AO695" s="127" t="s">
        <v>5507</v>
      </c>
      <c r="AP695" s="127" t="s">
        <v>13</v>
      </c>
      <c r="AQ695" s="132">
        <v>-5</v>
      </c>
      <c r="AR695" t="s">
        <v>95</v>
      </c>
      <c r="AS695"/>
    </row>
    <row r="696" spans="1:45" s="127" customFormat="1">
      <c r="A696" s="127" t="s">
        <v>6005</v>
      </c>
      <c r="B696" s="153">
        <v>43623</v>
      </c>
      <c r="C696" s="127" t="s">
        <v>6006</v>
      </c>
      <c r="D696" s="127" t="s">
        <v>6007</v>
      </c>
      <c r="E696" s="127" t="s">
        <v>5356</v>
      </c>
      <c r="F696" s="127" t="s">
        <v>5342</v>
      </c>
      <c r="G696" s="127" t="s">
        <v>5427</v>
      </c>
      <c r="H696" s="127" t="s">
        <v>5428</v>
      </c>
      <c r="I696" s="127" t="s">
        <v>5507</v>
      </c>
      <c r="J696" s="127" t="s">
        <v>5346</v>
      </c>
      <c r="K696" s="127" t="s">
        <v>5347</v>
      </c>
      <c r="L696" s="127" t="s">
        <v>5348</v>
      </c>
      <c r="M696" s="127" t="s">
        <v>5349</v>
      </c>
      <c r="N696" s="127" t="s">
        <v>5346</v>
      </c>
      <c r="O696" s="127" t="s">
        <v>5350</v>
      </c>
      <c r="P696" s="127" t="s">
        <v>5351</v>
      </c>
      <c r="Q696" s="127" t="s">
        <v>5352</v>
      </c>
      <c r="R696" s="127" t="s">
        <v>5369</v>
      </c>
      <c r="S696" s="127" t="s">
        <v>5370</v>
      </c>
      <c r="T696" s="127">
        <v>-2</v>
      </c>
      <c r="U696" s="127">
        <v>-2</v>
      </c>
      <c r="V696" s="127" t="s">
        <v>5355</v>
      </c>
      <c r="W696" s="127" t="s">
        <v>5355</v>
      </c>
      <c r="X696" s="127">
        <v>313636</v>
      </c>
      <c r="Y696" s="127">
        <v>313636</v>
      </c>
      <c r="Z696" s="127" t="s">
        <v>5356</v>
      </c>
      <c r="AA696" s="127">
        <v>-627272</v>
      </c>
      <c r="AB696" s="127">
        <v>0</v>
      </c>
      <c r="AC696" s="127">
        <v>-62727</v>
      </c>
      <c r="AD696" s="127">
        <v>-689.99900000000002</v>
      </c>
      <c r="AE696" s="127" t="s">
        <v>5357</v>
      </c>
      <c r="AF696" s="127" t="s">
        <v>5356</v>
      </c>
      <c r="AG696" s="127" t="s">
        <v>5356</v>
      </c>
      <c r="AH696" s="127" t="s">
        <v>5508</v>
      </c>
      <c r="AI696" s="127" t="s">
        <v>5356</v>
      </c>
      <c r="AJ696" s="127" t="s">
        <v>5359</v>
      </c>
      <c r="AK696" s="127" t="s">
        <v>5360</v>
      </c>
      <c r="AL696" s="127" t="s">
        <v>5361</v>
      </c>
      <c r="AM696" s="127" t="s">
        <v>5356</v>
      </c>
      <c r="AN696" s="127" t="s">
        <v>5510</v>
      </c>
      <c r="AO696" s="127" t="s">
        <v>5507</v>
      </c>
      <c r="AP696" s="127" t="s">
        <v>13</v>
      </c>
      <c r="AQ696" s="132">
        <v>-2</v>
      </c>
      <c r="AR696" t="s">
        <v>95</v>
      </c>
      <c r="AS696"/>
    </row>
    <row r="697" spans="1:45" s="127" customFormat="1">
      <c r="A697" s="127" t="s">
        <v>6005</v>
      </c>
      <c r="B697" s="153">
        <v>43623</v>
      </c>
      <c r="C697" s="127" t="s">
        <v>6006</v>
      </c>
      <c r="D697" s="127" t="s">
        <v>6007</v>
      </c>
      <c r="E697" s="127" t="s">
        <v>5356</v>
      </c>
      <c r="F697" s="127" t="s">
        <v>5342</v>
      </c>
      <c r="G697" s="127" t="s">
        <v>5427</v>
      </c>
      <c r="H697" s="127" t="s">
        <v>5428</v>
      </c>
      <c r="I697" s="127" t="s">
        <v>5507</v>
      </c>
      <c r="J697" s="127" t="s">
        <v>5346</v>
      </c>
      <c r="K697" s="127" t="s">
        <v>5347</v>
      </c>
      <c r="L697" s="127" t="s">
        <v>5348</v>
      </c>
      <c r="M697" s="127" t="s">
        <v>5349</v>
      </c>
      <c r="N697" s="127" t="s">
        <v>5346</v>
      </c>
      <c r="O697" s="127" t="s">
        <v>5350</v>
      </c>
      <c r="P697" s="127" t="s">
        <v>5351</v>
      </c>
      <c r="Q697" s="127" t="s">
        <v>5352</v>
      </c>
      <c r="R697" s="127" t="s">
        <v>5447</v>
      </c>
      <c r="S697" s="127" t="s">
        <v>5448</v>
      </c>
      <c r="T697" s="127">
        <v>-3</v>
      </c>
      <c r="U697" s="127">
        <v>-3</v>
      </c>
      <c r="V697" s="127" t="s">
        <v>5355</v>
      </c>
      <c r="W697" s="127" t="s">
        <v>5355</v>
      </c>
      <c r="X697" s="127">
        <v>334545</v>
      </c>
      <c r="Y697" s="127">
        <v>334545</v>
      </c>
      <c r="Z697" s="127" t="s">
        <v>5356</v>
      </c>
      <c r="AA697" s="127">
        <v>-1003635</v>
      </c>
      <c r="AB697" s="127">
        <v>0</v>
      </c>
      <c r="AC697" s="127">
        <v>-100364</v>
      </c>
      <c r="AD697" s="127">
        <v>-1103.999</v>
      </c>
      <c r="AE697" s="127" t="s">
        <v>5357</v>
      </c>
      <c r="AF697" s="127" t="s">
        <v>5356</v>
      </c>
      <c r="AG697" s="127" t="s">
        <v>5356</v>
      </c>
      <c r="AH697" s="127" t="s">
        <v>5508</v>
      </c>
      <c r="AI697" s="127" t="s">
        <v>5356</v>
      </c>
      <c r="AJ697" s="127" t="s">
        <v>5359</v>
      </c>
      <c r="AK697" s="127" t="s">
        <v>5360</v>
      </c>
      <c r="AL697" s="127" t="s">
        <v>5361</v>
      </c>
      <c r="AM697" s="127" t="s">
        <v>5356</v>
      </c>
      <c r="AN697" s="127" t="s">
        <v>5510</v>
      </c>
      <c r="AO697" s="127" t="s">
        <v>5507</v>
      </c>
      <c r="AP697" s="127" t="s">
        <v>13</v>
      </c>
      <c r="AQ697" s="132">
        <v>-3</v>
      </c>
      <c r="AR697" t="s">
        <v>95</v>
      </c>
      <c r="AS697"/>
    </row>
    <row r="698" spans="1:45" s="127" customFormat="1">
      <c r="A698" s="127" t="s">
        <v>6005</v>
      </c>
      <c r="B698" s="153">
        <v>43623</v>
      </c>
      <c r="C698" s="127" t="s">
        <v>6006</v>
      </c>
      <c r="D698" s="127" t="s">
        <v>6007</v>
      </c>
      <c r="E698" s="127" t="s">
        <v>5356</v>
      </c>
      <c r="F698" s="127" t="s">
        <v>5342</v>
      </c>
      <c r="G698" s="127" t="s">
        <v>5427</v>
      </c>
      <c r="H698" s="127" t="s">
        <v>5428</v>
      </c>
      <c r="I698" s="127" t="s">
        <v>5507</v>
      </c>
      <c r="J698" s="127" t="s">
        <v>5346</v>
      </c>
      <c r="K698" s="127" t="s">
        <v>5347</v>
      </c>
      <c r="L698" s="127" t="s">
        <v>5348</v>
      </c>
      <c r="M698" s="127" t="s">
        <v>5349</v>
      </c>
      <c r="N698" s="127" t="s">
        <v>5346</v>
      </c>
      <c r="O698" s="127" t="s">
        <v>5350</v>
      </c>
      <c r="P698" s="127" t="s">
        <v>5351</v>
      </c>
      <c r="Q698" s="127" t="s">
        <v>5352</v>
      </c>
      <c r="R698" s="127" t="s">
        <v>5371</v>
      </c>
      <c r="S698" s="127" t="s">
        <v>5372</v>
      </c>
      <c r="T698" s="127">
        <v>-2</v>
      </c>
      <c r="U698" s="127">
        <v>-2</v>
      </c>
      <c r="V698" s="127" t="s">
        <v>5355</v>
      </c>
      <c r="W698" s="127" t="s">
        <v>5355</v>
      </c>
      <c r="X698" s="127">
        <v>313636</v>
      </c>
      <c r="Y698" s="127">
        <v>313636</v>
      </c>
      <c r="Z698" s="127" t="s">
        <v>5356</v>
      </c>
      <c r="AA698" s="127">
        <v>-627272</v>
      </c>
      <c r="AB698" s="127">
        <v>0</v>
      </c>
      <c r="AC698" s="127">
        <v>-62727</v>
      </c>
      <c r="AD698" s="127">
        <v>-689.99900000000002</v>
      </c>
      <c r="AE698" s="127" t="s">
        <v>5357</v>
      </c>
      <c r="AF698" s="127" t="s">
        <v>5356</v>
      </c>
      <c r="AG698" s="127" t="s">
        <v>5356</v>
      </c>
      <c r="AH698" s="127" t="s">
        <v>5508</v>
      </c>
      <c r="AI698" s="127" t="s">
        <v>5356</v>
      </c>
      <c r="AJ698" s="127" t="s">
        <v>5359</v>
      </c>
      <c r="AK698" s="127" t="s">
        <v>5360</v>
      </c>
      <c r="AL698" s="127" t="s">
        <v>5361</v>
      </c>
      <c r="AM698" s="127" t="s">
        <v>5356</v>
      </c>
      <c r="AN698" s="127" t="s">
        <v>5510</v>
      </c>
      <c r="AO698" s="127" t="s">
        <v>5507</v>
      </c>
      <c r="AP698" s="127" t="s">
        <v>13</v>
      </c>
      <c r="AQ698" s="132">
        <v>-2</v>
      </c>
      <c r="AR698" t="s">
        <v>95</v>
      </c>
      <c r="AS698"/>
    </row>
    <row r="699" spans="1:45" s="127" customFormat="1">
      <c r="A699" s="127" t="s">
        <v>6008</v>
      </c>
      <c r="B699" s="153">
        <v>43617</v>
      </c>
      <c r="C699" s="127" t="s">
        <v>6006</v>
      </c>
      <c r="D699" s="127" t="s">
        <v>6007</v>
      </c>
      <c r="E699" s="127" t="s">
        <v>5356</v>
      </c>
      <c r="F699" s="127" t="s">
        <v>5342</v>
      </c>
      <c r="G699" s="127" t="s">
        <v>5427</v>
      </c>
      <c r="H699" s="127" t="s">
        <v>5428</v>
      </c>
      <c r="I699" s="127" t="s">
        <v>5565</v>
      </c>
      <c r="J699" s="127" t="s">
        <v>5346</v>
      </c>
      <c r="K699" s="127" t="s">
        <v>5347</v>
      </c>
      <c r="L699" s="127" t="s">
        <v>5348</v>
      </c>
      <c r="M699" s="127" t="s">
        <v>5349</v>
      </c>
      <c r="N699" s="127" t="s">
        <v>5346</v>
      </c>
      <c r="O699" s="127" t="s">
        <v>5350</v>
      </c>
      <c r="P699" s="127" t="s">
        <v>5351</v>
      </c>
      <c r="Q699" s="127" t="s">
        <v>5352</v>
      </c>
      <c r="R699" s="127" t="s">
        <v>5353</v>
      </c>
      <c r="S699" s="127" t="s">
        <v>5354</v>
      </c>
      <c r="T699" s="127">
        <v>-5</v>
      </c>
      <c r="U699" s="127">
        <v>-5</v>
      </c>
      <c r="V699" s="127" t="s">
        <v>5355</v>
      </c>
      <c r="W699" s="127" t="s">
        <v>5355</v>
      </c>
      <c r="X699" s="127">
        <v>155455</v>
      </c>
      <c r="Y699" s="127">
        <v>155455</v>
      </c>
      <c r="Z699" s="127" t="s">
        <v>5356</v>
      </c>
      <c r="AA699" s="127">
        <v>-777275</v>
      </c>
      <c r="AB699" s="127">
        <v>0</v>
      </c>
      <c r="AC699" s="127">
        <v>-77728</v>
      </c>
      <c r="AD699" s="127">
        <v>-855.00300000000004</v>
      </c>
      <c r="AE699" s="127" t="s">
        <v>5357</v>
      </c>
      <c r="AF699" s="127" t="s">
        <v>5356</v>
      </c>
      <c r="AG699" s="127" t="s">
        <v>5356</v>
      </c>
      <c r="AH699" s="127" t="s">
        <v>6009</v>
      </c>
      <c r="AI699" s="127" t="s">
        <v>5356</v>
      </c>
      <c r="AJ699" s="127" t="s">
        <v>5359</v>
      </c>
      <c r="AK699" s="127" t="s">
        <v>5360</v>
      </c>
      <c r="AL699" s="127" t="s">
        <v>5361</v>
      </c>
      <c r="AM699" s="127" t="s">
        <v>5356</v>
      </c>
      <c r="AN699" s="127" t="s">
        <v>5567</v>
      </c>
      <c r="AO699" s="127" t="s">
        <v>5565</v>
      </c>
      <c r="AP699" s="127" t="s">
        <v>5384</v>
      </c>
      <c r="AQ699" s="132">
        <v>-5</v>
      </c>
      <c r="AR699" t="s">
        <v>34</v>
      </c>
      <c r="AS699"/>
    </row>
    <row r="700" spans="1:45" s="127" customFormat="1">
      <c r="A700" s="127" t="s">
        <v>6008</v>
      </c>
      <c r="B700" s="153">
        <v>43617</v>
      </c>
      <c r="C700" s="127" t="s">
        <v>6006</v>
      </c>
      <c r="D700" s="127" t="s">
        <v>6007</v>
      </c>
      <c r="E700" s="127" t="s">
        <v>5356</v>
      </c>
      <c r="F700" s="127" t="s">
        <v>5342</v>
      </c>
      <c r="G700" s="127" t="s">
        <v>5427</v>
      </c>
      <c r="H700" s="127" t="s">
        <v>5428</v>
      </c>
      <c r="I700" s="127" t="s">
        <v>5565</v>
      </c>
      <c r="J700" s="127" t="s">
        <v>5346</v>
      </c>
      <c r="K700" s="127" t="s">
        <v>5347</v>
      </c>
      <c r="L700" s="127" t="s">
        <v>5348</v>
      </c>
      <c r="M700" s="127" t="s">
        <v>5349</v>
      </c>
      <c r="N700" s="127" t="s">
        <v>5346</v>
      </c>
      <c r="O700" s="127" t="s">
        <v>5350</v>
      </c>
      <c r="P700" s="127" t="s">
        <v>5351</v>
      </c>
      <c r="Q700" s="127" t="s">
        <v>5352</v>
      </c>
      <c r="R700" s="127" t="s">
        <v>5363</v>
      </c>
      <c r="S700" s="127" t="s">
        <v>5364</v>
      </c>
      <c r="T700" s="127">
        <v>-5</v>
      </c>
      <c r="U700" s="127">
        <v>-5</v>
      </c>
      <c r="V700" s="127" t="s">
        <v>5355</v>
      </c>
      <c r="W700" s="127" t="s">
        <v>5355</v>
      </c>
      <c r="X700" s="127">
        <v>355455</v>
      </c>
      <c r="Y700" s="127">
        <v>355455</v>
      </c>
      <c r="Z700" s="127" t="s">
        <v>5356</v>
      </c>
      <c r="AA700" s="127">
        <v>-1777275</v>
      </c>
      <c r="AB700" s="127">
        <v>0</v>
      </c>
      <c r="AC700" s="127">
        <v>-177727</v>
      </c>
      <c r="AD700" s="127">
        <v>-1955.002</v>
      </c>
      <c r="AE700" s="127" t="s">
        <v>5357</v>
      </c>
      <c r="AF700" s="127" t="s">
        <v>5356</v>
      </c>
      <c r="AG700" s="127" t="s">
        <v>5356</v>
      </c>
      <c r="AH700" s="127" t="s">
        <v>6009</v>
      </c>
      <c r="AI700" s="127" t="s">
        <v>5356</v>
      </c>
      <c r="AJ700" s="127" t="s">
        <v>5359</v>
      </c>
      <c r="AK700" s="127" t="s">
        <v>5360</v>
      </c>
      <c r="AL700" s="127" t="s">
        <v>5361</v>
      </c>
      <c r="AM700" s="127" t="s">
        <v>5356</v>
      </c>
      <c r="AN700" s="127" t="s">
        <v>5567</v>
      </c>
      <c r="AO700" s="127" t="s">
        <v>5565</v>
      </c>
      <c r="AP700" s="127" t="s">
        <v>5384</v>
      </c>
      <c r="AQ700" s="132">
        <v>-5</v>
      </c>
      <c r="AR700" t="s">
        <v>34</v>
      </c>
      <c r="AS700"/>
    </row>
    <row r="701" spans="1:45" s="127" customFormat="1">
      <c r="A701" s="127" t="s">
        <v>6008</v>
      </c>
      <c r="B701" s="153">
        <v>43617</v>
      </c>
      <c r="C701" s="127" t="s">
        <v>6006</v>
      </c>
      <c r="D701" s="127" t="s">
        <v>6007</v>
      </c>
      <c r="E701" s="127" t="s">
        <v>5356</v>
      </c>
      <c r="F701" s="127" t="s">
        <v>5342</v>
      </c>
      <c r="G701" s="127" t="s">
        <v>5427</v>
      </c>
      <c r="H701" s="127" t="s">
        <v>5428</v>
      </c>
      <c r="I701" s="127" t="s">
        <v>5565</v>
      </c>
      <c r="J701" s="127" t="s">
        <v>5346</v>
      </c>
      <c r="K701" s="127" t="s">
        <v>5347</v>
      </c>
      <c r="L701" s="127" t="s">
        <v>5348</v>
      </c>
      <c r="M701" s="127" t="s">
        <v>5349</v>
      </c>
      <c r="N701" s="127" t="s">
        <v>5346</v>
      </c>
      <c r="O701" s="127" t="s">
        <v>5350</v>
      </c>
      <c r="P701" s="127" t="s">
        <v>5351</v>
      </c>
      <c r="Q701" s="127" t="s">
        <v>5352</v>
      </c>
      <c r="R701" s="127" t="s">
        <v>5386</v>
      </c>
      <c r="S701" s="127" t="s">
        <v>5387</v>
      </c>
      <c r="T701" s="127">
        <v>-2</v>
      </c>
      <c r="U701" s="127">
        <v>-2</v>
      </c>
      <c r="V701" s="127" t="s">
        <v>5355</v>
      </c>
      <c r="W701" s="127" t="s">
        <v>5355</v>
      </c>
      <c r="X701" s="127">
        <v>213273</v>
      </c>
      <c r="Y701" s="127">
        <v>213273</v>
      </c>
      <c r="Z701" s="127" t="s">
        <v>5356</v>
      </c>
      <c r="AA701" s="127">
        <v>-426546</v>
      </c>
      <c r="AB701" s="127">
        <v>0</v>
      </c>
      <c r="AC701" s="127">
        <v>-42655</v>
      </c>
      <c r="AD701" s="127">
        <v>-469.20100000000002</v>
      </c>
      <c r="AE701" s="127" t="s">
        <v>5357</v>
      </c>
      <c r="AF701" s="127" t="s">
        <v>5356</v>
      </c>
      <c r="AG701" s="127" t="s">
        <v>5356</v>
      </c>
      <c r="AH701" s="127" t="s">
        <v>6009</v>
      </c>
      <c r="AI701" s="127" t="s">
        <v>5356</v>
      </c>
      <c r="AJ701" s="127" t="s">
        <v>5359</v>
      </c>
      <c r="AK701" s="127" t="s">
        <v>5360</v>
      </c>
      <c r="AL701" s="127" t="s">
        <v>5361</v>
      </c>
      <c r="AM701" s="127" t="s">
        <v>5356</v>
      </c>
      <c r="AN701" s="127" t="s">
        <v>5567</v>
      </c>
      <c r="AO701" s="127" t="s">
        <v>5565</v>
      </c>
      <c r="AP701" s="127" t="s">
        <v>5384</v>
      </c>
      <c r="AQ701" s="132">
        <v>-2</v>
      </c>
      <c r="AR701" t="s">
        <v>34</v>
      </c>
      <c r="AS701"/>
    </row>
    <row r="702" spans="1:45" s="127" customFormat="1">
      <c r="A702" s="127" t="s">
        <v>6008</v>
      </c>
      <c r="B702" s="153">
        <v>43617</v>
      </c>
      <c r="C702" s="127" t="s">
        <v>6006</v>
      </c>
      <c r="D702" s="127" t="s">
        <v>6007</v>
      </c>
      <c r="E702" s="127" t="s">
        <v>5356</v>
      </c>
      <c r="F702" s="127" t="s">
        <v>5342</v>
      </c>
      <c r="G702" s="127" t="s">
        <v>5427</v>
      </c>
      <c r="H702" s="127" t="s">
        <v>5428</v>
      </c>
      <c r="I702" s="127" t="s">
        <v>5565</v>
      </c>
      <c r="J702" s="127" t="s">
        <v>5346</v>
      </c>
      <c r="K702" s="127" t="s">
        <v>5347</v>
      </c>
      <c r="L702" s="127" t="s">
        <v>5348</v>
      </c>
      <c r="M702" s="127" t="s">
        <v>5349</v>
      </c>
      <c r="N702" s="127" t="s">
        <v>5346</v>
      </c>
      <c r="O702" s="127" t="s">
        <v>5350</v>
      </c>
      <c r="P702" s="127" t="s">
        <v>5351</v>
      </c>
      <c r="Q702" s="127" t="s">
        <v>5352</v>
      </c>
      <c r="R702" s="127" t="s">
        <v>5367</v>
      </c>
      <c r="S702" s="127" t="s">
        <v>5368</v>
      </c>
      <c r="T702" s="127">
        <v>-3</v>
      </c>
      <c r="U702" s="127">
        <v>-3</v>
      </c>
      <c r="V702" s="127" t="s">
        <v>5355</v>
      </c>
      <c r="W702" s="127" t="s">
        <v>5355</v>
      </c>
      <c r="X702" s="127">
        <v>266591</v>
      </c>
      <c r="Y702" s="127">
        <v>266591</v>
      </c>
      <c r="Z702" s="127" t="s">
        <v>5356</v>
      </c>
      <c r="AA702" s="127">
        <v>-799772</v>
      </c>
      <c r="AB702" s="127">
        <v>141136</v>
      </c>
      <c r="AC702" s="127">
        <v>-79977</v>
      </c>
      <c r="AD702" s="127">
        <v>-879.74900000000002</v>
      </c>
      <c r="AE702" s="127" t="s">
        <v>5357</v>
      </c>
      <c r="AF702" s="127" t="s">
        <v>5356</v>
      </c>
      <c r="AG702" s="127" t="s">
        <v>5356</v>
      </c>
      <c r="AH702" s="127" t="s">
        <v>6009</v>
      </c>
      <c r="AI702" s="127" t="s">
        <v>5356</v>
      </c>
      <c r="AJ702" s="127" t="s">
        <v>5359</v>
      </c>
      <c r="AK702" s="127" t="s">
        <v>5360</v>
      </c>
      <c r="AL702" s="127" t="s">
        <v>5361</v>
      </c>
      <c r="AM702" s="127" t="s">
        <v>5356</v>
      </c>
      <c r="AN702" s="127" t="s">
        <v>5567</v>
      </c>
      <c r="AO702" s="127" t="s">
        <v>5565</v>
      </c>
      <c r="AP702" s="127" t="s">
        <v>5384</v>
      </c>
      <c r="AQ702" s="132">
        <v>-3</v>
      </c>
      <c r="AR702" t="s">
        <v>34</v>
      </c>
      <c r="AS702"/>
    </row>
    <row r="703" spans="1:45" s="127" customFormat="1">
      <c r="A703" s="127" t="s">
        <v>6008</v>
      </c>
      <c r="B703" s="153">
        <v>43617</v>
      </c>
      <c r="C703" s="127" t="s">
        <v>6006</v>
      </c>
      <c r="D703" s="127" t="s">
        <v>6007</v>
      </c>
      <c r="E703" s="127" t="s">
        <v>5356</v>
      </c>
      <c r="F703" s="127" t="s">
        <v>5342</v>
      </c>
      <c r="G703" s="127" t="s">
        <v>5427</v>
      </c>
      <c r="H703" s="127" t="s">
        <v>5428</v>
      </c>
      <c r="I703" s="127" t="s">
        <v>5565</v>
      </c>
      <c r="J703" s="127" t="s">
        <v>5346</v>
      </c>
      <c r="K703" s="127" t="s">
        <v>5347</v>
      </c>
      <c r="L703" s="127" t="s">
        <v>5348</v>
      </c>
      <c r="M703" s="127" t="s">
        <v>5349</v>
      </c>
      <c r="N703" s="127" t="s">
        <v>5346</v>
      </c>
      <c r="O703" s="127" t="s">
        <v>5350</v>
      </c>
      <c r="P703" s="127" t="s">
        <v>5351</v>
      </c>
      <c r="Q703" s="127" t="s">
        <v>5352</v>
      </c>
      <c r="R703" s="127" t="s">
        <v>5369</v>
      </c>
      <c r="S703" s="127" t="s">
        <v>5370</v>
      </c>
      <c r="T703" s="127">
        <v>-2</v>
      </c>
      <c r="U703" s="127">
        <v>-2</v>
      </c>
      <c r="V703" s="127" t="s">
        <v>5355</v>
      </c>
      <c r="W703" s="127" t="s">
        <v>5355</v>
      </c>
      <c r="X703" s="127">
        <v>313636</v>
      </c>
      <c r="Y703" s="127">
        <v>313636</v>
      </c>
      <c r="Z703" s="127" t="s">
        <v>5356</v>
      </c>
      <c r="AA703" s="127">
        <v>-627272</v>
      </c>
      <c r="AB703" s="127">
        <v>0</v>
      </c>
      <c r="AC703" s="127">
        <v>-62727</v>
      </c>
      <c r="AD703" s="127">
        <v>-689.99900000000002</v>
      </c>
      <c r="AE703" s="127" t="s">
        <v>5357</v>
      </c>
      <c r="AF703" s="127" t="s">
        <v>5356</v>
      </c>
      <c r="AG703" s="127" t="s">
        <v>5356</v>
      </c>
      <c r="AH703" s="127" t="s">
        <v>6009</v>
      </c>
      <c r="AI703" s="127" t="s">
        <v>5356</v>
      </c>
      <c r="AJ703" s="127" t="s">
        <v>5359</v>
      </c>
      <c r="AK703" s="127" t="s">
        <v>5360</v>
      </c>
      <c r="AL703" s="127" t="s">
        <v>5361</v>
      </c>
      <c r="AM703" s="127" t="s">
        <v>5356</v>
      </c>
      <c r="AN703" s="127" t="s">
        <v>5567</v>
      </c>
      <c r="AO703" s="127" t="s">
        <v>5565</v>
      </c>
      <c r="AP703" s="127" t="s">
        <v>5384</v>
      </c>
      <c r="AQ703" s="132">
        <v>-2</v>
      </c>
      <c r="AR703" t="s">
        <v>34</v>
      </c>
      <c r="AS703"/>
    </row>
    <row r="704" spans="1:45" s="127" customFormat="1">
      <c r="A704" s="127" t="s">
        <v>6008</v>
      </c>
      <c r="B704" s="153">
        <v>43617</v>
      </c>
      <c r="C704" s="127" t="s">
        <v>6006</v>
      </c>
      <c r="D704" s="127" t="s">
        <v>6007</v>
      </c>
      <c r="E704" s="127" t="s">
        <v>5356</v>
      </c>
      <c r="F704" s="127" t="s">
        <v>5342</v>
      </c>
      <c r="G704" s="127" t="s">
        <v>5427</v>
      </c>
      <c r="H704" s="127" t="s">
        <v>5428</v>
      </c>
      <c r="I704" s="127" t="s">
        <v>5565</v>
      </c>
      <c r="J704" s="127" t="s">
        <v>5346</v>
      </c>
      <c r="K704" s="127" t="s">
        <v>5347</v>
      </c>
      <c r="L704" s="127" t="s">
        <v>5348</v>
      </c>
      <c r="M704" s="127" t="s">
        <v>5349</v>
      </c>
      <c r="N704" s="127" t="s">
        <v>5346</v>
      </c>
      <c r="O704" s="127" t="s">
        <v>5350</v>
      </c>
      <c r="P704" s="127" t="s">
        <v>5351</v>
      </c>
      <c r="Q704" s="127" t="s">
        <v>5352</v>
      </c>
      <c r="R704" s="127" t="s">
        <v>5447</v>
      </c>
      <c r="S704" s="127" t="s">
        <v>5448</v>
      </c>
      <c r="T704" s="127">
        <v>-3</v>
      </c>
      <c r="U704" s="127">
        <v>-3</v>
      </c>
      <c r="V704" s="127" t="s">
        <v>5355</v>
      </c>
      <c r="W704" s="127" t="s">
        <v>5355</v>
      </c>
      <c r="X704" s="127">
        <v>334545</v>
      </c>
      <c r="Y704" s="127">
        <v>334545</v>
      </c>
      <c r="Z704" s="127" t="s">
        <v>5356</v>
      </c>
      <c r="AA704" s="127">
        <v>-1003635</v>
      </c>
      <c r="AB704" s="127">
        <v>0</v>
      </c>
      <c r="AC704" s="127">
        <v>-100364</v>
      </c>
      <c r="AD704" s="127">
        <v>-1103.999</v>
      </c>
      <c r="AE704" s="127" t="s">
        <v>5357</v>
      </c>
      <c r="AF704" s="127" t="s">
        <v>5356</v>
      </c>
      <c r="AG704" s="127" t="s">
        <v>5356</v>
      </c>
      <c r="AH704" s="127" t="s">
        <v>6009</v>
      </c>
      <c r="AI704" s="127" t="s">
        <v>5356</v>
      </c>
      <c r="AJ704" s="127" t="s">
        <v>5359</v>
      </c>
      <c r="AK704" s="127" t="s">
        <v>5360</v>
      </c>
      <c r="AL704" s="127" t="s">
        <v>5361</v>
      </c>
      <c r="AM704" s="127" t="s">
        <v>5356</v>
      </c>
      <c r="AN704" s="127" t="s">
        <v>5567</v>
      </c>
      <c r="AO704" s="127" t="s">
        <v>5565</v>
      </c>
      <c r="AP704" s="127" t="s">
        <v>5384</v>
      </c>
      <c r="AQ704" s="132">
        <v>-3</v>
      </c>
      <c r="AR704" t="s">
        <v>34</v>
      </c>
      <c r="AS704"/>
    </row>
    <row r="705" spans="1:45" s="127" customFormat="1">
      <c r="A705" s="127" t="s">
        <v>6008</v>
      </c>
      <c r="B705" s="153">
        <v>43617</v>
      </c>
      <c r="C705" s="127" t="s">
        <v>6006</v>
      </c>
      <c r="D705" s="127" t="s">
        <v>6007</v>
      </c>
      <c r="E705" s="127" t="s">
        <v>5356</v>
      </c>
      <c r="F705" s="127" t="s">
        <v>5342</v>
      </c>
      <c r="G705" s="127" t="s">
        <v>5427</v>
      </c>
      <c r="H705" s="127" t="s">
        <v>5428</v>
      </c>
      <c r="I705" s="127" t="s">
        <v>5565</v>
      </c>
      <c r="J705" s="127" t="s">
        <v>5346</v>
      </c>
      <c r="K705" s="127" t="s">
        <v>5347</v>
      </c>
      <c r="L705" s="127" t="s">
        <v>5348</v>
      </c>
      <c r="M705" s="127" t="s">
        <v>5349</v>
      </c>
      <c r="N705" s="127" t="s">
        <v>5346</v>
      </c>
      <c r="O705" s="127" t="s">
        <v>5350</v>
      </c>
      <c r="P705" s="127" t="s">
        <v>5351</v>
      </c>
      <c r="Q705" s="127" t="s">
        <v>5352</v>
      </c>
      <c r="R705" s="127" t="s">
        <v>5371</v>
      </c>
      <c r="S705" s="127" t="s">
        <v>5372</v>
      </c>
      <c r="T705" s="127">
        <v>-2</v>
      </c>
      <c r="U705" s="127">
        <v>-2</v>
      </c>
      <c r="V705" s="127" t="s">
        <v>5355</v>
      </c>
      <c r="W705" s="127" t="s">
        <v>5355</v>
      </c>
      <c r="X705" s="127">
        <v>313636</v>
      </c>
      <c r="Y705" s="127">
        <v>313636</v>
      </c>
      <c r="Z705" s="127" t="s">
        <v>5356</v>
      </c>
      <c r="AA705" s="127">
        <v>-627272</v>
      </c>
      <c r="AB705" s="127">
        <v>0</v>
      </c>
      <c r="AC705" s="127">
        <v>-62727</v>
      </c>
      <c r="AD705" s="127">
        <v>-689.99900000000002</v>
      </c>
      <c r="AE705" s="127" t="s">
        <v>5357</v>
      </c>
      <c r="AF705" s="127" t="s">
        <v>5356</v>
      </c>
      <c r="AG705" s="127" t="s">
        <v>5356</v>
      </c>
      <c r="AH705" s="127" t="s">
        <v>6009</v>
      </c>
      <c r="AI705" s="127" t="s">
        <v>5356</v>
      </c>
      <c r="AJ705" s="127" t="s">
        <v>5359</v>
      </c>
      <c r="AK705" s="127" t="s">
        <v>5360</v>
      </c>
      <c r="AL705" s="127" t="s">
        <v>5361</v>
      </c>
      <c r="AM705" s="127" t="s">
        <v>5356</v>
      </c>
      <c r="AN705" s="127" t="s">
        <v>5567</v>
      </c>
      <c r="AO705" s="127" t="s">
        <v>5565</v>
      </c>
      <c r="AP705" s="127" t="s">
        <v>5384</v>
      </c>
      <c r="AQ705" s="132">
        <v>-2</v>
      </c>
      <c r="AR705" t="s">
        <v>34</v>
      </c>
      <c r="AS705"/>
    </row>
    <row r="706" spans="1:45" s="127" customFormat="1">
      <c r="A706" s="127" t="s">
        <v>6010</v>
      </c>
      <c r="B706" s="153">
        <v>43623</v>
      </c>
      <c r="C706" s="127" t="s">
        <v>6006</v>
      </c>
      <c r="D706" s="127" t="s">
        <v>6007</v>
      </c>
      <c r="E706" s="127" t="s">
        <v>5356</v>
      </c>
      <c r="F706" s="127" t="s">
        <v>5342</v>
      </c>
      <c r="G706" s="127" t="s">
        <v>5543</v>
      </c>
      <c r="H706" s="127" t="s">
        <v>5544</v>
      </c>
      <c r="I706" s="127" t="s">
        <v>5545</v>
      </c>
      <c r="J706" s="127" t="s">
        <v>5346</v>
      </c>
      <c r="K706" s="127" t="s">
        <v>5347</v>
      </c>
      <c r="L706" s="127" t="s">
        <v>5348</v>
      </c>
      <c r="M706" s="127" t="s">
        <v>5349</v>
      </c>
      <c r="N706" s="127" t="s">
        <v>5346</v>
      </c>
      <c r="O706" s="127" t="s">
        <v>5350</v>
      </c>
      <c r="P706" s="127" t="s">
        <v>5351</v>
      </c>
      <c r="Q706" s="127" t="s">
        <v>5352</v>
      </c>
      <c r="R706" s="127" t="s">
        <v>5369</v>
      </c>
      <c r="S706" s="127" t="s">
        <v>5370</v>
      </c>
      <c r="T706" s="127">
        <v>-1</v>
      </c>
      <c r="U706" s="127">
        <v>-1</v>
      </c>
      <c r="V706" s="127" t="s">
        <v>5355</v>
      </c>
      <c r="W706" s="127" t="s">
        <v>5355</v>
      </c>
      <c r="X706" s="127">
        <v>300000</v>
      </c>
      <c r="Y706" s="127">
        <v>300000</v>
      </c>
      <c r="Z706" s="127" t="s">
        <v>5356</v>
      </c>
      <c r="AA706" s="127">
        <v>-300000</v>
      </c>
      <c r="AB706" s="127">
        <v>0</v>
      </c>
      <c r="AC706" s="127">
        <v>-30000</v>
      </c>
      <c r="AD706" s="127">
        <v>-330</v>
      </c>
      <c r="AE706" s="127" t="s">
        <v>5357</v>
      </c>
      <c r="AF706" s="127" t="s">
        <v>5356</v>
      </c>
      <c r="AG706" s="127" t="s">
        <v>5356</v>
      </c>
      <c r="AH706" s="127" t="s">
        <v>5546</v>
      </c>
      <c r="AI706" s="127" t="s">
        <v>5356</v>
      </c>
      <c r="AJ706" s="127" t="s">
        <v>5359</v>
      </c>
      <c r="AK706" s="127" t="s">
        <v>5360</v>
      </c>
      <c r="AL706" s="127" t="s">
        <v>5361</v>
      </c>
      <c r="AM706" s="127" t="s">
        <v>13</v>
      </c>
      <c r="AN706" s="127" t="s">
        <v>5543</v>
      </c>
      <c r="AO706" s="127" t="s">
        <v>5356</v>
      </c>
      <c r="AP706" s="127" t="s">
        <v>5356</v>
      </c>
      <c r="AQ706" s="132">
        <v>-1</v>
      </c>
      <c r="AR706" t="s">
        <v>94</v>
      </c>
      <c r="AS706"/>
    </row>
    <row r="707" spans="1:45" s="127" customFormat="1">
      <c r="A707" s="127" t="s">
        <v>6010</v>
      </c>
      <c r="B707" s="153">
        <v>43623</v>
      </c>
      <c r="C707" s="127" t="s">
        <v>6006</v>
      </c>
      <c r="D707" s="127" t="s">
        <v>6007</v>
      </c>
      <c r="E707" s="127" t="s">
        <v>5356</v>
      </c>
      <c r="F707" s="127" t="s">
        <v>5342</v>
      </c>
      <c r="G707" s="127" t="s">
        <v>5543</v>
      </c>
      <c r="H707" s="127" t="s">
        <v>5544</v>
      </c>
      <c r="I707" s="127" t="s">
        <v>5545</v>
      </c>
      <c r="J707" s="127" t="s">
        <v>5346</v>
      </c>
      <c r="K707" s="127" t="s">
        <v>5347</v>
      </c>
      <c r="L707" s="127" t="s">
        <v>5348</v>
      </c>
      <c r="M707" s="127" t="s">
        <v>5349</v>
      </c>
      <c r="N707" s="127" t="s">
        <v>5346</v>
      </c>
      <c r="O707" s="127" t="s">
        <v>5350</v>
      </c>
      <c r="P707" s="127" t="s">
        <v>5351</v>
      </c>
      <c r="Q707" s="127" t="s">
        <v>5352</v>
      </c>
      <c r="R707" s="127" t="s">
        <v>5367</v>
      </c>
      <c r="S707" s="127" t="s">
        <v>5368</v>
      </c>
      <c r="T707" s="127">
        <v>-5</v>
      </c>
      <c r="U707" s="127">
        <v>-5</v>
      </c>
      <c r="V707" s="127" t="s">
        <v>5355</v>
      </c>
      <c r="W707" s="127" t="s">
        <v>5355</v>
      </c>
      <c r="X707" s="127">
        <v>300000</v>
      </c>
      <c r="Y707" s="127">
        <v>300000</v>
      </c>
      <c r="Z707" s="127" t="s">
        <v>5356</v>
      </c>
      <c r="AA707" s="127">
        <v>-1500000</v>
      </c>
      <c r="AB707" s="127">
        <v>0</v>
      </c>
      <c r="AC707" s="127">
        <v>-150000</v>
      </c>
      <c r="AD707" s="127">
        <v>-1650</v>
      </c>
      <c r="AE707" s="127" t="s">
        <v>5357</v>
      </c>
      <c r="AF707" s="127" t="s">
        <v>5356</v>
      </c>
      <c r="AG707" s="127" t="s">
        <v>5356</v>
      </c>
      <c r="AH707" s="127" t="s">
        <v>5546</v>
      </c>
      <c r="AI707" s="127" t="s">
        <v>5356</v>
      </c>
      <c r="AJ707" s="127" t="s">
        <v>5359</v>
      </c>
      <c r="AK707" s="127" t="s">
        <v>5360</v>
      </c>
      <c r="AL707" s="127" t="s">
        <v>5361</v>
      </c>
      <c r="AM707" s="127" t="s">
        <v>13</v>
      </c>
      <c r="AN707" s="127" t="s">
        <v>5543</v>
      </c>
      <c r="AO707" s="127" t="s">
        <v>5356</v>
      </c>
      <c r="AP707" s="127" t="s">
        <v>5356</v>
      </c>
      <c r="AQ707" s="132">
        <v>-5</v>
      </c>
      <c r="AR707" t="s">
        <v>94</v>
      </c>
      <c r="AS707"/>
    </row>
    <row r="708" spans="1:45" s="127" customFormat="1">
      <c r="A708" s="127" t="s">
        <v>6010</v>
      </c>
      <c r="B708" s="153">
        <v>43623</v>
      </c>
      <c r="C708" s="127" t="s">
        <v>6006</v>
      </c>
      <c r="D708" s="127" t="s">
        <v>6007</v>
      </c>
      <c r="E708" s="127" t="s">
        <v>5356</v>
      </c>
      <c r="F708" s="127" t="s">
        <v>5342</v>
      </c>
      <c r="G708" s="127" t="s">
        <v>5543</v>
      </c>
      <c r="H708" s="127" t="s">
        <v>5544</v>
      </c>
      <c r="I708" s="127" t="s">
        <v>5545</v>
      </c>
      <c r="J708" s="127" t="s">
        <v>5346</v>
      </c>
      <c r="K708" s="127" t="s">
        <v>5347</v>
      </c>
      <c r="L708" s="127" t="s">
        <v>5348</v>
      </c>
      <c r="M708" s="127" t="s">
        <v>5349</v>
      </c>
      <c r="N708" s="127" t="s">
        <v>5346</v>
      </c>
      <c r="O708" s="127" t="s">
        <v>5350</v>
      </c>
      <c r="P708" s="127" t="s">
        <v>5351</v>
      </c>
      <c r="Q708" s="127" t="s">
        <v>5352</v>
      </c>
      <c r="R708" s="127" t="s">
        <v>5386</v>
      </c>
      <c r="S708" s="127" t="s">
        <v>5387</v>
      </c>
      <c r="T708" s="127">
        <v>-2</v>
      </c>
      <c r="U708" s="127">
        <v>-2</v>
      </c>
      <c r="V708" s="127" t="s">
        <v>5355</v>
      </c>
      <c r="W708" s="127" t="s">
        <v>5355</v>
      </c>
      <c r="X708" s="127">
        <v>213273</v>
      </c>
      <c r="Y708" s="127">
        <v>213273</v>
      </c>
      <c r="Z708" s="127" t="s">
        <v>5356</v>
      </c>
      <c r="AA708" s="127">
        <v>-426546</v>
      </c>
      <c r="AB708" s="127">
        <v>0</v>
      </c>
      <c r="AC708" s="127">
        <v>-42655</v>
      </c>
      <c r="AD708" s="127">
        <v>-469.20100000000002</v>
      </c>
      <c r="AE708" s="127" t="s">
        <v>5357</v>
      </c>
      <c r="AF708" s="127" t="s">
        <v>5356</v>
      </c>
      <c r="AG708" s="127" t="s">
        <v>5356</v>
      </c>
      <c r="AH708" s="127" t="s">
        <v>5546</v>
      </c>
      <c r="AI708" s="127" t="s">
        <v>5356</v>
      </c>
      <c r="AJ708" s="127" t="s">
        <v>5359</v>
      </c>
      <c r="AK708" s="127" t="s">
        <v>5360</v>
      </c>
      <c r="AL708" s="127" t="s">
        <v>5361</v>
      </c>
      <c r="AM708" s="127" t="s">
        <v>13</v>
      </c>
      <c r="AN708" s="127" t="s">
        <v>5543</v>
      </c>
      <c r="AO708" s="127" t="s">
        <v>5356</v>
      </c>
      <c r="AP708" s="127" t="s">
        <v>5356</v>
      </c>
      <c r="AQ708" s="132">
        <v>-2</v>
      </c>
      <c r="AR708" t="s">
        <v>94</v>
      </c>
      <c r="AS708"/>
    </row>
    <row r="709" spans="1:45" s="127" customFormat="1">
      <c r="A709" s="127" t="s">
        <v>6011</v>
      </c>
      <c r="B709" s="153">
        <v>43627</v>
      </c>
      <c r="C709" s="127" t="s">
        <v>6006</v>
      </c>
      <c r="D709" s="127" t="s">
        <v>6007</v>
      </c>
      <c r="E709" s="127" t="s">
        <v>5356</v>
      </c>
      <c r="F709" s="127" t="s">
        <v>5342</v>
      </c>
      <c r="G709" s="127" t="s">
        <v>5551</v>
      </c>
      <c r="H709" s="127" t="s">
        <v>5552</v>
      </c>
      <c r="I709" s="127" t="s">
        <v>5553</v>
      </c>
      <c r="J709" s="127" t="s">
        <v>5346</v>
      </c>
      <c r="K709" s="127" t="s">
        <v>5347</v>
      </c>
      <c r="L709" s="127" t="s">
        <v>5348</v>
      </c>
      <c r="M709" s="127" t="s">
        <v>5349</v>
      </c>
      <c r="N709" s="127" t="s">
        <v>5346</v>
      </c>
      <c r="O709" s="127" t="s">
        <v>5350</v>
      </c>
      <c r="P709" s="127" t="s">
        <v>5351</v>
      </c>
      <c r="Q709" s="127" t="s">
        <v>5352</v>
      </c>
      <c r="R709" s="127" t="s">
        <v>5353</v>
      </c>
      <c r="S709" s="127" t="s">
        <v>5354</v>
      </c>
      <c r="T709" s="127">
        <v>-30</v>
      </c>
      <c r="U709" s="127">
        <v>-30</v>
      </c>
      <c r="V709" s="127" t="s">
        <v>5355</v>
      </c>
      <c r="W709" s="127" t="s">
        <v>5355</v>
      </c>
      <c r="X709" s="127">
        <v>115037</v>
      </c>
      <c r="Y709" s="127">
        <v>115037</v>
      </c>
      <c r="Z709" s="127" t="s">
        <v>5356</v>
      </c>
      <c r="AA709" s="127">
        <v>-3451101</v>
      </c>
      <c r="AB709" s="127">
        <v>1212549</v>
      </c>
      <c r="AC709" s="127">
        <v>-345110</v>
      </c>
      <c r="AD709" s="127">
        <v>-3796.2109999999998</v>
      </c>
      <c r="AE709" s="127" t="s">
        <v>5357</v>
      </c>
      <c r="AF709" s="127" t="s">
        <v>5356</v>
      </c>
      <c r="AG709" s="127" t="s">
        <v>5356</v>
      </c>
      <c r="AH709" s="127" t="s">
        <v>5554</v>
      </c>
      <c r="AI709" s="127" t="s">
        <v>5356</v>
      </c>
      <c r="AJ709" s="127" t="s">
        <v>5359</v>
      </c>
      <c r="AK709" s="127" t="s">
        <v>5360</v>
      </c>
      <c r="AL709" s="127" t="s">
        <v>5361</v>
      </c>
      <c r="AM709" s="127" t="s">
        <v>13</v>
      </c>
      <c r="AN709" s="127" t="s">
        <v>5551</v>
      </c>
      <c r="AO709" s="127" t="s">
        <v>5356</v>
      </c>
      <c r="AP709" s="127" t="s">
        <v>5356</v>
      </c>
      <c r="AQ709" s="132">
        <v>-30</v>
      </c>
      <c r="AR709" t="s">
        <v>95</v>
      </c>
      <c r="AS709"/>
    </row>
    <row r="710" spans="1:45" s="127" customFormat="1">
      <c r="A710" s="127" t="s">
        <v>6011</v>
      </c>
      <c r="B710" s="153">
        <v>43627</v>
      </c>
      <c r="C710" s="127" t="s">
        <v>6006</v>
      </c>
      <c r="D710" s="127" t="s">
        <v>6007</v>
      </c>
      <c r="E710" s="127" t="s">
        <v>5356</v>
      </c>
      <c r="F710" s="127" t="s">
        <v>5342</v>
      </c>
      <c r="G710" s="127" t="s">
        <v>5551</v>
      </c>
      <c r="H710" s="127" t="s">
        <v>5552</v>
      </c>
      <c r="I710" s="127" t="s">
        <v>5553</v>
      </c>
      <c r="J710" s="127" t="s">
        <v>5346</v>
      </c>
      <c r="K710" s="127" t="s">
        <v>5347</v>
      </c>
      <c r="L710" s="127" t="s">
        <v>5348</v>
      </c>
      <c r="M710" s="127" t="s">
        <v>5349</v>
      </c>
      <c r="N710" s="127" t="s">
        <v>5346</v>
      </c>
      <c r="O710" s="127" t="s">
        <v>5350</v>
      </c>
      <c r="P710" s="127" t="s">
        <v>5351</v>
      </c>
      <c r="Q710" s="127" t="s">
        <v>5352</v>
      </c>
      <c r="R710" s="127" t="s">
        <v>5363</v>
      </c>
      <c r="S710" s="127" t="s">
        <v>5364</v>
      </c>
      <c r="T710" s="127">
        <v>-3</v>
      </c>
      <c r="U710" s="127">
        <v>-3</v>
      </c>
      <c r="V710" s="127" t="s">
        <v>5355</v>
      </c>
      <c r="W710" s="127" t="s">
        <v>5355</v>
      </c>
      <c r="X710" s="127">
        <v>340000</v>
      </c>
      <c r="Y710" s="127">
        <v>340000</v>
      </c>
      <c r="Z710" s="127" t="s">
        <v>5356</v>
      </c>
      <c r="AA710" s="127">
        <v>-1020000</v>
      </c>
      <c r="AB710" s="127">
        <v>0</v>
      </c>
      <c r="AC710" s="127">
        <v>-102000</v>
      </c>
      <c r="AD710" s="127">
        <v>-1122</v>
      </c>
      <c r="AE710" s="127" t="s">
        <v>5357</v>
      </c>
      <c r="AF710" s="127" t="s">
        <v>5356</v>
      </c>
      <c r="AG710" s="127" t="s">
        <v>5356</v>
      </c>
      <c r="AH710" s="127" t="s">
        <v>5554</v>
      </c>
      <c r="AI710" s="127" t="s">
        <v>5356</v>
      </c>
      <c r="AJ710" s="127" t="s">
        <v>5359</v>
      </c>
      <c r="AK710" s="127" t="s">
        <v>5360</v>
      </c>
      <c r="AL710" s="127" t="s">
        <v>5361</v>
      </c>
      <c r="AM710" s="127" t="s">
        <v>13</v>
      </c>
      <c r="AN710" s="127" t="s">
        <v>5551</v>
      </c>
      <c r="AO710" s="127" t="s">
        <v>5356</v>
      </c>
      <c r="AP710" s="127" t="s">
        <v>5356</v>
      </c>
      <c r="AQ710" s="132">
        <v>-3</v>
      </c>
      <c r="AR710" t="s">
        <v>95</v>
      </c>
      <c r="AS710"/>
    </row>
    <row r="711" spans="1:45" s="127" customFormat="1">
      <c r="A711" s="127" t="s">
        <v>6011</v>
      </c>
      <c r="B711" s="153">
        <v>43627</v>
      </c>
      <c r="C711" s="127" t="s">
        <v>6006</v>
      </c>
      <c r="D711" s="127" t="s">
        <v>6007</v>
      </c>
      <c r="E711" s="127" t="s">
        <v>5356</v>
      </c>
      <c r="F711" s="127" t="s">
        <v>5342</v>
      </c>
      <c r="G711" s="127" t="s">
        <v>5551</v>
      </c>
      <c r="H711" s="127" t="s">
        <v>5552</v>
      </c>
      <c r="I711" s="127" t="s">
        <v>5553</v>
      </c>
      <c r="J711" s="127" t="s">
        <v>5346</v>
      </c>
      <c r="K711" s="127" t="s">
        <v>5347</v>
      </c>
      <c r="L711" s="127" t="s">
        <v>5348</v>
      </c>
      <c r="M711" s="127" t="s">
        <v>5349</v>
      </c>
      <c r="N711" s="127" t="s">
        <v>5346</v>
      </c>
      <c r="O711" s="127" t="s">
        <v>5350</v>
      </c>
      <c r="P711" s="127" t="s">
        <v>5351</v>
      </c>
      <c r="Q711" s="127" t="s">
        <v>5352</v>
      </c>
      <c r="R711" s="127" t="s">
        <v>5365</v>
      </c>
      <c r="S711" s="127" t="s">
        <v>5366</v>
      </c>
      <c r="T711" s="127">
        <v>-1</v>
      </c>
      <c r="U711" s="127">
        <v>-1</v>
      </c>
      <c r="V711" s="127" t="s">
        <v>5355</v>
      </c>
      <c r="W711" s="127" t="s">
        <v>5355</v>
      </c>
      <c r="X711" s="127">
        <v>213273</v>
      </c>
      <c r="Y711" s="127">
        <v>213273</v>
      </c>
      <c r="Z711" s="127" t="s">
        <v>5356</v>
      </c>
      <c r="AA711" s="127">
        <v>-213273</v>
      </c>
      <c r="AB711" s="127">
        <v>0</v>
      </c>
      <c r="AC711" s="127">
        <v>-21327</v>
      </c>
      <c r="AD711" s="127">
        <v>-234.6</v>
      </c>
      <c r="AE711" s="127" t="s">
        <v>5357</v>
      </c>
      <c r="AF711" s="127" t="s">
        <v>5356</v>
      </c>
      <c r="AG711" s="127" t="s">
        <v>5356</v>
      </c>
      <c r="AH711" s="127" t="s">
        <v>5554</v>
      </c>
      <c r="AI711" s="127" t="s">
        <v>5356</v>
      </c>
      <c r="AJ711" s="127" t="s">
        <v>5359</v>
      </c>
      <c r="AK711" s="127" t="s">
        <v>5360</v>
      </c>
      <c r="AL711" s="127" t="s">
        <v>5361</v>
      </c>
      <c r="AM711" s="127" t="s">
        <v>13</v>
      </c>
      <c r="AN711" s="127" t="s">
        <v>5551</v>
      </c>
      <c r="AO711" s="127" t="s">
        <v>5356</v>
      </c>
      <c r="AP711" s="127" t="s">
        <v>5356</v>
      </c>
      <c r="AQ711" s="132">
        <v>-1</v>
      </c>
      <c r="AR711" t="s">
        <v>95</v>
      </c>
      <c r="AS711"/>
    </row>
    <row r="712" spans="1:45" s="127" customFormat="1">
      <c r="A712" s="127" t="s">
        <v>6011</v>
      </c>
      <c r="B712" s="153">
        <v>43627</v>
      </c>
      <c r="C712" s="127" t="s">
        <v>6006</v>
      </c>
      <c r="D712" s="127" t="s">
        <v>6007</v>
      </c>
      <c r="E712" s="127" t="s">
        <v>5356</v>
      </c>
      <c r="F712" s="127" t="s">
        <v>5342</v>
      </c>
      <c r="G712" s="127" t="s">
        <v>5551</v>
      </c>
      <c r="H712" s="127" t="s">
        <v>5552</v>
      </c>
      <c r="I712" s="127" t="s">
        <v>5553</v>
      </c>
      <c r="J712" s="127" t="s">
        <v>5346</v>
      </c>
      <c r="K712" s="127" t="s">
        <v>5347</v>
      </c>
      <c r="L712" s="127" t="s">
        <v>5348</v>
      </c>
      <c r="M712" s="127" t="s">
        <v>5349</v>
      </c>
      <c r="N712" s="127" t="s">
        <v>5346</v>
      </c>
      <c r="O712" s="127" t="s">
        <v>5350</v>
      </c>
      <c r="P712" s="127" t="s">
        <v>5351</v>
      </c>
      <c r="Q712" s="127" t="s">
        <v>5352</v>
      </c>
      <c r="R712" s="127" t="s">
        <v>5386</v>
      </c>
      <c r="S712" s="127" t="s">
        <v>5387</v>
      </c>
      <c r="T712" s="127">
        <v>-5</v>
      </c>
      <c r="U712" s="127">
        <v>-5</v>
      </c>
      <c r="V712" s="127" t="s">
        <v>5355</v>
      </c>
      <c r="W712" s="127" t="s">
        <v>5355</v>
      </c>
      <c r="X712" s="127">
        <v>213273</v>
      </c>
      <c r="Y712" s="127">
        <v>213273</v>
      </c>
      <c r="Z712" s="127" t="s">
        <v>5356</v>
      </c>
      <c r="AA712" s="127">
        <v>-1066365</v>
      </c>
      <c r="AB712" s="127">
        <v>0</v>
      </c>
      <c r="AC712" s="127">
        <v>-106637</v>
      </c>
      <c r="AD712" s="127">
        <v>-1173.002</v>
      </c>
      <c r="AE712" s="127" t="s">
        <v>5357</v>
      </c>
      <c r="AF712" s="127" t="s">
        <v>5356</v>
      </c>
      <c r="AG712" s="127" t="s">
        <v>5356</v>
      </c>
      <c r="AH712" s="127" t="s">
        <v>5554</v>
      </c>
      <c r="AI712" s="127" t="s">
        <v>5356</v>
      </c>
      <c r="AJ712" s="127" t="s">
        <v>5359</v>
      </c>
      <c r="AK712" s="127" t="s">
        <v>5360</v>
      </c>
      <c r="AL712" s="127" t="s">
        <v>5361</v>
      </c>
      <c r="AM712" s="127" t="s">
        <v>13</v>
      </c>
      <c r="AN712" s="127" t="s">
        <v>5551</v>
      </c>
      <c r="AO712" s="127" t="s">
        <v>5356</v>
      </c>
      <c r="AP712" s="127" t="s">
        <v>5356</v>
      </c>
      <c r="AQ712" s="132">
        <v>-5</v>
      </c>
      <c r="AR712" t="s">
        <v>95</v>
      </c>
      <c r="AS712"/>
    </row>
    <row r="713" spans="1:45" s="127" customFormat="1">
      <c r="A713" s="127" t="s">
        <v>6011</v>
      </c>
      <c r="B713" s="153">
        <v>43627</v>
      </c>
      <c r="C713" s="127" t="s">
        <v>6006</v>
      </c>
      <c r="D713" s="127" t="s">
        <v>6007</v>
      </c>
      <c r="E713" s="127" t="s">
        <v>5356</v>
      </c>
      <c r="F713" s="127" t="s">
        <v>5342</v>
      </c>
      <c r="G713" s="127" t="s">
        <v>5551</v>
      </c>
      <c r="H713" s="127" t="s">
        <v>5552</v>
      </c>
      <c r="I713" s="127" t="s">
        <v>5553</v>
      </c>
      <c r="J713" s="127" t="s">
        <v>5346</v>
      </c>
      <c r="K713" s="127" t="s">
        <v>5347</v>
      </c>
      <c r="L713" s="127" t="s">
        <v>5348</v>
      </c>
      <c r="M713" s="127" t="s">
        <v>5349</v>
      </c>
      <c r="N713" s="127" t="s">
        <v>5346</v>
      </c>
      <c r="O713" s="127" t="s">
        <v>5350</v>
      </c>
      <c r="P713" s="127" t="s">
        <v>5351</v>
      </c>
      <c r="Q713" s="127" t="s">
        <v>5352</v>
      </c>
      <c r="R713" s="127" t="s">
        <v>5371</v>
      </c>
      <c r="S713" s="127" t="s">
        <v>5372</v>
      </c>
      <c r="T713" s="127">
        <v>-3</v>
      </c>
      <c r="U713" s="127">
        <v>-3</v>
      </c>
      <c r="V713" s="127" t="s">
        <v>5355</v>
      </c>
      <c r="W713" s="127" t="s">
        <v>5355</v>
      </c>
      <c r="X713" s="127">
        <v>300000</v>
      </c>
      <c r="Y713" s="127">
        <v>300000</v>
      </c>
      <c r="Z713" s="127" t="s">
        <v>5356</v>
      </c>
      <c r="AA713" s="127">
        <v>-900000</v>
      </c>
      <c r="AB713" s="127">
        <v>0</v>
      </c>
      <c r="AC713" s="127">
        <v>-90000</v>
      </c>
      <c r="AD713" s="127">
        <v>-990</v>
      </c>
      <c r="AE713" s="127" t="s">
        <v>5357</v>
      </c>
      <c r="AF713" s="127" t="s">
        <v>5356</v>
      </c>
      <c r="AG713" s="127" t="s">
        <v>5356</v>
      </c>
      <c r="AH713" s="127" t="s">
        <v>5554</v>
      </c>
      <c r="AI713" s="127" t="s">
        <v>5356</v>
      </c>
      <c r="AJ713" s="127" t="s">
        <v>5359</v>
      </c>
      <c r="AK713" s="127" t="s">
        <v>5360</v>
      </c>
      <c r="AL713" s="127" t="s">
        <v>5361</v>
      </c>
      <c r="AM713" s="127" t="s">
        <v>13</v>
      </c>
      <c r="AN713" s="127" t="s">
        <v>5551</v>
      </c>
      <c r="AO713" s="127" t="s">
        <v>5356</v>
      </c>
      <c r="AP713" s="127" t="s">
        <v>5356</v>
      </c>
      <c r="AQ713" s="132">
        <v>-3</v>
      </c>
      <c r="AR713" t="s">
        <v>95</v>
      </c>
      <c r="AS713"/>
    </row>
    <row r="714" spans="1:45" s="127" customFormat="1">
      <c r="A714" s="127" t="s">
        <v>6011</v>
      </c>
      <c r="B714" s="153">
        <v>43627</v>
      </c>
      <c r="C714" s="127" t="s">
        <v>6006</v>
      </c>
      <c r="D714" s="127" t="s">
        <v>6007</v>
      </c>
      <c r="E714" s="127" t="s">
        <v>5356</v>
      </c>
      <c r="F714" s="127" t="s">
        <v>5342</v>
      </c>
      <c r="G714" s="127" t="s">
        <v>5551</v>
      </c>
      <c r="H714" s="127" t="s">
        <v>5552</v>
      </c>
      <c r="I714" s="127" t="s">
        <v>5553</v>
      </c>
      <c r="J714" s="127" t="s">
        <v>5346</v>
      </c>
      <c r="K714" s="127" t="s">
        <v>5347</v>
      </c>
      <c r="L714" s="127" t="s">
        <v>5348</v>
      </c>
      <c r="M714" s="127" t="s">
        <v>5349</v>
      </c>
      <c r="N714" s="127" t="s">
        <v>5346</v>
      </c>
      <c r="O714" s="127" t="s">
        <v>5350</v>
      </c>
      <c r="P714" s="127" t="s">
        <v>5351</v>
      </c>
      <c r="Q714" s="127" t="s">
        <v>5352</v>
      </c>
      <c r="R714" s="127" t="s">
        <v>5447</v>
      </c>
      <c r="S714" s="127" t="s">
        <v>5448</v>
      </c>
      <c r="T714" s="127">
        <v>-3</v>
      </c>
      <c r="U714" s="127">
        <v>-3</v>
      </c>
      <c r="V714" s="127" t="s">
        <v>5355</v>
      </c>
      <c r="W714" s="127" t="s">
        <v>5355</v>
      </c>
      <c r="X714" s="127">
        <v>320000</v>
      </c>
      <c r="Y714" s="127">
        <v>320000</v>
      </c>
      <c r="Z714" s="127" t="s">
        <v>5356</v>
      </c>
      <c r="AA714" s="127">
        <v>-960000</v>
      </c>
      <c r="AB714" s="127">
        <v>0</v>
      </c>
      <c r="AC714" s="127">
        <v>-96000</v>
      </c>
      <c r="AD714" s="127">
        <v>-1056</v>
      </c>
      <c r="AE714" s="127" t="s">
        <v>5357</v>
      </c>
      <c r="AF714" s="127" t="s">
        <v>5356</v>
      </c>
      <c r="AG714" s="127" t="s">
        <v>5356</v>
      </c>
      <c r="AH714" s="127" t="s">
        <v>5554</v>
      </c>
      <c r="AI714" s="127" t="s">
        <v>5356</v>
      </c>
      <c r="AJ714" s="127" t="s">
        <v>5359</v>
      </c>
      <c r="AK714" s="127" t="s">
        <v>5360</v>
      </c>
      <c r="AL714" s="127" t="s">
        <v>5361</v>
      </c>
      <c r="AM714" s="127" t="s">
        <v>13</v>
      </c>
      <c r="AN714" s="127" t="s">
        <v>5551</v>
      </c>
      <c r="AO714" s="127" t="s">
        <v>5356</v>
      </c>
      <c r="AP714" s="127" t="s">
        <v>5356</v>
      </c>
      <c r="AQ714" s="132">
        <v>-3</v>
      </c>
      <c r="AR714" t="s">
        <v>95</v>
      </c>
      <c r="AS714"/>
    </row>
    <row r="715" spans="1:45" s="127" customFormat="1">
      <c r="A715" s="127" t="s">
        <v>6012</v>
      </c>
      <c r="B715" s="153">
        <v>43617</v>
      </c>
      <c r="C715" s="127" t="s">
        <v>6006</v>
      </c>
      <c r="D715" s="127" t="s">
        <v>6007</v>
      </c>
      <c r="E715" s="127" t="s">
        <v>5356</v>
      </c>
      <c r="F715" s="127" t="s">
        <v>5342</v>
      </c>
      <c r="G715" s="127" t="s">
        <v>5378</v>
      </c>
      <c r="H715" s="127" t="s">
        <v>5379</v>
      </c>
      <c r="I715" s="127" t="s">
        <v>5380</v>
      </c>
      <c r="J715" s="127" t="s">
        <v>5346</v>
      </c>
      <c r="K715" s="127" t="s">
        <v>5347</v>
      </c>
      <c r="L715" s="127" t="s">
        <v>5348</v>
      </c>
      <c r="M715" s="127" t="s">
        <v>5349</v>
      </c>
      <c r="N715" s="127" t="s">
        <v>5346</v>
      </c>
      <c r="O715" s="127" t="s">
        <v>5350</v>
      </c>
      <c r="P715" s="127" t="s">
        <v>5381</v>
      </c>
      <c r="Q715" s="127" t="s">
        <v>5382</v>
      </c>
      <c r="R715" s="127" t="s">
        <v>5353</v>
      </c>
      <c r="S715" s="127" t="s">
        <v>5354</v>
      </c>
      <c r="T715" s="127">
        <v>-5</v>
      </c>
      <c r="U715" s="127">
        <v>-5</v>
      </c>
      <c r="V715" s="127" t="s">
        <v>5355</v>
      </c>
      <c r="W715" s="127" t="s">
        <v>5355</v>
      </c>
      <c r="X715" s="127">
        <v>155455</v>
      </c>
      <c r="Y715" s="127">
        <v>155455</v>
      </c>
      <c r="Z715" s="127" t="s">
        <v>5356</v>
      </c>
      <c r="AA715" s="127">
        <v>-777275</v>
      </c>
      <c r="AB715" s="127">
        <v>0</v>
      </c>
      <c r="AC715" s="127">
        <v>-77728</v>
      </c>
      <c r="AD715" s="127">
        <v>-855.00300000000004</v>
      </c>
      <c r="AE715" s="127" t="s">
        <v>5357</v>
      </c>
      <c r="AF715" s="127" t="s">
        <v>5356</v>
      </c>
      <c r="AG715" s="127" t="s">
        <v>5356</v>
      </c>
      <c r="AH715" s="127" t="s">
        <v>6013</v>
      </c>
      <c r="AI715" s="127" t="s">
        <v>5356</v>
      </c>
      <c r="AJ715" s="127" t="s">
        <v>5359</v>
      </c>
      <c r="AK715" s="127" t="s">
        <v>5360</v>
      </c>
      <c r="AL715" s="127" t="s">
        <v>5361</v>
      </c>
      <c r="AM715" s="127" t="s">
        <v>5384</v>
      </c>
      <c r="AN715" s="127" t="s">
        <v>5356</v>
      </c>
      <c r="AO715" s="127" t="s">
        <v>5356</v>
      </c>
      <c r="AP715" s="127" t="s">
        <v>5356</v>
      </c>
      <c r="AQ715" s="132">
        <v>-5</v>
      </c>
      <c r="AR715" t="s">
        <v>34</v>
      </c>
      <c r="AS715"/>
    </row>
    <row r="716" spans="1:45" s="127" customFormat="1">
      <c r="A716" s="127" t="s">
        <v>6012</v>
      </c>
      <c r="B716" s="153">
        <v>43617</v>
      </c>
      <c r="C716" s="127" t="s">
        <v>6006</v>
      </c>
      <c r="D716" s="127" t="s">
        <v>6007</v>
      </c>
      <c r="E716" s="127" t="s">
        <v>5356</v>
      </c>
      <c r="F716" s="127" t="s">
        <v>5342</v>
      </c>
      <c r="G716" s="127" t="s">
        <v>5378</v>
      </c>
      <c r="H716" s="127" t="s">
        <v>5379</v>
      </c>
      <c r="I716" s="127" t="s">
        <v>5380</v>
      </c>
      <c r="J716" s="127" t="s">
        <v>5346</v>
      </c>
      <c r="K716" s="127" t="s">
        <v>5347</v>
      </c>
      <c r="L716" s="127" t="s">
        <v>5348</v>
      </c>
      <c r="M716" s="127" t="s">
        <v>5349</v>
      </c>
      <c r="N716" s="127" t="s">
        <v>5346</v>
      </c>
      <c r="O716" s="127" t="s">
        <v>5350</v>
      </c>
      <c r="P716" s="127" t="s">
        <v>5381</v>
      </c>
      <c r="Q716" s="127" t="s">
        <v>5382</v>
      </c>
      <c r="R716" s="127" t="s">
        <v>5363</v>
      </c>
      <c r="S716" s="127" t="s">
        <v>5364</v>
      </c>
      <c r="T716" s="127">
        <v>-3</v>
      </c>
      <c r="U716" s="127">
        <v>-3</v>
      </c>
      <c r="V716" s="127" t="s">
        <v>5355</v>
      </c>
      <c r="W716" s="127" t="s">
        <v>5355</v>
      </c>
      <c r="X716" s="127">
        <v>340000</v>
      </c>
      <c r="Y716" s="127">
        <v>340000</v>
      </c>
      <c r="Z716" s="127" t="s">
        <v>5356</v>
      </c>
      <c r="AA716" s="127">
        <v>-1020000</v>
      </c>
      <c r="AB716" s="127">
        <v>0</v>
      </c>
      <c r="AC716" s="127">
        <v>-102000</v>
      </c>
      <c r="AD716" s="127">
        <v>-1122</v>
      </c>
      <c r="AE716" s="127" t="s">
        <v>5357</v>
      </c>
      <c r="AF716" s="127" t="s">
        <v>5356</v>
      </c>
      <c r="AG716" s="127" t="s">
        <v>5356</v>
      </c>
      <c r="AH716" s="127" t="s">
        <v>6013</v>
      </c>
      <c r="AI716" s="127" t="s">
        <v>5356</v>
      </c>
      <c r="AJ716" s="127" t="s">
        <v>5359</v>
      </c>
      <c r="AK716" s="127" t="s">
        <v>5360</v>
      </c>
      <c r="AL716" s="127" t="s">
        <v>5361</v>
      </c>
      <c r="AM716" s="127" t="s">
        <v>5384</v>
      </c>
      <c r="AN716" s="127" t="s">
        <v>5356</v>
      </c>
      <c r="AO716" s="127" t="s">
        <v>5356</v>
      </c>
      <c r="AP716" s="127" t="s">
        <v>5356</v>
      </c>
      <c r="AQ716" s="132">
        <v>-3</v>
      </c>
      <c r="AR716" t="s">
        <v>34</v>
      </c>
      <c r="AS716"/>
    </row>
    <row r="717" spans="1:45" s="127" customFormat="1">
      <c r="A717" s="127" t="s">
        <v>6012</v>
      </c>
      <c r="B717" s="153">
        <v>43617</v>
      </c>
      <c r="C717" s="127" t="s">
        <v>6006</v>
      </c>
      <c r="D717" s="127" t="s">
        <v>6007</v>
      </c>
      <c r="E717" s="127" t="s">
        <v>5356</v>
      </c>
      <c r="F717" s="127" t="s">
        <v>5342</v>
      </c>
      <c r="G717" s="127" t="s">
        <v>5378</v>
      </c>
      <c r="H717" s="127" t="s">
        <v>5379</v>
      </c>
      <c r="I717" s="127" t="s">
        <v>5380</v>
      </c>
      <c r="J717" s="127" t="s">
        <v>5346</v>
      </c>
      <c r="K717" s="127" t="s">
        <v>5347</v>
      </c>
      <c r="L717" s="127" t="s">
        <v>5348</v>
      </c>
      <c r="M717" s="127" t="s">
        <v>5349</v>
      </c>
      <c r="N717" s="127" t="s">
        <v>5346</v>
      </c>
      <c r="O717" s="127" t="s">
        <v>5350</v>
      </c>
      <c r="P717" s="127" t="s">
        <v>5381</v>
      </c>
      <c r="Q717" s="127" t="s">
        <v>5382</v>
      </c>
      <c r="R717" s="127" t="s">
        <v>5369</v>
      </c>
      <c r="S717" s="127" t="s">
        <v>5370</v>
      </c>
      <c r="T717" s="127">
        <v>-3</v>
      </c>
      <c r="U717" s="127">
        <v>-3</v>
      </c>
      <c r="V717" s="127" t="s">
        <v>5355</v>
      </c>
      <c r="W717" s="127" t="s">
        <v>5355</v>
      </c>
      <c r="X717" s="127">
        <v>300000</v>
      </c>
      <c r="Y717" s="127">
        <v>300000</v>
      </c>
      <c r="Z717" s="127" t="s">
        <v>5356</v>
      </c>
      <c r="AA717" s="127">
        <v>-900000</v>
      </c>
      <c r="AB717" s="127">
        <v>0</v>
      </c>
      <c r="AC717" s="127">
        <v>-90000</v>
      </c>
      <c r="AD717" s="127">
        <v>-990</v>
      </c>
      <c r="AE717" s="127" t="s">
        <v>5357</v>
      </c>
      <c r="AF717" s="127" t="s">
        <v>5356</v>
      </c>
      <c r="AG717" s="127" t="s">
        <v>5356</v>
      </c>
      <c r="AH717" s="127" t="s">
        <v>6013</v>
      </c>
      <c r="AI717" s="127" t="s">
        <v>5356</v>
      </c>
      <c r="AJ717" s="127" t="s">
        <v>5359</v>
      </c>
      <c r="AK717" s="127" t="s">
        <v>5360</v>
      </c>
      <c r="AL717" s="127" t="s">
        <v>5361</v>
      </c>
      <c r="AM717" s="127" t="s">
        <v>5384</v>
      </c>
      <c r="AN717" s="127" t="s">
        <v>5356</v>
      </c>
      <c r="AO717" s="127" t="s">
        <v>5356</v>
      </c>
      <c r="AP717" s="127" t="s">
        <v>5356</v>
      </c>
      <c r="AQ717" s="132">
        <v>-3</v>
      </c>
      <c r="AR717" t="s">
        <v>34</v>
      </c>
      <c r="AS717"/>
    </row>
    <row r="718" spans="1:45" s="127" customFormat="1">
      <c r="A718" s="127" t="s">
        <v>6012</v>
      </c>
      <c r="B718" s="153">
        <v>43617</v>
      </c>
      <c r="C718" s="127" t="s">
        <v>6006</v>
      </c>
      <c r="D718" s="127" t="s">
        <v>6007</v>
      </c>
      <c r="E718" s="127" t="s">
        <v>5356</v>
      </c>
      <c r="F718" s="127" t="s">
        <v>5342</v>
      </c>
      <c r="G718" s="127" t="s">
        <v>5378</v>
      </c>
      <c r="H718" s="127" t="s">
        <v>5379</v>
      </c>
      <c r="I718" s="127" t="s">
        <v>5380</v>
      </c>
      <c r="J718" s="127" t="s">
        <v>5346</v>
      </c>
      <c r="K718" s="127" t="s">
        <v>5347</v>
      </c>
      <c r="L718" s="127" t="s">
        <v>5348</v>
      </c>
      <c r="M718" s="127" t="s">
        <v>5349</v>
      </c>
      <c r="N718" s="127" t="s">
        <v>5346</v>
      </c>
      <c r="O718" s="127" t="s">
        <v>5350</v>
      </c>
      <c r="P718" s="127" t="s">
        <v>5381</v>
      </c>
      <c r="Q718" s="127" t="s">
        <v>5382</v>
      </c>
      <c r="R718" s="127" t="s">
        <v>5367</v>
      </c>
      <c r="S718" s="127" t="s">
        <v>5368</v>
      </c>
      <c r="T718" s="127">
        <v>-2</v>
      </c>
      <c r="U718" s="127">
        <v>-2</v>
      </c>
      <c r="V718" s="127" t="s">
        <v>5355</v>
      </c>
      <c r="W718" s="127" t="s">
        <v>5355</v>
      </c>
      <c r="X718" s="127">
        <v>255000</v>
      </c>
      <c r="Y718" s="127">
        <v>255000</v>
      </c>
      <c r="Z718" s="127" t="s">
        <v>5356</v>
      </c>
      <c r="AA718" s="127">
        <v>-510000</v>
      </c>
      <c r="AB718" s="127">
        <v>90000</v>
      </c>
      <c r="AC718" s="127">
        <v>-51000</v>
      </c>
      <c r="AD718" s="127">
        <v>-561</v>
      </c>
      <c r="AE718" s="127" t="s">
        <v>5357</v>
      </c>
      <c r="AF718" s="127" t="s">
        <v>5356</v>
      </c>
      <c r="AG718" s="127" t="s">
        <v>5356</v>
      </c>
      <c r="AH718" s="127" t="s">
        <v>6013</v>
      </c>
      <c r="AI718" s="127" t="s">
        <v>5356</v>
      </c>
      <c r="AJ718" s="127" t="s">
        <v>5359</v>
      </c>
      <c r="AK718" s="127" t="s">
        <v>5360</v>
      </c>
      <c r="AL718" s="127" t="s">
        <v>5361</v>
      </c>
      <c r="AM718" s="127" t="s">
        <v>5384</v>
      </c>
      <c r="AN718" s="127" t="s">
        <v>5356</v>
      </c>
      <c r="AO718" s="127" t="s">
        <v>5356</v>
      </c>
      <c r="AP718" s="127" t="s">
        <v>5356</v>
      </c>
      <c r="AQ718" s="132">
        <v>-2</v>
      </c>
      <c r="AR718" t="s">
        <v>34</v>
      </c>
      <c r="AS718"/>
    </row>
    <row r="719" spans="1:45" s="127" customFormat="1">
      <c r="A719" s="127" t="s">
        <v>6012</v>
      </c>
      <c r="B719" s="153">
        <v>43617</v>
      </c>
      <c r="C719" s="127" t="s">
        <v>6006</v>
      </c>
      <c r="D719" s="127" t="s">
        <v>6007</v>
      </c>
      <c r="E719" s="127" t="s">
        <v>5356</v>
      </c>
      <c r="F719" s="127" t="s">
        <v>5342</v>
      </c>
      <c r="G719" s="127" t="s">
        <v>5378</v>
      </c>
      <c r="H719" s="127" t="s">
        <v>5379</v>
      </c>
      <c r="I719" s="127" t="s">
        <v>5380</v>
      </c>
      <c r="J719" s="127" t="s">
        <v>5346</v>
      </c>
      <c r="K719" s="127" t="s">
        <v>5347</v>
      </c>
      <c r="L719" s="127" t="s">
        <v>5348</v>
      </c>
      <c r="M719" s="127" t="s">
        <v>5349</v>
      </c>
      <c r="N719" s="127" t="s">
        <v>5346</v>
      </c>
      <c r="O719" s="127" t="s">
        <v>5350</v>
      </c>
      <c r="P719" s="127" t="s">
        <v>5381</v>
      </c>
      <c r="Q719" s="127" t="s">
        <v>5382</v>
      </c>
      <c r="R719" s="127" t="s">
        <v>5386</v>
      </c>
      <c r="S719" s="127" t="s">
        <v>5387</v>
      </c>
      <c r="T719" s="127">
        <v>-10</v>
      </c>
      <c r="U719" s="127">
        <v>-10</v>
      </c>
      <c r="V719" s="127" t="s">
        <v>5355</v>
      </c>
      <c r="W719" s="127" t="s">
        <v>5355</v>
      </c>
      <c r="X719" s="127">
        <v>213273</v>
      </c>
      <c r="Y719" s="127">
        <v>213273</v>
      </c>
      <c r="Z719" s="127" t="s">
        <v>5356</v>
      </c>
      <c r="AA719" s="127">
        <v>-2132730</v>
      </c>
      <c r="AB719" s="127">
        <v>0</v>
      </c>
      <c r="AC719" s="127">
        <v>-213273</v>
      </c>
      <c r="AD719" s="127">
        <v>-2346.0030000000002</v>
      </c>
      <c r="AE719" s="127" t="s">
        <v>5357</v>
      </c>
      <c r="AF719" s="127" t="s">
        <v>5356</v>
      </c>
      <c r="AG719" s="127" t="s">
        <v>5356</v>
      </c>
      <c r="AH719" s="127" t="s">
        <v>6013</v>
      </c>
      <c r="AI719" s="127" t="s">
        <v>5356</v>
      </c>
      <c r="AJ719" s="127" t="s">
        <v>5359</v>
      </c>
      <c r="AK719" s="127" t="s">
        <v>5360</v>
      </c>
      <c r="AL719" s="127" t="s">
        <v>5361</v>
      </c>
      <c r="AM719" s="127" t="s">
        <v>5384</v>
      </c>
      <c r="AN719" s="127" t="s">
        <v>5356</v>
      </c>
      <c r="AO719" s="127" t="s">
        <v>5356</v>
      </c>
      <c r="AP719" s="127" t="s">
        <v>5356</v>
      </c>
      <c r="AQ719" s="132">
        <v>-10</v>
      </c>
      <c r="AR719" t="s">
        <v>34</v>
      </c>
      <c r="AS719"/>
    </row>
    <row r="720" spans="1:45" s="127" customFormat="1">
      <c r="A720" s="127" t="s">
        <v>6012</v>
      </c>
      <c r="B720" s="153">
        <v>43617</v>
      </c>
      <c r="C720" s="127" t="s">
        <v>6006</v>
      </c>
      <c r="D720" s="127" t="s">
        <v>6007</v>
      </c>
      <c r="E720" s="127" t="s">
        <v>5356</v>
      </c>
      <c r="F720" s="127" t="s">
        <v>5342</v>
      </c>
      <c r="G720" s="127" t="s">
        <v>5378</v>
      </c>
      <c r="H720" s="127" t="s">
        <v>5379</v>
      </c>
      <c r="I720" s="127" t="s">
        <v>5380</v>
      </c>
      <c r="J720" s="127" t="s">
        <v>5346</v>
      </c>
      <c r="K720" s="127" t="s">
        <v>5347</v>
      </c>
      <c r="L720" s="127" t="s">
        <v>5348</v>
      </c>
      <c r="M720" s="127" t="s">
        <v>5349</v>
      </c>
      <c r="N720" s="127" t="s">
        <v>5346</v>
      </c>
      <c r="O720" s="127" t="s">
        <v>5350</v>
      </c>
      <c r="P720" s="127" t="s">
        <v>5381</v>
      </c>
      <c r="Q720" s="127" t="s">
        <v>5382</v>
      </c>
      <c r="R720" s="127" t="s">
        <v>5371</v>
      </c>
      <c r="S720" s="127" t="s">
        <v>5372</v>
      </c>
      <c r="T720" s="127">
        <v>-2</v>
      </c>
      <c r="U720" s="127">
        <v>-2</v>
      </c>
      <c r="V720" s="127" t="s">
        <v>5355</v>
      </c>
      <c r="W720" s="127" t="s">
        <v>5355</v>
      </c>
      <c r="X720" s="127">
        <v>300000</v>
      </c>
      <c r="Y720" s="127">
        <v>300000</v>
      </c>
      <c r="Z720" s="127" t="s">
        <v>5356</v>
      </c>
      <c r="AA720" s="127">
        <v>-600000</v>
      </c>
      <c r="AB720" s="127">
        <v>0</v>
      </c>
      <c r="AC720" s="127">
        <v>-60000</v>
      </c>
      <c r="AD720" s="127">
        <v>-660</v>
      </c>
      <c r="AE720" s="127" t="s">
        <v>5357</v>
      </c>
      <c r="AF720" s="127" t="s">
        <v>5356</v>
      </c>
      <c r="AG720" s="127" t="s">
        <v>5356</v>
      </c>
      <c r="AH720" s="127" t="s">
        <v>6013</v>
      </c>
      <c r="AI720" s="127" t="s">
        <v>5356</v>
      </c>
      <c r="AJ720" s="127" t="s">
        <v>5359</v>
      </c>
      <c r="AK720" s="127" t="s">
        <v>5360</v>
      </c>
      <c r="AL720" s="127" t="s">
        <v>5361</v>
      </c>
      <c r="AM720" s="127" t="s">
        <v>5384</v>
      </c>
      <c r="AN720" s="127" t="s">
        <v>5356</v>
      </c>
      <c r="AO720" s="127" t="s">
        <v>5356</v>
      </c>
      <c r="AP720" s="127" t="s">
        <v>5356</v>
      </c>
      <c r="AQ720" s="132">
        <v>-2</v>
      </c>
      <c r="AR720" t="s">
        <v>34</v>
      </c>
      <c r="AS720"/>
    </row>
    <row r="721" spans="1:45" s="127" customFormat="1">
      <c r="A721" s="127" t="s">
        <v>6014</v>
      </c>
      <c r="B721" s="153">
        <v>43622</v>
      </c>
      <c r="C721" s="127" t="s">
        <v>6015</v>
      </c>
      <c r="D721" s="127" t="s">
        <v>6016</v>
      </c>
      <c r="E721" s="127" t="s">
        <v>5356</v>
      </c>
      <c r="F721" s="127" t="s">
        <v>5342</v>
      </c>
      <c r="G721" s="127" t="s">
        <v>5427</v>
      </c>
      <c r="H721" s="127" t="s">
        <v>5428</v>
      </c>
      <c r="I721" s="127" t="s">
        <v>5490</v>
      </c>
      <c r="J721" s="127" t="s">
        <v>5346</v>
      </c>
      <c r="K721" s="127" t="s">
        <v>5347</v>
      </c>
      <c r="L721" s="127" t="s">
        <v>5348</v>
      </c>
      <c r="M721" s="127" t="s">
        <v>5349</v>
      </c>
      <c r="N721" s="127" t="s">
        <v>5346</v>
      </c>
      <c r="O721" s="127" t="s">
        <v>5350</v>
      </c>
      <c r="P721" s="127" t="s">
        <v>5351</v>
      </c>
      <c r="Q721" s="127" t="s">
        <v>5352</v>
      </c>
      <c r="R721" s="127" t="s">
        <v>5353</v>
      </c>
      <c r="S721" s="127" t="s">
        <v>5354</v>
      </c>
      <c r="T721" s="154">
        <v>-5</v>
      </c>
      <c r="U721" s="154">
        <v>-5</v>
      </c>
      <c r="V721" s="154" t="s">
        <v>5355</v>
      </c>
      <c r="W721" s="154" t="s">
        <v>5355</v>
      </c>
      <c r="X721" s="154">
        <v>155455</v>
      </c>
      <c r="Y721" s="154">
        <v>155455</v>
      </c>
      <c r="Z721" s="154" t="s">
        <v>5356</v>
      </c>
      <c r="AA721" s="154">
        <v>-777275</v>
      </c>
      <c r="AB721" s="154">
        <v>0</v>
      </c>
      <c r="AC721" s="154">
        <v>-77728</v>
      </c>
      <c r="AD721" s="154">
        <v>-855.00300000000004</v>
      </c>
      <c r="AE721" s="127" t="s">
        <v>5357</v>
      </c>
      <c r="AF721" s="127" t="s">
        <v>5356</v>
      </c>
      <c r="AG721" s="127" t="s">
        <v>5356</v>
      </c>
      <c r="AH721" s="127" t="s">
        <v>6017</v>
      </c>
      <c r="AI721" s="127" t="s">
        <v>5356</v>
      </c>
      <c r="AJ721" s="127" t="s">
        <v>5359</v>
      </c>
      <c r="AK721" s="127" t="s">
        <v>5360</v>
      </c>
      <c r="AL721" s="127" t="s">
        <v>5361</v>
      </c>
      <c r="AM721" s="127" t="s">
        <v>5356</v>
      </c>
      <c r="AN721" s="127" t="s">
        <v>5492</v>
      </c>
      <c r="AO721" s="127" t="s">
        <v>5490</v>
      </c>
      <c r="AP721" s="127" t="s">
        <v>5384</v>
      </c>
      <c r="AQ721" s="132">
        <v>-5</v>
      </c>
      <c r="AR721" t="s">
        <v>34</v>
      </c>
      <c r="AS721"/>
    </row>
    <row r="722" spans="1:45" s="127" customFormat="1">
      <c r="A722" s="127" t="s">
        <v>6014</v>
      </c>
      <c r="B722" s="153">
        <v>43622</v>
      </c>
      <c r="C722" s="127" t="s">
        <v>6015</v>
      </c>
      <c r="D722" s="127" t="s">
        <v>6016</v>
      </c>
      <c r="E722" s="127" t="s">
        <v>5356</v>
      </c>
      <c r="F722" s="127" t="s">
        <v>5342</v>
      </c>
      <c r="G722" s="127" t="s">
        <v>5427</v>
      </c>
      <c r="H722" s="127" t="s">
        <v>5428</v>
      </c>
      <c r="I722" s="127" t="s">
        <v>5490</v>
      </c>
      <c r="J722" s="127" t="s">
        <v>5346</v>
      </c>
      <c r="K722" s="127" t="s">
        <v>5347</v>
      </c>
      <c r="L722" s="127" t="s">
        <v>5348</v>
      </c>
      <c r="M722" s="127" t="s">
        <v>5349</v>
      </c>
      <c r="N722" s="127" t="s">
        <v>5346</v>
      </c>
      <c r="O722" s="127" t="s">
        <v>5350</v>
      </c>
      <c r="P722" s="127" t="s">
        <v>5351</v>
      </c>
      <c r="Q722" s="127" t="s">
        <v>5352</v>
      </c>
      <c r="R722" s="127" t="s">
        <v>5386</v>
      </c>
      <c r="S722" s="127" t="s">
        <v>5387</v>
      </c>
      <c r="T722" s="154">
        <v>-10</v>
      </c>
      <c r="U722" s="154">
        <v>-10</v>
      </c>
      <c r="V722" s="154" t="s">
        <v>5355</v>
      </c>
      <c r="W722" s="154" t="s">
        <v>5355</v>
      </c>
      <c r="X722" s="154">
        <v>181282</v>
      </c>
      <c r="Y722" s="154">
        <v>181282</v>
      </c>
      <c r="Z722" s="154" t="s">
        <v>5356</v>
      </c>
      <c r="AA722" s="154">
        <v>-1812820</v>
      </c>
      <c r="AB722" s="154">
        <v>319910</v>
      </c>
      <c r="AC722" s="154">
        <v>-181282</v>
      </c>
      <c r="AD722" s="154">
        <v>-1994.1020000000001</v>
      </c>
      <c r="AE722" s="127" t="s">
        <v>5357</v>
      </c>
      <c r="AF722" s="127" t="s">
        <v>5356</v>
      </c>
      <c r="AG722" s="127" t="s">
        <v>5356</v>
      </c>
      <c r="AH722" s="127" t="s">
        <v>6017</v>
      </c>
      <c r="AI722" s="127" t="s">
        <v>5356</v>
      </c>
      <c r="AJ722" s="127" t="s">
        <v>5359</v>
      </c>
      <c r="AK722" s="127" t="s">
        <v>5360</v>
      </c>
      <c r="AL722" s="127" t="s">
        <v>5361</v>
      </c>
      <c r="AM722" s="127" t="s">
        <v>5356</v>
      </c>
      <c r="AN722" s="127" t="s">
        <v>5492</v>
      </c>
      <c r="AO722" s="127" t="s">
        <v>5490</v>
      </c>
      <c r="AP722" s="127" t="s">
        <v>5384</v>
      </c>
      <c r="AQ722" s="132">
        <v>-10</v>
      </c>
      <c r="AR722" t="s">
        <v>34</v>
      </c>
      <c r="AS722"/>
    </row>
    <row r="723" spans="1:45" s="127" customFormat="1">
      <c r="A723" s="127" t="s">
        <v>6014</v>
      </c>
      <c r="B723" s="153">
        <v>43622</v>
      </c>
      <c r="C723" s="127" t="s">
        <v>6015</v>
      </c>
      <c r="D723" s="127" t="s">
        <v>6016</v>
      </c>
      <c r="E723" s="127" t="s">
        <v>5356</v>
      </c>
      <c r="F723" s="127" t="s">
        <v>5342</v>
      </c>
      <c r="G723" s="127" t="s">
        <v>5427</v>
      </c>
      <c r="H723" s="127" t="s">
        <v>5428</v>
      </c>
      <c r="I723" s="127" t="s">
        <v>5490</v>
      </c>
      <c r="J723" s="127" t="s">
        <v>5346</v>
      </c>
      <c r="K723" s="127" t="s">
        <v>5347</v>
      </c>
      <c r="L723" s="127" t="s">
        <v>5348</v>
      </c>
      <c r="M723" s="127" t="s">
        <v>5349</v>
      </c>
      <c r="N723" s="127" t="s">
        <v>5346</v>
      </c>
      <c r="O723" s="127" t="s">
        <v>5350</v>
      </c>
      <c r="P723" s="127" t="s">
        <v>5351</v>
      </c>
      <c r="Q723" s="127" t="s">
        <v>5352</v>
      </c>
      <c r="R723" s="127" t="s">
        <v>5367</v>
      </c>
      <c r="S723" s="127" t="s">
        <v>5368</v>
      </c>
      <c r="T723" s="154">
        <v>-3</v>
      </c>
      <c r="U723" s="154">
        <v>-3</v>
      </c>
      <c r="V723" s="154" t="s">
        <v>5355</v>
      </c>
      <c r="W723" s="154" t="s">
        <v>5355</v>
      </c>
      <c r="X723" s="154">
        <v>313636</v>
      </c>
      <c r="Y723" s="154">
        <v>313636</v>
      </c>
      <c r="Z723" s="154" t="s">
        <v>5356</v>
      </c>
      <c r="AA723" s="154">
        <v>-940908</v>
      </c>
      <c r="AB723" s="154">
        <v>0</v>
      </c>
      <c r="AC723" s="154">
        <v>-94091</v>
      </c>
      <c r="AD723" s="154">
        <v>-1034.999</v>
      </c>
      <c r="AE723" s="127" t="s">
        <v>5357</v>
      </c>
      <c r="AF723" s="127" t="s">
        <v>5356</v>
      </c>
      <c r="AG723" s="127" t="s">
        <v>5356</v>
      </c>
      <c r="AH723" s="127" t="s">
        <v>6017</v>
      </c>
      <c r="AI723" s="127" t="s">
        <v>5356</v>
      </c>
      <c r="AJ723" s="127" t="s">
        <v>5359</v>
      </c>
      <c r="AK723" s="127" t="s">
        <v>5360</v>
      </c>
      <c r="AL723" s="127" t="s">
        <v>5361</v>
      </c>
      <c r="AM723" s="127" t="s">
        <v>5356</v>
      </c>
      <c r="AN723" s="127" t="s">
        <v>5492</v>
      </c>
      <c r="AO723" s="127" t="s">
        <v>5490</v>
      </c>
      <c r="AP723" s="127" t="s">
        <v>5384</v>
      </c>
      <c r="AQ723" s="132">
        <v>-3</v>
      </c>
      <c r="AR723" t="s">
        <v>34</v>
      </c>
      <c r="AS723"/>
    </row>
    <row r="724" spans="1:45" s="127" customFormat="1">
      <c r="A724" s="127" t="s">
        <v>6014</v>
      </c>
      <c r="B724" s="153">
        <v>43622</v>
      </c>
      <c r="C724" s="127" t="s">
        <v>6015</v>
      </c>
      <c r="D724" s="127" t="s">
        <v>6016</v>
      </c>
      <c r="E724" s="127" t="s">
        <v>5356</v>
      </c>
      <c r="F724" s="127" t="s">
        <v>5342</v>
      </c>
      <c r="G724" s="127" t="s">
        <v>5427</v>
      </c>
      <c r="H724" s="127" t="s">
        <v>5428</v>
      </c>
      <c r="I724" s="127" t="s">
        <v>5490</v>
      </c>
      <c r="J724" s="127" t="s">
        <v>5346</v>
      </c>
      <c r="K724" s="127" t="s">
        <v>5347</v>
      </c>
      <c r="L724" s="127" t="s">
        <v>5348</v>
      </c>
      <c r="M724" s="127" t="s">
        <v>5349</v>
      </c>
      <c r="N724" s="127" t="s">
        <v>5346</v>
      </c>
      <c r="O724" s="127" t="s">
        <v>5350</v>
      </c>
      <c r="P724" s="127" t="s">
        <v>5351</v>
      </c>
      <c r="Q724" s="127" t="s">
        <v>5352</v>
      </c>
      <c r="R724" s="127" t="s">
        <v>5369</v>
      </c>
      <c r="S724" s="127" t="s">
        <v>5370</v>
      </c>
      <c r="T724" s="154">
        <v>-2</v>
      </c>
      <c r="U724" s="154">
        <v>-2</v>
      </c>
      <c r="V724" s="154" t="s">
        <v>5355</v>
      </c>
      <c r="W724" s="154" t="s">
        <v>5355</v>
      </c>
      <c r="X724" s="154">
        <v>313636</v>
      </c>
      <c r="Y724" s="154">
        <v>313636</v>
      </c>
      <c r="Z724" s="154" t="s">
        <v>5356</v>
      </c>
      <c r="AA724" s="154">
        <v>-627272</v>
      </c>
      <c r="AB724" s="154">
        <v>0</v>
      </c>
      <c r="AC724" s="154">
        <v>-62727</v>
      </c>
      <c r="AD724" s="154">
        <v>-689.99900000000002</v>
      </c>
      <c r="AE724" s="127" t="s">
        <v>5357</v>
      </c>
      <c r="AF724" s="127" t="s">
        <v>5356</v>
      </c>
      <c r="AG724" s="127" t="s">
        <v>5356</v>
      </c>
      <c r="AH724" s="127" t="s">
        <v>6017</v>
      </c>
      <c r="AI724" s="127" t="s">
        <v>5356</v>
      </c>
      <c r="AJ724" s="127" t="s">
        <v>5359</v>
      </c>
      <c r="AK724" s="127" t="s">
        <v>5360</v>
      </c>
      <c r="AL724" s="127" t="s">
        <v>5361</v>
      </c>
      <c r="AM724" s="127" t="s">
        <v>5356</v>
      </c>
      <c r="AN724" s="127" t="s">
        <v>5492</v>
      </c>
      <c r="AO724" s="127" t="s">
        <v>5490</v>
      </c>
      <c r="AP724" s="127" t="s">
        <v>5384</v>
      </c>
      <c r="AQ724" s="132">
        <v>-2</v>
      </c>
      <c r="AR724" t="s">
        <v>34</v>
      </c>
      <c r="AS724"/>
    </row>
    <row r="725" spans="1:45" s="127" customFormat="1">
      <c r="A725" s="127" t="s">
        <v>6014</v>
      </c>
      <c r="B725" s="153">
        <v>43622</v>
      </c>
      <c r="C725" s="127" t="s">
        <v>6015</v>
      </c>
      <c r="D725" s="127" t="s">
        <v>6016</v>
      </c>
      <c r="E725" s="127" t="s">
        <v>5356</v>
      </c>
      <c r="F725" s="127" t="s">
        <v>5342</v>
      </c>
      <c r="G725" s="127" t="s">
        <v>5427</v>
      </c>
      <c r="H725" s="127" t="s">
        <v>5428</v>
      </c>
      <c r="I725" s="127" t="s">
        <v>5490</v>
      </c>
      <c r="J725" s="127" t="s">
        <v>5346</v>
      </c>
      <c r="K725" s="127" t="s">
        <v>5347</v>
      </c>
      <c r="L725" s="127" t="s">
        <v>5348</v>
      </c>
      <c r="M725" s="127" t="s">
        <v>5349</v>
      </c>
      <c r="N725" s="127" t="s">
        <v>5346</v>
      </c>
      <c r="O725" s="127" t="s">
        <v>5350</v>
      </c>
      <c r="P725" s="127" t="s">
        <v>5351</v>
      </c>
      <c r="Q725" s="127" t="s">
        <v>5352</v>
      </c>
      <c r="R725" s="127" t="s">
        <v>5371</v>
      </c>
      <c r="S725" s="127" t="s">
        <v>5372</v>
      </c>
      <c r="T725" s="154">
        <v>-4</v>
      </c>
      <c r="U725" s="154">
        <v>-4</v>
      </c>
      <c r="V725" s="154" t="s">
        <v>5355</v>
      </c>
      <c r="W725" s="154" t="s">
        <v>5355</v>
      </c>
      <c r="X725" s="154">
        <v>266591</v>
      </c>
      <c r="Y725" s="154">
        <v>266591</v>
      </c>
      <c r="Z725" s="154" t="s">
        <v>5356</v>
      </c>
      <c r="AA725" s="154">
        <v>-1066362</v>
      </c>
      <c r="AB725" s="154">
        <v>188182</v>
      </c>
      <c r="AC725" s="154">
        <v>-106636</v>
      </c>
      <c r="AD725" s="154">
        <v>-1172.998</v>
      </c>
      <c r="AE725" s="127" t="s">
        <v>5357</v>
      </c>
      <c r="AF725" s="127" t="s">
        <v>5356</v>
      </c>
      <c r="AG725" s="127" t="s">
        <v>5356</v>
      </c>
      <c r="AH725" s="127" t="s">
        <v>6017</v>
      </c>
      <c r="AI725" s="127" t="s">
        <v>5356</v>
      </c>
      <c r="AJ725" s="127" t="s">
        <v>5359</v>
      </c>
      <c r="AK725" s="127" t="s">
        <v>5360</v>
      </c>
      <c r="AL725" s="127" t="s">
        <v>5361</v>
      </c>
      <c r="AM725" s="127" t="s">
        <v>5356</v>
      </c>
      <c r="AN725" s="127" t="s">
        <v>5492</v>
      </c>
      <c r="AO725" s="127" t="s">
        <v>5490</v>
      </c>
      <c r="AP725" s="127" t="s">
        <v>5384</v>
      </c>
      <c r="AQ725" s="132">
        <v>-4</v>
      </c>
      <c r="AR725" t="s">
        <v>34</v>
      </c>
      <c r="AS725"/>
    </row>
    <row r="728" spans="1:45">
      <c r="Y728" s="155"/>
    </row>
    <row r="729" spans="1:45">
      <c r="Y729" s="156"/>
    </row>
  </sheetData>
  <autoFilter ref="A1:AS72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pane xSplit="1" ySplit="4" topLeftCell="B42" activePane="bottomRight" state="frozen"/>
      <selection pane="topRight" activeCell="B1" sqref="B1"/>
      <selection pane="bottomLeft" activeCell="A5" sqref="A5"/>
      <selection pane="bottomRight" activeCell="D57" sqref="D57"/>
    </sheetView>
  </sheetViews>
  <sheetFormatPr defaultRowHeight="15"/>
  <cols>
    <col min="1" max="1" width="23.42578125" customWidth="1"/>
    <col min="2" max="2" width="24.5703125" style="155" customWidth="1"/>
    <col min="3" max="3" width="15.85546875" customWidth="1"/>
    <col min="4" max="4" width="20.7109375" customWidth="1"/>
    <col min="5" max="5" width="20.28515625" customWidth="1"/>
    <col min="6" max="6" width="20.5703125" style="155" customWidth="1"/>
    <col min="7" max="7" width="11.28515625" bestFit="1" customWidth="1"/>
    <col min="8" max="8" width="19.85546875" bestFit="1" customWidth="1"/>
    <col min="10" max="10" width="20.42578125" bestFit="1" customWidth="1"/>
    <col min="11" max="11" width="10.5703125" bestFit="1" customWidth="1"/>
  </cols>
  <sheetData>
    <row r="1" spans="1:8">
      <c r="A1" t="s">
        <v>5300</v>
      </c>
      <c r="B1" s="40" t="s">
        <v>6018</v>
      </c>
    </row>
    <row r="3" spans="1:8">
      <c r="A3" t="s">
        <v>6019</v>
      </c>
      <c r="B3" t="s">
        <v>6020</v>
      </c>
      <c r="F3"/>
    </row>
    <row r="4" spans="1:8">
      <c r="A4" t="s">
        <v>6021</v>
      </c>
      <c r="B4">
        <v>0</v>
      </c>
      <c r="C4" t="s">
        <v>34</v>
      </c>
      <c r="D4" t="s">
        <v>29</v>
      </c>
      <c r="E4" t="s">
        <v>94</v>
      </c>
      <c r="F4" t="s">
        <v>95</v>
      </c>
      <c r="G4" t="s">
        <v>6022</v>
      </c>
      <c r="H4" t="s">
        <v>13</v>
      </c>
    </row>
    <row r="5" spans="1:8">
      <c r="A5" s="157" t="s">
        <v>5439</v>
      </c>
      <c r="B5" s="40"/>
      <c r="C5" s="40"/>
      <c r="D5" s="40"/>
      <c r="E5" s="40"/>
      <c r="F5" s="40">
        <v>28397.083000000002</v>
      </c>
      <c r="G5" s="40">
        <v>28397.083000000002</v>
      </c>
      <c r="H5" t="s">
        <v>72</v>
      </c>
    </row>
    <row r="6" spans="1:8">
      <c r="A6" s="157" t="s">
        <v>5693</v>
      </c>
      <c r="B6" s="40"/>
      <c r="C6" s="40"/>
      <c r="D6" s="40"/>
      <c r="E6" s="40"/>
      <c r="F6" s="40">
        <v>6024.8049999999994</v>
      </c>
      <c r="G6" s="40">
        <v>6024.8049999999994</v>
      </c>
      <c r="H6" t="s">
        <v>72</v>
      </c>
    </row>
    <row r="7" spans="1:8">
      <c r="A7" s="157" t="s">
        <v>5434</v>
      </c>
      <c r="B7" s="40"/>
      <c r="C7" s="40"/>
      <c r="D7" s="40"/>
      <c r="E7" s="40">
        <v>11247.507</v>
      </c>
      <c r="F7" s="40"/>
      <c r="G7" s="40">
        <v>11247.507</v>
      </c>
      <c r="H7" t="s">
        <v>72</v>
      </c>
    </row>
    <row r="8" spans="1:8">
      <c r="A8" s="157" t="s">
        <v>5456</v>
      </c>
      <c r="B8" s="40"/>
      <c r="C8" s="40">
        <v>5623.3519999999999</v>
      </c>
      <c r="D8" s="40"/>
      <c r="E8" s="40"/>
      <c r="F8" s="40"/>
      <c r="G8" s="40">
        <v>5623.3519999999999</v>
      </c>
      <c r="H8" t="s">
        <v>30</v>
      </c>
    </row>
    <row r="9" spans="1:8">
      <c r="A9" s="157" t="s">
        <v>5883</v>
      </c>
      <c r="B9" s="40"/>
      <c r="C9" s="40"/>
      <c r="D9" s="40"/>
      <c r="E9" s="40">
        <v>5726.9960000000001</v>
      </c>
      <c r="F9" s="40"/>
      <c r="G9" s="40">
        <v>5726.9960000000001</v>
      </c>
      <c r="H9" t="s">
        <v>72</v>
      </c>
    </row>
    <row r="10" spans="1:8">
      <c r="A10" s="157" t="s">
        <v>5759</v>
      </c>
      <c r="B10" s="40"/>
      <c r="C10" s="40"/>
      <c r="D10" s="40"/>
      <c r="E10" s="40">
        <v>12261.803</v>
      </c>
      <c r="F10" s="40"/>
      <c r="G10" s="40">
        <v>12261.803</v>
      </c>
      <c r="H10" t="s">
        <v>72</v>
      </c>
    </row>
    <row r="11" spans="1:8">
      <c r="A11" s="157" t="s">
        <v>5609</v>
      </c>
      <c r="B11" s="40"/>
      <c r="C11" s="40"/>
      <c r="D11" s="40"/>
      <c r="E11" s="40"/>
      <c r="F11" s="40">
        <v>11760.795999999998</v>
      </c>
      <c r="G11" s="40">
        <v>11760.795999999998</v>
      </c>
      <c r="H11" t="s">
        <v>72</v>
      </c>
    </row>
    <row r="12" spans="1:8">
      <c r="A12" s="157" t="s">
        <v>5625</v>
      </c>
      <c r="B12" s="40"/>
      <c r="C12" s="40"/>
      <c r="D12" s="40">
        <v>11541.803999999998</v>
      </c>
      <c r="E12" s="40"/>
      <c r="F12" s="40"/>
      <c r="G12" s="40">
        <v>11541.803999999998</v>
      </c>
      <c r="H12" t="s">
        <v>30</v>
      </c>
    </row>
    <row r="13" spans="1:8">
      <c r="A13" s="157" t="s">
        <v>5523</v>
      </c>
      <c r="B13" s="40"/>
      <c r="C13" s="40"/>
      <c r="D13" s="40"/>
      <c r="E13" s="40">
        <v>18463.416000000001</v>
      </c>
      <c r="F13" s="40"/>
      <c r="G13" s="40">
        <v>18463.416000000001</v>
      </c>
      <c r="H13" t="s">
        <v>72</v>
      </c>
    </row>
    <row r="14" spans="1:8">
      <c r="A14" s="157" t="s">
        <v>5429</v>
      </c>
      <c r="B14" s="40"/>
      <c r="C14" s="40"/>
      <c r="D14" s="40"/>
      <c r="E14" s="40"/>
      <c r="F14" s="40">
        <v>12554.608</v>
      </c>
      <c r="G14" s="40">
        <v>12554.608</v>
      </c>
      <c r="H14" t="s">
        <v>72</v>
      </c>
    </row>
    <row r="15" spans="1:8">
      <c r="A15" s="157" t="s">
        <v>5744</v>
      </c>
      <c r="B15" s="40"/>
      <c r="C15" s="40">
        <v>6080.0049999999992</v>
      </c>
      <c r="D15" s="40"/>
      <c r="E15" s="40"/>
      <c r="F15" s="40"/>
      <c r="G15" s="40">
        <v>6080.0049999999992</v>
      </c>
      <c r="H15" t="s">
        <v>30</v>
      </c>
    </row>
    <row r="16" spans="1:8">
      <c r="A16" s="157" t="s">
        <v>5507</v>
      </c>
      <c r="B16" s="40"/>
      <c r="C16" s="40"/>
      <c r="D16" s="40"/>
      <c r="E16" s="40"/>
      <c r="F16" s="40">
        <v>15034.802</v>
      </c>
      <c r="G16" s="40">
        <v>15034.802</v>
      </c>
      <c r="H16" t="s">
        <v>72</v>
      </c>
    </row>
    <row r="17" spans="1:8">
      <c r="A17" s="157" t="s">
        <v>5469</v>
      </c>
      <c r="B17" s="40"/>
      <c r="C17" s="40">
        <v>15010.263999999999</v>
      </c>
      <c r="D17" s="40"/>
      <c r="E17" s="40"/>
      <c r="F17" s="40"/>
      <c r="G17" s="40">
        <v>15010.263999999999</v>
      </c>
      <c r="H17" t="s">
        <v>30</v>
      </c>
    </row>
    <row r="18" spans="1:8">
      <c r="A18" s="157" t="s">
        <v>5565</v>
      </c>
      <c r="B18" s="40"/>
      <c r="C18" s="40">
        <v>-171.00100000000089</v>
      </c>
      <c r="D18" s="40"/>
      <c r="E18" s="40"/>
      <c r="F18" s="40"/>
      <c r="G18" s="40">
        <v>-171.00100000000089</v>
      </c>
      <c r="H18" t="s">
        <v>30</v>
      </c>
    </row>
    <row r="19" spans="1:8">
      <c r="A19" s="157" t="s">
        <v>5620</v>
      </c>
      <c r="B19" s="40"/>
      <c r="C19" s="40">
        <v>16227.009000000002</v>
      </c>
      <c r="D19" s="40"/>
      <c r="E19" s="40"/>
      <c r="F19" s="40"/>
      <c r="G19" s="40">
        <v>16227.009000000002</v>
      </c>
      <c r="H19" t="s">
        <v>30</v>
      </c>
    </row>
    <row r="20" spans="1:8">
      <c r="A20" s="157" t="s">
        <v>5912</v>
      </c>
      <c r="B20" s="40"/>
      <c r="C20" s="40">
        <v>4052.0010000000002</v>
      </c>
      <c r="D20" s="40"/>
      <c r="E20" s="40"/>
      <c r="F20" s="40"/>
      <c r="G20" s="40">
        <v>4052.0010000000002</v>
      </c>
      <c r="H20" t="s">
        <v>30</v>
      </c>
    </row>
    <row r="21" spans="1:8">
      <c r="A21" s="157" t="s">
        <v>5490</v>
      </c>
      <c r="B21" s="40"/>
      <c r="C21" s="40">
        <v>5355.9979999999996</v>
      </c>
      <c r="D21" s="40"/>
      <c r="E21" s="40"/>
      <c r="F21" s="40"/>
      <c r="G21" s="40">
        <v>5355.9979999999996</v>
      </c>
      <c r="H21" t="s">
        <v>30</v>
      </c>
    </row>
    <row r="22" spans="1:8">
      <c r="A22" s="157" t="s">
        <v>5754</v>
      </c>
      <c r="B22" s="40"/>
      <c r="C22" s="40">
        <v>5712.6</v>
      </c>
      <c r="D22" s="40"/>
      <c r="E22" s="40"/>
      <c r="F22" s="40"/>
      <c r="G22" s="40">
        <v>5712.6</v>
      </c>
      <c r="H22" t="s">
        <v>30</v>
      </c>
    </row>
    <row r="23" spans="1:8">
      <c r="A23" s="157" t="s">
        <v>5630</v>
      </c>
      <c r="B23" s="40"/>
      <c r="C23" s="40">
        <v>5566.0009999999993</v>
      </c>
      <c r="D23" s="40"/>
      <c r="E23" s="40"/>
      <c r="F23" s="40"/>
      <c r="G23" s="40">
        <v>5566.0009999999993</v>
      </c>
      <c r="H23" t="s">
        <v>30</v>
      </c>
    </row>
    <row r="24" spans="1:8">
      <c r="A24" s="157" t="s">
        <v>5444</v>
      </c>
      <c r="B24" s="40"/>
      <c r="C24" s="40"/>
      <c r="D24" s="40"/>
      <c r="E24" s="40">
        <v>26403.713</v>
      </c>
      <c r="F24" s="40"/>
      <c r="G24" s="40">
        <v>26403.713</v>
      </c>
      <c r="H24" t="s">
        <v>72</v>
      </c>
    </row>
    <row r="25" spans="1:8">
      <c r="A25" s="157" t="s">
        <v>5474</v>
      </c>
      <c r="B25" s="40"/>
      <c r="C25" s="40">
        <v>5641.405999999999</v>
      </c>
      <c r="D25" s="40"/>
      <c r="E25" s="40"/>
      <c r="F25" s="40"/>
      <c r="G25" s="40">
        <v>5641.405999999999</v>
      </c>
      <c r="H25" t="s">
        <v>30</v>
      </c>
    </row>
    <row r="26" spans="1:8">
      <c r="A26" s="157" t="s">
        <v>5451</v>
      </c>
      <c r="B26" s="40"/>
      <c r="C26" s="40"/>
      <c r="D26" s="40"/>
      <c r="E26" s="40">
        <v>15440.853999999999</v>
      </c>
      <c r="F26" s="40"/>
      <c r="G26" s="40">
        <v>15440.853999999999</v>
      </c>
      <c r="H26" t="s">
        <v>72</v>
      </c>
    </row>
    <row r="27" spans="1:8">
      <c r="A27" s="157" t="s">
        <v>5641</v>
      </c>
      <c r="B27" s="40"/>
      <c r="C27" s="40"/>
      <c r="D27" s="40"/>
      <c r="E27" s="40"/>
      <c r="F27" s="40">
        <v>12758.007</v>
      </c>
      <c r="G27" s="40">
        <v>12758.007</v>
      </c>
      <c r="H27" t="s">
        <v>72</v>
      </c>
    </row>
    <row r="28" spans="1:8">
      <c r="A28" s="157" t="s">
        <v>5461</v>
      </c>
      <c r="B28" s="40"/>
      <c r="C28" s="40"/>
      <c r="D28" s="40">
        <v>7898.7479999999996</v>
      </c>
      <c r="E28" s="40"/>
      <c r="F28" s="40"/>
      <c r="G28" s="40">
        <v>7898.7479999999996</v>
      </c>
      <c r="H28" t="s">
        <v>30</v>
      </c>
    </row>
    <row r="29" spans="1:8">
      <c r="A29" s="157" t="s">
        <v>5513</v>
      </c>
      <c r="B29" s="40"/>
      <c r="C29" s="40"/>
      <c r="D29" s="40"/>
      <c r="E29" s="40"/>
      <c r="F29" s="40">
        <v>11907.011999999999</v>
      </c>
      <c r="G29" s="40">
        <v>11907.011999999999</v>
      </c>
      <c r="H29" t="s">
        <v>72</v>
      </c>
    </row>
    <row r="30" spans="1:8">
      <c r="A30" s="157" t="s">
        <v>5479</v>
      </c>
      <c r="B30" s="40"/>
      <c r="C30" s="40">
        <v>24049.993999999995</v>
      </c>
      <c r="D30" s="40"/>
      <c r="E30" s="40"/>
      <c r="F30" s="40"/>
      <c r="G30" s="40">
        <v>24049.993999999995</v>
      </c>
      <c r="H30" t="s">
        <v>30</v>
      </c>
    </row>
    <row r="31" spans="1:8">
      <c r="A31" s="157" t="s">
        <v>5646</v>
      </c>
      <c r="B31" s="40"/>
      <c r="C31" s="40"/>
      <c r="D31" s="40"/>
      <c r="E31" s="40"/>
      <c r="F31" s="40">
        <v>6260.0010000000002</v>
      </c>
      <c r="G31" s="40">
        <v>6260.0010000000002</v>
      </c>
      <c r="H31" t="s">
        <v>72</v>
      </c>
    </row>
    <row r="32" spans="1:8">
      <c r="A32" s="157" t="s">
        <v>5518</v>
      </c>
      <c r="B32" s="40"/>
      <c r="C32" s="40"/>
      <c r="D32" s="40"/>
      <c r="E32" s="40">
        <v>11306.008</v>
      </c>
      <c r="F32" s="40"/>
      <c r="G32" s="40">
        <v>11306.008</v>
      </c>
      <c r="H32" t="s">
        <v>72</v>
      </c>
    </row>
    <row r="33" spans="1:8">
      <c r="A33" s="157" t="s">
        <v>5749</v>
      </c>
      <c r="B33" s="40"/>
      <c r="C33" s="40">
        <v>5759.1939999999995</v>
      </c>
      <c r="D33" s="40"/>
      <c r="E33" s="40"/>
      <c r="F33" s="40"/>
      <c r="G33" s="40">
        <v>5759.1939999999995</v>
      </c>
      <c r="H33" t="s">
        <v>30</v>
      </c>
    </row>
    <row r="34" spans="1:8">
      <c r="A34" s="157" t="s">
        <v>5418</v>
      </c>
      <c r="B34" s="40">
        <v>2031803.2129999995</v>
      </c>
      <c r="C34" s="40"/>
      <c r="D34" s="40"/>
      <c r="E34" s="40"/>
      <c r="F34" s="40"/>
      <c r="G34" s="40">
        <v>2031803.2129999995</v>
      </c>
      <c r="H34" t="s">
        <v>27</v>
      </c>
    </row>
    <row r="35" spans="1:8">
      <c r="A35" s="157" t="s">
        <v>5380</v>
      </c>
      <c r="B35" s="40"/>
      <c r="C35" s="40">
        <v>24327.557000000004</v>
      </c>
      <c r="D35" s="40"/>
      <c r="E35" s="40"/>
      <c r="F35" s="40"/>
      <c r="G35" s="40">
        <v>24327.557000000004</v>
      </c>
      <c r="H35" t="s">
        <v>30</v>
      </c>
    </row>
    <row r="36" spans="1:8">
      <c r="A36" s="157" t="s">
        <v>5403</v>
      </c>
      <c r="B36" s="40"/>
      <c r="C36" s="40"/>
      <c r="D36" s="40"/>
      <c r="E36" s="40">
        <v>20784.238000000001</v>
      </c>
      <c r="F36" s="40"/>
      <c r="G36" s="40">
        <v>20784.238000000001</v>
      </c>
      <c r="H36" t="s">
        <v>72</v>
      </c>
    </row>
    <row r="37" spans="1:8">
      <c r="A37" s="157" t="s">
        <v>5653</v>
      </c>
      <c r="B37" s="40"/>
      <c r="C37" s="40"/>
      <c r="D37" s="40"/>
      <c r="E37" s="40">
        <v>24988.03</v>
      </c>
      <c r="F37" s="40"/>
      <c r="G37" s="40">
        <v>24988.03</v>
      </c>
      <c r="H37" t="s">
        <v>72</v>
      </c>
    </row>
    <row r="38" spans="1:8">
      <c r="A38" s="157" t="s">
        <v>5588</v>
      </c>
      <c r="B38" s="40"/>
      <c r="C38" s="40">
        <v>9003.3080000000009</v>
      </c>
      <c r="D38" s="40"/>
      <c r="E38" s="40"/>
      <c r="F38" s="40"/>
      <c r="G38" s="40">
        <v>9003.3080000000009</v>
      </c>
      <c r="H38" t="s">
        <v>30</v>
      </c>
    </row>
    <row r="39" spans="1:8">
      <c r="A39" s="157" t="s">
        <v>5559</v>
      </c>
      <c r="B39" s="40"/>
      <c r="C39" s="40"/>
      <c r="D39" s="40">
        <v>225768.75</v>
      </c>
      <c r="E39" s="40"/>
      <c r="F39" s="40"/>
      <c r="G39" s="40">
        <v>225768.75</v>
      </c>
      <c r="H39" t="s">
        <v>30</v>
      </c>
    </row>
    <row r="40" spans="1:8">
      <c r="A40" s="157" t="s">
        <v>5677</v>
      </c>
      <c r="B40" s="40"/>
      <c r="C40" s="40">
        <v>18614.287</v>
      </c>
      <c r="D40" s="40"/>
      <c r="E40" s="40"/>
      <c r="F40" s="40"/>
      <c r="G40" s="40">
        <v>18614.287</v>
      </c>
      <c r="H40" t="s">
        <v>30</v>
      </c>
    </row>
    <row r="41" spans="1:8">
      <c r="A41" s="157" t="s">
        <v>5412</v>
      </c>
      <c r="B41" s="40"/>
      <c r="C41" s="40"/>
      <c r="D41" s="40"/>
      <c r="E41" s="40"/>
      <c r="F41" s="40">
        <v>18014.239000000001</v>
      </c>
      <c r="G41" s="40">
        <v>18014.239000000001</v>
      </c>
      <c r="H41" t="s">
        <v>72</v>
      </c>
    </row>
    <row r="42" spans="1:8">
      <c r="A42" s="157" t="s">
        <v>5497</v>
      </c>
      <c r="B42" s="40"/>
      <c r="C42" s="40"/>
      <c r="D42" s="40"/>
      <c r="E42" s="40"/>
      <c r="F42" s="40">
        <v>55966.262000000002</v>
      </c>
      <c r="G42" s="40">
        <v>55966.262000000002</v>
      </c>
      <c r="H42" t="s">
        <v>72</v>
      </c>
    </row>
    <row r="43" spans="1:8">
      <c r="A43" s="157" t="s">
        <v>5533</v>
      </c>
      <c r="B43" s="40"/>
      <c r="C43" s="40"/>
      <c r="D43" s="40"/>
      <c r="E43" s="40">
        <v>76961.176000000007</v>
      </c>
      <c r="F43" s="40"/>
      <c r="G43" s="40">
        <v>76961.176000000007</v>
      </c>
      <c r="H43" t="s">
        <v>72</v>
      </c>
    </row>
    <row r="44" spans="1:8">
      <c r="A44" s="157" t="s">
        <v>5395</v>
      </c>
      <c r="B44" s="40"/>
      <c r="C44" s="40"/>
      <c r="D44" s="40"/>
      <c r="E44" s="40">
        <v>47185.82</v>
      </c>
      <c r="F44" s="40"/>
      <c r="G44" s="40">
        <v>47185.82</v>
      </c>
      <c r="H44" t="s">
        <v>72</v>
      </c>
    </row>
    <row r="45" spans="1:8">
      <c r="A45" s="157" t="s">
        <v>5553</v>
      </c>
      <c r="B45" s="40"/>
      <c r="C45" s="40"/>
      <c r="D45" s="40"/>
      <c r="E45" s="40"/>
      <c r="F45" s="40">
        <v>8371.8130000000001</v>
      </c>
      <c r="G45" s="40">
        <v>8371.8130000000001</v>
      </c>
      <c r="H45" t="s">
        <v>72</v>
      </c>
    </row>
    <row r="46" spans="1:8">
      <c r="A46" s="157" t="s">
        <v>5545</v>
      </c>
      <c r="B46" s="40"/>
      <c r="C46" s="40"/>
      <c r="D46" s="40"/>
      <c r="E46" s="40">
        <v>20399.021999999997</v>
      </c>
      <c r="F46" s="40"/>
      <c r="G46" s="40">
        <v>20399.021999999997</v>
      </c>
      <c r="H46" t="s">
        <v>72</v>
      </c>
    </row>
    <row r="47" spans="1:8">
      <c r="A47" s="157" t="s">
        <v>5539</v>
      </c>
      <c r="B47" s="40"/>
      <c r="C47" s="40"/>
      <c r="D47" s="40"/>
      <c r="E47" s="40"/>
      <c r="F47" s="40">
        <v>16111.619999999999</v>
      </c>
      <c r="G47" s="40">
        <v>16111.619999999999</v>
      </c>
      <c r="H47" t="s">
        <v>72</v>
      </c>
    </row>
    <row r="48" spans="1:8">
      <c r="A48" s="157" t="s">
        <v>5952</v>
      </c>
      <c r="B48" s="40"/>
      <c r="C48" s="40"/>
      <c r="D48" s="40"/>
      <c r="E48" s="40"/>
      <c r="F48" s="40">
        <v>6186.0039999999999</v>
      </c>
      <c r="G48" s="40">
        <v>6186.0039999999999</v>
      </c>
      <c r="H48" t="s">
        <v>72</v>
      </c>
    </row>
    <row r="49" spans="1:11">
      <c r="A49" s="157" t="s">
        <v>5715</v>
      </c>
      <c r="B49" s="40">
        <v>1730473.8129999998</v>
      </c>
      <c r="C49" s="40"/>
      <c r="D49" s="40"/>
      <c r="E49" s="40"/>
      <c r="F49" s="40"/>
      <c r="G49" s="40">
        <v>1730473.8129999998</v>
      </c>
      <c r="H49" t="s">
        <v>30</v>
      </c>
    </row>
    <row r="50" spans="1:11">
      <c r="A50" s="157" t="s">
        <v>5345</v>
      </c>
      <c r="B50" s="40">
        <v>1511768.611</v>
      </c>
      <c r="C50" s="40"/>
      <c r="D50" s="40"/>
      <c r="E50" s="40"/>
      <c r="F50" s="40"/>
      <c r="G50" s="40">
        <v>1511768.611</v>
      </c>
      <c r="H50" t="s">
        <v>30</v>
      </c>
      <c r="I50" s="40">
        <f>+C57+D57</f>
        <v>110358.59999999999</v>
      </c>
      <c r="J50" t="s">
        <v>19</v>
      </c>
      <c r="K50" s="40">
        <f>+GETPIVOTDATA("Total",$A$3,"NAME2","SAIGON COOP")-I50</f>
        <v>1401410.0109999999</v>
      </c>
    </row>
    <row r="51" spans="1:11">
      <c r="A51" s="157" t="s">
        <v>6022</v>
      </c>
      <c r="B51" s="40">
        <v>5274045.6370000001</v>
      </c>
      <c r="C51" s="40">
        <v>150851.97500000001</v>
      </c>
      <c r="D51" s="40">
        <v>245209.302</v>
      </c>
      <c r="E51" s="40">
        <v>291168.58299999998</v>
      </c>
      <c r="F51" s="40">
        <v>209347.05199999997</v>
      </c>
      <c r="G51" s="40">
        <v>6170622.5489999987</v>
      </c>
    </row>
    <row r="52" spans="1:11">
      <c r="F52" s="40"/>
    </row>
    <row r="53" spans="1:11">
      <c r="B53" s="155" t="s">
        <v>6070</v>
      </c>
      <c r="C53" s="155">
        <v>-7976.6998795000018</v>
      </c>
      <c r="D53" s="155">
        <v>-1836.1331945000002</v>
      </c>
      <c r="E53" s="155">
        <v>-19257.014826499999</v>
      </c>
      <c r="F53" s="155">
        <v>-4969.009776500001</v>
      </c>
      <c r="H53" s="155">
        <v>2126535</v>
      </c>
    </row>
    <row r="54" spans="1:11">
      <c r="C54" s="155"/>
      <c r="D54" s="155"/>
      <c r="E54" s="155"/>
    </row>
    <row r="55" spans="1:11">
      <c r="B55" s="155" t="s">
        <v>6071</v>
      </c>
      <c r="C55" s="155">
        <f>+GETPIVOTDATA("Total",$A$3,"MTE","Hoàng Lệ Hương")+C53</f>
        <v>142875.27512050001</v>
      </c>
      <c r="D55" s="155">
        <f>+GETPIVOTDATA("Total",$A$3,"MTE","Lê Đoàn Hương Giang")+D53</f>
        <v>243373.1688055</v>
      </c>
      <c r="E55" s="155">
        <f>+GETPIVOTDATA("Total",$A$3,"MTE","Nguyễn Thị Bích Trâm")+E53</f>
        <v>271911.56817350001</v>
      </c>
      <c r="F55" s="155">
        <f>+GETPIVOTDATA("Total",$A$3,"MTE","Nguyễn Thị Hoàng Mỹ")+F53</f>
        <v>204378.04222349997</v>
      </c>
    </row>
    <row r="56" spans="1:11">
      <c r="C56" s="155"/>
      <c r="D56" s="155"/>
      <c r="E56" s="155"/>
    </row>
    <row r="57" spans="1:11">
      <c r="B57" s="155" t="s">
        <v>6069</v>
      </c>
      <c r="C57" s="155">
        <v>40746.199999999997</v>
      </c>
      <c r="D57" s="155">
        <v>69612.399999999994</v>
      </c>
    </row>
    <row r="58" spans="1:11">
      <c r="C58" s="155"/>
      <c r="D58" s="155"/>
    </row>
    <row r="59" spans="1:11">
      <c r="B59" s="155" t="s">
        <v>6072</v>
      </c>
      <c r="C59" s="40">
        <f>+C55+C57</f>
        <v>183621.47512050002</v>
      </c>
      <c r="D59" s="40">
        <f>+D55+D57</f>
        <v>312985.56880549999</v>
      </c>
    </row>
  </sheetData>
  <autoFilter ref="A4:H5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M6"/>
  <sheetViews>
    <sheetView showGridLines="0" topLeftCell="G1" workbookViewId="0">
      <selection activeCell="K4" sqref="K4"/>
    </sheetView>
  </sheetViews>
  <sheetFormatPr defaultRowHeight="15"/>
  <cols>
    <col min="1" max="9" width="23.5703125" customWidth="1"/>
    <col min="10" max="10" width="32.5703125" bestFit="1" customWidth="1"/>
    <col min="11" max="11" width="23.5703125" customWidth="1"/>
  </cols>
  <sheetData>
    <row r="1" spans="1:16341" ht="20.25" customHeight="1">
      <c r="A1" s="177" t="s">
        <v>5299</v>
      </c>
      <c r="B1" s="178" t="s">
        <v>5300</v>
      </c>
      <c r="C1" s="178" t="s">
        <v>5301</v>
      </c>
      <c r="D1" s="178" t="s">
        <v>5302</v>
      </c>
      <c r="E1" s="178" t="s">
        <v>5304</v>
      </c>
      <c r="F1" s="178" t="s">
        <v>5305</v>
      </c>
      <c r="G1" s="178" t="s">
        <v>5306</v>
      </c>
      <c r="H1" s="178" t="s">
        <v>5307</v>
      </c>
      <c r="I1" s="178" t="s">
        <v>5308</v>
      </c>
      <c r="J1" s="178" t="s">
        <v>5302</v>
      </c>
      <c r="K1" s="178" t="s">
        <v>5324</v>
      </c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  <c r="AU1" s="179"/>
      <c r="AV1" s="179"/>
      <c r="AW1" s="179"/>
      <c r="AX1" s="179"/>
      <c r="AY1" s="179"/>
      <c r="AZ1" s="179"/>
      <c r="BA1" s="179"/>
      <c r="BB1" s="179"/>
      <c r="BC1" s="179"/>
      <c r="BD1" s="179"/>
      <c r="BE1" s="179"/>
      <c r="BF1" s="179"/>
      <c r="BG1" s="179"/>
      <c r="BH1" s="179"/>
      <c r="BI1" s="179"/>
      <c r="BJ1" s="179"/>
      <c r="BK1" s="179"/>
      <c r="BL1" s="179"/>
      <c r="BM1" s="179"/>
      <c r="BN1" s="179"/>
      <c r="BO1" s="179"/>
      <c r="BP1" s="179"/>
      <c r="BQ1" s="179"/>
      <c r="BR1" s="179"/>
      <c r="BS1" s="179"/>
      <c r="BT1" s="179"/>
      <c r="BU1" s="179"/>
      <c r="BV1" s="179"/>
      <c r="BW1" s="179"/>
      <c r="BX1" s="179"/>
      <c r="BY1" s="179"/>
      <c r="BZ1" s="179"/>
      <c r="CA1" s="179"/>
      <c r="CB1" s="179"/>
      <c r="CC1" s="179"/>
      <c r="CD1" s="179"/>
      <c r="CE1" s="179"/>
      <c r="CF1" s="179"/>
      <c r="CG1" s="179"/>
      <c r="CH1" s="179"/>
      <c r="CI1" s="179"/>
      <c r="CJ1" s="179"/>
      <c r="CK1" s="179"/>
      <c r="CL1" s="179"/>
      <c r="CM1" s="179"/>
      <c r="CN1" s="179"/>
      <c r="CO1" s="179"/>
      <c r="CP1" s="179"/>
      <c r="CQ1" s="179"/>
      <c r="CR1" s="179"/>
      <c r="CS1" s="179"/>
      <c r="CT1" s="179"/>
      <c r="CU1" s="179"/>
      <c r="CV1" s="179"/>
      <c r="CW1" s="179"/>
      <c r="CX1" s="179"/>
      <c r="CY1" s="179"/>
      <c r="CZ1" s="179"/>
      <c r="DA1" s="179"/>
      <c r="DB1" s="179"/>
      <c r="DC1" s="179"/>
      <c r="DD1" s="179"/>
      <c r="DE1" s="179"/>
      <c r="DF1" s="179"/>
      <c r="DG1" s="179"/>
      <c r="DH1" s="179"/>
      <c r="DI1" s="179"/>
      <c r="DJ1" s="179"/>
      <c r="DK1" s="179"/>
      <c r="DL1" s="179"/>
      <c r="DM1" s="179"/>
      <c r="DN1" s="179"/>
      <c r="DO1" s="179"/>
      <c r="DP1" s="179"/>
      <c r="DQ1" s="179"/>
      <c r="DR1" s="179"/>
      <c r="DS1" s="179"/>
      <c r="DT1" s="179"/>
      <c r="DU1" s="179"/>
      <c r="DV1" s="179"/>
      <c r="DW1" s="179"/>
      <c r="DX1" s="179"/>
      <c r="DY1" s="179"/>
      <c r="DZ1" s="179"/>
      <c r="EA1" s="179"/>
      <c r="EB1" s="179"/>
      <c r="EC1" s="179"/>
      <c r="ED1" s="179"/>
      <c r="EE1" s="179"/>
      <c r="EF1" s="179"/>
      <c r="EG1" s="179"/>
      <c r="EH1" s="179"/>
      <c r="EI1" s="179"/>
      <c r="EJ1" s="179"/>
      <c r="EK1" s="179"/>
      <c r="EL1" s="179"/>
      <c r="EM1" s="179"/>
      <c r="EN1" s="179"/>
      <c r="EO1" s="179"/>
      <c r="EP1" s="179"/>
      <c r="EQ1" s="179"/>
      <c r="ER1" s="179"/>
      <c r="ES1" s="179"/>
      <c r="ET1" s="179"/>
      <c r="EU1" s="179"/>
      <c r="EV1" s="179"/>
      <c r="EW1" s="179"/>
      <c r="EX1" s="179"/>
      <c r="EY1" s="179"/>
      <c r="EZ1" s="179"/>
      <c r="FA1" s="179"/>
      <c r="FB1" s="179"/>
      <c r="FC1" s="179"/>
      <c r="FD1" s="179"/>
      <c r="FE1" s="179"/>
      <c r="FF1" s="179"/>
      <c r="FG1" s="179"/>
      <c r="FH1" s="179"/>
      <c r="FI1" s="179"/>
      <c r="FJ1" s="179"/>
      <c r="FK1" s="179"/>
      <c r="FL1" s="179"/>
      <c r="FM1" s="179"/>
      <c r="FN1" s="179"/>
      <c r="FO1" s="179"/>
      <c r="FP1" s="179"/>
      <c r="FQ1" s="179"/>
      <c r="FR1" s="179"/>
      <c r="FS1" s="179"/>
      <c r="FT1" s="179"/>
      <c r="FU1" s="179"/>
      <c r="FV1" s="179"/>
      <c r="FW1" s="179"/>
      <c r="FX1" s="179"/>
      <c r="FY1" s="179"/>
      <c r="FZ1" s="179"/>
      <c r="GA1" s="179"/>
      <c r="GB1" s="179"/>
      <c r="GC1" s="179"/>
      <c r="GD1" s="179"/>
      <c r="GE1" s="179"/>
      <c r="GF1" s="179"/>
      <c r="GG1" s="179"/>
      <c r="GH1" s="179"/>
      <c r="GI1" s="179"/>
      <c r="GJ1" s="179"/>
      <c r="GK1" s="179"/>
      <c r="GL1" s="179"/>
      <c r="GM1" s="179"/>
      <c r="GN1" s="179"/>
      <c r="GO1" s="179"/>
      <c r="GP1" s="179"/>
      <c r="GQ1" s="179"/>
      <c r="GR1" s="179"/>
      <c r="GS1" s="179"/>
      <c r="GT1" s="179"/>
      <c r="GU1" s="179"/>
      <c r="GV1" s="179"/>
      <c r="GW1" s="179"/>
      <c r="GX1" s="179"/>
      <c r="GY1" s="179"/>
      <c r="GZ1" s="179"/>
      <c r="HA1" s="179"/>
      <c r="HB1" s="179"/>
      <c r="HC1" s="179"/>
      <c r="HD1" s="179"/>
      <c r="HE1" s="179"/>
      <c r="HF1" s="179"/>
      <c r="HG1" s="179"/>
      <c r="HH1" s="179"/>
      <c r="HI1" s="179"/>
      <c r="HJ1" s="179"/>
      <c r="HK1" s="179"/>
      <c r="HL1" s="179"/>
      <c r="HM1" s="179"/>
      <c r="HN1" s="179"/>
      <c r="HO1" s="179"/>
      <c r="HP1" s="179"/>
      <c r="HQ1" s="179"/>
      <c r="HR1" s="179"/>
      <c r="HS1" s="179"/>
      <c r="HT1" s="179"/>
      <c r="HU1" s="179"/>
      <c r="HV1" s="179"/>
      <c r="HW1" s="179"/>
      <c r="HX1" s="179"/>
      <c r="HY1" s="179"/>
      <c r="HZ1" s="179"/>
      <c r="IA1" s="179"/>
      <c r="IB1" s="179"/>
      <c r="IC1" s="179"/>
      <c r="ID1" s="179"/>
      <c r="IE1" s="179"/>
      <c r="IF1" s="179"/>
      <c r="IG1" s="179"/>
      <c r="IH1" s="179"/>
      <c r="II1" s="179"/>
      <c r="IJ1" s="179"/>
      <c r="IK1" s="179"/>
      <c r="IL1" s="179"/>
      <c r="IM1" s="179"/>
      <c r="IN1" s="179"/>
      <c r="IO1" s="179"/>
      <c r="IP1" s="179"/>
      <c r="IQ1" s="179"/>
      <c r="IR1" s="179"/>
      <c r="IS1" s="179"/>
      <c r="IT1" s="179"/>
      <c r="IU1" s="179"/>
      <c r="IV1" s="179"/>
      <c r="IW1" s="179"/>
      <c r="IX1" s="179"/>
      <c r="IY1" s="179"/>
      <c r="IZ1" s="179"/>
      <c r="JA1" s="179"/>
      <c r="JB1" s="179"/>
      <c r="JC1" s="179"/>
      <c r="JD1" s="179"/>
      <c r="JE1" s="179"/>
      <c r="JF1" s="179"/>
      <c r="JG1" s="179"/>
      <c r="JH1" s="179"/>
      <c r="JI1" s="179"/>
      <c r="JJ1" s="179"/>
      <c r="JK1" s="179"/>
      <c r="JL1" s="179"/>
      <c r="JM1" s="179"/>
      <c r="JN1" s="179"/>
      <c r="JO1" s="179"/>
      <c r="JP1" s="179"/>
      <c r="JQ1" s="179"/>
      <c r="JR1" s="179"/>
      <c r="JS1" s="179"/>
      <c r="JT1" s="179"/>
      <c r="JU1" s="179"/>
      <c r="JV1" s="179"/>
      <c r="JW1" s="179"/>
      <c r="JX1" s="179"/>
      <c r="JY1" s="179"/>
      <c r="JZ1" s="179"/>
      <c r="KA1" s="179"/>
      <c r="KB1" s="179"/>
      <c r="KC1" s="179"/>
      <c r="KD1" s="179"/>
      <c r="KE1" s="179"/>
      <c r="KF1" s="179"/>
      <c r="KG1" s="179"/>
      <c r="KH1" s="179"/>
      <c r="KI1" s="179"/>
      <c r="KJ1" s="179"/>
      <c r="KK1" s="179"/>
      <c r="KL1" s="179"/>
      <c r="KM1" s="179"/>
      <c r="KN1" s="179"/>
      <c r="KO1" s="179"/>
      <c r="KP1" s="179"/>
      <c r="KQ1" s="179"/>
      <c r="KR1" s="179"/>
      <c r="KS1" s="179"/>
      <c r="KT1" s="179"/>
      <c r="KU1" s="179"/>
      <c r="KV1" s="179"/>
      <c r="KW1" s="179"/>
      <c r="KX1" s="179"/>
      <c r="KY1" s="179"/>
      <c r="KZ1" s="179"/>
      <c r="LA1" s="179"/>
      <c r="LB1" s="179"/>
      <c r="LC1" s="179"/>
      <c r="LD1" s="179"/>
      <c r="LE1" s="179"/>
      <c r="LF1" s="179"/>
      <c r="LG1" s="179"/>
      <c r="LH1" s="179"/>
      <c r="LI1" s="179"/>
      <c r="LJ1" s="179"/>
      <c r="LK1" s="179"/>
      <c r="LL1" s="179"/>
      <c r="LM1" s="179"/>
      <c r="LN1" s="179"/>
      <c r="LO1" s="179"/>
      <c r="LP1" s="179"/>
      <c r="LQ1" s="179"/>
      <c r="LR1" s="179"/>
      <c r="LS1" s="179"/>
      <c r="LT1" s="179"/>
      <c r="LU1" s="179"/>
      <c r="LV1" s="179"/>
      <c r="LW1" s="179"/>
      <c r="LX1" s="179"/>
      <c r="LY1" s="179"/>
      <c r="LZ1" s="179"/>
      <c r="MA1" s="179"/>
      <c r="MB1" s="179"/>
      <c r="MC1" s="179"/>
      <c r="MD1" s="179"/>
      <c r="ME1" s="179"/>
      <c r="MF1" s="179"/>
      <c r="MG1" s="179"/>
      <c r="MH1" s="179"/>
      <c r="MI1" s="179"/>
      <c r="MJ1" s="179"/>
      <c r="MK1" s="179"/>
      <c r="ML1" s="179"/>
      <c r="MM1" s="179"/>
      <c r="MN1" s="179"/>
      <c r="MO1" s="179"/>
      <c r="MP1" s="179"/>
      <c r="MQ1" s="179"/>
      <c r="MR1" s="179"/>
      <c r="MS1" s="179"/>
      <c r="MT1" s="179"/>
      <c r="MU1" s="179"/>
      <c r="MV1" s="179"/>
      <c r="MW1" s="179"/>
      <c r="MX1" s="179"/>
      <c r="MY1" s="179"/>
      <c r="MZ1" s="179"/>
      <c r="NA1" s="179"/>
      <c r="NB1" s="179"/>
      <c r="NC1" s="179"/>
      <c r="ND1" s="179"/>
      <c r="NE1" s="179"/>
      <c r="NF1" s="179"/>
      <c r="NG1" s="179"/>
      <c r="NH1" s="179"/>
      <c r="NI1" s="179"/>
      <c r="NJ1" s="179"/>
      <c r="NK1" s="179"/>
      <c r="NL1" s="179"/>
      <c r="NM1" s="179"/>
      <c r="NN1" s="179"/>
      <c r="NO1" s="179"/>
      <c r="NP1" s="179"/>
      <c r="NQ1" s="179"/>
      <c r="NR1" s="179"/>
      <c r="NS1" s="179"/>
      <c r="NT1" s="179"/>
      <c r="NU1" s="179"/>
      <c r="NV1" s="179"/>
      <c r="NW1" s="179"/>
      <c r="NX1" s="179"/>
      <c r="NY1" s="179"/>
      <c r="NZ1" s="179"/>
      <c r="OA1" s="179"/>
      <c r="OB1" s="179"/>
      <c r="OC1" s="179"/>
      <c r="OD1" s="179"/>
      <c r="OE1" s="179"/>
      <c r="OF1" s="179"/>
      <c r="OG1" s="179"/>
      <c r="OH1" s="179"/>
      <c r="OI1" s="179"/>
      <c r="OJ1" s="179"/>
      <c r="OK1" s="179"/>
      <c r="OL1" s="179"/>
      <c r="OM1" s="179"/>
      <c r="ON1" s="179"/>
      <c r="OO1" s="179"/>
      <c r="OP1" s="179"/>
      <c r="OQ1" s="179"/>
      <c r="OR1" s="179"/>
      <c r="OS1" s="179"/>
      <c r="OT1" s="179"/>
      <c r="OU1" s="179"/>
      <c r="OV1" s="179"/>
      <c r="OW1" s="179"/>
      <c r="OX1" s="179"/>
      <c r="OY1" s="179"/>
      <c r="OZ1" s="179"/>
      <c r="PA1" s="179"/>
      <c r="PB1" s="179"/>
      <c r="PC1" s="179"/>
      <c r="PD1" s="179"/>
      <c r="PE1" s="179"/>
      <c r="PF1" s="179"/>
      <c r="PG1" s="179"/>
      <c r="PH1" s="179"/>
      <c r="PI1" s="179"/>
      <c r="PJ1" s="179"/>
      <c r="PK1" s="179"/>
      <c r="PL1" s="179"/>
      <c r="PM1" s="179"/>
      <c r="PN1" s="179"/>
      <c r="PO1" s="179"/>
      <c r="PP1" s="179"/>
      <c r="PQ1" s="179"/>
      <c r="PR1" s="179"/>
      <c r="PS1" s="179"/>
      <c r="PT1" s="179"/>
      <c r="PU1" s="179"/>
      <c r="PV1" s="179"/>
      <c r="PW1" s="179"/>
      <c r="PX1" s="179"/>
      <c r="PY1" s="179"/>
      <c r="PZ1" s="179"/>
      <c r="QA1" s="179"/>
      <c r="QB1" s="179"/>
      <c r="QC1" s="179"/>
      <c r="QD1" s="179"/>
      <c r="QE1" s="179"/>
      <c r="QF1" s="179"/>
      <c r="QG1" s="179"/>
      <c r="QH1" s="179"/>
      <c r="QI1" s="179"/>
      <c r="QJ1" s="179"/>
      <c r="QK1" s="179"/>
      <c r="QL1" s="179"/>
      <c r="QM1" s="179"/>
      <c r="QN1" s="179"/>
      <c r="QO1" s="179"/>
      <c r="QP1" s="179"/>
      <c r="QQ1" s="179"/>
      <c r="QR1" s="179"/>
      <c r="QS1" s="179"/>
      <c r="QT1" s="179"/>
      <c r="QU1" s="179"/>
      <c r="QV1" s="179"/>
      <c r="QW1" s="179"/>
      <c r="QX1" s="179"/>
      <c r="QY1" s="179"/>
      <c r="QZ1" s="179"/>
      <c r="RA1" s="179"/>
      <c r="RB1" s="179"/>
      <c r="RC1" s="179"/>
      <c r="RD1" s="179"/>
      <c r="RE1" s="179"/>
      <c r="RF1" s="179"/>
      <c r="RG1" s="179"/>
      <c r="RH1" s="179"/>
      <c r="RI1" s="179"/>
      <c r="RJ1" s="179"/>
      <c r="RK1" s="179"/>
      <c r="RL1" s="179"/>
      <c r="RM1" s="179"/>
      <c r="RN1" s="179"/>
      <c r="RO1" s="179"/>
      <c r="RP1" s="179"/>
      <c r="RQ1" s="179"/>
      <c r="RR1" s="179"/>
      <c r="RS1" s="179"/>
      <c r="RT1" s="179"/>
      <c r="RU1" s="179"/>
      <c r="RV1" s="179"/>
      <c r="RW1" s="179"/>
      <c r="RX1" s="179"/>
      <c r="RY1" s="179"/>
      <c r="RZ1" s="179"/>
      <c r="SA1" s="179"/>
      <c r="SB1" s="179"/>
      <c r="SC1" s="179"/>
      <c r="SD1" s="179"/>
      <c r="SE1" s="179"/>
      <c r="SF1" s="179"/>
      <c r="SG1" s="179"/>
      <c r="SH1" s="179"/>
      <c r="SI1" s="179"/>
      <c r="SJ1" s="179"/>
      <c r="SK1" s="179"/>
      <c r="SL1" s="179"/>
      <c r="SM1" s="179"/>
      <c r="SN1" s="179"/>
      <c r="SO1" s="179"/>
      <c r="SP1" s="179"/>
      <c r="SQ1" s="179"/>
      <c r="SR1" s="179"/>
      <c r="SS1" s="179"/>
      <c r="ST1" s="179"/>
      <c r="SU1" s="179"/>
      <c r="SV1" s="179"/>
      <c r="SW1" s="179"/>
      <c r="SX1" s="179"/>
      <c r="SY1" s="179"/>
      <c r="SZ1" s="179"/>
      <c r="TA1" s="179"/>
      <c r="TB1" s="179"/>
      <c r="TC1" s="179"/>
      <c r="TD1" s="179"/>
      <c r="TE1" s="179"/>
      <c r="TF1" s="179"/>
      <c r="TG1" s="179"/>
      <c r="TH1" s="179"/>
      <c r="TI1" s="179"/>
      <c r="TJ1" s="179"/>
      <c r="TK1" s="179"/>
      <c r="TL1" s="179"/>
      <c r="TM1" s="179"/>
      <c r="TN1" s="179"/>
      <c r="TO1" s="179"/>
      <c r="TP1" s="179"/>
      <c r="TQ1" s="179"/>
      <c r="TR1" s="179"/>
      <c r="TS1" s="179"/>
      <c r="TT1" s="179"/>
      <c r="TU1" s="179"/>
      <c r="TV1" s="179"/>
      <c r="TW1" s="179"/>
      <c r="TX1" s="179"/>
      <c r="TY1" s="179"/>
      <c r="TZ1" s="179"/>
      <c r="UA1" s="179"/>
      <c r="UB1" s="179"/>
      <c r="UC1" s="179"/>
      <c r="UD1" s="179"/>
      <c r="UE1" s="179"/>
      <c r="UF1" s="179"/>
      <c r="UG1" s="179"/>
      <c r="UH1" s="179"/>
      <c r="UI1" s="179"/>
      <c r="UJ1" s="179"/>
      <c r="UK1" s="179"/>
      <c r="UL1" s="179"/>
      <c r="UM1" s="179"/>
      <c r="UN1" s="179"/>
      <c r="UO1" s="179"/>
      <c r="UP1" s="179"/>
      <c r="UQ1" s="179"/>
      <c r="UR1" s="179"/>
      <c r="US1" s="179"/>
      <c r="UT1" s="179"/>
      <c r="UU1" s="179"/>
      <c r="UV1" s="179"/>
      <c r="UW1" s="179"/>
      <c r="UX1" s="179"/>
      <c r="UY1" s="179"/>
      <c r="UZ1" s="179"/>
      <c r="VA1" s="179"/>
      <c r="VB1" s="179"/>
      <c r="VC1" s="179"/>
      <c r="VD1" s="179"/>
      <c r="VE1" s="179"/>
      <c r="VF1" s="179"/>
      <c r="VG1" s="179"/>
      <c r="VH1" s="179"/>
      <c r="VI1" s="179"/>
      <c r="VJ1" s="179"/>
      <c r="VK1" s="179"/>
      <c r="VL1" s="179"/>
      <c r="VM1" s="179"/>
      <c r="VN1" s="179"/>
      <c r="VO1" s="179"/>
      <c r="VP1" s="179"/>
      <c r="VQ1" s="179"/>
      <c r="VR1" s="179"/>
      <c r="VS1" s="179"/>
      <c r="VT1" s="179"/>
      <c r="VU1" s="179"/>
      <c r="VV1" s="179"/>
      <c r="VW1" s="179"/>
      <c r="VX1" s="179"/>
      <c r="VY1" s="179"/>
      <c r="VZ1" s="179"/>
      <c r="WA1" s="179"/>
      <c r="WB1" s="179"/>
      <c r="WC1" s="179"/>
      <c r="WD1" s="179"/>
      <c r="WE1" s="179"/>
      <c r="WF1" s="179"/>
      <c r="WG1" s="179"/>
      <c r="WH1" s="179"/>
      <c r="WI1" s="179"/>
      <c r="WJ1" s="179"/>
      <c r="WK1" s="179"/>
      <c r="WL1" s="179"/>
      <c r="WM1" s="179"/>
      <c r="WN1" s="179"/>
      <c r="WO1" s="179"/>
      <c r="WP1" s="179"/>
      <c r="WQ1" s="179"/>
      <c r="WR1" s="179"/>
      <c r="WS1" s="179"/>
      <c r="WT1" s="179"/>
      <c r="WU1" s="179"/>
      <c r="WV1" s="179"/>
      <c r="WW1" s="179"/>
      <c r="WX1" s="179"/>
      <c r="WY1" s="179"/>
      <c r="WZ1" s="179"/>
      <c r="XA1" s="179"/>
      <c r="XB1" s="179"/>
      <c r="XC1" s="179"/>
      <c r="XD1" s="179"/>
      <c r="XE1" s="179"/>
      <c r="XF1" s="179"/>
      <c r="XG1" s="179"/>
      <c r="XH1" s="179"/>
      <c r="XI1" s="179"/>
      <c r="XJ1" s="179"/>
      <c r="XK1" s="179"/>
      <c r="XL1" s="179"/>
      <c r="XM1" s="179"/>
      <c r="XN1" s="179"/>
      <c r="XO1" s="179"/>
      <c r="XP1" s="179"/>
      <c r="XQ1" s="179"/>
      <c r="XR1" s="179"/>
      <c r="XS1" s="179"/>
      <c r="XT1" s="179"/>
      <c r="XU1" s="179"/>
      <c r="XV1" s="179"/>
      <c r="XW1" s="179"/>
      <c r="XX1" s="179"/>
      <c r="XY1" s="179"/>
      <c r="XZ1" s="179"/>
      <c r="YA1" s="179"/>
      <c r="YB1" s="179"/>
      <c r="YC1" s="179"/>
      <c r="YD1" s="179"/>
      <c r="YE1" s="179"/>
      <c r="YF1" s="179"/>
      <c r="YG1" s="179"/>
      <c r="YH1" s="179"/>
      <c r="YI1" s="179"/>
      <c r="YJ1" s="179"/>
      <c r="YK1" s="179"/>
      <c r="YL1" s="179"/>
      <c r="YM1" s="179"/>
      <c r="YN1" s="179"/>
      <c r="YO1" s="179"/>
      <c r="YP1" s="179"/>
      <c r="YQ1" s="179"/>
      <c r="YR1" s="179"/>
      <c r="YS1" s="179"/>
      <c r="YT1" s="179"/>
      <c r="YU1" s="179"/>
      <c r="YV1" s="179"/>
      <c r="YW1" s="179"/>
      <c r="YX1" s="179"/>
      <c r="YY1" s="179"/>
      <c r="YZ1" s="179"/>
      <c r="ZA1" s="179"/>
      <c r="ZB1" s="179"/>
      <c r="ZC1" s="179"/>
      <c r="ZD1" s="179"/>
      <c r="ZE1" s="179"/>
      <c r="ZF1" s="179"/>
      <c r="ZG1" s="179"/>
      <c r="ZH1" s="179"/>
      <c r="ZI1" s="179"/>
      <c r="ZJ1" s="179"/>
      <c r="ZK1" s="179"/>
      <c r="ZL1" s="179"/>
      <c r="ZM1" s="179"/>
      <c r="ZN1" s="179"/>
      <c r="ZO1" s="179"/>
      <c r="ZP1" s="179"/>
      <c r="ZQ1" s="179"/>
      <c r="ZR1" s="179"/>
      <c r="ZS1" s="179"/>
      <c r="ZT1" s="179"/>
      <c r="ZU1" s="179"/>
      <c r="ZV1" s="179"/>
      <c r="ZW1" s="179"/>
      <c r="ZX1" s="179"/>
      <c r="ZY1" s="179"/>
      <c r="ZZ1" s="179"/>
      <c r="AAA1" s="179"/>
      <c r="AAB1" s="179"/>
      <c r="AAC1" s="179"/>
      <c r="AAD1" s="179"/>
      <c r="AAE1" s="179"/>
      <c r="AAF1" s="179"/>
      <c r="AAG1" s="179"/>
      <c r="AAH1" s="179"/>
      <c r="AAI1" s="179"/>
      <c r="AAJ1" s="179"/>
      <c r="AAK1" s="179"/>
      <c r="AAL1" s="179"/>
      <c r="AAM1" s="179"/>
      <c r="AAN1" s="179"/>
      <c r="AAO1" s="179"/>
      <c r="AAP1" s="179"/>
      <c r="AAQ1" s="179"/>
      <c r="AAR1" s="179"/>
      <c r="AAS1" s="179"/>
      <c r="AAT1" s="179"/>
      <c r="AAU1" s="179"/>
      <c r="AAV1" s="179"/>
      <c r="AAW1" s="179"/>
      <c r="AAX1" s="179"/>
      <c r="AAY1" s="179"/>
      <c r="AAZ1" s="179"/>
      <c r="ABA1" s="179"/>
      <c r="ABB1" s="179"/>
      <c r="ABC1" s="179"/>
      <c r="ABD1" s="179"/>
      <c r="ABE1" s="179"/>
      <c r="ABF1" s="179"/>
      <c r="ABG1" s="179"/>
      <c r="ABH1" s="179"/>
      <c r="ABI1" s="179"/>
      <c r="ABJ1" s="179"/>
      <c r="ABK1" s="179"/>
      <c r="ABL1" s="179"/>
      <c r="ABM1" s="179"/>
      <c r="ABN1" s="179"/>
      <c r="ABO1" s="179"/>
      <c r="ABP1" s="179"/>
      <c r="ABQ1" s="179"/>
      <c r="ABR1" s="179"/>
      <c r="ABS1" s="179"/>
      <c r="ABT1" s="179"/>
      <c r="ABU1" s="179"/>
      <c r="ABV1" s="179"/>
      <c r="ABW1" s="179"/>
      <c r="ABX1" s="179"/>
      <c r="ABY1" s="179"/>
      <c r="ABZ1" s="179"/>
      <c r="ACA1" s="179"/>
      <c r="ACB1" s="179"/>
      <c r="ACC1" s="179"/>
      <c r="ACD1" s="179"/>
      <c r="ACE1" s="179"/>
      <c r="ACF1" s="179"/>
      <c r="ACG1" s="179"/>
      <c r="ACH1" s="179"/>
      <c r="ACI1" s="179"/>
      <c r="ACJ1" s="179"/>
      <c r="ACK1" s="179"/>
      <c r="ACL1" s="179"/>
      <c r="ACM1" s="179"/>
      <c r="ACN1" s="179"/>
      <c r="ACO1" s="179"/>
      <c r="ACP1" s="179"/>
      <c r="ACQ1" s="179"/>
      <c r="ACR1" s="179"/>
      <c r="ACS1" s="179"/>
      <c r="ACT1" s="179"/>
      <c r="ACU1" s="179"/>
      <c r="ACV1" s="179"/>
      <c r="ACW1" s="179"/>
      <c r="ACX1" s="179"/>
      <c r="ACY1" s="179"/>
      <c r="ACZ1" s="179"/>
      <c r="ADA1" s="179"/>
      <c r="ADB1" s="179"/>
      <c r="ADC1" s="179"/>
      <c r="ADD1" s="179"/>
      <c r="ADE1" s="179"/>
      <c r="ADF1" s="179"/>
      <c r="ADG1" s="179"/>
      <c r="ADH1" s="179"/>
      <c r="ADI1" s="179"/>
      <c r="ADJ1" s="179"/>
      <c r="ADK1" s="179"/>
      <c r="ADL1" s="179"/>
      <c r="ADM1" s="179"/>
      <c r="ADN1" s="179"/>
      <c r="ADO1" s="179"/>
      <c r="ADP1" s="179"/>
      <c r="ADQ1" s="179"/>
      <c r="ADR1" s="179"/>
      <c r="ADS1" s="179"/>
      <c r="ADT1" s="179"/>
      <c r="ADU1" s="179"/>
      <c r="ADV1" s="179"/>
      <c r="ADW1" s="179"/>
      <c r="ADX1" s="179"/>
      <c r="ADY1" s="179"/>
      <c r="ADZ1" s="179"/>
      <c r="AEA1" s="179"/>
      <c r="AEB1" s="179"/>
      <c r="AEC1" s="179"/>
      <c r="AED1" s="179"/>
      <c r="AEE1" s="179"/>
      <c r="AEF1" s="179"/>
      <c r="AEG1" s="179"/>
      <c r="AEH1" s="179"/>
      <c r="AEI1" s="179"/>
      <c r="AEJ1" s="179"/>
      <c r="AEK1" s="179"/>
      <c r="AEL1" s="179"/>
      <c r="AEM1" s="179"/>
      <c r="AEN1" s="179"/>
      <c r="AEO1" s="179"/>
      <c r="AEP1" s="179"/>
      <c r="AEQ1" s="179"/>
      <c r="AER1" s="179"/>
      <c r="AES1" s="179"/>
      <c r="AET1" s="179"/>
      <c r="AEU1" s="179"/>
      <c r="AEV1" s="179"/>
      <c r="AEW1" s="179"/>
      <c r="AEX1" s="179"/>
      <c r="AEY1" s="179"/>
      <c r="AEZ1" s="179"/>
      <c r="AFA1" s="179"/>
      <c r="AFB1" s="179"/>
      <c r="AFC1" s="179"/>
      <c r="AFD1" s="179"/>
      <c r="AFE1" s="179"/>
      <c r="AFF1" s="179"/>
      <c r="AFG1" s="179"/>
      <c r="AFH1" s="179"/>
      <c r="AFI1" s="179"/>
      <c r="AFJ1" s="179"/>
      <c r="AFK1" s="179"/>
      <c r="AFL1" s="179"/>
      <c r="AFM1" s="179"/>
      <c r="AFN1" s="179"/>
      <c r="AFO1" s="179"/>
      <c r="AFP1" s="179"/>
      <c r="AFQ1" s="179"/>
      <c r="AFR1" s="179"/>
      <c r="AFS1" s="179"/>
      <c r="AFT1" s="179"/>
      <c r="AFU1" s="179"/>
      <c r="AFV1" s="179"/>
      <c r="AFW1" s="179"/>
      <c r="AFX1" s="179"/>
      <c r="AFY1" s="179"/>
      <c r="AFZ1" s="179"/>
      <c r="AGA1" s="179"/>
      <c r="AGB1" s="179"/>
      <c r="AGC1" s="179"/>
      <c r="AGD1" s="179"/>
      <c r="AGE1" s="179"/>
      <c r="AGF1" s="179"/>
      <c r="AGG1" s="179"/>
      <c r="AGH1" s="179"/>
      <c r="AGI1" s="179"/>
      <c r="AGJ1" s="179"/>
      <c r="AGK1" s="179"/>
      <c r="AGL1" s="179"/>
      <c r="AGM1" s="179"/>
      <c r="AGN1" s="179"/>
      <c r="AGO1" s="179"/>
      <c r="AGP1" s="179"/>
      <c r="AGQ1" s="179"/>
      <c r="AGR1" s="179"/>
      <c r="AGS1" s="179"/>
      <c r="AGT1" s="179"/>
      <c r="AGU1" s="179"/>
      <c r="AGV1" s="179"/>
      <c r="AGW1" s="179"/>
      <c r="AGX1" s="179"/>
      <c r="AGY1" s="179"/>
      <c r="AGZ1" s="179"/>
      <c r="AHA1" s="179"/>
      <c r="AHB1" s="179"/>
      <c r="AHC1" s="179"/>
      <c r="AHD1" s="179"/>
      <c r="AHE1" s="179"/>
      <c r="AHF1" s="179"/>
      <c r="AHG1" s="179"/>
      <c r="AHH1" s="179"/>
      <c r="AHI1" s="179"/>
      <c r="AHJ1" s="179"/>
      <c r="AHK1" s="179"/>
      <c r="AHL1" s="179"/>
      <c r="AHM1" s="179"/>
      <c r="AHN1" s="179"/>
      <c r="AHO1" s="179"/>
      <c r="AHP1" s="179"/>
      <c r="AHQ1" s="179"/>
      <c r="AHR1" s="179"/>
      <c r="AHS1" s="179"/>
      <c r="AHT1" s="179"/>
      <c r="AHU1" s="179"/>
      <c r="AHV1" s="179"/>
      <c r="AHW1" s="179"/>
      <c r="AHX1" s="179"/>
      <c r="AHY1" s="179"/>
      <c r="AHZ1" s="179"/>
      <c r="AIA1" s="179"/>
      <c r="AIB1" s="179"/>
      <c r="AIC1" s="179"/>
      <c r="AID1" s="179"/>
      <c r="AIE1" s="179"/>
      <c r="AIF1" s="179"/>
      <c r="AIG1" s="179"/>
      <c r="AIH1" s="179"/>
      <c r="AII1" s="179"/>
      <c r="AIJ1" s="179"/>
      <c r="AIK1" s="179"/>
      <c r="AIL1" s="179"/>
      <c r="AIM1" s="179"/>
      <c r="AIN1" s="179"/>
      <c r="AIO1" s="179"/>
      <c r="AIP1" s="179"/>
      <c r="AIQ1" s="179"/>
      <c r="AIR1" s="179"/>
      <c r="AIS1" s="179"/>
      <c r="AIT1" s="179"/>
      <c r="AIU1" s="179"/>
      <c r="AIV1" s="179"/>
      <c r="AIW1" s="179"/>
      <c r="AIX1" s="179"/>
      <c r="AIY1" s="179"/>
      <c r="AIZ1" s="179"/>
      <c r="AJA1" s="179"/>
      <c r="AJB1" s="179"/>
      <c r="AJC1" s="179"/>
      <c r="AJD1" s="179"/>
      <c r="AJE1" s="179"/>
      <c r="AJF1" s="179"/>
      <c r="AJG1" s="179"/>
      <c r="AJH1" s="179"/>
      <c r="AJI1" s="179"/>
      <c r="AJJ1" s="179"/>
      <c r="AJK1" s="179"/>
      <c r="AJL1" s="179"/>
      <c r="AJM1" s="179"/>
      <c r="AJN1" s="179"/>
      <c r="AJO1" s="179"/>
      <c r="AJP1" s="179"/>
      <c r="AJQ1" s="179"/>
      <c r="AJR1" s="179"/>
      <c r="AJS1" s="179"/>
      <c r="AJT1" s="179"/>
      <c r="AJU1" s="179"/>
      <c r="AJV1" s="179"/>
      <c r="AJW1" s="179"/>
      <c r="AJX1" s="179"/>
      <c r="AJY1" s="179"/>
      <c r="AJZ1" s="179"/>
      <c r="AKA1" s="179"/>
      <c r="AKB1" s="179"/>
      <c r="AKC1" s="179"/>
      <c r="AKD1" s="179"/>
      <c r="AKE1" s="179"/>
      <c r="AKF1" s="179"/>
      <c r="AKG1" s="179"/>
      <c r="AKH1" s="179"/>
      <c r="AKI1" s="179"/>
      <c r="AKJ1" s="179"/>
      <c r="AKK1" s="179"/>
      <c r="AKL1" s="179"/>
      <c r="AKM1" s="179"/>
      <c r="AKN1" s="179"/>
      <c r="AKO1" s="179"/>
      <c r="AKP1" s="179"/>
      <c r="AKQ1" s="179"/>
      <c r="AKR1" s="179"/>
      <c r="AKS1" s="179"/>
      <c r="AKT1" s="179"/>
      <c r="AKU1" s="179"/>
      <c r="AKV1" s="179"/>
      <c r="AKW1" s="179"/>
      <c r="AKX1" s="179"/>
      <c r="AKY1" s="179"/>
      <c r="AKZ1" s="179"/>
      <c r="ALA1" s="179"/>
      <c r="ALB1" s="179"/>
      <c r="ALC1" s="179"/>
      <c r="ALD1" s="179"/>
      <c r="ALE1" s="179"/>
      <c r="ALF1" s="179"/>
      <c r="ALG1" s="179"/>
      <c r="ALH1" s="179"/>
      <c r="ALI1" s="179"/>
      <c r="ALJ1" s="179"/>
      <c r="ALK1" s="179"/>
      <c r="ALL1" s="179"/>
      <c r="ALM1" s="179"/>
      <c r="ALN1" s="179"/>
      <c r="ALO1" s="179"/>
      <c r="ALP1" s="179"/>
      <c r="ALQ1" s="179"/>
      <c r="ALR1" s="179"/>
      <c r="ALS1" s="179"/>
      <c r="ALT1" s="179"/>
      <c r="ALU1" s="179"/>
      <c r="ALV1" s="179"/>
      <c r="ALW1" s="179"/>
      <c r="ALX1" s="179"/>
      <c r="ALY1" s="179"/>
      <c r="ALZ1" s="179"/>
      <c r="AMA1" s="179"/>
      <c r="AMB1" s="179"/>
      <c r="AMC1" s="179"/>
      <c r="AMD1" s="179"/>
      <c r="AME1" s="179"/>
      <c r="AMF1" s="179"/>
      <c r="AMG1" s="179"/>
      <c r="AMH1" s="179"/>
      <c r="AMI1" s="179"/>
      <c r="AMJ1" s="179"/>
      <c r="AMK1" s="179"/>
      <c r="AML1" s="179"/>
      <c r="AMM1" s="179"/>
      <c r="AMN1" s="179"/>
      <c r="AMO1" s="179"/>
      <c r="AMP1" s="179"/>
      <c r="AMQ1" s="179"/>
      <c r="AMR1" s="179"/>
      <c r="AMS1" s="179"/>
      <c r="AMT1" s="179"/>
      <c r="AMU1" s="179"/>
      <c r="AMV1" s="179"/>
      <c r="AMW1" s="179"/>
      <c r="AMX1" s="179"/>
      <c r="AMY1" s="179"/>
      <c r="AMZ1" s="179"/>
      <c r="ANA1" s="179"/>
      <c r="ANB1" s="179"/>
      <c r="ANC1" s="179"/>
      <c r="AND1" s="179"/>
      <c r="ANE1" s="179"/>
      <c r="ANF1" s="179"/>
      <c r="ANG1" s="179"/>
      <c r="ANH1" s="179"/>
      <c r="ANI1" s="179"/>
      <c r="ANJ1" s="179"/>
      <c r="ANK1" s="179"/>
      <c r="ANL1" s="179"/>
      <c r="ANM1" s="179"/>
      <c r="ANN1" s="179"/>
      <c r="ANO1" s="179"/>
      <c r="ANP1" s="179"/>
      <c r="ANQ1" s="179"/>
      <c r="ANR1" s="179"/>
      <c r="ANS1" s="179"/>
      <c r="ANT1" s="179"/>
      <c r="ANU1" s="179"/>
      <c r="ANV1" s="179"/>
      <c r="ANW1" s="179"/>
      <c r="ANX1" s="179"/>
      <c r="ANY1" s="179"/>
      <c r="ANZ1" s="179"/>
      <c r="AOA1" s="179"/>
      <c r="AOB1" s="179"/>
      <c r="AOC1" s="179"/>
      <c r="AOD1" s="179"/>
      <c r="AOE1" s="179"/>
      <c r="AOF1" s="179"/>
      <c r="AOG1" s="179"/>
      <c r="AOH1" s="179"/>
      <c r="AOI1" s="179"/>
      <c r="AOJ1" s="179"/>
      <c r="AOK1" s="179"/>
      <c r="AOL1" s="179"/>
      <c r="AOM1" s="179"/>
      <c r="AON1" s="179"/>
      <c r="AOO1" s="179"/>
      <c r="AOP1" s="179"/>
      <c r="AOQ1" s="179"/>
      <c r="AOR1" s="179"/>
      <c r="AOS1" s="179"/>
      <c r="AOT1" s="179"/>
      <c r="AOU1" s="179"/>
      <c r="AOV1" s="179"/>
      <c r="AOW1" s="179"/>
      <c r="AOX1" s="179"/>
      <c r="AOY1" s="179"/>
      <c r="AOZ1" s="179"/>
      <c r="APA1" s="179"/>
      <c r="APB1" s="179"/>
      <c r="APC1" s="179"/>
      <c r="APD1" s="179"/>
      <c r="APE1" s="179"/>
      <c r="APF1" s="179"/>
      <c r="APG1" s="179"/>
      <c r="APH1" s="179"/>
      <c r="API1" s="179"/>
      <c r="APJ1" s="179"/>
      <c r="APK1" s="179"/>
      <c r="APL1" s="179"/>
      <c r="APM1" s="179"/>
      <c r="APN1" s="179"/>
      <c r="APO1" s="179"/>
      <c r="APP1" s="179"/>
      <c r="APQ1" s="179"/>
      <c r="APR1" s="179"/>
      <c r="APS1" s="179"/>
      <c r="APT1" s="179"/>
      <c r="APU1" s="179"/>
      <c r="APV1" s="179"/>
      <c r="APW1" s="179"/>
      <c r="APX1" s="179"/>
      <c r="APY1" s="179"/>
      <c r="APZ1" s="179"/>
      <c r="AQA1" s="179"/>
      <c r="AQB1" s="179"/>
      <c r="AQC1" s="179"/>
      <c r="AQD1" s="179"/>
      <c r="AQE1" s="179"/>
      <c r="AQF1" s="179"/>
      <c r="AQG1" s="179"/>
      <c r="AQH1" s="179"/>
      <c r="AQI1" s="179"/>
      <c r="AQJ1" s="179"/>
      <c r="AQK1" s="179"/>
      <c r="AQL1" s="179"/>
      <c r="AQM1" s="179"/>
      <c r="AQN1" s="179"/>
      <c r="AQO1" s="179"/>
      <c r="AQP1" s="179"/>
      <c r="AQQ1" s="179"/>
      <c r="AQR1" s="179"/>
      <c r="AQS1" s="179"/>
      <c r="AQT1" s="179"/>
      <c r="AQU1" s="179"/>
      <c r="AQV1" s="179"/>
      <c r="AQW1" s="179"/>
      <c r="AQX1" s="179"/>
      <c r="AQY1" s="179"/>
      <c r="AQZ1" s="179"/>
      <c r="ARA1" s="179"/>
      <c r="ARB1" s="179"/>
      <c r="ARC1" s="179"/>
      <c r="ARD1" s="179"/>
      <c r="ARE1" s="179"/>
      <c r="ARF1" s="179"/>
      <c r="ARG1" s="179"/>
      <c r="ARH1" s="179"/>
      <c r="ARI1" s="179"/>
      <c r="ARJ1" s="179"/>
      <c r="ARK1" s="179"/>
      <c r="ARL1" s="179"/>
      <c r="ARM1" s="179"/>
      <c r="ARN1" s="179"/>
      <c r="ARO1" s="179"/>
      <c r="ARP1" s="179"/>
      <c r="ARQ1" s="179"/>
      <c r="ARR1" s="179"/>
      <c r="ARS1" s="179"/>
      <c r="ART1" s="179"/>
      <c r="ARU1" s="179"/>
      <c r="ARV1" s="179"/>
      <c r="ARW1" s="179"/>
      <c r="ARX1" s="179"/>
      <c r="ARY1" s="179"/>
      <c r="ARZ1" s="179"/>
      <c r="ASA1" s="179"/>
      <c r="ASB1" s="179"/>
      <c r="ASC1" s="179"/>
      <c r="ASD1" s="179"/>
      <c r="ASE1" s="179"/>
      <c r="ASF1" s="179"/>
      <c r="ASG1" s="179"/>
      <c r="ASH1" s="179"/>
      <c r="ASI1" s="179"/>
      <c r="ASJ1" s="179"/>
      <c r="ASK1" s="179"/>
      <c r="ASL1" s="179"/>
      <c r="ASM1" s="179"/>
      <c r="ASN1" s="179"/>
      <c r="ASO1" s="179"/>
      <c r="ASP1" s="179"/>
      <c r="ASQ1" s="179"/>
      <c r="ASR1" s="179"/>
      <c r="ASS1" s="179"/>
      <c r="AST1" s="179"/>
      <c r="ASU1" s="179"/>
      <c r="ASV1" s="179"/>
      <c r="ASW1" s="179"/>
      <c r="ASX1" s="179"/>
      <c r="ASY1" s="179"/>
      <c r="ASZ1" s="179"/>
      <c r="ATA1" s="179"/>
      <c r="ATB1" s="179"/>
      <c r="ATC1" s="179"/>
      <c r="ATD1" s="179"/>
      <c r="ATE1" s="179"/>
      <c r="ATF1" s="179"/>
      <c r="ATG1" s="179"/>
      <c r="ATH1" s="179"/>
      <c r="ATI1" s="179"/>
      <c r="ATJ1" s="179"/>
      <c r="ATK1" s="179"/>
      <c r="ATL1" s="179"/>
      <c r="ATM1" s="179"/>
      <c r="ATN1" s="179"/>
      <c r="ATO1" s="179"/>
      <c r="ATP1" s="179"/>
      <c r="ATQ1" s="179"/>
      <c r="ATR1" s="179"/>
      <c r="ATS1" s="179"/>
      <c r="ATT1" s="179"/>
      <c r="ATU1" s="179"/>
      <c r="ATV1" s="179"/>
      <c r="ATW1" s="179"/>
      <c r="ATX1" s="179"/>
      <c r="ATY1" s="179"/>
      <c r="ATZ1" s="179"/>
      <c r="AUA1" s="179"/>
      <c r="AUB1" s="179"/>
      <c r="AUC1" s="179"/>
      <c r="AUD1" s="179"/>
      <c r="AUE1" s="179"/>
      <c r="AUF1" s="179"/>
      <c r="AUG1" s="179"/>
      <c r="AUH1" s="179"/>
      <c r="AUI1" s="179"/>
      <c r="AUJ1" s="179"/>
      <c r="AUK1" s="179"/>
      <c r="AUL1" s="179"/>
      <c r="AUM1" s="179"/>
      <c r="AUN1" s="179"/>
      <c r="AUO1" s="179"/>
      <c r="AUP1" s="179"/>
      <c r="AUQ1" s="179"/>
      <c r="AUR1" s="179"/>
      <c r="AUS1" s="179"/>
      <c r="AUT1" s="179"/>
      <c r="AUU1" s="179"/>
      <c r="AUV1" s="179"/>
      <c r="AUW1" s="179"/>
      <c r="AUX1" s="179"/>
      <c r="AUY1" s="179"/>
      <c r="AUZ1" s="179"/>
      <c r="AVA1" s="179"/>
      <c r="AVB1" s="179"/>
      <c r="AVC1" s="179"/>
      <c r="AVD1" s="179"/>
      <c r="AVE1" s="179"/>
      <c r="AVF1" s="179"/>
      <c r="AVG1" s="179"/>
      <c r="AVH1" s="179"/>
      <c r="AVI1" s="179"/>
      <c r="AVJ1" s="179"/>
      <c r="AVK1" s="179"/>
      <c r="AVL1" s="179"/>
      <c r="AVM1" s="179"/>
      <c r="AVN1" s="179"/>
      <c r="AVO1" s="179"/>
      <c r="AVP1" s="179"/>
      <c r="AVQ1" s="179"/>
      <c r="AVR1" s="179"/>
      <c r="AVS1" s="179"/>
      <c r="AVT1" s="179"/>
      <c r="AVU1" s="179"/>
      <c r="AVV1" s="179"/>
      <c r="AVW1" s="179"/>
      <c r="AVX1" s="179"/>
      <c r="AVY1" s="179"/>
      <c r="AVZ1" s="179"/>
      <c r="AWA1" s="179"/>
      <c r="AWB1" s="179"/>
      <c r="AWC1" s="179"/>
      <c r="AWD1" s="179"/>
      <c r="AWE1" s="179"/>
      <c r="AWF1" s="179"/>
      <c r="AWG1" s="179"/>
      <c r="AWH1" s="179"/>
      <c r="AWI1" s="179"/>
      <c r="AWJ1" s="179"/>
      <c r="AWK1" s="179"/>
      <c r="AWL1" s="179"/>
      <c r="AWM1" s="179"/>
      <c r="AWN1" s="179"/>
      <c r="AWO1" s="179"/>
      <c r="AWP1" s="179"/>
      <c r="AWQ1" s="179"/>
      <c r="AWR1" s="179"/>
      <c r="AWS1" s="179"/>
      <c r="AWT1" s="179"/>
      <c r="AWU1" s="179"/>
      <c r="AWV1" s="179"/>
      <c r="AWW1" s="179"/>
      <c r="AWX1" s="179"/>
      <c r="AWY1" s="179"/>
      <c r="AWZ1" s="179"/>
      <c r="AXA1" s="179"/>
      <c r="AXB1" s="179"/>
      <c r="AXC1" s="179"/>
      <c r="AXD1" s="179"/>
      <c r="AXE1" s="179"/>
      <c r="AXF1" s="179"/>
      <c r="AXG1" s="179"/>
      <c r="AXH1" s="179"/>
      <c r="AXI1" s="179"/>
      <c r="AXJ1" s="179"/>
      <c r="AXK1" s="179"/>
      <c r="AXL1" s="179"/>
      <c r="AXM1" s="179"/>
      <c r="AXN1" s="179"/>
      <c r="AXO1" s="179"/>
      <c r="AXP1" s="179"/>
      <c r="AXQ1" s="179"/>
      <c r="AXR1" s="179"/>
      <c r="AXS1" s="179"/>
      <c r="AXT1" s="179"/>
      <c r="AXU1" s="179"/>
      <c r="AXV1" s="179"/>
      <c r="AXW1" s="179"/>
      <c r="AXX1" s="179"/>
      <c r="AXY1" s="179"/>
      <c r="AXZ1" s="179"/>
      <c r="AYA1" s="179"/>
      <c r="AYB1" s="179"/>
      <c r="AYC1" s="179"/>
      <c r="AYD1" s="179"/>
      <c r="AYE1" s="179"/>
      <c r="AYF1" s="179"/>
      <c r="AYG1" s="179"/>
      <c r="AYH1" s="179"/>
      <c r="AYI1" s="179"/>
      <c r="AYJ1" s="179"/>
      <c r="AYK1" s="179"/>
      <c r="AYL1" s="179"/>
      <c r="AYM1" s="179"/>
      <c r="AYN1" s="179"/>
      <c r="AYO1" s="179"/>
      <c r="AYP1" s="179"/>
      <c r="AYQ1" s="179"/>
      <c r="AYR1" s="179"/>
      <c r="AYS1" s="179"/>
      <c r="AYT1" s="179"/>
      <c r="AYU1" s="179"/>
      <c r="AYV1" s="179"/>
      <c r="AYW1" s="179"/>
      <c r="AYX1" s="179"/>
      <c r="AYY1" s="179"/>
      <c r="AYZ1" s="179"/>
      <c r="AZA1" s="179"/>
      <c r="AZB1" s="179"/>
      <c r="AZC1" s="179"/>
      <c r="AZD1" s="179"/>
      <c r="AZE1" s="179"/>
      <c r="AZF1" s="179"/>
      <c r="AZG1" s="179"/>
      <c r="AZH1" s="179"/>
      <c r="AZI1" s="179"/>
      <c r="AZJ1" s="179"/>
      <c r="AZK1" s="179"/>
      <c r="AZL1" s="179"/>
      <c r="AZM1" s="179"/>
      <c r="AZN1" s="179"/>
      <c r="AZO1" s="179"/>
      <c r="AZP1" s="179"/>
      <c r="AZQ1" s="179"/>
      <c r="AZR1" s="179"/>
      <c r="AZS1" s="179"/>
      <c r="AZT1" s="179"/>
      <c r="AZU1" s="179"/>
      <c r="AZV1" s="179"/>
      <c r="AZW1" s="179"/>
      <c r="AZX1" s="179"/>
      <c r="AZY1" s="179"/>
      <c r="AZZ1" s="179"/>
      <c r="BAA1" s="179"/>
      <c r="BAB1" s="179"/>
      <c r="BAC1" s="179"/>
      <c r="BAD1" s="179"/>
      <c r="BAE1" s="179"/>
      <c r="BAF1" s="179"/>
      <c r="BAG1" s="179"/>
      <c r="BAH1" s="179"/>
      <c r="BAI1" s="179"/>
      <c r="BAJ1" s="179"/>
      <c r="BAK1" s="179"/>
      <c r="BAL1" s="179"/>
      <c r="BAM1" s="179"/>
      <c r="BAN1" s="179"/>
      <c r="BAO1" s="179"/>
      <c r="BAP1" s="179"/>
      <c r="BAQ1" s="179"/>
      <c r="BAR1" s="179"/>
      <c r="BAS1" s="179"/>
      <c r="BAT1" s="179"/>
      <c r="BAU1" s="179"/>
      <c r="BAV1" s="179"/>
      <c r="BAW1" s="179"/>
      <c r="BAX1" s="179"/>
      <c r="BAY1" s="179"/>
      <c r="BAZ1" s="179"/>
      <c r="BBA1" s="179"/>
      <c r="BBB1" s="179"/>
      <c r="BBC1" s="179"/>
      <c r="BBD1" s="179"/>
      <c r="BBE1" s="179"/>
      <c r="BBF1" s="179"/>
      <c r="BBG1" s="179"/>
      <c r="BBH1" s="179"/>
      <c r="BBI1" s="179"/>
      <c r="BBJ1" s="179"/>
      <c r="BBK1" s="179"/>
      <c r="BBL1" s="179"/>
      <c r="BBM1" s="179"/>
      <c r="BBN1" s="179"/>
      <c r="BBO1" s="179"/>
      <c r="BBP1" s="179"/>
      <c r="BBQ1" s="179"/>
      <c r="BBR1" s="179"/>
      <c r="BBS1" s="179"/>
      <c r="BBT1" s="179"/>
      <c r="BBU1" s="179"/>
      <c r="BBV1" s="179"/>
      <c r="BBW1" s="179"/>
      <c r="BBX1" s="179"/>
      <c r="BBY1" s="179"/>
      <c r="BBZ1" s="179"/>
      <c r="BCA1" s="179"/>
      <c r="BCB1" s="179"/>
      <c r="BCC1" s="179"/>
      <c r="BCD1" s="179"/>
      <c r="BCE1" s="179"/>
      <c r="BCF1" s="179"/>
      <c r="BCG1" s="179"/>
      <c r="BCH1" s="179"/>
      <c r="BCI1" s="179"/>
      <c r="BCJ1" s="179"/>
      <c r="BCK1" s="179"/>
      <c r="BCL1" s="179"/>
      <c r="BCM1" s="179"/>
      <c r="BCN1" s="179"/>
      <c r="BCO1" s="179"/>
      <c r="BCP1" s="179"/>
      <c r="BCQ1" s="179"/>
      <c r="BCR1" s="179"/>
      <c r="BCS1" s="179"/>
      <c r="BCT1" s="179"/>
      <c r="BCU1" s="179"/>
      <c r="BCV1" s="179"/>
      <c r="BCW1" s="179"/>
      <c r="BCX1" s="179"/>
      <c r="BCY1" s="179"/>
      <c r="BCZ1" s="179"/>
      <c r="BDA1" s="179"/>
      <c r="BDB1" s="179"/>
      <c r="BDC1" s="179"/>
      <c r="BDD1" s="179"/>
      <c r="BDE1" s="179"/>
      <c r="BDF1" s="179"/>
      <c r="BDG1" s="179"/>
      <c r="BDH1" s="179"/>
      <c r="BDI1" s="179"/>
      <c r="BDJ1" s="179"/>
      <c r="BDK1" s="179"/>
      <c r="BDL1" s="179"/>
      <c r="BDM1" s="179"/>
      <c r="BDN1" s="179"/>
      <c r="BDO1" s="179"/>
      <c r="BDP1" s="179"/>
      <c r="BDQ1" s="179"/>
      <c r="BDR1" s="179"/>
      <c r="BDS1" s="179"/>
      <c r="BDT1" s="179"/>
      <c r="BDU1" s="179"/>
      <c r="BDV1" s="179"/>
      <c r="BDW1" s="179"/>
      <c r="BDX1" s="179"/>
      <c r="BDY1" s="179"/>
      <c r="BDZ1" s="179"/>
      <c r="BEA1" s="179"/>
      <c r="BEB1" s="179"/>
      <c r="BEC1" s="179"/>
      <c r="BED1" s="179"/>
      <c r="BEE1" s="179"/>
      <c r="BEF1" s="179"/>
      <c r="BEG1" s="179"/>
      <c r="BEH1" s="179"/>
      <c r="BEI1" s="179"/>
      <c r="BEJ1" s="179"/>
      <c r="BEK1" s="179"/>
      <c r="BEL1" s="179"/>
      <c r="BEM1" s="179"/>
      <c r="BEN1" s="179"/>
      <c r="BEO1" s="179"/>
      <c r="BEP1" s="179"/>
      <c r="BEQ1" s="179"/>
      <c r="BER1" s="179"/>
      <c r="BES1" s="179"/>
      <c r="BET1" s="179"/>
      <c r="BEU1" s="179"/>
      <c r="BEV1" s="179"/>
      <c r="BEW1" s="179"/>
      <c r="BEX1" s="179"/>
      <c r="BEY1" s="179"/>
      <c r="BEZ1" s="179"/>
      <c r="BFA1" s="179"/>
      <c r="BFB1" s="179"/>
      <c r="BFC1" s="179"/>
      <c r="BFD1" s="179"/>
      <c r="BFE1" s="179"/>
      <c r="BFF1" s="179"/>
      <c r="BFG1" s="179"/>
      <c r="BFH1" s="179"/>
      <c r="BFI1" s="179"/>
      <c r="BFJ1" s="179"/>
      <c r="BFK1" s="179"/>
      <c r="BFL1" s="179"/>
      <c r="BFM1" s="179"/>
      <c r="BFN1" s="179"/>
      <c r="BFO1" s="179"/>
      <c r="BFP1" s="179"/>
      <c r="BFQ1" s="179"/>
      <c r="BFR1" s="179"/>
      <c r="BFS1" s="179"/>
      <c r="BFT1" s="179"/>
      <c r="BFU1" s="179"/>
      <c r="BFV1" s="179"/>
      <c r="BFW1" s="179"/>
      <c r="BFX1" s="179"/>
      <c r="BFY1" s="179"/>
      <c r="BFZ1" s="179"/>
      <c r="BGA1" s="179"/>
      <c r="BGB1" s="179"/>
      <c r="BGC1" s="179"/>
      <c r="BGD1" s="179"/>
      <c r="BGE1" s="179"/>
      <c r="BGF1" s="179"/>
      <c r="BGG1" s="179"/>
      <c r="BGH1" s="179"/>
      <c r="BGI1" s="179"/>
      <c r="BGJ1" s="179"/>
      <c r="BGK1" s="179"/>
      <c r="BGL1" s="179"/>
      <c r="BGM1" s="179"/>
      <c r="BGN1" s="179"/>
      <c r="BGO1" s="179"/>
      <c r="BGP1" s="179"/>
      <c r="BGQ1" s="179"/>
      <c r="BGR1" s="179"/>
      <c r="BGS1" s="179"/>
      <c r="BGT1" s="179"/>
      <c r="BGU1" s="179"/>
      <c r="BGV1" s="179"/>
      <c r="BGW1" s="179"/>
      <c r="BGX1" s="179"/>
      <c r="BGY1" s="179"/>
      <c r="BGZ1" s="179"/>
      <c r="BHA1" s="179"/>
      <c r="BHB1" s="179"/>
      <c r="BHC1" s="179"/>
      <c r="BHD1" s="179"/>
      <c r="BHE1" s="179"/>
      <c r="BHF1" s="179"/>
      <c r="BHG1" s="179"/>
      <c r="BHH1" s="179"/>
      <c r="BHI1" s="179"/>
      <c r="BHJ1" s="179"/>
      <c r="BHK1" s="179"/>
      <c r="BHL1" s="179"/>
      <c r="BHM1" s="179"/>
      <c r="BHN1" s="179"/>
      <c r="BHO1" s="179"/>
      <c r="BHP1" s="179"/>
      <c r="BHQ1" s="179"/>
      <c r="BHR1" s="179"/>
      <c r="BHS1" s="179"/>
      <c r="BHT1" s="179"/>
      <c r="BHU1" s="179"/>
      <c r="BHV1" s="179"/>
      <c r="BHW1" s="179"/>
      <c r="BHX1" s="179"/>
      <c r="BHY1" s="179"/>
      <c r="BHZ1" s="179"/>
      <c r="BIA1" s="179"/>
      <c r="BIB1" s="179"/>
      <c r="BIC1" s="179"/>
      <c r="BID1" s="179"/>
      <c r="BIE1" s="179"/>
      <c r="BIF1" s="179"/>
      <c r="BIG1" s="179"/>
      <c r="BIH1" s="179"/>
      <c r="BII1" s="179"/>
      <c r="BIJ1" s="179"/>
      <c r="BIK1" s="179"/>
      <c r="BIL1" s="179"/>
      <c r="BIM1" s="179"/>
      <c r="BIN1" s="179"/>
      <c r="BIO1" s="179"/>
      <c r="BIP1" s="179"/>
      <c r="BIQ1" s="179"/>
      <c r="BIR1" s="179"/>
      <c r="BIS1" s="179"/>
      <c r="BIT1" s="179"/>
      <c r="BIU1" s="179"/>
      <c r="BIV1" s="179"/>
      <c r="BIW1" s="179"/>
      <c r="BIX1" s="179"/>
      <c r="BIY1" s="179"/>
      <c r="BIZ1" s="179"/>
      <c r="BJA1" s="179"/>
      <c r="BJB1" s="179"/>
      <c r="BJC1" s="179"/>
      <c r="BJD1" s="179"/>
      <c r="BJE1" s="179"/>
      <c r="BJF1" s="179"/>
      <c r="BJG1" s="179"/>
      <c r="BJH1" s="179"/>
      <c r="BJI1" s="179"/>
      <c r="BJJ1" s="179"/>
      <c r="BJK1" s="179"/>
      <c r="BJL1" s="179"/>
      <c r="BJM1" s="179"/>
      <c r="BJN1" s="179"/>
      <c r="BJO1" s="179"/>
      <c r="BJP1" s="179"/>
      <c r="BJQ1" s="179"/>
      <c r="BJR1" s="179"/>
      <c r="BJS1" s="179"/>
      <c r="BJT1" s="179"/>
      <c r="BJU1" s="179"/>
      <c r="BJV1" s="179"/>
      <c r="BJW1" s="179"/>
      <c r="BJX1" s="179"/>
      <c r="BJY1" s="179"/>
      <c r="BJZ1" s="179"/>
      <c r="BKA1" s="179"/>
      <c r="BKB1" s="179"/>
      <c r="BKC1" s="179"/>
      <c r="BKD1" s="179"/>
      <c r="BKE1" s="179"/>
      <c r="BKF1" s="179"/>
      <c r="BKG1" s="179"/>
      <c r="BKH1" s="179"/>
      <c r="BKI1" s="179"/>
      <c r="BKJ1" s="179"/>
      <c r="BKK1" s="179"/>
      <c r="BKL1" s="179"/>
      <c r="BKM1" s="179"/>
      <c r="BKN1" s="179"/>
      <c r="BKO1" s="179"/>
      <c r="BKP1" s="179"/>
      <c r="BKQ1" s="179"/>
      <c r="BKR1" s="179"/>
      <c r="BKS1" s="179"/>
      <c r="BKT1" s="179"/>
      <c r="BKU1" s="179"/>
      <c r="BKV1" s="179"/>
      <c r="BKW1" s="179"/>
      <c r="BKX1" s="179"/>
      <c r="BKY1" s="179"/>
      <c r="BKZ1" s="179"/>
      <c r="BLA1" s="179"/>
      <c r="BLB1" s="179"/>
      <c r="BLC1" s="179"/>
      <c r="BLD1" s="179"/>
      <c r="BLE1" s="179"/>
      <c r="BLF1" s="179"/>
      <c r="BLG1" s="179"/>
      <c r="BLH1" s="179"/>
      <c r="BLI1" s="179"/>
      <c r="BLJ1" s="179"/>
      <c r="BLK1" s="179"/>
      <c r="BLL1" s="179"/>
      <c r="BLM1" s="179"/>
      <c r="BLN1" s="179"/>
      <c r="BLO1" s="179"/>
      <c r="BLP1" s="179"/>
      <c r="BLQ1" s="179"/>
      <c r="BLR1" s="179"/>
      <c r="BLS1" s="179"/>
      <c r="BLT1" s="179"/>
      <c r="BLU1" s="179"/>
      <c r="BLV1" s="179"/>
      <c r="BLW1" s="179"/>
      <c r="BLX1" s="179"/>
      <c r="BLY1" s="179"/>
      <c r="BLZ1" s="179"/>
      <c r="BMA1" s="179"/>
      <c r="BMB1" s="179"/>
      <c r="BMC1" s="179"/>
      <c r="BMD1" s="179"/>
      <c r="BME1" s="179"/>
      <c r="BMF1" s="179"/>
      <c r="BMG1" s="179"/>
      <c r="BMH1" s="179"/>
      <c r="BMI1" s="179"/>
      <c r="BMJ1" s="179"/>
      <c r="BMK1" s="179"/>
      <c r="BML1" s="179"/>
      <c r="BMM1" s="179"/>
      <c r="BMN1" s="179"/>
      <c r="BMO1" s="179"/>
      <c r="BMP1" s="179"/>
      <c r="BMQ1" s="179"/>
      <c r="BMR1" s="179"/>
      <c r="BMS1" s="179"/>
      <c r="BMT1" s="179"/>
      <c r="BMU1" s="179"/>
      <c r="BMV1" s="179"/>
      <c r="BMW1" s="179"/>
      <c r="BMX1" s="179"/>
      <c r="BMY1" s="179"/>
      <c r="BMZ1" s="179"/>
      <c r="BNA1" s="179"/>
      <c r="BNB1" s="179"/>
      <c r="BNC1" s="179"/>
      <c r="BND1" s="179"/>
      <c r="BNE1" s="179"/>
      <c r="BNF1" s="179"/>
      <c r="BNG1" s="179"/>
      <c r="BNH1" s="179"/>
      <c r="BNI1" s="179"/>
      <c r="BNJ1" s="179"/>
      <c r="BNK1" s="179"/>
      <c r="BNL1" s="179"/>
      <c r="BNM1" s="179"/>
      <c r="BNN1" s="179"/>
      <c r="BNO1" s="179"/>
      <c r="BNP1" s="179"/>
      <c r="BNQ1" s="179"/>
      <c r="BNR1" s="179"/>
      <c r="BNS1" s="179"/>
      <c r="BNT1" s="179"/>
      <c r="BNU1" s="179"/>
      <c r="BNV1" s="179"/>
      <c r="BNW1" s="179"/>
      <c r="BNX1" s="179"/>
      <c r="BNY1" s="179"/>
      <c r="BNZ1" s="179"/>
      <c r="BOA1" s="179"/>
      <c r="BOB1" s="179"/>
      <c r="BOC1" s="179"/>
      <c r="BOD1" s="179"/>
      <c r="BOE1" s="179"/>
      <c r="BOF1" s="179"/>
      <c r="BOG1" s="179"/>
      <c r="BOH1" s="179"/>
      <c r="BOI1" s="179"/>
      <c r="BOJ1" s="179"/>
      <c r="BOK1" s="179"/>
      <c r="BOL1" s="179"/>
      <c r="BOM1" s="179"/>
      <c r="BON1" s="179"/>
      <c r="BOO1" s="179"/>
      <c r="BOP1" s="179"/>
      <c r="BOQ1" s="179"/>
      <c r="BOR1" s="179"/>
      <c r="BOS1" s="179"/>
      <c r="BOT1" s="179"/>
      <c r="BOU1" s="179"/>
      <c r="BOV1" s="179"/>
      <c r="BOW1" s="179"/>
      <c r="BOX1" s="179"/>
      <c r="BOY1" s="179"/>
      <c r="BOZ1" s="179"/>
      <c r="BPA1" s="179"/>
      <c r="BPB1" s="179"/>
      <c r="BPC1" s="179"/>
      <c r="BPD1" s="179"/>
      <c r="BPE1" s="179"/>
      <c r="BPF1" s="179"/>
      <c r="BPG1" s="179"/>
      <c r="BPH1" s="179"/>
      <c r="BPI1" s="179"/>
      <c r="BPJ1" s="179"/>
      <c r="BPK1" s="179"/>
      <c r="BPL1" s="179"/>
      <c r="BPM1" s="179"/>
      <c r="BPN1" s="179"/>
      <c r="BPO1" s="179"/>
      <c r="BPP1" s="179"/>
      <c r="BPQ1" s="179"/>
      <c r="BPR1" s="179"/>
      <c r="BPS1" s="179"/>
      <c r="BPT1" s="179"/>
      <c r="BPU1" s="179"/>
      <c r="BPV1" s="179"/>
      <c r="BPW1" s="179"/>
      <c r="BPX1" s="179"/>
      <c r="BPY1" s="179"/>
      <c r="BPZ1" s="179"/>
      <c r="BQA1" s="179"/>
      <c r="BQB1" s="179"/>
      <c r="BQC1" s="179"/>
      <c r="BQD1" s="179"/>
      <c r="BQE1" s="179"/>
      <c r="BQF1" s="179"/>
      <c r="BQG1" s="179"/>
      <c r="BQH1" s="179"/>
      <c r="BQI1" s="179"/>
      <c r="BQJ1" s="179"/>
      <c r="BQK1" s="179"/>
      <c r="BQL1" s="179"/>
      <c r="BQM1" s="179"/>
      <c r="BQN1" s="179"/>
      <c r="BQO1" s="179"/>
      <c r="BQP1" s="179"/>
      <c r="BQQ1" s="179"/>
      <c r="BQR1" s="179"/>
      <c r="BQS1" s="179"/>
      <c r="BQT1" s="179"/>
      <c r="BQU1" s="179"/>
      <c r="BQV1" s="179"/>
      <c r="BQW1" s="179"/>
      <c r="BQX1" s="179"/>
      <c r="BQY1" s="179"/>
      <c r="BQZ1" s="179"/>
      <c r="BRA1" s="179"/>
      <c r="BRB1" s="179"/>
      <c r="BRC1" s="179"/>
      <c r="BRD1" s="179"/>
      <c r="BRE1" s="179"/>
      <c r="BRF1" s="179"/>
      <c r="BRG1" s="179"/>
      <c r="BRH1" s="179"/>
      <c r="BRI1" s="179"/>
      <c r="BRJ1" s="179"/>
      <c r="BRK1" s="179"/>
      <c r="BRL1" s="179"/>
      <c r="BRM1" s="179"/>
      <c r="BRN1" s="179"/>
      <c r="BRO1" s="179"/>
      <c r="BRP1" s="179"/>
      <c r="BRQ1" s="179"/>
      <c r="BRR1" s="179"/>
      <c r="BRS1" s="179"/>
      <c r="BRT1" s="179"/>
      <c r="BRU1" s="179"/>
      <c r="BRV1" s="179"/>
      <c r="BRW1" s="179"/>
      <c r="BRX1" s="179"/>
      <c r="BRY1" s="179"/>
      <c r="BRZ1" s="179"/>
      <c r="BSA1" s="179"/>
      <c r="BSB1" s="179"/>
      <c r="BSC1" s="179"/>
      <c r="BSD1" s="179"/>
      <c r="BSE1" s="179"/>
      <c r="BSF1" s="179"/>
      <c r="BSG1" s="179"/>
      <c r="BSH1" s="179"/>
      <c r="BSI1" s="179"/>
      <c r="BSJ1" s="179"/>
      <c r="BSK1" s="179"/>
      <c r="BSL1" s="179"/>
      <c r="BSM1" s="179"/>
      <c r="BSN1" s="179"/>
      <c r="BSO1" s="179"/>
      <c r="BSP1" s="179"/>
      <c r="BSQ1" s="179"/>
      <c r="BSR1" s="179"/>
      <c r="BSS1" s="179"/>
      <c r="BST1" s="179"/>
      <c r="BSU1" s="179"/>
      <c r="BSV1" s="179"/>
      <c r="BSW1" s="179"/>
      <c r="BSX1" s="179"/>
      <c r="BSY1" s="179"/>
      <c r="BSZ1" s="179"/>
      <c r="BTA1" s="179"/>
      <c r="BTB1" s="179"/>
      <c r="BTC1" s="179"/>
      <c r="BTD1" s="179"/>
      <c r="BTE1" s="179"/>
      <c r="BTF1" s="179"/>
      <c r="BTG1" s="179"/>
      <c r="BTH1" s="179"/>
      <c r="BTI1" s="179"/>
      <c r="BTJ1" s="179"/>
      <c r="BTK1" s="179"/>
      <c r="BTL1" s="179"/>
      <c r="BTM1" s="179"/>
      <c r="BTN1" s="179"/>
      <c r="BTO1" s="179"/>
      <c r="BTP1" s="179"/>
      <c r="BTQ1" s="179"/>
      <c r="BTR1" s="179"/>
      <c r="BTS1" s="179"/>
      <c r="BTT1" s="179"/>
      <c r="BTU1" s="179"/>
      <c r="BTV1" s="179"/>
      <c r="BTW1" s="179"/>
      <c r="BTX1" s="179"/>
      <c r="BTY1" s="179"/>
      <c r="BTZ1" s="179"/>
      <c r="BUA1" s="179"/>
      <c r="BUB1" s="179"/>
      <c r="BUC1" s="179"/>
      <c r="BUD1" s="179"/>
      <c r="BUE1" s="179"/>
      <c r="BUF1" s="179"/>
      <c r="BUG1" s="179"/>
      <c r="BUH1" s="179"/>
      <c r="BUI1" s="179"/>
      <c r="BUJ1" s="179"/>
      <c r="BUK1" s="179"/>
      <c r="BUL1" s="179"/>
      <c r="BUM1" s="179"/>
      <c r="BUN1" s="179"/>
      <c r="BUO1" s="179"/>
      <c r="BUP1" s="179"/>
      <c r="BUQ1" s="179"/>
      <c r="BUR1" s="179"/>
      <c r="BUS1" s="179"/>
      <c r="BUT1" s="179"/>
      <c r="BUU1" s="179"/>
      <c r="BUV1" s="179"/>
      <c r="BUW1" s="179"/>
      <c r="BUX1" s="179"/>
      <c r="BUY1" s="179"/>
      <c r="BUZ1" s="179"/>
      <c r="BVA1" s="179"/>
      <c r="BVB1" s="179"/>
      <c r="BVC1" s="179"/>
      <c r="BVD1" s="179"/>
      <c r="BVE1" s="179"/>
      <c r="BVF1" s="179"/>
      <c r="BVG1" s="179"/>
      <c r="BVH1" s="179"/>
      <c r="BVI1" s="179"/>
      <c r="BVJ1" s="179"/>
      <c r="BVK1" s="179"/>
      <c r="BVL1" s="179"/>
      <c r="BVM1" s="179"/>
      <c r="BVN1" s="179"/>
      <c r="BVO1" s="179"/>
      <c r="BVP1" s="179"/>
      <c r="BVQ1" s="179"/>
      <c r="BVR1" s="179"/>
      <c r="BVS1" s="179"/>
      <c r="BVT1" s="179"/>
      <c r="BVU1" s="179"/>
      <c r="BVV1" s="179"/>
      <c r="BVW1" s="179"/>
      <c r="BVX1" s="179"/>
      <c r="BVY1" s="179"/>
      <c r="BVZ1" s="179"/>
      <c r="BWA1" s="179"/>
      <c r="BWB1" s="179"/>
      <c r="BWC1" s="179"/>
      <c r="BWD1" s="179"/>
      <c r="BWE1" s="179"/>
      <c r="BWF1" s="179"/>
      <c r="BWG1" s="179"/>
      <c r="BWH1" s="179"/>
      <c r="BWI1" s="179"/>
      <c r="BWJ1" s="179"/>
      <c r="BWK1" s="179"/>
      <c r="BWL1" s="179"/>
      <c r="BWM1" s="179"/>
      <c r="BWN1" s="179"/>
      <c r="BWO1" s="179"/>
      <c r="BWP1" s="179"/>
      <c r="BWQ1" s="179"/>
      <c r="BWR1" s="179"/>
      <c r="BWS1" s="179"/>
      <c r="BWT1" s="179"/>
      <c r="BWU1" s="179"/>
      <c r="BWV1" s="179"/>
      <c r="BWW1" s="179"/>
      <c r="BWX1" s="179"/>
      <c r="BWY1" s="179"/>
      <c r="BWZ1" s="179"/>
      <c r="BXA1" s="179"/>
      <c r="BXB1" s="179"/>
      <c r="BXC1" s="179"/>
      <c r="BXD1" s="179"/>
      <c r="BXE1" s="179"/>
      <c r="BXF1" s="179"/>
      <c r="BXG1" s="179"/>
      <c r="BXH1" s="179"/>
      <c r="BXI1" s="179"/>
      <c r="BXJ1" s="179"/>
      <c r="BXK1" s="179"/>
      <c r="BXL1" s="179"/>
      <c r="BXM1" s="179"/>
      <c r="BXN1" s="179"/>
      <c r="BXO1" s="179"/>
      <c r="BXP1" s="179"/>
      <c r="BXQ1" s="179"/>
      <c r="BXR1" s="179"/>
      <c r="BXS1" s="179"/>
      <c r="BXT1" s="179"/>
      <c r="BXU1" s="179"/>
      <c r="BXV1" s="179"/>
      <c r="BXW1" s="179"/>
      <c r="BXX1" s="179"/>
      <c r="BXY1" s="179"/>
      <c r="BXZ1" s="179"/>
      <c r="BYA1" s="179"/>
      <c r="BYB1" s="179"/>
      <c r="BYC1" s="179"/>
      <c r="BYD1" s="179"/>
      <c r="BYE1" s="179"/>
      <c r="BYF1" s="179"/>
      <c r="BYG1" s="179"/>
      <c r="BYH1" s="179"/>
      <c r="BYI1" s="179"/>
      <c r="BYJ1" s="179"/>
      <c r="BYK1" s="179"/>
      <c r="BYL1" s="179"/>
      <c r="BYM1" s="179"/>
      <c r="BYN1" s="179"/>
      <c r="BYO1" s="179"/>
      <c r="BYP1" s="179"/>
      <c r="BYQ1" s="179"/>
      <c r="BYR1" s="179"/>
      <c r="BYS1" s="179"/>
      <c r="BYT1" s="179"/>
      <c r="BYU1" s="179"/>
      <c r="BYV1" s="179"/>
      <c r="BYW1" s="179"/>
      <c r="BYX1" s="179"/>
      <c r="BYY1" s="179"/>
      <c r="BYZ1" s="179"/>
      <c r="BZA1" s="179"/>
      <c r="BZB1" s="179"/>
      <c r="BZC1" s="179"/>
      <c r="BZD1" s="179"/>
      <c r="BZE1" s="179"/>
      <c r="BZF1" s="179"/>
      <c r="BZG1" s="179"/>
      <c r="BZH1" s="179"/>
      <c r="BZI1" s="179"/>
      <c r="BZJ1" s="179"/>
      <c r="BZK1" s="179"/>
      <c r="BZL1" s="179"/>
      <c r="BZM1" s="179"/>
      <c r="BZN1" s="179"/>
      <c r="BZO1" s="179"/>
      <c r="BZP1" s="179"/>
      <c r="BZQ1" s="179"/>
      <c r="BZR1" s="179"/>
      <c r="BZS1" s="179"/>
      <c r="BZT1" s="179"/>
      <c r="BZU1" s="179"/>
      <c r="BZV1" s="179"/>
      <c r="BZW1" s="179"/>
      <c r="BZX1" s="179"/>
      <c r="BZY1" s="179"/>
      <c r="BZZ1" s="179"/>
      <c r="CAA1" s="179"/>
      <c r="CAB1" s="179"/>
      <c r="CAC1" s="179"/>
      <c r="CAD1" s="179"/>
      <c r="CAE1" s="179"/>
      <c r="CAF1" s="179"/>
      <c r="CAG1" s="179"/>
      <c r="CAH1" s="179"/>
      <c r="CAI1" s="179"/>
      <c r="CAJ1" s="179"/>
      <c r="CAK1" s="179"/>
      <c r="CAL1" s="179"/>
      <c r="CAM1" s="179"/>
      <c r="CAN1" s="179"/>
      <c r="CAO1" s="179"/>
      <c r="CAP1" s="179"/>
      <c r="CAQ1" s="179"/>
      <c r="CAR1" s="179"/>
      <c r="CAS1" s="179"/>
      <c r="CAT1" s="179"/>
      <c r="CAU1" s="179"/>
      <c r="CAV1" s="179"/>
      <c r="CAW1" s="179"/>
      <c r="CAX1" s="179"/>
      <c r="CAY1" s="179"/>
      <c r="CAZ1" s="179"/>
      <c r="CBA1" s="179"/>
      <c r="CBB1" s="179"/>
      <c r="CBC1" s="179"/>
      <c r="CBD1" s="179"/>
      <c r="CBE1" s="179"/>
      <c r="CBF1" s="179"/>
      <c r="CBG1" s="179"/>
      <c r="CBH1" s="179"/>
      <c r="CBI1" s="179"/>
      <c r="CBJ1" s="179"/>
      <c r="CBK1" s="179"/>
      <c r="CBL1" s="179"/>
      <c r="CBM1" s="179"/>
      <c r="CBN1" s="179"/>
      <c r="CBO1" s="179"/>
      <c r="CBP1" s="179"/>
      <c r="CBQ1" s="179"/>
      <c r="CBR1" s="179"/>
      <c r="CBS1" s="179"/>
      <c r="CBT1" s="179"/>
      <c r="CBU1" s="179"/>
      <c r="CBV1" s="179"/>
      <c r="CBW1" s="179"/>
      <c r="CBX1" s="179"/>
      <c r="CBY1" s="179"/>
      <c r="CBZ1" s="179"/>
      <c r="CCA1" s="179"/>
      <c r="CCB1" s="179"/>
      <c r="CCC1" s="179"/>
      <c r="CCD1" s="179"/>
      <c r="CCE1" s="179"/>
      <c r="CCF1" s="179"/>
      <c r="CCG1" s="179"/>
      <c r="CCH1" s="179"/>
      <c r="CCI1" s="179"/>
      <c r="CCJ1" s="179"/>
      <c r="CCK1" s="179"/>
      <c r="CCL1" s="179"/>
      <c r="CCM1" s="179"/>
      <c r="CCN1" s="179"/>
      <c r="CCO1" s="179"/>
      <c r="CCP1" s="179"/>
      <c r="CCQ1" s="179"/>
      <c r="CCR1" s="179"/>
      <c r="CCS1" s="179"/>
      <c r="CCT1" s="179"/>
      <c r="CCU1" s="179"/>
      <c r="CCV1" s="179"/>
      <c r="CCW1" s="179"/>
      <c r="CCX1" s="179"/>
      <c r="CCY1" s="179"/>
      <c r="CCZ1" s="179"/>
      <c r="CDA1" s="179"/>
      <c r="CDB1" s="179"/>
      <c r="CDC1" s="179"/>
      <c r="CDD1" s="179"/>
      <c r="CDE1" s="179"/>
      <c r="CDF1" s="179"/>
      <c r="CDG1" s="179"/>
      <c r="CDH1" s="179"/>
      <c r="CDI1" s="179"/>
      <c r="CDJ1" s="179"/>
      <c r="CDK1" s="179"/>
      <c r="CDL1" s="179"/>
      <c r="CDM1" s="179"/>
      <c r="CDN1" s="179"/>
      <c r="CDO1" s="179"/>
      <c r="CDP1" s="179"/>
      <c r="CDQ1" s="179"/>
      <c r="CDR1" s="179"/>
      <c r="CDS1" s="179"/>
      <c r="CDT1" s="179"/>
      <c r="CDU1" s="179"/>
      <c r="CDV1" s="179"/>
      <c r="CDW1" s="179"/>
      <c r="CDX1" s="179"/>
      <c r="CDY1" s="179"/>
      <c r="CDZ1" s="179"/>
      <c r="CEA1" s="179"/>
      <c r="CEB1" s="179"/>
      <c r="CEC1" s="179"/>
      <c r="CED1" s="179"/>
      <c r="CEE1" s="179"/>
      <c r="CEF1" s="179"/>
      <c r="CEG1" s="179"/>
      <c r="CEH1" s="179"/>
      <c r="CEI1" s="179"/>
      <c r="CEJ1" s="179"/>
      <c r="CEK1" s="179"/>
      <c r="CEL1" s="179"/>
      <c r="CEM1" s="179"/>
      <c r="CEN1" s="179"/>
      <c r="CEO1" s="179"/>
      <c r="CEP1" s="179"/>
      <c r="CEQ1" s="179"/>
      <c r="CER1" s="179"/>
      <c r="CES1" s="179"/>
      <c r="CET1" s="179"/>
      <c r="CEU1" s="179"/>
      <c r="CEV1" s="179"/>
      <c r="CEW1" s="179"/>
      <c r="CEX1" s="179"/>
      <c r="CEY1" s="179"/>
      <c r="CEZ1" s="179"/>
      <c r="CFA1" s="179"/>
      <c r="CFB1" s="179"/>
      <c r="CFC1" s="179"/>
      <c r="CFD1" s="179"/>
      <c r="CFE1" s="179"/>
      <c r="CFF1" s="179"/>
      <c r="CFG1" s="179"/>
      <c r="CFH1" s="179"/>
      <c r="CFI1" s="179"/>
      <c r="CFJ1" s="179"/>
      <c r="CFK1" s="179"/>
      <c r="CFL1" s="179"/>
      <c r="CFM1" s="179"/>
      <c r="CFN1" s="179"/>
      <c r="CFO1" s="179"/>
      <c r="CFP1" s="179"/>
      <c r="CFQ1" s="179"/>
      <c r="CFR1" s="179"/>
      <c r="CFS1" s="179"/>
      <c r="CFT1" s="179"/>
      <c r="CFU1" s="179"/>
      <c r="CFV1" s="179"/>
      <c r="CFW1" s="179"/>
      <c r="CFX1" s="179"/>
      <c r="CFY1" s="179"/>
      <c r="CFZ1" s="179"/>
      <c r="CGA1" s="179"/>
      <c r="CGB1" s="179"/>
      <c r="CGC1" s="179"/>
      <c r="CGD1" s="179"/>
      <c r="CGE1" s="179"/>
      <c r="CGF1" s="179"/>
      <c r="CGG1" s="179"/>
      <c r="CGH1" s="179"/>
      <c r="CGI1" s="179"/>
      <c r="CGJ1" s="179"/>
      <c r="CGK1" s="179"/>
      <c r="CGL1" s="179"/>
      <c r="CGM1" s="179"/>
      <c r="CGN1" s="179"/>
      <c r="CGO1" s="179"/>
      <c r="CGP1" s="179"/>
      <c r="CGQ1" s="179"/>
      <c r="CGR1" s="179"/>
      <c r="CGS1" s="179"/>
      <c r="CGT1" s="179"/>
      <c r="CGU1" s="179"/>
      <c r="CGV1" s="179"/>
      <c r="CGW1" s="179"/>
      <c r="CGX1" s="179"/>
      <c r="CGY1" s="179"/>
      <c r="CGZ1" s="179"/>
      <c r="CHA1" s="179"/>
      <c r="CHB1" s="179"/>
      <c r="CHC1" s="179"/>
      <c r="CHD1" s="179"/>
      <c r="CHE1" s="179"/>
      <c r="CHF1" s="179"/>
      <c r="CHG1" s="179"/>
      <c r="CHH1" s="179"/>
      <c r="CHI1" s="179"/>
      <c r="CHJ1" s="179"/>
      <c r="CHK1" s="179"/>
      <c r="CHL1" s="179"/>
      <c r="CHM1" s="179"/>
      <c r="CHN1" s="179"/>
      <c r="CHO1" s="179"/>
      <c r="CHP1" s="179"/>
      <c r="CHQ1" s="179"/>
      <c r="CHR1" s="179"/>
      <c r="CHS1" s="179"/>
      <c r="CHT1" s="179"/>
      <c r="CHU1" s="179"/>
      <c r="CHV1" s="179"/>
      <c r="CHW1" s="179"/>
      <c r="CHX1" s="179"/>
      <c r="CHY1" s="179"/>
      <c r="CHZ1" s="179"/>
      <c r="CIA1" s="179"/>
      <c r="CIB1" s="179"/>
      <c r="CIC1" s="179"/>
      <c r="CID1" s="179"/>
      <c r="CIE1" s="179"/>
      <c r="CIF1" s="179"/>
      <c r="CIG1" s="179"/>
      <c r="CIH1" s="179"/>
      <c r="CII1" s="179"/>
      <c r="CIJ1" s="179"/>
      <c r="CIK1" s="179"/>
      <c r="CIL1" s="179"/>
      <c r="CIM1" s="179"/>
      <c r="CIN1" s="179"/>
      <c r="CIO1" s="179"/>
      <c r="CIP1" s="179"/>
      <c r="CIQ1" s="179"/>
      <c r="CIR1" s="179"/>
      <c r="CIS1" s="179"/>
      <c r="CIT1" s="179"/>
      <c r="CIU1" s="179"/>
      <c r="CIV1" s="179"/>
      <c r="CIW1" s="179"/>
      <c r="CIX1" s="179"/>
      <c r="CIY1" s="179"/>
      <c r="CIZ1" s="179"/>
      <c r="CJA1" s="179"/>
      <c r="CJB1" s="179"/>
      <c r="CJC1" s="179"/>
      <c r="CJD1" s="179"/>
      <c r="CJE1" s="179"/>
      <c r="CJF1" s="179"/>
      <c r="CJG1" s="179"/>
      <c r="CJH1" s="179"/>
      <c r="CJI1" s="179"/>
      <c r="CJJ1" s="179"/>
      <c r="CJK1" s="179"/>
      <c r="CJL1" s="179"/>
      <c r="CJM1" s="179"/>
      <c r="CJN1" s="179"/>
      <c r="CJO1" s="179"/>
      <c r="CJP1" s="179"/>
      <c r="CJQ1" s="179"/>
      <c r="CJR1" s="179"/>
      <c r="CJS1" s="179"/>
      <c r="CJT1" s="179"/>
      <c r="CJU1" s="179"/>
      <c r="CJV1" s="179"/>
      <c r="CJW1" s="179"/>
      <c r="CJX1" s="179"/>
      <c r="CJY1" s="179"/>
      <c r="CJZ1" s="179"/>
      <c r="CKA1" s="179"/>
      <c r="CKB1" s="179"/>
      <c r="CKC1" s="179"/>
      <c r="CKD1" s="179"/>
      <c r="CKE1" s="179"/>
      <c r="CKF1" s="179"/>
      <c r="CKG1" s="179"/>
      <c r="CKH1" s="179"/>
      <c r="CKI1" s="179"/>
      <c r="CKJ1" s="179"/>
      <c r="CKK1" s="179"/>
      <c r="CKL1" s="179"/>
      <c r="CKM1" s="179"/>
      <c r="CKN1" s="179"/>
      <c r="CKO1" s="179"/>
      <c r="CKP1" s="179"/>
      <c r="CKQ1" s="179"/>
      <c r="CKR1" s="179"/>
      <c r="CKS1" s="179"/>
      <c r="CKT1" s="179"/>
      <c r="CKU1" s="179"/>
      <c r="CKV1" s="179"/>
      <c r="CKW1" s="179"/>
      <c r="CKX1" s="179"/>
      <c r="CKY1" s="179"/>
      <c r="CKZ1" s="179"/>
      <c r="CLA1" s="179"/>
      <c r="CLB1" s="179"/>
      <c r="CLC1" s="179"/>
      <c r="CLD1" s="179"/>
      <c r="CLE1" s="179"/>
      <c r="CLF1" s="179"/>
      <c r="CLG1" s="179"/>
      <c r="CLH1" s="179"/>
      <c r="CLI1" s="179"/>
      <c r="CLJ1" s="179"/>
      <c r="CLK1" s="179"/>
      <c r="CLL1" s="179"/>
      <c r="CLM1" s="179"/>
      <c r="CLN1" s="179"/>
      <c r="CLO1" s="179"/>
      <c r="CLP1" s="179"/>
      <c r="CLQ1" s="179"/>
      <c r="CLR1" s="179"/>
      <c r="CLS1" s="179"/>
      <c r="CLT1" s="179"/>
      <c r="CLU1" s="179"/>
      <c r="CLV1" s="179"/>
      <c r="CLW1" s="179"/>
      <c r="CLX1" s="179"/>
      <c r="CLY1" s="179"/>
      <c r="CLZ1" s="179"/>
      <c r="CMA1" s="179"/>
      <c r="CMB1" s="179"/>
      <c r="CMC1" s="179"/>
      <c r="CMD1" s="179"/>
      <c r="CME1" s="179"/>
      <c r="CMF1" s="179"/>
      <c r="CMG1" s="179"/>
      <c r="CMH1" s="179"/>
      <c r="CMI1" s="179"/>
      <c r="CMJ1" s="179"/>
      <c r="CMK1" s="179"/>
      <c r="CML1" s="179"/>
      <c r="CMM1" s="179"/>
      <c r="CMN1" s="179"/>
      <c r="CMO1" s="179"/>
      <c r="CMP1" s="179"/>
      <c r="CMQ1" s="179"/>
      <c r="CMR1" s="179"/>
      <c r="CMS1" s="179"/>
      <c r="CMT1" s="179"/>
      <c r="CMU1" s="179"/>
      <c r="CMV1" s="179"/>
      <c r="CMW1" s="179"/>
      <c r="CMX1" s="179"/>
      <c r="CMY1" s="179"/>
      <c r="CMZ1" s="179"/>
      <c r="CNA1" s="179"/>
      <c r="CNB1" s="179"/>
      <c r="CNC1" s="179"/>
      <c r="CND1" s="179"/>
      <c r="CNE1" s="179"/>
      <c r="CNF1" s="179"/>
      <c r="CNG1" s="179"/>
      <c r="CNH1" s="179"/>
      <c r="CNI1" s="179"/>
      <c r="CNJ1" s="179"/>
      <c r="CNK1" s="179"/>
      <c r="CNL1" s="179"/>
      <c r="CNM1" s="179"/>
      <c r="CNN1" s="179"/>
      <c r="CNO1" s="179"/>
      <c r="CNP1" s="179"/>
      <c r="CNQ1" s="179"/>
      <c r="CNR1" s="179"/>
      <c r="CNS1" s="179"/>
      <c r="CNT1" s="179"/>
      <c r="CNU1" s="179"/>
      <c r="CNV1" s="179"/>
      <c r="CNW1" s="179"/>
      <c r="CNX1" s="179"/>
      <c r="CNY1" s="179"/>
      <c r="CNZ1" s="179"/>
      <c r="COA1" s="179"/>
      <c r="COB1" s="179"/>
      <c r="COC1" s="179"/>
      <c r="COD1" s="179"/>
      <c r="COE1" s="179"/>
      <c r="COF1" s="179"/>
      <c r="COG1" s="179"/>
      <c r="COH1" s="179"/>
      <c r="COI1" s="179"/>
      <c r="COJ1" s="179"/>
      <c r="COK1" s="179"/>
      <c r="COL1" s="179"/>
      <c r="COM1" s="179"/>
      <c r="CON1" s="179"/>
      <c r="COO1" s="179"/>
      <c r="COP1" s="179"/>
      <c r="COQ1" s="179"/>
      <c r="COR1" s="179"/>
      <c r="COS1" s="179"/>
      <c r="COT1" s="179"/>
      <c r="COU1" s="179"/>
      <c r="COV1" s="179"/>
      <c r="COW1" s="179"/>
      <c r="COX1" s="179"/>
      <c r="COY1" s="179"/>
      <c r="COZ1" s="179"/>
      <c r="CPA1" s="179"/>
      <c r="CPB1" s="179"/>
      <c r="CPC1" s="179"/>
      <c r="CPD1" s="179"/>
      <c r="CPE1" s="179"/>
      <c r="CPF1" s="179"/>
      <c r="CPG1" s="179"/>
      <c r="CPH1" s="179"/>
      <c r="CPI1" s="179"/>
      <c r="CPJ1" s="179"/>
      <c r="CPK1" s="179"/>
      <c r="CPL1" s="179"/>
      <c r="CPM1" s="179"/>
      <c r="CPN1" s="179"/>
      <c r="CPO1" s="179"/>
      <c r="CPP1" s="179"/>
      <c r="CPQ1" s="179"/>
      <c r="CPR1" s="179"/>
      <c r="CPS1" s="179"/>
      <c r="CPT1" s="179"/>
      <c r="CPU1" s="179"/>
      <c r="CPV1" s="179"/>
      <c r="CPW1" s="179"/>
      <c r="CPX1" s="179"/>
      <c r="CPY1" s="179"/>
      <c r="CPZ1" s="179"/>
      <c r="CQA1" s="179"/>
      <c r="CQB1" s="179"/>
      <c r="CQC1" s="179"/>
      <c r="CQD1" s="179"/>
      <c r="CQE1" s="179"/>
      <c r="CQF1" s="179"/>
      <c r="CQG1" s="179"/>
      <c r="CQH1" s="179"/>
      <c r="CQI1" s="179"/>
      <c r="CQJ1" s="179"/>
      <c r="CQK1" s="179"/>
      <c r="CQL1" s="179"/>
      <c r="CQM1" s="179"/>
      <c r="CQN1" s="179"/>
      <c r="CQO1" s="179"/>
      <c r="CQP1" s="179"/>
      <c r="CQQ1" s="179"/>
      <c r="CQR1" s="179"/>
      <c r="CQS1" s="179"/>
      <c r="CQT1" s="179"/>
      <c r="CQU1" s="179"/>
      <c r="CQV1" s="179"/>
      <c r="CQW1" s="179"/>
      <c r="CQX1" s="179"/>
      <c r="CQY1" s="179"/>
      <c r="CQZ1" s="179"/>
      <c r="CRA1" s="179"/>
      <c r="CRB1" s="179"/>
      <c r="CRC1" s="179"/>
      <c r="CRD1" s="179"/>
      <c r="CRE1" s="179"/>
      <c r="CRF1" s="179"/>
      <c r="CRG1" s="179"/>
      <c r="CRH1" s="179"/>
      <c r="CRI1" s="179"/>
      <c r="CRJ1" s="179"/>
      <c r="CRK1" s="179"/>
      <c r="CRL1" s="179"/>
      <c r="CRM1" s="179"/>
      <c r="CRN1" s="179"/>
      <c r="CRO1" s="179"/>
      <c r="CRP1" s="179"/>
      <c r="CRQ1" s="179"/>
      <c r="CRR1" s="179"/>
      <c r="CRS1" s="179"/>
      <c r="CRT1" s="179"/>
      <c r="CRU1" s="179"/>
      <c r="CRV1" s="179"/>
      <c r="CRW1" s="179"/>
      <c r="CRX1" s="179"/>
      <c r="CRY1" s="179"/>
      <c r="CRZ1" s="179"/>
      <c r="CSA1" s="179"/>
      <c r="CSB1" s="179"/>
      <c r="CSC1" s="179"/>
      <c r="CSD1" s="179"/>
      <c r="CSE1" s="179"/>
      <c r="CSF1" s="179"/>
      <c r="CSG1" s="179"/>
      <c r="CSH1" s="179"/>
      <c r="CSI1" s="179"/>
      <c r="CSJ1" s="179"/>
      <c r="CSK1" s="179"/>
      <c r="CSL1" s="179"/>
      <c r="CSM1" s="179"/>
      <c r="CSN1" s="179"/>
      <c r="CSO1" s="179"/>
      <c r="CSP1" s="179"/>
      <c r="CSQ1" s="179"/>
      <c r="CSR1" s="179"/>
      <c r="CSS1" s="179"/>
      <c r="CST1" s="179"/>
      <c r="CSU1" s="179"/>
      <c r="CSV1" s="179"/>
      <c r="CSW1" s="179"/>
      <c r="CSX1" s="179"/>
      <c r="CSY1" s="179"/>
      <c r="CSZ1" s="179"/>
      <c r="CTA1" s="179"/>
      <c r="CTB1" s="179"/>
      <c r="CTC1" s="179"/>
      <c r="CTD1" s="179"/>
      <c r="CTE1" s="179"/>
      <c r="CTF1" s="179"/>
      <c r="CTG1" s="179"/>
      <c r="CTH1" s="179"/>
      <c r="CTI1" s="179"/>
      <c r="CTJ1" s="179"/>
      <c r="CTK1" s="179"/>
      <c r="CTL1" s="179"/>
      <c r="CTM1" s="179"/>
      <c r="CTN1" s="179"/>
      <c r="CTO1" s="179"/>
      <c r="CTP1" s="179"/>
      <c r="CTQ1" s="179"/>
      <c r="CTR1" s="179"/>
      <c r="CTS1" s="179"/>
      <c r="CTT1" s="179"/>
      <c r="CTU1" s="179"/>
      <c r="CTV1" s="179"/>
      <c r="CTW1" s="179"/>
      <c r="CTX1" s="179"/>
      <c r="CTY1" s="179"/>
      <c r="CTZ1" s="179"/>
      <c r="CUA1" s="179"/>
      <c r="CUB1" s="179"/>
      <c r="CUC1" s="179"/>
      <c r="CUD1" s="179"/>
      <c r="CUE1" s="179"/>
      <c r="CUF1" s="179"/>
      <c r="CUG1" s="179"/>
      <c r="CUH1" s="179"/>
      <c r="CUI1" s="179"/>
      <c r="CUJ1" s="179"/>
      <c r="CUK1" s="179"/>
      <c r="CUL1" s="179"/>
      <c r="CUM1" s="179"/>
      <c r="CUN1" s="179"/>
      <c r="CUO1" s="179"/>
      <c r="CUP1" s="179"/>
      <c r="CUQ1" s="179"/>
      <c r="CUR1" s="179"/>
      <c r="CUS1" s="179"/>
      <c r="CUT1" s="179"/>
      <c r="CUU1" s="179"/>
      <c r="CUV1" s="179"/>
      <c r="CUW1" s="179"/>
      <c r="CUX1" s="179"/>
      <c r="CUY1" s="179"/>
      <c r="CUZ1" s="179"/>
      <c r="CVA1" s="179"/>
      <c r="CVB1" s="179"/>
      <c r="CVC1" s="179"/>
      <c r="CVD1" s="179"/>
      <c r="CVE1" s="179"/>
      <c r="CVF1" s="179"/>
      <c r="CVG1" s="179"/>
      <c r="CVH1" s="179"/>
      <c r="CVI1" s="179"/>
      <c r="CVJ1" s="179"/>
      <c r="CVK1" s="179"/>
      <c r="CVL1" s="179"/>
      <c r="CVM1" s="179"/>
      <c r="CVN1" s="179"/>
      <c r="CVO1" s="179"/>
      <c r="CVP1" s="179"/>
      <c r="CVQ1" s="179"/>
      <c r="CVR1" s="179"/>
      <c r="CVS1" s="179"/>
      <c r="CVT1" s="179"/>
      <c r="CVU1" s="179"/>
      <c r="CVV1" s="179"/>
      <c r="CVW1" s="179"/>
      <c r="CVX1" s="179"/>
      <c r="CVY1" s="179"/>
      <c r="CVZ1" s="179"/>
      <c r="CWA1" s="179"/>
      <c r="CWB1" s="179"/>
      <c r="CWC1" s="179"/>
      <c r="CWD1" s="179"/>
      <c r="CWE1" s="179"/>
      <c r="CWF1" s="179"/>
      <c r="CWG1" s="179"/>
      <c r="CWH1" s="179"/>
      <c r="CWI1" s="179"/>
      <c r="CWJ1" s="179"/>
      <c r="CWK1" s="179"/>
      <c r="CWL1" s="179"/>
      <c r="CWM1" s="179"/>
      <c r="CWN1" s="179"/>
      <c r="CWO1" s="179"/>
      <c r="CWP1" s="179"/>
      <c r="CWQ1" s="179"/>
      <c r="CWR1" s="179"/>
      <c r="CWS1" s="179"/>
      <c r="CWT1" s="179"/>
      <c r="CWU1" s="179"/>
      <c r="CWV1" s="179"/>
      <c r="CWW1" s="179"/>
      <c r="CWX1" s="179"/>
      <c r="CWY1" s="179"/>
      <c r="CWZ1" s="179"/>
      <c r="CXA1" s="179"/>
      <c r="CXB1" s="179"/>
      <c r="CXC1" s="179"/>
      <c r="CXD1" s="179"/>
      <c r="CXE1" s="179"/>
      <c r="CXF1" s="179"/>
      <c r="CXG1" s="179"/>
      <c r="CXH1" s="179"/>
      <c r="CXI1" s="179"/>
      <c r="CXJ1" s="179"/>
      <c r="CXK1" s="179"/>
      <c r="CXL1" s="179"/>
      <c r="CXM1" s="179"/>
      <c r="CXN1" s="179"/>
      <c r="CXO1" s="179"/>
      <c r="CXP1" s="179"/>
      <c r="CXQ1" s="179"/>
      <c r="CXR1" s="179"/>
      <c r="CXS1" s="179"/>
      <c r="CXT1" s="179"/>
      <c r="CXU1" s="179"/>
      <c r="CXV1" s="179"/>
      <c r="CXW1" s="179"/>
      <c r="CXX1" s="179"/>
      <c r="CXY1" s="179"/>
      <c r="CXZ1" s="179"/>
      <c r="CYA1" s="179"/>
      <c r="CYB1" s="179"/>
      <c r="CYC1" s="179"/>
      <c r="CYD1" s="179"/>
      <c r="CYE1" s="179"/>
      <c r="CYF1" s="179"/>
      <c r="CYG1" s="179"/>
      <c r="CYH1" s="179"/>
      <c r="CYI1" s="179"/>
      <c r="CYJ1" s="179"/>
      <c r="CYK1" s="179"/>
      <c r="CYL1" s="179"/>
      <c r="CYM1" s="179"/>
      <c r="CYN1" s="179"/>
      <c r="CYO1" s="179"/>
      <c r="CYP1" s="179"/>
      <c r="CYQ1" s="179"/>
      <c r="CYR1" s="179"/>
      <c r="CYS1" s="179"/>
      <c r="CYT1" s="179"/>
      <c r="CYU1" s="179"/>
      <c r="CYV1" s="179"/>
      <c r="CYW1" s="179"/>
      <c r="CYX1" s="179"/>
      <c r="CYY1" s="179"/>
      <c r="CYZ1" s="179"/>
      <c r="CZA1" s="179"/>
      <c r="CZB1" s="179"/>
      <c r="CZC1" s="179"/>
      <c r="CZD1" s="179"/>
      <c r="CZE1" s="179"/>
      <c r="CZF1" s="179"/>
      <c r="CZG1" s="179"/>
      <c r="CZH1" s="179"/>
      <c r="CZI1" s="179"/>
      <c r="CZJ1" s="179"/>
      <c r="CZK1" s="179"/>
      <c r="CZL1" s="179"/>
      <c r="CZM1" s="179"/>
      <c r="CZN1" s="179"/>
      <c r="CZO1" s="179"/>
      <c r="CZP1" s="179"/>
      <c r="CZQ1" s="179"/>
      <c r="CZR1" s="179"/>
      <c r="CZS1" s="179"/>
      <c r="CZT1" s="179"/>
      <c r="CZU1" s="179"/>
      <c r="CZV1" s="179"/>
      <c r="CZW1" s="179"/>
      <c r="CZX1" s="179"/>
      <c r="CZY1" s="179"/>
      <c r="CZZ1" s="179"/>
      <c r="DAA1" s="179"/>
      <c r="DAB1" s="179"/>
      <c r="DAC1" s="179"/>
      <c r="DAD1" s="179"/>
      <c r="DAE1" s="179"/>
      <c r="DAF1" s="179"/>
      <c r="DAG1" s="179"/>
      <c r="DAH1" s="179"/>
      <c r="DAI1" s="179"/>
      <c r="DAJ1" s="179"/>
      <c r="DAK1" s="179"/>
      <c r="DAL1" s="179"/>
      <c r="DAM1" s="179"/>
      <c r="DAN1" s="179"/>
      <c r="DAO1" s="179"/>
      <c r="DAP1" s="179"/>
      <c r="DAQ1" s="179"/>
      <c r="DAR1" s="179"/>
      <c r="DAS1" s="179"/>
      <c r="DAT1" s="179"/>
      <c r="DAU1" s="179"/>
      <c r="DAV1" s="179"/>
      <c r="DAW1" s="179"/>
      <c r="DAX1" s="179"/>
      <c r="DAY1" s="179"/>
      <c r="DAZ1" s="179"/>
      <c r="DBA1" s="179"/>
      <c r="DBB1" s="179"/>
      <c r="DBC1" s="179"/>
      <c r="DBD1" s="179"/>
      <c r="DBE1" s="179"/>
      <c r="DBF1" s="179"/>
      <c r="DBG1" s="179"/>
      <c r="DBH1" s="179"/>
      <c r="DBI1" s="179"/>
      <c r="DBJ1" s="179"/>
      <c r="DBK1" s="179"/>
      <c r="DBL1" s="179"/>
      <c r="DBM1" s="179"/>
      <c r="DBN1" s="179"/>
      <c r="DBO1" s="179"/>
      <c r="DBP1" s="179"/>
      <c r="DBQ1" s="179"/>
      <c r="DBR1" s="179"/>
      <c r="DBS1" s="179"/>
      <c r="DBT1" s="179"/>
      <c r="DBU1" s="179"/>
      <c r="DBV1" s="179"/>
      <c r="DBW1" s="179"/>
      <c r="DBX1" s="179"/>
      <c r="DBY1" s="179"/>
      <c r="DBZ1" s="179"/>
      <c r="DCA1" s="179"/>
      <c r="DCB1" s="179"/>
      <c r="DCC1" s="179"/>
      <c r="DCD1" s="179"/>
      <c r="DCE1" s="179"/>
      <c r="DCF1" s="179"/>
      <c r="DCG1" s="179"/>
      <c r="DCH1" s="179"/>
      <c r="DCI1" s="179"/>
      <c r="DCJ1" s="179"/>
      <c r="DCK1" s="179"/>
      <c r="DCL1" s="179"/>
      <c r="DCM1" s="179"/>
      <c r="DCN1" s="179"/>
      <c r="DCO1" s="179"/>
      <c r="DCP1" s="179"/>
      <c r="DCQ1" s="179"/>
      <c r="DCR1" s="179"/>
      <c r="DCS1" s="179"/>
      <c r="DCT1" s="179"/>
      <c r="DCU1" s="179"/>
      <c r="DCV1" s="179"/>
      <c r="DCW1" s="179"/>
      <c r="DCX1" s="179"/>
      <c r="DCY1" s="179"/>
      <c r="DCZ1" s="179"/>
      <c r="DDA1" s="179"/>
      <c r="DDB1" s="179"/>
      <c r="DDC1" s="179"/>
      <c r="DDD1" s="179"/>
      <c r="DDE1" s="179"/>
      <c r="DDF1" s="179"/>
      <c r="DDG1" s="179"/>
      <c r="DDH1" s="179"/>
      <c r="DDI1" s="179"/>
      <c r="DDJ1" s="179"/>
      <c r="DDK1" s="179"/>
      <c r="DDL1" s="179"/>
      <c r="DDM1" s="179"/>
      <c r="DDN1" s="179"/>
      <c r="DDO1" s="179"/>
      <c r="DDP1" s="179"/>
      <c r="DDQ1" s="179"/>
      <c r="DDR1" s="179"/>
      <c r="DDS1" s="179"/>
      <c r="DDT1" s="179"/>
      <c r="DDU1" s="179"/>
      <c r="DDV1" s="179"/>
      <c r="DDW1" s="179"/>
      <c r="DDX1" s="179"/>
      <c r="DDY1" s="179"/>
      <c r="DDZ1" s="179"/>
      <c r="DEA1" s="179"/>
      <c r="DEB1" s="179"/>
      <c r="DEC1" s="179"/>
      <c r="DED1" s="179"/>
      <c r="DEE1" s="179"/>
      <c r="DEF1" s="179"/>
      <c r="DEG1" s="179"/>
      <c r="DEH1" s="179"/>
      <c r="DEI1" s="179"/>
      <c r="DEJ1" s="179"/>
      <c r="DEK1" s="179"/>
      <c r="DEL1" s="179"/>
      <c r="DEM1" s="179"/>
      <c r="DEN1" s="179"/>
      <c r="DEO1" s="179"/>
      <c r="DEP1" s="179"/>
      <c r="DEQ1" s="179"/>
      <c r="DER1" s="179"/>
      <c r="DES1" s="179"/>
      <c r="DET1" s="179"/>
      <c r="DEU1" s="179"/>
      <c r="DEV1" s="179"/>
      <c r="DEW1" s="179"/>
      <c r="DEX1" s="179"/>
      <c r="DEY1" s="179"/>
      <c r="DEZ1" s="179"/>
      <c r="DFA1" s="179"/>
      <c r="DFB1" s="179"/>
      <c r="DFC1" s="179"/>
      <c r="DFD1" s="179"/>
      <c r="DFE1" s="179"/>
      <c r="DFF1" s="179"/>
      <c r="DFG1" s="179"/>
      <c r="DFH1" s="179"/>
      <c r="DFI1" s="179"/>
      <c r="DFJ1" s="179"/>
      <c r="DFK1" s="179"/>
      <c r="DFL1" s="179"/>
      <c r="DFM1" s="179"/>
      <c r="DFN1" s="179"/>
      <c r="DFO1" s="179"/>
      <c r="DFP1" s="179"/>
      <c r="DFQ1" s="179"/>
      <c r="DFR1" s="179"/>
      <c r="DFS1" s="179"/>
      <c r="DFT1" s="179"/>
      <c r="DFU1" s="179"/>
      <c r="DFV1" s="179"/>
      <c r="DFW1" s="179"/>
      <c r="DFX1" s="179"/>
      <c r="DFY1" s="179"/>
      <c r="DFZ1" s="179"/>
      <c r="DGA1" s="179"/>
      <c r="DGB1" s="179"/>
      <c r="DGC1" s="179"/>
      <c r="DGD1" s="179"/>
      <c r="DGE1" s="179"/>
      <c r="DGF1" s="179"/>
      <c r="DGG1" s="179"/>
      <c r="DGH1" s="179"/>
      <c r="DGI1" s="179"/>
      <c r="DGJ1" s="179"/>
      <c r="DGK1" s="179"/>
      <c r="DGL1" s="179"/>
      <c r="DGM1" s="179"/>
      <c r="DGN1" s="179"/>
      <c r="DGO1" s="179"/>
      <c r="DGP1" s="179"/>
      <c r="DGQ1" s="179"/>
      <c r="DGR1" s="179"/>
      <c r="DGS1" s="179"/>
      <c r="DGT1" s="179"/>
      <c r="DGU1" s="179"/>
      <c r="DGV1" s="179"/>
      <c r="DGW1" s="179"/>
      <c r="DGX1" s="179"/>
      <c r="DGY1" s="179"/>
      <c r="DGZ1" s="179"/>
      <c r="DHA1" s="179"/>
      <c r="DHB1" s="179"/>
      <c r="DHC1" s="179"/>
      <c r="DHD1" s="179"/>
      <c r="DHE1" s="179"/>
      <c r="DHF1" s="179"/>
      <c r="DHG1" s="179"/>
      <c r="DHH1" s="179"/>
      <c r="DHI1" s="179"/>
      <c r="DHJ1" s="179"/>
      <c r="DHK1" s="179"/>
      <c r="DHL1" s="179"/>
      <c r="DHM1" s="179"/>
      <c r="DHN1" s="179"/>
      <c r="DHO1" s="179"/>
      <c r="DHP1" s="179"/>
      <c r="DHQ1" s="179"/>
      <c r="DHR1" s="179"/>
      <c r="DHS1" s="179"/>
      <c r="DHT1" s="179"/>
      <c r="DHU1" s="179"/>
      <c r="DHV1" s="179"/>
      <c r="DHW1" s="179"/>
      <c r="DHX1" s="179"/>
      <c r="DHY1" s="179"/>
      <c r="DHZ1" s="179"/>
      <c r="DIA1" s="179"/>
      <c r="DIB1" s="179"/>
      <c r="DIC1" s="179"/>
      <c r="DID1" s="179"/>
      <c r="DIE1" s="179"/>
      <c r="DIF1" s="179"/>
      <c r="DIG1" s="179"/>
      <c r="DIH1" s="179"/>
      <c r="DII1" s="179"/>
      <c r="DIJ1" s="179"/>
      <c r="DIK1" s="179"/>
      <c r="DIL1" s="179"/>
      <c r="DIM1" s="179"/>
      <c r="DIN1" s="179"/>
      <c r="DIO1" s="179"/>
      <c r="DIP1" s="179"/>
      <c r="DIQ1" s="179"/>
      <c r="DIR1" s="179"/>
      <c r="DIS1" s="179"/>
      <c r="DIT1" s="179"/>
      <c r="DIU1" s="179"/>
      <c r="DIV1" s="179"/>
      <c r="DIW1" s="179"/>
      <c r="DIX1" s="179"/>
      <c r="DIY1" s="179"/>
      <c r="DIZ1" s="179"/>
      <c r="DJA1" s="179"/>
      <c r="DJB1" s="179"/>
      <c r="DJC1" s="179"/>
      <c r="DJD1" s="179"/>
      <c r="DJE1" s="179"/>
      <c r="DJF1" s="179"/>
      <c r="DJG1" s="179"/>
      <c r="DJH1" s="179"/>
      <c r="DJI1" s="179"/>
      <c r="DJJ1" s="179"/>
      <c r="DJK1" s="179"/>
      <c r="DJL1" s="179"/>
      <c r="DJM1" s="179"/>
      <c r="DJN1" s="179"/>
      <c r="DJO1" s="179"/>
      <c r="DJP1" s="179"/>
      <c r="DJQ1" s="179"/>
      <c r="DJR1" s="179"/>
      <c r="DJS1" s="179"/>
      <c r="DJT1" s="179"/>
      <c r="DJU1" s="179"/>
      <c r="DJV1" s="179"/>
      <c r="DJW1" s="179"/>
      <c r="DJX1" s="179"/>
      <c r="DJY1" s="179"/>
      <c r="DJZ1" s="179"/>
      <c r="DKA1" s="179"/>
      <c r="DKB1" s="179"/>
      <c r="DKC1" s="179"/>
      <c r="DKD1" s="179"/>
      <c r="DKE1" s="179"/>
      <c r="DKF1" s="179"/>
      <c r="DKG1" s="179"/>
      <c r="DKH1" s="179"/>
      <c r="DKI1" s="179"/>
      <c r="DKJ1" s="179"/>
      <c r="DKK1" s="179"/>
      <c r="DKL1" s="179"/>
      <c r="DKM1" s="179"/>
      <c r="DKN1" s="179"/>
      <c r="DKO1" s="179"/>
      <c r="DKP1" s="179"/>
      <c r="DKQ1" s="179"/>
      <c r="DKR1" s="179"/>
      <c r="DKS1" s="179"/>
      <c r="DKT1" s="179"/>
      <c r="DKU1" s="179"/>
      <c r="DKV1" s="179"/>
      <c r="DKW1" s="179"/>
      <c r="DKX1" s="179"/>
      <c r="DKY1" s="179"/>
      <c r="DKZ1" s="179"/>
      <c r="DLA1" s="179"/>
      <c r="DLB1" s="179"/>
      <c r="DLC1" s="179"/>
      <c r="DLD1" s="179"/>
      <c r="DLE1" s="179"/>
      <c r="DLF1" s="179"/>
      <c r="DLG1" s="179"/>
      <c r="DLH1" s="179"/>
      <c r="DLI1" s="179"/>
      <c r="DLJ1" s="179"/>
      <c r="DLK1" s="179"/>
      <c r="DLL1" s="179"/>
      <c r="DLM1" s="179"/>
      <c r="DLN1" s="179"/>
      <c r="DLO1" s="179"/>
      <c r="DLP1" s="179"/>
      <c r="DLQ1" s="179"/>
      <c r="DLR1" s="179"/>
      <c r="DLS1" s="179"/>
      <c r="DLT1" s="179"/>
      <c r="DLU1" s="179"/>
      <c r="DLV1" s="179"/>
      <c r="DLW1" s="179"/>
      <c r="DLX1" s="179"/>
      <c r="DLY1" s="179"/>
      <c r="DLZ1" s="179"/>
      <c r="DMA1" s="179"/>
      <c r="DMB1" s="179"/>
      <c r="DMC1" s="179"/>
      <c r="DMD1" s="179"/>
      <c r="DME1" s="179"/>
      <c r="DMF1" s="179"/>
      <c r="DMG1" s="179"/>
      <c r="DMH1" s="179"/>
      <c r="DMI1" s="179"/>
      <c r="DMJ1" s="179"/>
      <c r="DMK1" s="179"/>
      <c r="DML1" s="179"/>
      <c r="DMM1" s="179"/>
      <c r="DMN1" s="179"/>
      <c r="DMO1" s="179"/>
      <c r="DMP1" s="179"/>
      <c r="DMQ1" s="179"/>
      <c r="DMR1" s="179"/>
      <c r="DMS1" s="179"/>
      <c r="DMT1" s="179"/>
      <c r="DMU1" s="179"/>
      <c r="DMV1" s="179"/>
      <c r="DMW1" s="179"/>
      <c r="DMX1" s="179"/>
      <c r="DMY1" s="179"/>
      <c r="DMZ1" s="179"/>
      <c r="DNA1" s="179"/>
      <c r="DNB1" s="179"/>
      <c r="DNC1" s="179"/>
      <c r="DND1" s="179"/>
      <c r="DNE1" s="179"/>
      <c r="DNF1" s="179"/>
      <c r="DNG1" s="179"/>
      <c r="DNH1" s="179"/>
      <c r="DNI1" s="179"/>
      <c r="DNJ1" s="179"/>
      <c r="DNK1" s="179"/>
      <c r="DNL1" s="179"/>
      <c r="DNM1" s="179"/>
      <c r="DNN1" s="179"/>
      <c r="DNO1" s="179"/>
      <c r="DNP1" s="179"/>
      <c r="DNQ1" s="179"/>
      <c r="DNR1" s="179"/>
      <c r="DNS1" s="179"/>
      <c r="DNT1" s="179"/>
      <c r="DNU1" s="179"/>
      <c r="DNV1" s="179"/>
      <c r="DNW1" s="179"/>
      <c r="DNX1" s="179"/>
      <c r="DNY1" s="179"/>
      <c r="DNZ1" s="179"/>
      <c r="DOA1" s="179"/>
      <c r="DOB1" s="179"/>
      <c r="DOC1" s="179"/>
      <c r="DOD1" s="179"/>
      <c r="DOE1" s="179"/>
      <c r="DOF1" s="179"/>
      <c r="DOG1" s="179"/>
      <c r="DOH1" s="179"/>
      <c r="DOI1" s="179"/>
      <c r="DOJ1" s="179"/>
      <c r="DOK1" s="179"/>
      <c r="DOL1" s="179"/>
      <c r="DOM1" s="179"/>
      <c r="DON1" s="179"/>
      <c r="DOO1" s="179"/>
      <c r="DOP1" s="179"/>
      <c r="DOQ1" s="179"/>
      <c r="DOR1" s="179"/>
      <c r="DOS1" s="179"/>
      <c r="DOT1" s="179"/>
      <c r="DOU1" s="179"/>
      <c r="DOV1" s="179"/>
      <c r="DOW1" s="179"/>
      <c r="DOX1" s="179"/>
      <c r="DOY1" s="179"/>
      <c r="DOZ1" s="179"/>
      <c r="DPA1" s="179"/>
      <c r="DPB1" s="179"/>
      <c r="DPC1" s="179"/>
      <c r="DPD1" s="179"/>
      <c r="DPE1" s="179"/>
      <c r="DPF1" s="179"/>
      <c r="DPG1" s="179"/>
      <c r="DPH1" s="179"/>
      <c r="DPI1" s="179"/>
      <c r="DPJ1" s="179"/>
      <c r="DPK1" s="179"/>
      <c r="DPL1" s="179"/>
      <c r="DPM1" s="179"/>
      <c r="DPN1" s="179"/>
      <c r="DPO1" s="179"/>
      <c r="DPP1" s="179"/>
      <c r="DPQ1" s="179"/>
      <c r="DPR1" s="179"/>
      <c r="DPS1" s="179"/>
      <c r="DPT1" s="179"/>
      <c r="DPU1" s="179"/>
      <c r="DPV1" s="179"/>
      <c r="DPW1" s="179"/>
      <c r="DPX1" s="179"/>
      <c r="DPY1" s="179"/>
      <c r="DPZ1" s="179"/>
      <c r="DQA1" s="179"/>
      <c r="DQB1" s="179"/>
      <c r="DQC1" s="179"/>
      <c r="DQD1" s="179"/>
      <c r="DQE1" s="179"/>
      <c r="DQF1" s="179"/>
      <c r="DQG1" s="179"/>
      <c r="DQH1" s="179"/>
      <c r="DQI1" s="179"/>
      <c r="DQJ1" s="179"/>
      <c r="DQK1" s="179"/>
      <c r="DQL1" s="179"/>
      <c r="DQM1" s="179"/>
      <c r="DQN1" s="179"/>
      <c r="DQO1" s="179"/>
      <c r="DQP1" s="179"/>
      <c r="DQQ1" s="179"/>
      <c r="DQR1" s="179"/>
      <c r="DQS1" s="179"/>
      <c r="DQT1" s="179"/>
      <c r="DQU1" s="179"/>
      <c r="DQV1" s="179"/>
      <c r="DQW1" s="179"/>
      <c r="DQX1" s="179"/>
      <c r="DQY1" s="179"/>
      <c r="DQZ1" s="179"/>
      <c r="DRA1" s="179"/>
      <c r="DRB1" s="179"/>
      <c r="DRC1" s="179"/>
      <c r="DRD1" s="179"/>
      <c r="DRE1" s="179"/>
      <c r="DRF1" s="179"/>
      <c r="DRG1" s="179"/>
      <c r="DRH1" s="179"/>
      <c r="DRI1" s="179"/>
      <c r="DRJ1" s="179"/>
      <c r="DRK1" s="179"/>
      <c r="DRL1" s="179"/>
      <c r="DRM1" s="179"/>
      <c r="DRN1" s="179"/>
      <c r="DRO1" s="179"/>
      <c r="DRP1" s="179"/>
      <c r="DRQ1" s="179"/>
      <c r="DRR1" s="179"/>
      <c r="DRS1" s="179"/>
      <c r="DRT1" s="179"/>
      <c r="DRU1" s="179"/>
      <c r="DRV1" s="179"/>
      <c r="DRW1" s="179"/>
      <c r="DRX1" s="179"/>
      <c r="DRY1" s="179"/>
      <c r="DRZ1" s="179"/>
      <c r="DSA1" s="179"/>
      <c r="DSB1" s="179"/>
      <c r="DSC1" s="179"/>
      <c r="DSD1" s="179"/>
      <c r="DSE1" s="179"/>
      <c r="DSF1" s="179"/>
      <c r="DSG1" s="179"/>
      <c r="DSH1" s="179"/>
      <c r="DSI1" s="179"/>
      <c r="DSJ1" s="179"/>
      <c r="DSK1" s="179"/>
      <c r="DSL1" s="179"/>
      <c r="DSM1" s="179"/>
      <c r="DSN1" s="179"/>
      <c r="DSO1" s="179"/>
      <c r="DSP1" s="179"/>
      <c r="DSQ1" s="179"/>
      <c r="DSR1" s="179"/>
      <c r="DSS1" s="179"/>
      <c r="DST1" s="179"/>
      <c r="DSU1" s="179"/>
      <c r="DSV1" s="179"/>
      <c r="DSW1" s="179"/>
      <c r="DSX1" s="179"/>
      <c r="DSY1" s="179"/>
      <c r="DSZ1" s="179"/>
      <c r="DTA1" s="179"/>
      <c r="DTB1" s="179"/>
      <c r="DTC1" s="179"/>
      <c r="DTD1" s="179"/>
      <c r="DTE1" s="179"/>
      <c r="DTF1" s="179"/>
      <c r="DTG1" s="179"/>
      <c r="DTH1" s="179"/>
      <c r="DTI1" s="179"/>
      <c r="DTJ1" s="179"/>
      <c r="DTK1" s="179"/>
      <c r="DTL1" s="179"/>
      <c r="DTM1" s="179"/>
      <c r="DTN1" s="179"/>
      <c r="DTO1" s="179"/>
      <c r="DTP1" s="179"/>
      <c r="DTQ1" s="179"/>
      <c r="DTR1" s="179"/>
      <c r="DTS1" s="179"/>
      <c r="DTT1" s="179"/>
      <c r="DTU1" s="179"/>
      <c r="DTV1" s="179"/>
      <c r="DTW1" s="179"/>
      <c r="DTX1" s="179"/>
      <c r="DTY1" s="179"/>
      <c r="DTZ1" s="179"/>
      <c r="DUA1" s="179"/>
      <c r="DUB1" s="179"/>
      <c r="DUC1" s="179"/>
      <c r="DUD1" s="179"/>
      <c r="DUE1" s="179"/>
      <c r="DUF1" s="179"/>
      <c r="DUG1" s="179"/>
      <c r="DUH1" s="179"/>
      <c r="DUI1" s="179"/>
      <c r="DUJ1" s="179"/>
      <c r="DUK1" s="179"/>
      <c r="DUL1" s="179"/>
      <c r="DUM1" s="179"/>
      <c r="DUN1" s="179"/>
      <c r="DUO1" s="179"/>
      <c r="DUP1" s="179"/>
      <c r="DUQ1" s="179"/>
      <c r="DUR1" s="179"/>
      <c r="DUS1" s="179"/>
      <c r="DUT1" s="179"/>
      <c r="DUU1" s="179"/>
      <c r="DUV1" s="179"/>
      <c r="DUW1" s="179"/>
      <c r="DUX1" s="179"/>
      <c r="DUY1" s="179"/>
      <c r="DUZ1" s="179"/>
      <c r="DVA1" s="179"/>
      <c r="DVB1" s="179"/>
      <c r="DVC1" s="179"/>
      <c r="DVD1" s="179"/>
      <c r="DVE1" s="179"/>
      <c r="DVF1" s="179"/>
      <c r="DVG1" s="179"/>
      <c r="DVH1" s="179"/>
      <c r="DVI1" s="179"/>
      <c r="DVJ1" s="179"/>
      <c r="DVK1" s="179"/>
      <c r="DVL1" s="179"/>
      <c r="DVM1" s="179"/>
      <c r="DVN1" s="179"/>
      <c r="DVO1" s="179"/>
      <c r="DVP1" s="179"/>
      <c r="DVQ1" s="179"/>
      <c r="DVR1" s="179"/>
      <c r="DVS1" s="179"/>
      <c r="DVT1" s="179"/>
      <c r="DVU1" s="179"/>
      <c r="DVV1" s="179"/>
      <c r="DVW1" s="179"/>
      <c r="DVX1" s="179"/>
      <c r="DVY1" s="179"/>
      <c r="DVZ1" s="179"/>
      <c r="DWA1" s="179"/>
      <c r="DWB1" s="179"/>
      <c r="DWC1" s="179"/>
      <c r="DWD1" s="179"/>
      <c r="DWE1" s="179"/>
      <c r="DWF1" s="179"/>
      <c r="DWG1" s="179"/>
      <c r="DWH1" s="179"/>
      <c r="DWI1" s="179"/>
      <c r="DWJ1" s="179"/>
      <c r="DWK1" s="179"/>
      <c r="DWL1" s="179"/>
      <c r="DWM1" s="179"/>
      <c r="DWN1" s="179"/>
      <c r="DWO1" s="179"/>
      <c r="DWP1" s="179"/>
      <c r="DWQ1" s="179"/>
      <c r="DWR1" s="179"/>
      <c r="DWS1" s="179"/>
      <c r="DWT1" s="179"/>
      <c r="DWU1" s="179"/>
      <c r="DWV1" s="179"/>
      <c r="DWW1" s="179"/>
      <c r="DWX1" s="179"/>
      <c r="DWY1" s="179"/>
      <c r="DWZ1" s="179"/>
      <c r="DXA1" s="179"/>
      <c r="DXB1" s="179"/>
      <c r="DXC1" s="179"/>
      <c r="DXD1" s="179"/>
      <c r="DXE1" s="179"/>
      <c r="DXF1" s="179"/>
      <c r="DXG1" s="179"/>
      <c r="DXH1" s="179"/>
      <c r="DXI1" s="179"/>
      <c r="DXJ1" s="179"/>
      <c r="DXK1" s="179"/>
      <c r="DXL1" s="179"/>
      <c r="DXM1" s="179"/>
      <c r="DXN1" s="179"/>
      <c r="DXO1" s="179"/>
      <c r="DXP1" s="179"/>
      <c r="DXQ1" s="179"/>
      <c r="DXR1" s="179"/>
      <c r="DXS1" s="179"/>
      <c r="DXT1" s="179"/>
      <c r="DXU1" s="179"/>
      <c r="DXV1" s="179"/>
      <c r="DXW1" s="179"/>
      <c r="DXX1" s="179"/>
      <c r="DXY1" s="179"/>
      <c r="DXZ1" s="179"/>
      <c r="DYA1" s="179"/>
      <c r="DYB1" s="179"/>
      <c r="DYC1" s="179"/>
      <c r="DYD1" s="179"/>
      <c r="DYE1" s="179"/>
      <c r="DYF1" s="179"/>
      <c r="DYG1" s="179"/>
      <c r="DYH1" s="179"/>
      <c r="DYI1" s="179"/>
      <c r="DYJ1" s="179"/>
      <c r="DYK1" s="179"/>
      <c r="DYL1" s="179"/>
      <c r="DYM1" s="179"/>
      <c r="DYN1" s="179"/>
      <c r="DYO1" s="179"/>
      <c r="DYP1" s="179"/>
      <c r="DYQ1" s="179"/>
      <c r="DYR1" s="179"/>
      <c r="DYS1" s="179"/>
      <c r="DYT1" s="179"/>
      <c r="DYU1" s="179"/>
      <c r="DYV1" s="179"/>
      <c r="DYW1" s="179"/>
      <c r="DYX1" s="179"/>
      <c r="DYY1" s="179"/>
      <c r="DYZ1" s="179"/>
      <c r="DZA1" s="179"/>
      <c r="DZB1" s="179"/>
      <c r="DZC1" s="179"/>
      <c r="DZD1" s="179"/>
      <c r="DZE1" s="179"/>
      <c r="DZF1" s="179"/>
      <c r="DZG1" s="179"/>
      <c r="DZH1" s="179"/>
      <c r="DZI1" s="179"/>
      <c r="DZJ1" s="179"/>
      <c r="DZK1" s="179"/>
      <c r="DZL1" s="179"/>
      <c r="DZM1" s="179"/>
      <c r="DZN1" s="179"/>
      <c r="DZO1" s="179"/>
      <c r="DZP1" s="179"/>
      <c r="DZQ1" s="179"/>
      <c r="DZR1" s="179"/>
      <c r="DZS1" s="179"/>
      <c r="DZT1" s="179"/>
      <c r="DZU1" s="179"/>
      <c r="DZV1" s="179"/>
      <c r="DZW1" s="179"/>
      <c r="DZX1" s="179"/>
      <c r="DZY1" s="179"/>
      <c r="DZZ1" s="179"/>
      <c r="EAA1" s="179"/>
      <c r="EAB1" s="179"/>
      <c r="EAC1" s="179"/>
      <c r="EAD1" s="179"/>
      <c r="EAE1" s="179"/>
      <c r="EAF1" s="179"/>
      <c r="EAG1" s="179"/>
      <c r="EAH1" s="179"/>
      <c r="EAI1" s="179"/>
      <c r="EAJ1" s="179"/>
      <c r="EAK1" s="179"/>
      <c r="EAL1" s="179"/>
      <c r="EAM1" s="179"/>
      <c r="EAN1" s="179"/>
      <c r="EAO1" s="179"/>
      <c r="EAP1" s="179"/>
      <c r="EAQ1" s="179"/>
      <c r="EAR1" s="179"/>
      <c r="EAS1" s="179"/>
      <c r="EAT1" s="179"/>
      <c r="EAU1" s="179"/>
      <c r="EAV1" s="179"/>
      <c r="EAW1" s="179"/>
      <c r="EAX1" s="179"/>
      <c r="EAY1" s="179"/>
      <c r="EAZ1" s="179"/>
      <c r="EBA1" s="179"/>
      <c r="EBB1" s="179"/>
      <c r="EBC1" s="179"/>
      <c r="EBD1" s="179"/>
      <c r="EBE1" s="179"/>
      <c r="EBF1" s="179"/>
      <c r="EBG1" s="179"/>
      <c r="EBH1" s="179"/>
      <c r="EBI1" s="179"/>
      <c r="EBJ1" s="179"/>
      <c r="EBK1" s="179"/>
      <c r="EBL1" s="179"/>
      <c r="EBM1" s="179"/>
      <c r="EBN1" s="179"/>
      <c r="EBO1" s="179"/>
      <c r="EBP1" s="179"/>
      <c r="EBQ1" s="179"/>
      <c r="EBR1" s="179"/>
      <c r="EBS1" s="179"/>
      <c r="EBT1" s="179"/>
      <c r="EBU1" s="179"/>
      <c r="EBV1" s="179"/>
      <c r="EBW1" s="179"/>
      <c r="EBX1" s="179"/>
      <c r="EBY1" s="179"/>
      <c r="EBZ1" s="179"/>
      <c r="ECA1" s="179"/>
      <c r="ECB1" s="179"/>
      <c r="ECC1" s="179"/>
      <c r="ECD1" s="179"/>
      <c r="ECE1" s="179"/>
      <c r="ECF1" s="179"/>
      <c r="ECG1" s="179"/>
      <c r="ECH1" s="179"/>
      <c r="ECI1" s="179"/>
      <c r="ECJ1" s="179"/>
      <c r="ECK1" s="179"/>
      <c r="ECL1" s="179"/>
      <c r="ECM1" s="179"/>
      <c r="ECN1" s="179"/>
      <c r="ECO1" s="179"/>
      <c r="ECP1" s="179"/>
      <c r="ECQ1" s="179"/>
      <c r="ECR1" s="179"/>
      <c r="ECS1" s="179"/>
      <c r="ECT1" s="179"/>
      <c r="ECU1" s="179"/>
      <c r="ECV1" s="179"/>
      <c r="ECW1" s="179"/>
      <c r="ECX1" s="179"/>
      <c r="ECY1" s="179"/>
      <c r="ECZ1" s="179"/>
      <c r="EDA1" s="179"/>
      <c r="EDB1" s="179"/>
      <c r="EDC1" s="179"/>
      <c r="EDD1" s="179"/>
      <c r="EDE1" s="179"/>
      <c r="EDF1" s="179"/>
      <c r="EDG1" s="179"/>
      <c r="EDH1" s="179"/>
      <c r="EDI1" s="179"/>
      <c r="EDJ1" s="179"/>
      <c r="EDK1" s="179"/>
      <c r="EDL1" s="179"/>
      <c r="EDM1" s="179"/>
      <c r="EDN1" s="179"/>
      <c r="EDO1" s="179"/>
      <c r="EDP1" s="179"/>
      <c r="EDQ1" s="179"/>
      <c r="EDR1" s="179"/>
      <c r="EDS1" s="179"/>
      <c r="EDT1" s="179"/>
      <c r="EDU1" s="179"/>
      <c r="EDV1" s="179"/>
      <c r="EDW1" s="179"/>
      <c r="EDX1" s="179"/>
      <c r="EDY1" s="179"/>
      <c r="EDZ1" s="179"/>
      <c r="EEA1" s="179"/>
      <c r="EEB1" s="179"/>
      <c r="EEC1" s="179"/>
      <c r="EED1" s="179"/>
      <c r="EEE1" s="179"/>
      <c r="EEF1" s="179"/>
      <c r="EEG1" s="179"/>
      <c r="EEH1" s="179"/>
      <c r="EEI1" s="179"/>
      <c r="EEJ1" s="179"/>
      <c r="EEK1" s="179"/>
      <c r="EEL1" s="179"/>
      <c r="EEM1" s="179"/>
      <c r="EEN1" s="179"/>
      <c r="EEO1" s="179"/>
      <c r="EEP1" s="179"/>
      <c r="EEQ1" s="179"/>
      <c r="EER1" s="179"/>
      <c r="EES1" s="179"/>
      <c r="EET1" s="179"/>
      <c r="EEU1" s="179"/>
      <c r="EEV1" s="179"/>
      <c r="EEW1" s="179"/>
      <c r="EEX1" s="179"/>
      <c r="EEY1" s="179"/>
      <c r="EEZ1" s="179"/>
      <c r="EFA1" s="179"/>
      <c r="EFB1" s="179"/>
      <c r="EFC1" s="179"/>
      <c r="EFD1" s="179"/>
      <c r="EFE1" s="179"/>
      <c r="EFF1" s="179"/>
      <c r="EFG1" s="179"/>
      <c r="EFH1" s="179"/>
      <c r="EFI1" s="179"/>
      <c r="EFJ1" s="179"/>
      <c r="EFK1" s="179"/>
      <c r="EFL1" s="179"/>
      <c r="EFM1" s="179"/>
      <c r="EFN1" s="179"/>
      <c r="EFO1" s="179"/>
      <c r="EFP1" s="179"/>
      <c r="EFQ1" s="179"/>
      <c r="EFR1" s="179"/>
      <c r="EFS1" s="179"/>
      <c r="EFT1" s="179"/>
      <c r="EFU1" s="179"/>
      <c r="EFV1" s="179"/>
      <c r="EFW1" s="179"/>
      <c r="EFX1" s="179"/>
      <c r="EFY1" s="179"/>
      <c r="EFZ1" s="179"/>
      <c r="EGA1" s="179"/>
      <c r="EGB1" s="179"/>
      <c r="EGC1" s="179"/>
      <c r="EGD1" s="179"/>
      <c r="EGE1" s="179"/>
      <c r="EGF1" s="179"/>
      <c r="EGG1" s="179"/>
      <c r="EGH1" s="179"/>
      <c r="EGI1" s="179"/>
      <c r="EGJ1" s="179"/>
      <c r="EGK1" s="179"/>
      <c r="EGL1" s="179"/>
      <c r="EGM1" s="179"/>
      <c r="EGN1" s="179"/>
      <c r="EGO1" s="179"/>
      <c r="EGP1" s="179"/>
      <c r="EGQ1" s="179"/>
      <c r="EGR1" s="179"/>
      <c r="EGS1" s="179"/>
      <c r="EGT1" s="179"/>
      <c r="EGU1" s="179"/>
      <c r="EGV1" s="179"/>
      <c r="EGW1" s="179"/>
      <c r="EGX1" s="179"/>
      <c r="EGY1" s="179"/>
      <c r="EGZ1" s="179"/>
      <c r="EHA1" s="179"/>
      <c r="EHB1" s="179"/>
      <c r="EHC1" s="179"/>
      <c r="EHD1" s="179"/>
      <c r="EHE1" s="179"/>
      <c r="EHF1" s="179"/>
      <c r="EHG1" s="179"/>
      <c r="EHH1" s="179"/>
      <c r="EHI1" s="179"/>
      <c r="EHJ1" s="179"/>
      <c r="EHK1" s="179"/>
      <c r="EHL1" s="179"/>
      <c r="EHM1" s="179"/>
      <c r="EHN1" s="179"/>
      <c r="EHO1" s="179"/>
      <c r="EHP1" s="179"/>
      <c r="EHQ1" s="179"/>
      <c r="EHR1" s="179"/>
      <c r="EHS1" s="179"/>
      <c r="EHT1" s="179"/>
      <c r="EHU1" s="179"/>
      <c r="EHV1" s="179"/>
      <c r="EHW1" s="179"/>
      <c r="EHX1" s="179"/>
      <c r="EHY1" s="179"/>
      <c r="EHZ1" s="179"/>
      <c r="EIA1" s="179"/>
      <c r="EIB1" s="179"/>
      <c r="EIC1" s="179"/>
      <c r="EID1" s="179"/>
      <c r="EIE1" s="179"/>
      <c r="EIF1" s="179"/>
      <c r="EIG1" s="179"/>
      <c r="EIH1" s="179"/>
      <c r="EII1" s="179"/>
      <c r="EIJ1" s="179"/>
      <c r="EIK1" s="179"/>
      <c r="EIL1" s="179"/>
      <c r="EIM1" s="179"/>
      <c r="EIN1" s="179"/>
      <c r="EIO1" s="179"/>
      <c r="EIP1" s="179"/>
      <c r="EIQ1" s="179"/>
      <c r="EIR1" s="179"/>
      <c r="EIS1" s="179"/>
      <c r="EIT1" s="179"/>
      <c r="EIU1" s="179"/>
      <c r="EIV1" s="179"/>
      <c r="EIW1" s="179"/>
      <c r="EIX1" s="179"/>
      <c r="EIY1" s="179"/>
      <c r="EIZ1" s="179"/>
      <c r="EJA1" s="179"/>
      <c r="EJB1" s="179"/>
      <c r="EJC1" s="179"/>
      <c r="EJD1" s="179"/>
      <c r="EJE1" s="179"/>
      <c r="EJF1" s="179"/>
      <c r="EJG1" s="179"/>
      <c r="EJH1" s="179"/>
      <c r="EJI1" s="179"/>
      <c r="EJJ1" s="179"/>
      <c r="EJK1" s="179"/>
      <c r="EJL1" s="179"/>
      <c r="EJM1" s="179"/>
      <c r="EJN1" s="179"/>
      <c r="EJO1" s="179"/>
      <c r="EJP1" s="179"/>
      <c r="EJQ1" s="179"/>
      <c r="EJR1" s="179"/>
      <c r="EJS1" s="179"/>
      <c r="EJT1" s="179"/>
      <c r="EJU1" s="179"/>
      <c r="EJV1" s="179"/>
      <c r="EJW1" s="179"/>
      <c r="EJX1" s="179"/>
      <c r="EJY1" s="179"/>
      <c r="EJZ1" s="179"/>
      <c r="EKA1" s="179"/>
      <c r="EKB1" s="179"/>
      <c r="EKC1" s="179"/>
      <c r="EKD1" s="179"/>
      <c r="EKE1" s="179"/>
      <c r="EKF1" s="179"/>
      <c r="EKG1" s="179"/>
      <c r="EKH1" s="179"/>
      <c r="EKI1" s="179"/>
      <c r="EKJ1" s="179"/>
      <c r="EKK1" s="179"/>
      <c r="EKL1" s="179"/>
      <c r="EKM1" s="179"/>
      <c r="EKN1" s="179"/>
      <c r="EKO1" s="179"/>
      <c r="EKP1" s="179"/>
      <c r="EKQ1" s="179"/>
      <c r="EKR1" s="179"/>
      <c r="EKS1" s="179"/>
      <c r="EKT1" s="179"/>
      <c r="EKU1" s="179"/>
      <c r="EKV1" s="179"/>
      <c r="EKW1" s="179"/>
      <c r="EKX1" s="179"/>
      <c r="EKY1" s="179"/>
      <c r="EKZ1" s="179"/>
      <c r="ELA1" s="179"/>
      <c r="ELB1" s="179"/>
      <c r="ELC1" s="179"/>
      <c r="ELD1" s="179"/>
      <c r="ELE1" s="179"/>
      <c r="ELF1" s="179"/>
      <c r="ELG1" s="179"/>
      <c r="ELH1" s="179"/>
      <c r="ELI1" s="179"/>
      <c r="ELJ1" s="179"/>
      <c r="ELK1" s="179"/>
      <c r="ELL1" s="179"/>
      <c r="ELM1" s="179"/>
      <c r="ELN1" s="179"/>
      <c r="ELO1" s="179"/>
      <c r="ELP1" s="179"/>
      <c r="ELQ1" s="179"/>
      <c r="ELR1" s="179"/>
      <c r="ELS1" s="179"/>
      <c r="ELT1" s="179"/>
      <c r="ELU1" s="179"/>
      <c r="ELV1" s="179"/>
      <c r="ELW1" s="179"/>
      <c r="ELX1" s="179"/>
      <c r="ELY1" s="179"/>
      <c r="ELZ1" s="179"/>
      <c r="EMA1" s="179"/>
      <c r="EMB1" s="179"/>
      <c r="EMC1" s="179"/>
      <c r="EMD1" s="179"/>
      <c r="EME1" s="179"/>
      <c r="EMF1" s="179"/>
      <c r="EMG1" s="179"/>
      <c r="EMH1" s="179"/>
      <c r="EMI1" s="179"/>
      <c r="EMJ1" s="179"/>
      <c r="EMK1" s="179"/>
      <c r="EML1" s="179"/>
      <c r="EMM1" s="179"/>
      <c r="EMN1" s="179"/>
      <c r="EMO1" s="179"/>
      <c r="EMP1" s="179"/>
      <c r="EMQ1" s="179"/>
      <c r="EMR1" s="179"/>
      <c r="EMS1" s="179"/>
      <c r="EMT1" s="179"/>
      <c r="EMU1" s="179"/>
      <c r="EMV1" s="179"/>
      <c r="EMW1" s="179"/>
      <c r="EMX1" s="179"/>
      <c r="EMY1" s="179"/>
      <c r="EMZ1" s="179"/>
      <c r="ENA1" s="179"/>
      <c r="ENB1" s="179"/>
      <c r="ENC1" s="179"/>
      <c r="END1" s="179"/>
      <c r="ENE1" s="179"/>
      <c r="ENF1" s="179"/>
      <c r="ENG1" s="179"/>
      <c r="ENH1" s="179"/>
      <c r="ENI1" s="179"/>
      <c r="ENJ1" s="179"/>
      <c r="ENK1" s="179"/>
      <c r="ENL1" s="179"/>
      <c r="ENM1" s="179"/>
      <c r="ENN1" s="179"/>
      <c r="ENO1" s="179"/>
      <c r="ENP1" s="179"/>
      <c r="ENQ1" s="179"/>
      <c r="ENR1" s="179"/>
      <c r="ENS1" s="179"/>
      <c r="ENT1" s="179"/>
      <c r="ENU1" s="179"/>
      <c r="ENV1" s="179"/>
      <c r="ENW1" s="179"/>
      <c r="ENX1" s="179"/>
      <c r="ENY1" s="179"/>
      <c r="ENZ1" s="179"/>
      <c r="EOA1" s="179"/>
      <c r="EOB1" s="179"/>
      <c r="EOC1" s="179"/>
      <c r="EOD1" s="179"/>
      <c r="EOE1" s="179"/>
      <c r="EOF1" s="179"/>
      <c r="EOG1" s="179"/>
      <c r="EOH1" s="179"/>
      <c r="EOI1" s="179"/>
      <c r="EOJ1" s="179"/>
      <c r="EOK1" s="179"/>
      <c r="EOL1" s="179"/>
      <c r="EOM1" s="179"/>
      <c r="EON1" s="179"/>
      <c r="EOO1" s="179"/>
      <c r="EOP1" s="179"/>
      <c r="EOQ1" s="179"/>
      <c r="EOR1" s="179"/>
      <c r="EOS1" s="179"/>
      <c r="EOT1" s="179"/>
      <c r="EOU1" s="179"/>
      <c r="EOV1" s="179"/>
      <c r="EOW1" s="179"/>
      <c r="EOX1" s="179"/>
      <c r="EOY1" s="179"/>
      <c r="EOZ1" s="179"/>
      <c r="EPA1" s="179"/>
      <c r="EPB1" s="179"/>
      <c r="EPC1" s="179"/>
      <c r="EPD1" s="179"/>
      <c r="EPE1" s="179"/>
      <c r="EPF1" s="179"/>
      <c r="EPG1" s="179"/>
      <c r="EPH1" s="179"/>
      <c r="EPI1" s="179"/>
      <c r="EPJ1" s="179"/>
      <c r="EPK1" s="179"/>
      <c r="EPL1" s="179"/>
      <c r="EPM1" s="179"/>
      <c r="EPN1" s="179"/>
      <c r="EPO1" s="179"/>
      <c r="EPP1" s="179"/>
      <c r="EPQ1" s="179"/>
      <c r="EPR1" s="179"/>
      <c r="EPS1" s="179"/>
      <c r="EPT1" s="179"/>
      <c r="EPU1" s="179"/>
      <c r="EPV1" s="179"/>
      <c r="EPW1" s="179"/>
      <c r="EPX1" s="179"/>
      <c r="EPY1" s="179"/>
      <c r="EPZ1" s="179"/>
      <c r="EQA1" s="179"/>
      <c r="EQB1" s="179"/>
      <c r="EQC1" s="179"/>
      <c r="EQD1" s="179"/>
      <c r="EQE1" s="179"/>
      <c r="EQF1" s="179"/>
      <c r="EQG1" s="179"/>
      <c r="EQH1" s="179"/>
      <c r="EQI1" s="179"/>
      <c r="EQJ1" s="179"/>
      <c r="EQK1" s="179"/>
      <c r="EQL1" s="179"/>
      <c r="EQM1" s="179"/>
      <c r="EQN1" s="179"/>
      <c r="EQO1" s="179"/>
      <c r="EQP1" s="179"/>
      <c r="EQQ1" s="179"/>
      <c r="EQR1" s="179"/>
      <c r="EQS1" s="179"/>
      <c r="EQT1" s="179"/>
      <c r="EQU1" s="179"/>
      <c r="EQV1" s="179"/>
      <c r="EQW1" s="179"/>
      <c r="EQX1" s="179"/>
      <c r="EQY1" s="179"/>
      <c r="EQZ1" s="179"/>
      <c r="ERA1" s="179"/>
      <c r="ERB1" s="179"/>
      <c r="ERC1" s="179"/>
      <c r="ERD1" s="179"/>
      <c r="ERE1" s="179"/>
      <c r="ERF1" s="179"/>
      <c r="ERG1" s="179"/>
      <c r="ERH1" s="179"/>
      <c r="ERI1" s="179"/>
      <c r="ERJ1" s="179"/>
      <c r="ERK1" s="179"/>
      <c r="ERL1" s="179"/>
      <c r="ERM1" s="179"/>
      <c r="ERN1" s="179"/>
      <c r="ERO1" s="179"/>
      <c r="ERP1" s="179"/>
      <c r="ERQ1" s="179"/>
      <c r="ERR1" s="179"/>
      <c r="ERS1" s="179"/>
      <c r="ERT1" s="179"/>
      <c r="ERU1" s="179"/>
      <c r="ERV1" s="179"/>
      <c r="ERW1" s="179"/>
      <c r="ERX1" s="179"/>
      <c r="ERY1" s="179"/>
      <c r="ERZ1" s="179"/>
      <c r="ESA1" s="179"/>
      <c r="ESB1" s="179"/>
      <c r="ESC1" s="179"/>
      <c r="ESD1" s="179"/>
      <c r="ESE1" s="179"/>
      <c r="ESF1" s="179"/>
      <c r="ESG1" s="179"/>
      <c r="ESH1" s="179"/>
      <c r="ESI1" s="179"/>
      <c r="ESJ1" s="179"/>
      <c r="ESK1" s="179"/>
      <c r="ESL1" s="179"/>
      <c r="ESM1" s="179"/>
      <c r="ESN1" s="179"/>
      <c r="ESO1" s="179"/>
      <c r="ESP1" s="179"/>
      <c r="ESQ1" s="179"/>
      <c r="ESR1" s="179"/>
      <c r="ESS1" s="179"/>
      <c r="EST1" s="179"/>
      <c r="ESU1" s="179"/>
      <c r="ESV1" s="179"/>
      <c r="ESW1" s="179"/>
      <c r="ESX1" s="179"/>
      <c r="ESY1" s="179"/>
      <c r="ESZ1" s="179"/>
      <c r="ETA1" s="179"/>
      <c r="ETB1" s="179"/>
      <c r="ETC1" s="179"/>
      <c r="ETD1" s="179"/>
      <c r="ETE1" s="179"/>
      <c r="ETF1" s="179"/>
      <c r="ETG1" s="179"/>
      <c r="ETH1" s="179"/>
      <c r="ETI1" s="179"/>
      <c r="ETJ1" s="179"/>
      <c r="ETK1" s="179"/>
      <c r="ETL1" s="179"/>
      <c r="ETM1" s="179"/>
      <c r="ETN1" s="179"/>
      <c r="ETO1" s="179"/>
      <c r="ETP1" s="179"/>
      <c r="ETQ1" s="179"/>
      <c r="ETR1" s="179"/>
      <c r="ETS1" s="179"/>
      <c r="ETT1" s="179"/>
      <c r="ETU1" s="179"/>
      <c r="ETV1" s="179"/>
      <c r="ETW1" s="179"/>
      <c r="ETX1" s="179"/>
      <c r="ETY1" s="179"/>
      <c r="ETZ1" s="179"/>
      <c r="EUA1" s="179"/>
      <c r="EUB1" s="179"/>
      <c r="EUC1" s="179"/>
      <c r="EUD1" s="179"/>
      <c r="EUE1" s="179"/>
      <c r="EUF1" s="179"/>
      <c r="EUG1" s="179"/>
      <c r="EUH1" s="179"/>
      <c r="EUI1" s="179"/>
      <c r="EUJ1" s="179"/>
      <c r="EUK1" s="179"/>
      <c r="EUL1" s="179"/>
      <c r="EUM1" s="179"/>
      <c r="EUN1" s="179"/>
      <c r="EUO1" s="179"/>
      <c r="EUP1" s="179"/>
      <c r="EUQ1" s="179"/>
      <c r="EUR1" s="179"/>
      <c r="EUS1" s="179"/>
      <c r="EUT1" s="179"/>
      <c r="EUU1" s="179"/>
      <c r="EUV1" s="179"/>
      <c r="EUW1" s="179"/>
      <c r="EUX1" s="179"/>
      <c r="EUY1" s="179"/>
      <c r="EUZ1" s="179"/>
      <c r="EVA1" s="179"/>
      <c r="EVB1" s="179"/>
      <c r="EVC1" s="179"/>
      <c r="EVD1" s="179"/>
      <c r="EVE1" s="179"/>
      <c r="EVF1" s="179"/>
      <c r="EVG1" s="179"/>
      <c r="EVH1" s="179"/>
      <c r="EVI1" s="179"/>
      <c r="EVJ1" s="179"/>
      <c r="EVK1" s="179"/>
      <c r="EVL1" s="179"/>
      <c r="EVM1" s="179"/>
      <c r="EVN1" s="179"/>
      <c r="EVO1" s="179"/>
      <c r="EVP1" s="179"/>
      <c r="EVQ1" s="179"/>
      <c r="EVR1" s="179"/>
      <c r="EVS1" s="179"/>
      <c r="EVT1" s="179"/>
      <c r="EVU1" s="179"/>
      <c r="EVV1" s="179"/>
      <c r="EVW1" s="179"/>
      <c r="EVX1" s="179"/>
      <c r="EVY1" s="179"/>
      <c r="EVZ1" s="179"/>
      <c r="EWA1" s="179"/>
      <c r="EWB1" s="179"/>
      <c r="EWC1" s="179"/>
      <c r="EWD1" s="179"/>
      <c r="EWE1" s="179"/>
      <c r="EWF1" s="179"/>
      <c r="EWG1" s="179"/>
      <c r="EWH1" s="179"/>
      <c r="EWI1" s="179"/>
      <c r="EWJ1" s="179"/>
      <c r="EWK1" s="179"/>
      <c r="EWL1" s="179"/>
      <c r="EWM1" s="179"/>
      <c r="EWN1" s="179"/>
      <c r="EWO1" s="179"/>
      <c r="EWP1" s="179"/>
      <c r="EWQ1" s="179"/>
      <c r="EWR1" s="179"/>
      <c r="EWS1" s="179"/>
      <c r="EWT1" s="179"/>
      <c r="EWU1" s="179"/>
      <c r="EWV1" s="179"/>
      <c r="EWW1" s="179"/>
      <c r="EWX1" s="179"/>
      <c r="EWY1" s="179"/>
      <c r="EWZ1" s="179"/>
      <c r="EXA1" s="179"/>
      <c r="EXB1" s="179"/>
      <c r="EXC1" s="179"/>
      <c r="EXD1" s="179"/>
      <c r="EXE1" s="179"/>
      <c r="EXF1" s="179"/>
      <c r="EXG1" s="179"/>
      <c r="EXH1" s="179"/>
      <c r="EXI1" s="179"/>
      <c r="EXJ1" s="179"/>
      <c r="EXK1" s="179"/>
      <c r="EXL1" s="179"/>
      <c r="EXM1" s="179"/>
      <c r="EXN1" s="179"/>
      <c r="EXO1" s="179"/>
      <c r="EXP1" s="179"/>
      <c r="EXQ1" s="179"/>
      <c r="EXR1" s="179"/>
      <c r="EXS1" s="179"/>
      <c r="EXT1" s="179"/>
      <c r="EXU1" s="179"/>
      <c r="EXV1" s="179"/>
      <c r="EXW1" s="179"/>
      <c r="EXX1" s="179"/>
      <c r="EXY1" s="179"/>
      <c r="EXZ1" s="179"/>
      <c r="EYA1" s="179"/>
      <c r="EYB1" s="179"/>
      <c r="EYC1" s="179"/>
      <c r="EYD1" s="179"/>
      <c r="EYE1" s="179"/>
      <c r="EYF1" s="179"/>
      <c r="EYG1" s="179"/>
      <c r="EYH1" s="179"/>
      <c r="EYI1" s="179"/>
      <c r="EYJ1" s="179"/>
      <c r="EYK1" s="179"/>
      <c r="EYL1" s="179"/>
      <c r="EYM1" s="179"/>
      <c r="EYN1" s="179"/>
      <c r="EYO1" s="179"/>
      <c r="EYP1" s="179"/>
      <c r="EYQ1" s="179"/>
      <c r="EYR1" s="179"/>
      <c r="EYS1" s="179"/>
      <c r="EYT1" s="179"/>
      <c r="EYU1" s="179"/>
      <c r="EYV1" s="179"/>
      <c r="EYW1" s="179"/>
      <c r="EYX1" s="179"/>
      <c r="EYY1" s="179"/>
      <c r="EYZ1" s="179"/>
      <c r="EZA1" s="179"/>
      <c r="EZB1" s="179"/>
      <c r="EZC1" s="179"/>
      <c r="EZD1" s="179"/>
      <c r="EZE1" s="179"/>
      <c r="EZF1" s="179"/>
      <c r="EZG1" s="179"/>
      <c r="EZH1" s="179"/>
      <c r="EZI1" s="179"/>
      <c r="EZJ1" s="179"/>
      <c r="EZK1" s="179"/>
      <c r="EZL1" s="179"/>
      <c r="EZM1" s="179"/>
      <c r="EZN1" s="179"/>
      <c r="EZO1" s="179"/>
      <c r="EZP1" s="179"/>
      <c r="EZQ1" s="179"/>
      <c r="EZR1" s="179"/>
      <c r="EZS1" s="179"/>
      <c r="EZT1" s="179"/>
      <c r="EZU1" s="179"/>
      <c r="EZV1" s="179"/>
      <c r="EZW1" s="179"/>
      <c r="EZX1" s="179"/>
      <c r="EZY1" s="179"/>
      <c r="EZZ1" s="179"/>
      <c r="FAA1" s="179"/>
      <c r="FAB1" s="179"/>
      <c r="FAC1" s="179"/>
      <c r="FAD1" s="179"/>
      <c r="FAE1" s="179"/>
      <c r="FAF1" s="179"/>
      <c r="FAG1" s="179"/>
      <c r="FAH1" s="179"/>
      <c r="FAI1" s="179"/>
      <c r="FAJ1" s="179"/>
      <c r="FAK1" s="179"/>
      <c r="FAL1" s="179"/>
      <c r="FAM1" s="179"/>
      <c r="FAN1" s="179"/>
      <c r="FAO1" s="179"/>
      <c r="FAP1" s="179"/>
      <c r="FAQ1" s="179"/>
      <c r="FAR1" s="179"/>
      <c r="FAS1" s="179"/>
      <c r="FAT1" s="179"/>
      <c r="FAU1" s="179"/>
      <c r="FAV1" s="179"/>
      <c r="FAW1" s="179"/>
      <c r="FAX1" s="179"/>
      <c r="FAY1" s="179"/>
      <c r="FAZ1" s="179"/>
      <c r="FBA1" s="179"/>
      <c r="FBB1" s="179"/>
      <c r="FBC1" s="179"/>
      <c r="FBD1" s="179"/>
      <c r="FBE1" s="179"/>
      <c r="FBF1" s="179"/>
      <c r="FBG1" s="179"/>
      <c r="FBH1" s="179"/>
      <c r="FBI1" s="179"/>
      <c r="FBJ1" s="179"/>
      <c r="FBK1" s="179"/>
      <c r="FBL1" s="179"/>
      <c r="FBM1" s="179"/>
      <c r="FBN1" s="179"/>
      <c r="FBO1" s="179"/>
      <c r="FBP1" s="179"/>
      <c r="FBQ1" s="179"/>
      <c r="FBR1" s="179"/>
      <c r="FBS1" s="179"/>
      <c r="FBT1" s="179"/>
      <c r="FBU1" s="179"/>
      <c r="FBV1" s="179"/>
      <c r="FBW1" s="179"/>
      <c r="FBX1" s="179"/>
      <c r="FBY1" s="179"/>
      <c r="FBZ1" s="179"/>
      <c r="FCA1" s="179"/>
      <c r="FCB1" s="179"/>
      <c r="FCC1" s="179"/>
      <c r="FCD1" s="179"/>
      <c r="FCE1" s="179"/>
      <c r="FCF1" s="179"/>
      <c r="FCG1" s="179"/>
      <c r="FCH1" s="179"/>
      <c r="FCI1" s="179"/>
      <c r="FCJ1" s="179"/>
      <c r="FCK1" s="179"/>
      <c r="FCL1" s="179"/>
      <c r="FCM1" s="179"/>
      <c r="FCN1" s="179"/>
      <c r="FCO1" s="179"/>
      <c r="FCP1" s="179"/>
      <c r="FCQ1" s="179"/>
      <c r="FCR1" s="179"/>
      <c r="FCS1" s="179"/>
      <c r="FCT1" s="179"/>
      <c r="FCU1" s="179"/>
      <c r="FCV1" s="179"/>
      <c r="FCW1" s="179"/>
      <c r="FCX1" s="179"/>
      <c r="FCY1" s="179"/>
      <c r="FCZ1" s="179"/>
      <c r="FDA1" s="179"/>
      <c r="FDB1" s="179"/>
      <c r="FDC1" s="179"/>
      <c r="FDD1" s="179"/>
      <c r="FDE1" s="179"/>
      <c r="FDF1" s="179"/>
      <c r="FDG1" s="179"/>
      <c r="FDH1" s="179"/>
      <c r="FDI1" s="179"/>
      <c r="FDJ1" s="179"/>
      <c r="FDK1" s="179"/>
      <c r="FDL1" s="179"/>
      <c r="FDM1" s="179"/>
      <c r="FDN1" s="179"/>
      <c r="FDO1" s="179"/>
      <c r="FDP1" s="179"/>
      <c r="FDQ1" s="179"/>
      <c r="FDR1" s="179"/>
      <c r="FDS1" s="179"/>
      <c r="FDT1" s="179"/>
      <c r="FDU1" s="179"/>
      <c r="FDV1" s="179"/>
      <c r="FDW1" s="179"/>
      <c r="FDX1" s="179"/>
      <c r="FDY1" s="179"/>
      <c r="FDZ1" s="179"/>
      <c r="FEA1" s="179"/>
      <c r="FEB1" s="179"/>
      <c r="FEC1" s="179"/>
      <c r="FED1" s="179"/>
      <c r="FEE1" s="179"/>
      <c r="FEF1" s="179"/>
      <c r="FEG1" s="179"/>
      <c r="FEH1" s="179"/>
      <c r="FEI1" s="179"/>
      <c r="FEJ1" s="179"/>
      <c r="FEK1" s="179"/>
      <c r="FEL1" s="179"/>
      <c r="FEM1" s="179"/>
      <c r="FEN1" s="179"/>
      <c r="FEO1" s="179"/>
      <c r="FEP1" s="179"/>
      <c r="FEQ1" s="179"/>
      <c r="FER1" s="179"/>
      <c r="FES1" s="179"/>
      <c r="FET1" s="179"/>
      <c r="FEU1" s="179"/>
      <c r="FEV1" s="179"/>
      <c r="FEW1" s="179"/>
      <c r="FEX1" s="179"/>
      <c r="FEY1" s="179"/>
      <c r="FEZ1" s="179"/>
      <c r="FFA1" s="179"/>
      <c r="FFB1" s="179"/>
      <c r="FFC1" s="179"/>
      <c r="FFD1" s="179"/>
      <c r="FFE1" s="179"/>
      <c r="FFF1" s="179"/>
      <c r="FFG1" s="179"/>
      <c r="FFH1" s="179"/>
      <c r="FFI1" s="179"/>
      <c r="FFJ1" s="179"/>
      <c r="FFK1" s="179"/>
      <c r="FFL1" s="179"/>
      <c r="FFM1" s="179"/>
      <c r="FFN1" s="179"/>
      <c r="FFO1" s="179"/>
      <c r="FFP1" s="179"/>
      <c r="FFQ1" s="179"/>
      <c r="FFR1" s="179"/>
      <c r="FFS1" s="179"/>
      <c r="FFT1" s="179"/>
      <c r="FFU1" s="179"/>
      <c r="FFV1" s="179"/>
      <c r="FFW1" s="179"/>
      <c r="FFX1" s="179"/>
      <c r="FFY1" s="179"/>
      <c r="FFZ1" s="179"/>
      <c r="FGA1" s="179"/>
      <c r="FGB1" s="179"/>
      <c r="FGC1" s="179"/>
      <c r="FGD1" s="179"/>
      <c r="FGE1" s="179"/>
      <c r="FGF1" s="179"/>
      <c r="FGG1" s="179"/>
      <c r="FGH1" s="179"/>
      <c r="FGI1" s="179"/>
      <c r="FGJ1" s="179"/>
      <c r="FGK1" s="179"/>
      <c r="FGL1" s="179"/>
      <c r="FGM1" s="179"/>
      <c r="FGN1" s="179"/>
      <c r="FGO1" s="179"/>
      <c r="FGP1" s="179"/>
      <c r="FGQ1" s="179"/>
      <c r="FGR1" s="179"/>
      <c r="FGS1" s="179"/>
      <c r="FGT1" s="179"/>
      <c r="FGU1" s="179"/>
      <c r="FGV1" s="179"/>
      <c r="FGW1" s="179"/>
      <c r="FGX1" s="179"/>
      <c r="FGY1" s="179"/>
      <c r="FGZ1" s="179"/>
      <c r="FHA1" s="179"/>
      <c r="FHB1" s="179"/>
      <c r="FHC1" s="179"/>
      <c r="FHD1" s="179"/>
      <c r="FHE1" s="179"/>
      <c r="FHF1" s="179"/>
      <c r="FHG1" s="179"/>
      <c r="FHH1" s="179"/>
      <c r="FHI1" s="179"/>
      <c r="FHJ1" s="179"/>
      <c r="FHK1" s="179"/>
      <c r="FHL1" s="179"/>
      <c r="FHM1" s="179"/>
      <c r="FHN1" s="179"/>
      <c r="FHO1" s="179"/>
      <c r="FHP1" s="179"/>
      <c r="FHQ1" s="179"/>
      <c r="FHR1" s="179"/>
      <c r="FHS1" s="179"/>
      <c r="FHT1" s="179"/>
      <c r="FHU1" s="179"/>
      <c r="FHV1" s="179"/>
      <c r="FHW1" s="179"/>
      <c r="FHX1" s="179"/>
      <c r="FHY1" s="179"/>
      <c r="FHZ1" s="179"/>
      <c r="FIA1" s="179"/>
      <c r="FIB1" s="179"/>
      <c r="FIC1" s="179"/>
      <c r="FID1" s="179"/>
      <c r="FIE1" s="179"/>
      <c r="FIF1" s="179"/>
      <c r="FIG1" s="179"/>
      <c r="FIH1" s="179"/>
      <c r="FII1" s="179"/>
      <c r="FIJ1" s="179"/>
      <c r="FIK1" s="179"/>
      <c r="FIL1" s="179"/>
      <c r="FIM1" s="179"/>
      <c r="FIN1" s="179"/>
      <c r="FIO1" s="179"/>
      <c r="FIP1" s="179"/>
      <c r="FIQ1" s="179"/>
      <c r="FIR1" s="179"/>
      <c r="FIS1" s="179"/>
      <c r="FIT1" s="179"/>
      <c r="FIU1" s="179"/>
      <c r="FIV1" s="179"/>
      <c r="FIW1" s="179"/>
      <c r="FIX1" s="179"/>
      <c r="FIY1" s="179"/>
      <c r="FIZ1" s="179"/>
      <c r="FJA1" s="179"/>
      <c r="FJB1" s="179"/>
      <c r="FJC1" s="179"/>
      <c r="FJD1" s="179"/>
      <c r="FJE1" s="179"/>
      <c r="FJF1" s="179"/>
      <c r="FJG1" s="179"/>
      <c r="FJH1" s="179"/>
      <c r="FJI1" s="179"/>
      <c r="FJJ1" s="179"/>
      <c r="FJK1" s="179"/>
      <c r="FJL1" s="179"/>
      <c r="FJM1" s="179"/>
      <c r="FJN1" s="179"/>
      <c r="FJO1" s="179"/>
      <c r="FJP1" s="179"/>
      <c r="FJQ1" s="179"/>
      <c r="FJR1" s="179"/>
      <c r="FJS1" s="179"/>
      <c r="FJT1" s="179"/>
      <c r="FJU1" s="179"/>
      <c r="FJV1" s="179"/>
      <c r="FJW1" s="179"/>
      <c r="FJX1" s="179"/>
      <c r="FJY1" s="179"/>
      <c r="FJZ1" s="179"/>
      <c r="FKA1" s="179"/>
      <c r="FKB1" s="179"/>
      <c r="FKC1" s="179"/>
      <c r="FKD1" s="179"/>
      <c r="FKE1" s="179"/>
      <c r="FKF1" s="179"/>
      <c r="FKG1" s="179"/>
      <c r="FKH1" s="179"/>
      <c r="FKI1" s="179"/>
      <c r="FKJ1" s="179"/>
      <c r="FKK1" s="179"/>
      <c r="FKL1" s="179"/>
      <c r="FKM1" s="179"/>
      <c r="FKN1" s="179"/>
      <c r="FKO1" s="179"/>
      <c r="FKP1" s="179"/>
      <c r="FKQ1" s="179"/>
      <c r="FKR1" s="179"/>
      <c r="FKS1" s="179"/>
      <c r="FKT1" s="179"/>
      <c r="FKU1" s="179"/>
      <c r="FKV1" s="179"/>
      <c r="FKW1" s="179"/>
      <c r="FKX1" s="179"/>
      <c r="FKY1" s="179"/>
      <c r="FKZ1" s="179"/>
      <c r="FLA1" s="179"/>
      <c r="FLB1" s="179"/>
      <c r="FLC1" s="179"/>
      <c r="FLD1" s="179"/>
      <c r="FLE1" s="179"/>
      <c r="FLF1" s="179"/>
      <c r="FLG1" s="179"/>
      <c r="FLH1" s="179"/>
      <c r="FLI1" s="179"/>
      <c r="FLJ1" s="179"/>
      <c r="FLK1" s="179"/>
      <c r="FLL1" s="179"/>
      <c r="FLM1" s="179"/>
      <c r="FLN1" s="179"/>
      <c r="FLO1" s="179"/>
      <c r="FLP1" s="179"/>
      <c r="FLQ1" s="179"/>
      <c r="FLR1" s="179"/>
      <c r="FLS1" s="179"/>
      <c r="FLT1" s="179"/>
      <c r="FLU1" s="179"/>
      <c r="FLV1" s="179"/>
      <c r="FLW1" s="179"/>
      <c r="FLX1" s="179"/>
      <c r="FLY1" s="179"/>
      <c r="FLZ1" s="179"/>
      <c r="FMA1" s="179"/>
      <c r="FMB1" s="179"/>
      <c r="FMC1" s="179"/>
      <c r="FMD1" s="179"/>
      <c r="FME1" s="179"/>
      <c r="FMF1" s="179"/>
      <c r="FMG1" s="179"/>
      <c r="FMH1" s="179"/>
      <c r="FMI1" s="179"/>
      <c r="FMJ1" s="179"/>
      <c r="FMK1" s="179"/>
      <c r="FML1" s="179"/>
      <c r="FMM1" s="179"/>
      <c r="FMN1" s="179"/>
      <c r="FMO1" s="179"/>
      <c r="FMP1" s="179"/>
      <c r="FMQ1" s="179"/>
      <c r="FMR1" s="179"/>
      <c r="FMS1" s="179"/>
      <c r="FMT1" s="179"/>
      <c r="FMU1" s="179"/>
      <c r="FMV1" s="179"/>
      <c r="FMW1" s="179"/>
      <c r="FMX1" s="179"/>
      <c r="FMY1" s="179"/>
      <c r="FMZ1" s="179"/>
      <c r="FNA1" s="179"/>
      <c r="FNB1" s="179"/>
      <c r="FNC1" s="179"/>
      <c r="FND1" s="179"/>
      <c r="FNE1" s="179"/>
      <c r="FNF1" s="179"/>
      <c r="FNG1" s="179"/>
      <c r="FNH1" s="179"/>
      <c r="FNI1" s="179"/>
      <c r="FNJ1" s="179"/>
      <c r="FNK1" s="179"/>
      <c r="FNL1" s="179"/>
      <c r="FNM1" s="179"/>
      <c r="FNN1" s="179"/>
      <c r="FNO1" s="179"/>
      <c r="FNP1" s="179"/>
      <c r="FNQ1" s="179"/>
      <c r="FNR1" s="179"/>
      <c r="FNS1" s="179"/>
      <c r="FNT1" s="179"/>
      <c r="FNU1" s="179"/>
      <c r="FNV1" s="179"/>
      <c r="FNW1" s="179"/>
      <c r="FNX1" s="179"/>
      <c r="FNY1" s="179"/>
      <c r="FNZ1" s="179"/>
      <c r="FOA1" s="179"/>
      <c r="FOB1" s="179"/>
      <c r="FOC1" s="179"/>
      <c r="FOD1" s="179"/>
      <c r="FOE1" s="179"/>
      <c r="FOF1" s="179"/>
      <c r="FOG1" s="179"/>
      <c r="FOH1" s="179"/>
      <c r="FOI1" s="179"/>
      <c r="FOJ1" s="179"/>
      <c r="FOK1" s="179"/>
      <c r="FOL1" s="179"/>
      <c r="FOM1" s="179"/>
      <c r="FON1" s="179"/>
      <c r="FOO1" s="179"/>
      <c r="FOP1" s="179"/>
      <c r="FOQ1" s="179"/>
      <c r="FOR1" s="179"/>
      <c r="FOS1" s="179"/>
      <c r="FOT1" s="179"/>
      <c r="FOU1" s="179"/>
      <c r="FOV1" s="179"/>
      <c r="FOW1" s="179"/>
      <c r="FOX1" s="179"/>
      <c r="FOY1" s="179"/>
      <c r="FOZ1" s="179"/>
      <c r="FPA1" s="179"/>
      <c r="FPB1" s="179"/>
      <c r="FPC1" s="179"/>
      <c r="FPD1" s="179"/>
      <c r="FPE1" s="179"/>
      <c r="FPF1" s="179"/>
      <c r="FPG1" s="179"/>
      <c r="FPH1" s="179"/>
      <c r="FPI1" s="179"/>
      <c r="FPJ1" s="179"/>
      <c r="FPK1" s="179"/>
      <c r="FPL1" s="179"/>
      <c r="FPM1" s="179"/>
      <c r="FPN1" s="179"/>
      <c r="FPO1" s="179"/>
      <c r="FPP1" s="179"/>
      <c r="FPQ1" s="179"/>
      <c r="FPR1" s="179"/>
      <c r="FPS1" s="179"/>
      <c r="FPT1" s="179"/>
      <c r="FPU1" s="179"/>
      <c r="FPV1" s="179"/>
      <c r="FPW1" s="179"/>
      <c r="FPX1" s="179"/>
      <c r="FPY1" s="179"/>
      <c r="FPZ1" s="179"/>
      <c r="FQA1" s="179"/>
      <c r="FQB1" s="179"/>
      <c r="FQC1" s="179"/>
      <c r="FQD1" s="179"/>
      <c r="FQE1" s="179"/>
      <c r="FQF1" s="179"/>
      <c r="FQG1" s="179"/>
      <c r="FQH1" s="179"/>
      <c r="FQI1" s="179"/>
      <c r="FQJ1" s="179"/>
      <c r="FQK1" s="179"/>
      <c r="FQL1" s="179"/>
      <c r="FQM1" s="179"/>
      <c r="FQN1" s="179"/>
      <c r="FQO1" s="179"/>
      <c r="FQP1" s="179"/>
      <c r="FQQ1" s="179"/>
      <c r="FQR1" s="179"/>
      <c r="FQS1" s="179"/>
      <c r="FQT1" s="179"/>
      <c r="FQU1" s="179"/>
      <c r="FQV1" s="179"/>
      <c r="FQW1" s="179"/>
      <c r="FQX1" s="179"/>
      <c r="FQY1" s="179"/>
      <c r="FQZ1" s="179"/>
      <c r="FRA1" s="179"/>
      <c r="FRB1" s="179"/>
      <c r="FRC1" s="179"/>
      <c r="FRD1" s="179"/>
      <c r="FRE1" s="179"/>
      <c r="FRF1" s="179"/>
      <c r="FRG1" s="179"/>
      <c r="FRH1" s="179"/>
      <c r="FRI1" s="179"/>
      <c r="FRJ1" s="179"/>
      <c r="FRK1" s="179"/>
      <c r="FRL1" s="179"/>
      <c r="FRM1" s="179"/>
      <c r="FRN1" s="179"/>
      <c r="FRO1" s="179"/>
      <c r="FRP1" s="179"/>
      <c r="FRQ1" s="179"/>
      <c r="FRR1" s="179"/>
      <c r="FRS1" s="179"/>
      <c r="FRT1" s="179"/>
      <c r="FRU1" s="179"/>
      <c r="FRV1" s="179"/>
      <c r="FRW1" s="179"/>
      <c r="FRX1" s="179"/>
      <c r="FRY1" s="179"/>
      <c r="FRZ1" s="179"/>
      <c r="FSA1" s="179"/>
      <c r="FSB1" s="179"/>
      <c r="FSC1" s="179"/>
      <c r="FSD1" s="179"/>
      <c r="FSE1" s="179"/>
      <c r="FSF1" s="179"/>
      <c r="FSG1" s="179"/>
      <c r="FSH1" s="179"/>
      <c r="FSI1" s="179"/>
      <c r="FSJ1" s="179"/>
      <c r="FSK1" s="179"/>
      <c r="FSL1" s="179"/>
      <c r="FSM1" s="179"/>
      <c r="FSN1" s="179"/>
      <c r="FSO1" s="179"/>
      <c r="FSP1" s="179"/>
      <c r="FSQ1" s="179"/>
      <c r="FSR1" s="179"/>
      <c r="FSS1" s="179"/>
      <c r="FST1" s="179"/>
      <c r="FSU1" s="179"/>
      <c r="FSV1" s="179"/>
      <c r="FSW1" s="179"/>
      <c r="FSX1" s="179"/>
      <c r="FSY1" s="179"/>
      <c r="FSZ1" s="179"/>
      <c r="FTA1" s="179"/>
      <c r="FTB1" s="179"/>
      <c r="FTC1" s="179"/>
      <c r="FTD1" s="179"/>
      <c r="FTE1" s="179"/>
      <c r="FTF1" s="179"/>
      <c r="FTG1" s="179"/>
      <c r="FTH1" s="179"/>
      <c r="FTI1" s="179"/>
      <c r="FTJ1" s="179"/>
      <c r="FTK1" s="179"/>
      <c r="FTL1" s="179"/>
      <c r="FTM1" s="179"/>
      <c r="FTN1" s="179"/>
      <c r="FTO1" s="179"/>
      <c r="FTP1" s="179"/>
      <c r="FTQ1" s="179"/>
      <c r="FTR1" s="179"/>
      <c r="FTS1" s="179"/>
      <c r="FTT1" s="179"/>
      <c r="FTU1" s="179"/>
      <c r="FTV1" s="179"/>
      <c r="FTW1" s="179"/>
      <c r="FTX1" s="179"/>
      <c r="FTY1" s="179"/>
      <c r="FTZ1" s="179"/>
      <c r="FUA1" s="179"/>
      <c r="FUB1" s="179"/>
      <c r="FUC1" s="179"/>
      <c r="FUD1" s="179"/>
      <c r="FUE1" s="179"/>
      <c r="FUF1" s="179"/>
      <c r="FUG1" s="179"/>
      <c r="FUH1" s="179"/>
      <c r="FUI1" s="179"/>
      <c r="FUJ1" s="179"/>
      <c r="FUK1" s="179"/>
      <c r="FUL1" s="179"/>
      <c r="FUM1" s="179"/>
      <c r="FUN1" s="179"/>
      <c r="FUO1" s="179"/>
      <c r="FUP1" s="179"/>
      <c r="FUQ1" s="179"/>
      <c r="FUR1" s="179"/>
      <c r="FUS1" s="179"/>
      <c r="FUT1" s="179"/>
      <c r="FUU1" s="179"/>
      <c r="FUV1" s="179"/>
      <c r="FUW1" s="179"/>
      <c r="FUX1" s="179"/>
      <c r="FUY1" s="179"/>
      <c r="FUZ1" s="179"/>
      <c r="FVA1" s="179"/>
      <c r="FVB1" s="179"/>
      <c r="FVC1" s="179"/>
      <c r="FVD1" s="179"/>
      <c r="FVE1" s="179"/>
      <c r="FVF1" s="179"/>
      <c r="FVG1" s="179"/>
      <c r="FVH1" s="179"/>
      <c r="FVI1" s="179"/>
      <c r="FVJ1" s="179"/>
      <c r="FVK1" s="179"/>
      <c r="FVL1" s="179"/>
      <c r="FVM1" s="179"/>
      <c r="FVN1" s="179"/>
      <c r="FVO1" s="179"/>
      <c r="FVP1" s="179"/>
      <c r="FVQ1" s="179"/>
      <c r="FVR1" s="179"/>
      <c r="FVS1" s="179"/>
      <c r="FVT1" s="179"/>
      <c r="FVU1" s="179"/>
      <c r="FVV1" s="179"/>
      <c r="FVW1" s="179"/>
      <c r="FVX1" s="179"/>
      <c r="FVY1" s="179"/>
      <c r="FVZ1" s="179"/>
      <c r="FWA1" s="179"/>
      <c r="FWB1" s="179"/>
      <c r="FWC1" s="179"/>
      <c r="FWD1" s="179"/>
      <c r="FWE1" s="179"/>
      <c r="FWF1" s="179"/>
      <c r="FWG1" s="179"/>
      <c r="FWH1" s="179"/>
      <c r="FWI1" s="179"/>
      <c r="FWJ1" s="179"/>
      <c r="FWK1" s="179"/>
      <c r="FWL1" s="179"/>
      <c r="FWM1" s="179"/>
      <c r="FWN1" s="179"/>
      <c r="FWO1" s="179"/>
      <c r="FWP1" s="179"/>
      <c r="FWQ1" s="179"/>
      <c r="FWR1" s="179"/>
      <c r="FWS1" s="179"/>
      <c r="FWT1" s="179"/>
      <c r="FWU1" s="179"/>
      <c r="FWV1" s="179"/>
      <c r="FWW1" s="179"/>
      <c r="FWX1" s="179"/>
      <c r="FWY1" s="179"/>
      <c r="FWZ1" s="179"/>
      <c r="FXA1" s="179"/>
      <c r="FXB1" s="179"/>
      <c r="FXC1" s="179"/>
      <c r="FXD1" s="179"/>
      <c r="FXE1" s="179"/>
      <c r="FXF1" s="179"/>
      <c r="FXG1" s="179"/>
      <c r="FXH1" s="179"/>
      <c r="FXI1" s="179"/>
      <c r="FXJ1" s="179"/>
      <c r="FXK1" s="179"/>
      <c r="FXL1" s="179"/>
      <c r="FXM1" s="179"/>
      <c r="FXN1" s="179"/>
      <c r="FXO1" s="179"/>
      <c r="FXP1" s="179"/>
      <c r="FXQ1" s="179"/>
      <c r="FXR1" s="179"/>
      <c r="FXS1" s="179"/>
      <c r="FXT1" s="179"/>
      <c r="FXU1" s="179"/>
      <c r="FXV1" s="179"/>
      <c r="FXW1" s="179"/>
      <c r="FXX1" s="179"/>
      <c r="FXY1" s="179"/>
      <c r="FXZ1" s="179"/>
      <c r="FYA1" s="179"/>
      <c r="FYB1" s="179"/>
      <c r="FYC1" s="179"/>
      <c r="FYD1" s="179"/>
      <c r="FYE1" s="179"/>
      <c r="FYF1" s="179"/>
      <c r="FYG1" s="179"/>
      <c r="FYH1" s="179"/>
      <c r="FYI1" s="179"/>
      <c r="FYJ1" s="179"/>
      <c r="FYK1" s="179"/>
      <c r="FYL1" s="179"/>
      <c r="FYM1" s="179"/>
      <c r="FYN1" s="179"/>
      <c r="FYO1" s="179"/>
      <c r="FYP1" s="179"/>
      <c r="FYQ1" s="179"/>
      <c r="FYR1" s="179"/>
      <c r="FYS1" s="179"/>
      <c r="FYT1" s="179"/>
      <c r="FYU1" s="179"/>
      <c r="FYV1" s="179"/>
      <c r="FYW1" s="179"/>
      <c r="FYX1" s="179"/>
      <c r="FYY1" s="179"/>
      <c r="FYZ1" s="179"/>
      <c r="FZA1" s="179"/>
      <c r="FZB1" s="179"/>
      <c r="FZC1" s="179"/>
      <c r="FZD1" s="179"/>
      <c r="FZE1" s="179"/>
      <c r="FZF1" s="179"/>
      <c r="FZG1" s="179"/>
      <c r="FZH1" s="179"/>
      <c r="FZI1" s="179"/>
      <c r="FZJ1" s="179"/>
      <c r="FZK1" s="179"/>
      <c r="FZL1" s="179"/>
      <c r="FZM1" s="179"/>
      <c r="FZN1" s="179"/>
      <c r="FZO1" s="179"/>
      <c r="FZP1" s="179"/>
      <c r="FZQ1" s="179"/>
      <c r="FZR1" s="179"/>
      <c r="FZS1" s="179"/>
      <c r="FZT1" s="179"/>
      <c r="FZU1" s="179"/>
      <c r="FZV1" s="179"/>
      <c r="FZW1" s="179"/>
      <c r="FZX1" s="179"/>
      <c r="FZY1" s="179"/>
      <c r="FZZ1" s="179"/>
      <c r="GAA1" s="179"/>
      <c r="GAB1" s="179"/>
      <c r="GAC1" s="179"/>
      <c r="GAD1" s="179"/>
      <c r="GAE1" s="179"/>
      <c r="GAF1" s="179"/>
      <c r="GAG1" s="179"/>
      <c r="GAH1" s="179"/>
      <c r="GAI1" s="179"/>
      <c r="GAJ1" s="179"/>
      <c r="GAK1" s="179"/>
      <c r="GAL1" s="179"/>
      <c r="GAM1" s="179"/>
      <c r="GAN1" s="179"/>
      <c r="GAO1" s="179"/>
      <c r="GAP1" s="179"/>
      <c r="GAQ1" s="179"/>
      <c r="GAR1" s="179"/>
      <c r="GAS1" s="179"/>
      <c r="GAT1" s="179"/>
      <c r="GAU1" s="179"/>
      <c r="GAV1" s="179"/>
      <c r="GAW1" s="179"/>
      <c r="GAX1" s="179"/>
      <c r="GAY1" s="179"/>
      <c r="GAZ1" s="179"/>
      <c r="GBA1" s="179"/>
      <c r="GBB1" s="179"/>
      <c r="GBC1" s="179"/>
      <c r="GBD1" s="179"/>
      <c r="GBE1" s="179"/>
      <c r="GBF1" s="179"/>
      <c r="GBG1" s="179"/>
      <c r="GBH1" s="179"/>
      <c r="GBI1" s="179"/>
      <c r="GBJ1" s="179"/>
      <c r="GBK1" s="179"/>
      <c r="GBL1" s="179"/>
      <c r="GBM1" s="179"/>
      <c r="GBN1" s="179"/>
      <c r="GBO1" s="179"/>
      <c r="GBP1" s="179"/>
      <c r="GBQ1" s="179"/>
      <c r="GBR1" s="179"/>
      <c r="GBS1" s="179"/>
      <c r="GBT1" s="179"/>
      <c r="GBU1" s="179"/>
      <c r="GBV1" s="179"/>
      <c r="GBW1" s="179"/>
      <c r="GBX1" s="179"/>
      <c r="GBY1" s="179"/>
      <c r="GBZ1" s="179"/>
      <c r="GCA1" s="179"/>
      <c r="GCB1" s="179"/>
      <c r="GCC1" s="179"/>
      <c r="GCD1" s="179"/>
      <c r="GCE1" s="179"/>
      <c r="GCF1" s="179"/>
      <c r="GCG1" s="179"/>
      <c r="GCH1" s="179"/>
      <c r="GCI1" s="179"/>
      <c r="GCJ1" s="179"/>
      <c r="GCK1" s="179"/>
      <c r="GCL1" s="179"/>
      <c r="GCM1" s="179"/>
      <c r="GCN1" s="179"/>
      <c r="GCO1" s="179"/>
      <c r="GCP1" s="179"/>
      <c r="GCQ1" s="179"/>
      <c r="GCR1" s="179"/>
      <c r="GCS1" s="179"/>
      <c r="GCT1" s="179"/>
      <c r="GCU1" s="179"/>
      <c r="GCV1" s="179"/>
      <c r="GCW1" s="179"/>
      <c r="GCX1" s="179"/>
      <c r="GCY1" s="179"/>
      <c r="GCZ1" s="179"/>
      <c r="GDA1" s="179"/>
      <c r="GDB1" s="179"/>
      <c r="GDC1" s="179"/>
      <c r="GDD1" s="179"/>
      <c r="GDE1" s="179"/>
      <c r="GDF1" s="179"/>
      <c r="GDG1" s="179"/>
      <c r="GDH1" s="179"/>
      <c r="GDI1" s="179"/>
      <c r="GDJ1" s="179"/>
      <c r="GDK1" s="179"/>
      <c r="GDL1" s="179"/>
      <c r="GDM1" s="179"/>
      <c r="GDN1" s="179"/>
      <c r="GDO1" s="179"/>
      <c r="GDP1" s="179"/>
      <c r="GDQ1" s="179"/>
      <c r="GDR1" s="179"/>
      <c r="GDS1" s="179"/>
      <c r="GDT1" s="179"/>
      <c r="GDU1" s="179"/>
      <c r="GDV1" s="179"/>
      <c r="GDW1" s="179"/>
      <c r="GDX1" s="179"/>
      <c r="GDY1" s="179"/>
      <c r="GDZ1" s="179"/>
      <c r="GEA1" s="179"/>
      <c r="GEB1" s="179"/>
      <c r="GEC1" s="179"/>
      <c r="GED1" s="179"/>
      <c r="GEE1" s="179"/>
      <c r="GEF1" s="179"/>
      <c r="GEG1" s="179"/>
      <c r="GEH1" s="179"/>
      <c r="GEI1" s="179"/>
      <c r="GEJ1" s="179"/>
      <c r="GEK1" s="179"/>
      <c r="GEL1" s="179"/>
      <c r="GEM1" s="179"/>
      <c r="GEN1" s="179"/>
      <c r="GEO1" s="179"/>
      <c r="GEP1" s="179"/>
      <c r="GEQ1" s="179"/>
      <c r="GER1" s="179"/>
      <c r="GES1" s="179"/>
      <c r="GET1" s="179"/>
      <c r="GEU1" s="179"/>
      <c r="GEV1" s="179"/>
      <c r="GEW1" s="179"/>
      <c r="GEX1" s="179"/>
      <c r="GEY1" s="179"/>
      <c r="GEZ1" s="179"/>
      <c r="GFA1" s="179"/>
      <c r="GFB1" s="179"/>
      <c r="GFC1" s="179"/>
      <c r="GFD1" s="179"/>
      <c r="GFE1" s="179"/>
      <c r="GFF1" s="179"/>
      <c r="GFG1" s="179"/>
      <c r="GFH1" s="179"/>
      <c r="GFI1" s="179"/>
      <c r="GFJ1" s="179"/>
      <c r="GFK1" s="179"/>
      <c r="GFL1" s="179"/>
      <c r="GFM1" s="179"/>
      <c r="GFN1" s="179"/>
      <c r="GFO1" s="179"/>
      <c r="GFP1" s="179"/>
      <c r="GFQ1" s="179"/>
      <c r="GFR1" s="179"/>
      <c r="GFS1" s="179"/>
      <c r="GFT1" s="179"/>
      <c r="GFU1" s="179"/>
      <c r="GFV1" s="179"/>
      <c r="GFW1" s="179"/>
      <c r="GFX1" s="179"/>
      <c r="GFY1" s="179"/>
      <c r="GFZ1" s="179"/>
      <c r="GGA1" s="179"/>
      <c r="GGB1" s="179"/>
      <c r="GGC1" s="179"/>
      <c r="GGD1" s="179"/>
      <c r="GGE1" s="179"/>
      <c r="GGF1" s="179"/>
      <c r="GGG1" s="179"/>
      <c r="GGH1" s="179"/>
      <c r="GGI1" s="179"/>
      <c r="GGJ1" s="179"/>
      <c r="GGK1" s="179"/>
      <c r="GGL1" s="179"/>
      <c r="GGM1" s="179"/>
      <c r="GGN1" s="179"/>
      <c r="GGO1" s="179"/>
      <c r="GGP1" s="179"/>
      <c r="GGQ1" s="179"/>
      <c r="GGR1" s="179"/>
      <c r="GGS1" s="179"/>
      <c r="GGT1" s="179"/>
      <c r="GGU1" s="179"/>
      <c r="GGV1" s="179"/>
      <c r="GGW1" s="179"/>
      <c r="GGX1" s="179"/>
      <c r="GGY1" s="179"/>
      <c r="GGZ1" s="179"/>
      <c r="GHA1" s="179"/>
      <c r="GHB1" s="179"/>
      <c r="GHC1" s="179"/>
      <c r="GHD1" s="179"/>
      <c r="GHE1" s="179"/>
      <c r="GHF1" s="179"/>
      <c r="GHG1" s="179"/>
      <c r="GHH1" s="179"/>
      <c r="GHI1" s="179"/>
      <c r="GHJ1" s="179"/>
      <c r="GHK1" s="179"/>
      <c r="GHL1" s="179"/>
      <c r="GHM1" s="179"/>
      <c r="GHN1" s="179"/>
      <c r="GHO1" s="179"/>
      <c r="GHP1" s="179"/>
      <c r="GHQ1" s="179"/>
      <c r="GHR1" s="179"/>
      <c r="GHS1" s="179"/>
      <c r="GHT1" s="179"/>
      <c r="GHU1" s="179"/>
      <c r="GHV1" s="179"/>
      <c r="GHW1" s="179"/>
      <c r="GHX1" s="179"/>
      <c r="GHY1" s="179"/>
      <c r="GHZ1" s="179"/>
      <c r="GIA1" s="179"/>
      <c r="GIB1" s="179"/>
      <c r="GIC1" s="179"/>
      <c r="GID1" s="179"/>
      <c r="GIE1" s="179"/>
      <c r="GIF1" s="179"/>
      <c r="GIG1" s="179"/>
      <c r="GIH1" s="179"/>
      <c r="GII1" s="179"/>
      <c r="GIJ1" s="179"/>
      <c r="GIK1" s="179"/>
      <c r="GIL1" s="179"/>
      <c r="GIM1" s="179"/>
      <c r="GIN1" s="179"/>
      <c r="GIO1" s="179"/>
      <c r="GIP1" s="179"/>
      <c r="GIQ1" s="179"/>
      <c r="GIR1" s="179"/>
      <c r="GIS1" s="179"/>
      <c r="GIT1" s="179"/>
      <c r="GIU1" s="179"/>
      <c r="GIV1" s="179"/>
      <c r="GIW1" s="179"/>
      <c r="GIX1" s="179"/>
      <c r="GIY1" s="179"/>
      <c r="GIZ1" s="179"/>
      <c r="GJA1" s="179"/>
      <c r="GJB1" s="179"/>
      <c r="GJC1" s="179"/>
      <c r="GJD1" s="179"/>
      <c r="GJE1" s="179"/>
      <c r="GJF1" s="179"/>
      <c r="GJG1" s="179"/>
      <c r="GJH1" s="179"/>
      <c r="GJI1" s="179"/>
      <c r="GJJ1" s="179"/>
      <c r="GJK1" s="179"/>
      <c r="GJL1" s="179"/>
      <c r="GJM1" s="179"/>
      <c r="GJN1" s="179"/>
      <c r="GJO1" s="179"/>
      <c r="GJP1" s="179"/>
      <c r="GJQ1" s="179"/>
      <c r="GJR1" s="179"/>
      <c r="GJS1" s="179"/>
      <c r="GJT1" s="179"/>
      <c r="GJU1" s="179"/>
      <c r="GJV1" s="179"/>
      <c r="GJW1" s="179"/>
      <c r="GJX1" s="179"/>
      <c r="GJY1" s="179"/>
      <c r="GJZ1" s="179"/>
      <c r="GKA1" s="179"/>
      <c r="GKB1" s="179"/>
      <c r="GKC1" s="179"/>
      <c r="GKD1" s="179"/>
      <c r="GKE1" s="179"/>
      <c r="GKF1" s="179"/>
      <c r="GKG1" s="179"/>
      <c r="GKH1" s="179"/>
      <c r="GKI1" s="179"/>
      <c r="GKJ1" s="179"/>
      <c r="GKK1" s="179"/>
      <c r="GKL1" s="179"/>
      <c r="GKM1" s="179"/>
      <c r="GKN1" s="179"/>
      <c r="GKO1" s="179"/>
      <c r="GKP1" s="179"/>
      <c r="GKQ1" s="179"/>
      <c r="GKR1" s="179"/>
      <c r="GKS1" s="179"/>
      <c r="GKT1" s="179"/>
      <c r="GKU1" s="179"/>
      <c r="GKV1" s="179"/>
      <c r="GKW1" s="179"/>
      <c r="GKX1" s="179"/>
      <c r="GKY1" s="179"/>
      <c r="GKZ1" s="179"/>
      <c r="GLA1" s="179"/>
      <c r="GLB1" s="179"/>
      <c r="GLC1" s="179"/>
      <c r="GLD1" s="179"/>
      <c r="GLE1" s="179"/>
      <c r="GLF1" s="179"/>
      <c r="GLG1" s="179"/>
      <c r="GLH1" s="179"/>
      <c r="GLI1" s="179"/>
      <c r="GLJ1" s="179"/>
      <c r="GLK1" s="179"/>
      <c r="GLL1" s="179"/>
      <c r="GLM1" s="179"/>
      <c r="GLN1" s="179"/>
      <c r="GLO1" s="179"/>
      <c r="GLP1" s="179"/>
      <c r="GLQ1" s="179"/>
      <c r="GLR1" s="179"/>
      <c r="GLS1" s="179"/>
      <c r="GLT1" s="179"/>
      <c r="GLU1" s="179"/>
      <c r="GLV1" s="179"/>
      <c r="GLW1" s="179"/>
      <c r="GLX1" s="179"/>
      <c r="GLY1" s="179"/>
      <c r="GLZ1" s="179"/>
      <c r="GMA1" s="179"/>
      <c r="GMB1" s="179"/>
      <c r="GMC1" s="179"/>
      <c r="GMD1" s="179"/>
      <c r="GME1" s="179"/>
      <c r="GMF1" s="179"/>
      <c r="GMG1" s="179"/>
      <c r="GMH1" s="179"/>
      <c r="GMI1" s="179"/>
      <c r="GMJ1" s="179"/>
      <c r="GMK1" s="179"/>
      <c r="GML1" s="179"/>
      <c r="GMM1" s="179"/>
      <c r="GMN1" s="179"/>
      <c r="GMO1" s="179"/>
      <c r="GMP1" s="179"/>
      <c r="GMQ1" s="179"/>
      <c r="GMR1" s="179"/>
      <c r="GMS1" s="179"/>
      <c r="GMT1" s="179"/>
      <c r="GMU1" s="179"/>
      <c r="GMV1" s="179"/>
      <c r="GMW1" s="179"/>
      <c r="GMX1" s="179"/>
      <c r="GMY1" s="179"/>
      <c r="GMZ1" s="179"/>
      <c r="GNA1" s="179"/>
      <c r="GNB1" s="179"/>
      <c r="GNC1" s="179"/>
      <c r="GND1" s="179"/>
      <c r="GNE1" s="179"/>
      <c r="GNF1" s="179"/>
      <c r="GNG1" s="179"/>
      <c r="GNH1" s="179"/>
      <c r="GNI1" s="179"/>
      <c r="GNJ1" s="179"/>
      <c r="GNK1" s="179"/>
      <c r="GNL1" s="179"/>
      <c r="GNM1" s="179"/>
      <c r="GNN1" s="179"/>
      <c r="GNO1" s="179"/>
      <c r="GNP1" s="179"/>
      <c r="GNQ1" s="179"/>
      <c r="GNR1" s="179"/>
      <c r="GNS1" s="179"/>
      <c r="GNT1" s="179"/>
      <c r="GNU1" s="179"/>
      <c r="GNV1" s="179"/>
      <c r="GNW1" s="179"/>
      <c r="GNX1" s="179"/>
      <c r="GNY1" s="179"/>
      <c r="GNZ1" s="179"/>
      <c r="GOA1" s="179"/>
      <c r="GOB1" s="179"/>
      <c r="GOC1" s="179"/>
      <c r="GOD1" s="179"/>
      <c r="GOE1" s="179"/>
      <c r="GOF1" s="179"/>
      <c r="GOG1" s="179"/>
      <c r="GOH1" s="179"/>
      <c r="GOI1" s="179"/>
      <c r="GOJ1" s="179"/>
      <c r="GOK1" s="179"/>
      <c r="GOL1" s="179"/>
      <c r="GOM1" s="179"/>
      <c r="GON1" s="179"/>
      <c r="GOO1" s="179"/>
      <c r="GOP1" s="179"/>
      <c r="GOQ1" s="179"/>
      <c r="GOR1" s="179"/>
      <c r="GOS1" s="179"/>
      <c r="GOT1" s="179"/>
      <c r="GOU1" s="179"/>
      <c r="GOV1" s="179"/>
      <c r="GOW1" s="179"/>
      <c r="GOX1" s="179"/>
      <c r="GOY1" s="179"/>
      <c r="GOZ1" s="179"/>
      <c r="GPA1" s="179"/>
      <c r="GPB1" s="179"/>
      <c r="GPC1" s="179"/>
      <c r="GPD1" s="179"/>
      <c r="GPE1" s="179"/>
      <c r="GPF1" s="179"/>
      <c r="GPG1" s="179"/>
      <c r="GPH1" s="179"/>
      <c r="GPI1" s="179"/>
      <c r="GPJ1" s="179"/>
      <c r="GPK1" s="179"/>
      <c r="GPL1" s="179"/>
      <c r="GPM1" s="179"/>
      <c r="GPN1" s="179"/>
      <c r="GPO1" s="179"/>
      <c r="GPP1" s="179"/>
      <c r="GPQ1" s="179"/>
      <c r="GPR1" s="179"/>
      <c r="GPS1" s="179"/>
      <c r="GPT1" s="179"/>
      <c r="GPU1" s="179"/>
      <c r="GPV1" s="179"/>
      <c r="GPW1" s="179"/>
      <c r="GPX1" s="179"/>
      <c r="GPY1" s="179"/>
      <c r="GPZ1" s="179"/>
      <c r="GQA1" s="179"/>
      <c r="GQB1" s="179"/>
      <c r="GQC1" s="179"/>
      <c r="GQD1" s="179"/>
      <c r="GQE1" s="179"/>
      <c r="GQF1" s="179"/>
      <c r="GQG1" s="179"/>
      <c r="GQH1" s="179"/>
      <c r="GQI1" s="179"/>
      <c r="GQJ1" s="179"/>
      <c r="GQK1" s="179"/>
      <c r="GQL1" s="179"/>
      <c r="GQM1" s="179"/>
      <c r="GQN1" s="179"/>
      <c r="GQO1" s="179"/>
      <c r="GQP1" s="179"/>
      <c r="GQQ1" s="179"/>
      <c r="GQR1" s="179"/>
      <c r="GQS1" s="179"/>
      <c r="GQT1" s="179"/>
      <c r="GQU1" s="179"/>
      <c r="GQV1" s="179"/>
      <c r="GQW1" s="179"/>
      <c r="GQX1" s="179"/>
      <c r="GQY1" s="179"/>
      <c r="GQZ1" s="179"/>
      <c r="GRA1" s="179"/>
      <c r="GRB1" s="179"/>
      <c r="GRC1" s="179"/>
      <c r="GRD1" s="179"/>
      <c r="GRE1" s="179"/>
      <c r="GRF1" s="179"/>
      <c r="GRG1" s="179"/>
      <c r="GRH1" s="179"/>
      <c r="GRI1" s="179"/>
      <c r="GRJ1" s="179"/>
      <c r="GRK1" s="179"/>
      <c r="GRL1" s="179"/>
      <c r="GRM1" s="179"/>
      <c r="GRN1" s="179"/>
      <c r="GRO1" s="179"/>
      <c r="GRP1" s="179"/>
      <c r="GRQ1" s="179"/>
      <c r="GRR1" s="179"/>
      <c r="GRS1" s="179"/>
      <c r="GRT1" s="179"/>
      <c r="GRU1" s="179"/>
      <c r="GRV1" s="179"/>
      <c r="GRW1" s="179"/>
      <c r="GRX1" s="179"/>
      <c r="GRY1" s="179"/>
      <c r="GRZ1" s="179"/>
      <c r="GSA1" s="179"/>
      <c r="GSB1" s="179"/>
      <c r="GSC1" s="179"/>
      <c r="GSD1" s="179"/>
      <c r="GSE1" s="179"/>
      <c r="GSF1" s="179"/>
      <c r="GSG1" s="179"/>
      <c r="GSH1" s="179"/>
      <c r="GSI1" s="179"/>
      <c r="GSJ1" s="179"/>
      <c r="GSK1" s="179"/>
      <c r="GSL1" s="179"/>
      <c r="GSM1" s="179"/>
      <c r="GSN1" s="179"/>
      <c r="GSO1" s="179"/>
      <c r="GSP1" s="179"/>
      <c r="GSQ1" s="179"/>
      <c r="GSR1" s="179"/>
      <c r="GSS1" s="179"/>
      <c r="GST1" s="179"/>
      <c r="GSU1" s="179"/>
      <c r="GSV1" s="179"/>
      <c r="GSW1" s="179"/>
      <c r="GSX1" s="179"/>
      <c r="GSY1" s="179"/>
      <c r="GSZ1" s="179"/>
      <c r="GTA1" s="179"/>
      <c r="GTB1" s="179"/>
      <c r="GTC1" s="179"/>
      <c r="GTD1" s="179"/>
      <c r="GTE1" s="179"/>
      <c r="GTF1" s="179"/>
      <c r="GTG1" s="179"/>
      <c r="GTH1" s="179"/>
      <c r="GTI1" s="179"/>
      <c r="GTJ1" s="179"/>
      <c r="GTK1" s="179"/>
      <c r="GTL1" s="179"/>
      <c r="GTM1" s="179"/>
      <c r="GTN1" s="179"/>
      <c r="GTO1" s="179"/>
      <c r="GTP1" s="179"/>
      <c r="GTQ1" s="179"/>
      <c r="GTR1" s="179"/>
      <c r="GTS1" s="179"/>
      <c r="GTT1" s="179"/>
      <c r="GTU1" s="179"/>
      <c r="GTV1" s="179"/>
      <c r="GTW1" s="179"/>
      <c r="GTX1" s="179"/>
      <c r="GTY1" s="179"/>
      <c r="GTZ1" s="179"/>
      <c r="GUA1" s="179"/>
      <c r="GUB1" s="179"/>
      <c r="GUC1" s="179"/>
      <c r="GUD1" s="179"/>
      <c r="GUE1" s="179"/>
      <c r="GUF1" s="179"/>
      <c r="GUG1" s="179"/>
      <c r="GUH1" s="179"/>
      <c r="GUI1" s="179"/>
      <c r="GUJ1" s="179"/>
      <c r="GUK1" s="179"/>
      <c r="GUL1" s="179"/>
      <c r="GUM1" s="179"/>
      <c r="GUN1" s="179"/>
      <c r="GUO1" s="179"/>
      <c r="GUP1" s="179"/>
      <c r="GUQ1" s="179"/>
      <c r="GUR1" s="179"/>
      <c r="GUS1" s="179"/>
      <c r="GUT1" s="179"/>
      <c r="GUU1" s="179"/>
      <c r="GUV1" s="179"/>
      <c r="GUW1" s="179"/>
      <c r="GUX1" s="179"/>
      <c r="GUY1" s="179"/>
      <c r="GUZ1" s="179"/>
      <c r="GVA1" s="179"/>
      <c r="GVB1" s="179"/>
      <c r="GVC1" s="179"/>
      <c r="GVD1" s="179"/>
      <c r="GVE1" s="179"/>
      <c r="GVF1" s="179"/>
      <c r="GVG1" s="179"/>
      <c r="GVH1" s="179"/>
      <c r="GVI1" s="179"/>
      <c r="GVJ1" s="179"/>
      <c r="GVK1" s="179"/>
      <c r="GVL1" s="179"/>
      <c r="GVM1" s="179"/>
      <c r="GVN1" s="179"/>
      <c r="GVO1" s="179"/>
      <c r="GVP1" s="179"/>
      <c r="GVQ1" s="179"/>
      <c r="GVR1" s="179"/>
      <c r="GVS1" s="179"/>
      <c r="GVT1" s="179"/>
      <c r="GVU1" s="179"/>
      <c r="GVV1" s="179"/>
      <c r="GVW1" s="179"/>
      <c r="GVX1" s="179"/>
      <c r="GVY1" s="179"/>
      <c r="GVZ1" s="179"/>
      <c r="GWA1" s="179"/>
      <c r="GWB1" s="179"/>
      <c r="GWC1" s="179"/>
      <c r="GWD1" s="179"/>
      <c r="GWE1" s="179"/>
      <c r="GWF1" s="179"/>
      <c r="GWG1" s="179"/>
      <c r="GWH1" s="179"/>
      <c r="GWI1" s="179"/>
      <c r="GWJ1" s="179"/>
      <c r="GWK1" s="179"/>
      <c r="GWL1" s="179"/>
      <c r="GWM1" s="179"/>
      <c r="GWN1" s="179"/>
      <c r="GWO1" s="179"/>
      <c r="GWP1" s="179"/>
      <c r="GWQ1" s="179"/>
      <c r="GWR1" s="179"/>
      <c r="GWS1" s="179"/>
      <c r="GWT1" s="179"/>
      <c r="GWU1" s="179"/>
      <c r="GWV1" s="179"/>
      <c r="GWW1" s="179"/>
      <c r="GWX1" s="179"/>
      <c r="GWY1" s="179"/>
      <c r="GWZ1" s="179"/>
      <c r="GXA1" s="179"/>
      <c r="GXB1" s="179"/>
      <c r="GXC1" s="179"/>
      <c r="GXD1" s="179"/>
      <c r="GXE1" s="179"/>
      <c r="GXF1" s="179"/>
      <c r="GXG1" s="179"/>
      <c r="GXH1" s="179"/>
      <c r="GXI1" s="179"/>
      <c r="GXJ1" s="179"/>
      <c r="GXK1" s="179"/>
      <c r="GXL1" s="179"/>
      <c r="GXM1" s="179"/>
      <c r="GXN1" s="179"/>
      <c r="GXO1" s="179"/>
      <c r="GXP1" s="179"/>
      <c r="GXQ1" s="179"/>
      <c r="GXR1" s="179"/>
      <c r="GXS1" s="179"/>
      <c r="GXT1" s="179"/>
      <c r="GXU1" s="179"/>
      <c r="GXV1" s="179"/>
      <c r="GXW1" s="179"/>
      <c r="GXX1" s="179"/>
      <c r="GXY1" s="179"/>
      <c r="GXZ1" s="179"/>
      <c r="GYA1" s="179"/>
      <c r="GYB1" s="179"/>
      <c r="GYC1" s="179"/>
      <c r="GYD1" s="179"/>
      <c r="GYE1" s="179"/>
      <c r="GYF1" s="179"/>
      <c r="GYG1" s="179"/>
      <c r="GYH1" s="179"/>
      <c r="GYI1" s="179"/>
      <c r="GYJ1" s="179"/>
      <c r="GYK1" s="179"/>
      <c r="GYL1" s="179"/>
      <c r="GYM1" s="179"/>
      <c r="GYN1" s="179"/>
      <c r="GYO1" s="179"/>
      <c r="GYP1" s="179"/>
      <c r="GYQ1" s="179"/>
      <c r="GYR1" s="179"/>
      <c r="GYS1" s="179"/>
      <c r="GYT1" s="179"/>
      <c r="GYU1" s="179"/>
      <c r="GYV1" s="179"/>
      <c r="GYW1" s="179"/>
      <c r="GYX1" s="179"/>
      <c r="GYY1" s="179"/>
      <c r="GYZ1" s="179"/>
      <c r="GZA1" s="179"/>
      <c r="GZB1" s="179"/>
      <c r="GZC1" s="179"/>
      <c r="GZD1" s="179"/>
      <c r="GZE1" s="179"/>
      <c r="GZF1" s="179"/>
      <c r="GZG1" s="179"/>
      <c r="GZH1" s="179"/>
      <c r="GZI1" s="179"/>
      <c r="GZJ1" s="179"/>
      <c r="GZK1" s="179"/>
      <c r="GZL1" s="179"/>
      <c r="GZM1" s="179"/>
      <c r="GZN1" s="179"/>
      <c r="GZO1" s="179"/>
      <c r="GZP1" s="179"/>
      <c r="GZQ1" s="179"/>
      <c r="GZR1" s="179"/>
      <c r="GZS1" s="179"/>
      <c r="GZT1" s="179"/>
      <c r="GZU1" s="179"/>
      <c r="GZV1" s="179"/>
      <c r="GZW1" s="179"/>
      <c r="GZX1" s="179"/>
      <c r="GZY1" s="179"/>
      <c r="GZZ1" s="179"/>
      <c r="HAA1" s="179"/>
      <c r="HAB1" s="179"/>
      <c r="HAC1" s="179"/>
      <c r="HAD1" s="179"/>
      <c r="HAE1" s="179"/>
      <c r="HAF1" s="179"/>
      <c r="HAG1" s="179"/>
      <c r="HAH1" s="179"/>
      <c r="HAI1" s="179"/>
      <c r="HAJ1" s="179"/>
      <c r="HAK1" s="179"/>
      <c r="HAL1" s="179"/>
      <c r="HAM1" s="179"/>
      <c r="HAN1" s="179"/>
      <c r="HAO1" s="179"/>
      <c r="HAP1" s="179"/>
      <c r="HAQ1" s="179"/>
      <c r="HAR1" s="179"/>
      <c r="HAS1" s="179"/>
      <c r="HAT1" s="179"/>
      <c r="HAU1" s="179"/>
      <c r="HAV1" s="179"/>
      <c r="HAW1" s="179"/>
      <c r="HAX1" s="179"/>
      <c r="HAY1" s="179"/>
      <c r="HAZ1" s="179"/>
      <c r="HBA1" s="179"/>
      <c r="HBB1" s="179"/>
      <c r="HBC1" s="179"/>
      <c r="HBD1" s="179"/>
      <c r="HBE1" s="179"/>
      <c r="HBF1" s="179"/>
      <c r="HBG1" s="179"/>
      <c r="HBH1" s="179"/>
      <c r="HBI1" s="179"/>
      <c r="HBJ1" s="179"/>
      <c r="HBK1" s="179"/>
      <c r="HBL1" s="179"/>
      <c r="HBM1" s="179"/>
      <c r="HBN1" s="179"/>
      <c r="HBO1" s="179"/>
      <c r="HBP1" s="179"/>
      <c r="HBQ1" s="179"/>
      <c r="HBR1" s="179"/>
      <c r="HBS1" s="179"/>
      <c r="HBT1" s="179"/>
      <c r="HBU1" s="179"/>
      <c r="HBV1" s="179"/>
      <c r="HBW1" s="179"/>
      <c r="HBX1" s="179"/>
      <c r="HBY1" s="179"/>
      <c r="HBZ1" s="179"/>
      <c r="HCA1" s="179"/>
      <c r="HCB1" s="179"/>
      <c r="HCC1" s="179"/>
      <c r="HCD1" s="179"/>
      <c r="HCE1" s="179"/>
      <c r="HCF1" s="179"/>
      <c r="HCG1" s="179"/>
      <c r="HCH1" s="179"/>
      <c r="HCI1" s="179"/>
      <c r="HCJ1" s="179"/>
      <c r="HCK1" s="179"/>
      <c r="HCL1" s="179"/>
      <c r="HCM1" s="179"/>
      <c r="HCN1" s="179"/>
      <c r="HCO1" s="179"/>
      <c r="HCP1" s="179"/>
      <c r="HCQ1" s="179"/>
      <c r="HCR1" s="179"/>
      <c r="HCS1" s="179"/>
      <c r="HCT1" s="179"/>
      <c r="HCU1" s="179"/>
      <c r="HCV1" s="179"/>
      <c r="HCW1" s="179"/>
      <c r="HCX1" s="179"/>
      <c r="HCY1" s="179"/>
      <c r="HCZ1" s="179"/>
      <c r="HDA1" s="179"/>
      <c r="HDB1" s="179"/>
      <c r="HDC1" s="179"/>
      <c r="HDD1" s="179"/>
      <c r="HDE1" s="179"/>
      <c r="HDF1" s="179"/>
      <c r="HDG1" s="179"/>
      <c r="HDH1" s="179"/>
      <c r="HDI1" s="179"/>
      <c r="HDJ1" s="179"/>
      <c r="HDK1" s="179"/>
      <c r="HDL1" s="179"/>
      <c r="HDM1" s="179"/>
      <c r="HDN1" s="179"/>
      <c r="HDO1" s="179"/>
      <c r="HDP1" s="179"/>
      <c r="HDQ1" s="179"/>
      <c r="HDR1" s="179"/>
      <c r="HDS1" s="179"/>
      <c r="HDT1" s="179"/>
      <c r="HDU1" s="179"/>
      <c r="HDV1" s="179"/>
      <c r="HDW1" s="179"/>
      <c r="HDX1" s="179"/>
      <c r="HDY1" s="179"/>
      <c r="HDZ1" s="179"/>
      <c r="HEA1" s="179"/>
      <c r="HEB1" s="179"/>
      <c r="HEC1" s="179"/>
      <c r="HED1" s="179"/>
      <c r="HEE1" s="179"/>
      <c r="HEF1" s="179"/>
      <c r="HEG1" s="179"/>
      <c r="HEH1" s="179"/>
      <c r="HEI1" s="179"/>
      <c r="HEJ1" s="179"/>
      <c r="HEK1" s="179"/>
      <c r="HEL1" s="179"/>
      <c r="HEM1" s="179"/>
      <c r="HEN1" s="179"/>
      <c r="HEO1" s="179"/>
      <c r="HEP1" s="179"/>
      <c r="HEQ1" s="179"/>
      <c r="HER1" s="179"/>
      <c r="HES1" s="179"/>
      <c r="HET1" s="179"/>
      <c r="HEU1" s="179"/>
      <c r="HEV1" s="179"/>
      <c r="HEW1" s="179"/>
      <c r="HEX1" s="179"/>
      <c r="HEY1" s="179"/>
      <c r="HEZ1" s="179"/>
      <c r="HFA1" s="179"/>
      <c r="HFB1" s="179"/>
      <c r="HFC1" s="179"/>
      <c r="HFD1" s="179"/>
      <c r="HFE1" s="179"/>
      <c r="HFF1" s="179"/>
      <c r="HFG1" s="179"/>
      <c r="HFH1" s="179"/>
      <c r="HFI1" s="179"/>
      <c r="HFJ1" s="179"/>
      <c r="HFK1" s="179"/>
      <c r="HFL1" s="179"/>
      <c r="HFM1" s="179"/>
      <c r="HFN1" s="179"/>
      <c r="HFO1" s="179"/>
      <c r="HFP1" s="179"/>
      <c r="HFQ1" s="179"/>
      <c r="HFR1" s="179"/>
      <c r="HFS1" s="179"/>
      <c r="HFT1" s="179"/>
      <c r="HFU1" s="179"/>
      <c r="HFV1" s="179"/>
      <c r="HFW1" s="179"/>
      <c r="HFX1" s="179"/>
      <c r="HFY1" s="179"/>
      <c r="HFZ1" s="179"/>
      <c r="HGA1" s="179"/>
      <c r="HGB1" s="179"/>
      <c r="HGC1" s="179"/>
      <c r="HGD1" s="179"/>
      <c r="HGE1" s="179"/>
      <c r="HGF1" s="179"/>
      <c r="HGG1" s="179"/>
      <c r="HGH1" s="179"/>
      <c r="HGI1" s="179"/>
      <c r="HGJ1" s="179"/>
      <c r="HGK1" s="179"/>
      <c r="HGL1" s="179"/>
      <c r="HGM1" s="179"/>
      <c r="HGN1" s="179"/>
      <c r="HGO1" s="179"/>
      <c r="HGP1" s="179"/>
      <c r="HGQ1" s="179"/>
      <c r="HGR1" s="179"/>
      <c r="HGS1" s="179"/>
      <c r="HGT1" s="179"/>
      <c r="HGU1" s="179"/>
      <c r="HGV1" s="179"/>
      <c r="HGW1" s="179"/>
      <c r="HGX1" s="179"/>
      <c r="HGY1" s="179"/>
      <c r="HGZ1" s="179"/>
      <c r="HHA1" s="179"/>
      <c r="HHB1" s="179"/>
      <c r="HHC1" s="179"/>
      <c r="HHD1" s="179"/>
      <c r="HHE1" s="179"/>
      <c r="HHF1" s="179"/>
      <c r="HHG1" s="179"/>
      <c r="HHH1" s="179"/>
      <c r="HHI1" s="179"/>
      <c r="HHJ1" s="179"/>
      <c r="HHK1" s="179"/>
      <c r="HHL1" s="179"/>
      <c r="HHM1" s="179"/>
      <c r="HHN1" s="179"/>
      <c r="HHO1" s="179"/>
      <c r="HHP1" s="179"/>
      <c r="HHQ1" s="179"/>
      <c r="HHR1" s="179"/>
      <c r="HHS1" s="179"/>
      <c r="HHT1" s="179"/>
      <c r="HHU1" s="179"/>
      <c r="HHV1" s="179"/>
      <c r="HHW1" s="179"/>
      <c r="HHX1" s="179"/>
      <c r="HHY1" s="179"/>
      <c r="HHZ1" s="179"/>
      <c r="HIA1" s="179"/>
      <c r="HIB1" s="179"/>
      <c r="HIC1" s="179"/>
      <c r="HID1" s="179"/>
      <c r="HIE1" s="179"/>
      <c r="HIF1" s="179"/>
      <c r="HIG1" s="179"/>
      <c r="HIH1" s="179"/>
      <c r="HII1" s="179"/>
      <c r="HIJ1" s="179"/>
      <c r="HIK1" s="179"/>
      <c r="HIL1" s="179"/>
      <c r="HIM1" s="179"/>
      <c r="HIN1" s="179"/>
      <c r="HIO1" s="179"/>
      <c r="HIP1" s="179"/>
      <c r="HIQ1" s="179"/>
      <c r="HIR1" s="179"/>
      <c r="HIS1" s="179"/>
      <c r="HIT1" s="179"/>
      <c r="HIU1" s="179"/>
      <c r="HIV1" s="179"/>
      <c r="HIW1" s="179"/>
      <c r="HIX1" s="179"/>
      <c r="HIY1" s="179"/>
      <c r="HIZ1" s="179"/>
      <c r="HJA1" s="179"/>
      <c r="HJB1" s="179"/>
      <c r="HJC1" s="179"/>
      <c r="HJD1" s="179"/>
      <c r="HJE1" s="179"/>
      <c r="HJF1" s="179"/>
      <c r="HJG1" s="179"/>
      <c r="HJH1" s="179"/>
      <c r="HJI1" s="179"/>
      <c r="HJJ1" s="179"/>
      <c r="HJK1" s="179"/>
      <c r="HJL1" s="179"/>
      <c r="HJM1" s="179"/>
      <c r="HJN1" s="179"/>
      <c r="HJO1" s="179"/>
      <c r="HJP1" s="179"/>
      <c r="HJQ1" s="179"/>
      <c r="HJR1" s="179"/>
      <c r="HJS1" s="179"/>
      <c r="HJT1" s="179"/>
      <c r="HJU1" s="179"/>
      <c r="HJV1" s="179"/>
      <c r="HJW1" s="179"/>
      <c r="HJX1" s="179"/>
      <c r="HJY1" s="179"/>
      <c r="HJZ1" s="179"/>
      <c r="HKA1" s="179"/>
      <c r="HKB1" s="179"/>
      <c r="HKC1" s="179"/>
      <c r="HKD1" s="179"/>
      <c r="HKE1" s="179"/>
      <c r="HKF1" s="179"/>
      <c r="HKG1" s="179"/>
      <c r="HKH1" s="179"/>
      <c r="HKI1" s="179"/>
      <c r="HKJ1" s="179"/>
      <c r="HKK1" s="179"/>
      <c r="HKL1" s="179"/>
      <c r="HKM1" s="179"/>
      <c r="HKN1" s="179"/>
      <c r="HKO1" s="179"/>
      <c r="HKP1" s="179"/>
      <c r="HKQ1" s="179"/>
      <c r="HKR1" s="179"/>
      <c r="HKS1" s="179"/>
      <c r="HKT1" s="179"/>
      <c r="HKU1" s="179"/>
      <c r="HKV1" s="179"/>
      <c r="HKW1" s="179"/>
      <c r="HKX1" s="179"/>
      <c r="HKY1" s="179"/>
      <c r="HKZ1" s="179"/>
      <c r="HLA1" s="179"/>
      <c r="HLB1" s="179"/>
      <c r="HLC1" s="179"/>
      <c r="HLD1" s="179"/>
      <c r="HLE1" s="179"/>
      <c r="HLF1" s="179"/>
      <c r="HLG1" s="179"/>
      <c r="HLH1" s="179"/>
      <c r="HLI1" s="179"/>
      <c r="HLJ1" s="179"/>
      <c r="HLK1" s="179"/>
      <c r="HLL1" s="179"/>
      <c r="HLM1" s="179"/>
      <c r="HLN1" s="179"/>
      <c r="HLO1" s="179"/>
      <c r="HLP1" s="179"/>
      <c r="HLQ1" s="179"/>
      <c r="HLR1" s="179"/>
      <c r="HLS1" s="179"/>
      <c r="HLT1" s="179"/>
      <c r="HLU1" s="179"/>
      <c r="HLV1" s="179"/>
      <c r="HLW1" s="179"/>
      <c r="HLX1" s="179"/>
      <c r="HLY1" s="179"/>
      <c r="HLZ1" s="179"/>
      <c r="HMA1" s="179"/>
      <c r="HMB1" s="179"/>
      <c r="HMC1" s="179"/>
      <c r="HMD1" s="179"/>
      <c r="HME1" s="179"/>
      <c r="HMF1" s="179"/>
      <c r="HMG1" s="179"/>
      <c r="HMH1" s="179"/>
      <c r="HMI1" s="179"/>
      <c r="HMJ1" s="179"/>
      <c r="HMK1" s="179"/>
      <c r="HML1" s="179"/>
      <c r="HMM1" s="179"/>
      <c r="HMN1" s="179"/>
      <c r="HMO1" s="179"/>
      <c r="HMP1" s="179"/>
      <c r="HMQ1" s="179"/>
      <c r="HMR1" s="179"/>
      <c r="HMS1" s="179"/>
      <c r="HMT1" s="179"/>
      <c r="HMU1" s="179"/>
      <c r="HMV1" s="179"/>
      <c r="HMW1" s="179"/>
      <c r="HMX1" s="179"/>
      <c r="HMY1" s="179"/>
      <c r="HMZ1" s="179"/>
      <c r="HNA1" s="179"/>
      <c r="HNB1" s="179"/>
      <c r="HNC1" s="179"/>
      <c r="HND1" s="179"/>
      <c r="HNE1" s="179"/>
      <c r="HNF1" s="179"/>
      <c r="HNG1" s="179"/>
      <c r="HNH1" s="179"/>
      <c r="HNI1" s="179"/>
      <c r="HNJ1" s="179"/>
      <c r="HNK1" s="179"/>
      <c r="HNL1" s="179"/>
      <c r="HNM1" s="179"/>
      <c r="HNN1" s="179"/>
      <c r="HNO1" s="179"/>
      <c r="HNP1" s="179"/>
      <c r="HNQ1" s="179"/>
      <c r="HNR1" s="179"/>
      <c r="HNS1" s="179"/>
      <c r="HNT1" s="179"/>
      <c r="HNU1" s="179"/>
      <c r="HNV1" s="179"/>
      <c r="HNW1" s="179"/>
      <c r="HNX1" s="179"/>
      <c r="HNY1" s="179"/>
      <c r="HNZ1" s="179"/>
      <c r="HOA1" s="179"/>
      <c r="HOB1" s="179"/>
      <c r="HOC1" s="179"/>
      <c r="HOD1" s="179"/>
      <c r="HOE1" s="179"/>
      <c r="HOF1" s="179"/>
      <c r="HOG1" s="179"/>
      <c r="HOH1" s="179"/>
      <c r="HOI1" s="179"/>
      <c r="HOJ1" s="179"/>
      <c r="HOK1" s="179"/>
      <c r="HOL1" s="179"/>
      <c r="HOM1" s="179"/>
      <c r="HON1" s="179"/>
      <c r="HOO1" s="179"/>
      <c r="HOP1" s="179"/>
      <c r="HOQ1" s="179"/>
      <c r="HOR1" s="179"/>
      <c r="HOS1" s="179"/>
      <c r="HOT1" s="179"/>
      <c r="HOU1" s="179"/>
      <c r="HOV1" s="179"/>
      <c r="HOW1" s="179"/>
      <c r="HOX1" s="179"/>
      <c r="HOY1" s="179"/>
      <c r="HOZ1" s="179"/>
      <c r="HPA1" s="179"/>
      <c r="HPB1" s="179"/>
      <c r="HPC1" s="179"/>
      <c r="HPD1" s="179"/>
      <c r="HPE1" s="179"/>
      <c r="HPF1" s="179"/>
      <c r="HPG1" s="179"/>
      <c r="HPH1" s="179"/>
      <c r="HPI1" s="179"/>
      <c r="HPJ1" s="179"/>
      <c r="HPK1" s="179"/>
      <c r="HPL1" s="179"/>
      <c r="HPM1" s="179"/>
      <c r="HPN1" s="179"/>
      <c r="HPO1" s="179"/>
      <c r="HPP1" s="179"/>
      <c r="HPQ1" s="179"/>
      <c r="HPR1" s="179"/>
      <c r="HPS1" s="179"/>
      <c r="HPT1" s="179"/>
      <c r="HPU1" s="179"/>
      <c r="HPV1" s="179"/>
      <c r="HPW1" s="179"/>
      <c r="HPX1" s="179"/>
      <c r="HPY1" s="179"/>
      <c r="HPZ1" s="179"/>
      <c r="HQA1" s="179"/>
      <c r="HQB1" s="179"/>
      <c r="HQC1" s="179"/>
      <c r="HQD1" s="179"/>
      <c r="HQE1" s="179"/>
      <c r="HQF1" s="179"/>
      <c r="HQG1" s="179"/>
      <c r="HQH1" s="179"/>
      <c r="HQI1" s="179"/>
      <c r="HQJ1" s="179"/>
      <c r="HQK1" s="179"/>
      <c r="HQL1" s="179"/>
      <c r="HQM1" s="179"/>
      <c r="HQN1" s="179"/>
      <c r="HQO1" s="179"/>
      <c r="HQP1" s="179"/>
      <c r="HQQ1" s="179"/>
      <c r="HQR1" s="179"/>
      <c r="HQS1" s="179"/>
      <c r="HQT1" s="179"/>
      <c r="HQU1" s="179"/>
      <c r="HQV1" s="179"/>
      <c r="HQW1" s="179"/>
      <c r="HQX1" s="179"/>
      <c r="HQY1" s="179"/>
      <c r="HQZ1" s="179"/>
      <c r="HRA1" s="179"/>
      <c r="HRB1" s="179"/>
      <c r="HRC1" s="179"/>
      <c r="HRD1" s="179"/>
      <c r="HRE1" s="179"/>
      <c r="HRF1" s="179"/>
      <c r="HRG1" s="179"/>
      <c r="HRH1" s="179"/>
      <c r="HRI1" s="179"/>
      <c r="HRJ1" s="179"/>
      <c r="HRK1" s="179"/>
      <c r="HRL1" s="179"/>
      <c r="HRM1" s="179"/>
      <c r="HRN1" s="179"/>
      <c r="HRO1" s="179"/>
      <c r="HRP1" s="179"/>
      <c r="HRQ1" s="179"/>
      <c r="HRR1" s="179"/>
      <c r="HRS1" s="179"/>
      <c r="HRT1" s="179"/>
      <c r="HRU1" s="179"/>
      <c r="HRV1" s="179"/>
      <c r="HRW1" s="179"/>
      <c r="HRX1" s="179"/>
      <c r="HRY1" s="179"/>
      <c r="HRZ1" s="179"/>
      <c r="HSA1" s="179"/>
      <c r="HSB1" s="179"/>
      <c r="HSC1" s="179"/>
      <c r="HSD1" s="179"/>
      <c r="HSE1" s="179"/>
      <c r="HSF1" s="179"/>
      <c r="HSG1" s="179"/>
      <c r="HSH1" s="179"/>
      <c r="HSI1" s="179"/>
      <c r="HSJ1" s="179"/>
      <c r="HSK1" s="179"/>
      <c r="HSL1" s="179"/>
      <c r="HSM1" s="179"/>
      <c r="HSN1" s="179"/>
      <c r="HSO1" s="179"/>
      <c r="HSP1" s="179"/>
      <c r="HSQ1" s="179"/>
      <c r="HSR1" s="179"/>
      <c r="HSS1" s="179"/>
      <c r="HST1" s="179"/>
      <c r="HSU1" s="179"/>
      <c r="HSV1" s="179"/>
      <c r="HSW1" s="179"/>
      <c r="HSX1" s="179"/>
      <c r="HSY1" s="179"/>
      <c r="HSZ1" s="179"/>
      <c r="HTA1" s="179"/>
      <c r="HTB1" s="179"/>
      <c r="HTC1" s="179"/>
      <c r="HTD1" s="179"/>
      <c r="HTE1" s="179"/>
      <c r="HTF1" s="179"/>
      <c r="HTG1" s="179"/>
      <c r="HTH1" s="179"/>
      <c r="HTI1" s="179"/>
      <c r="HTJ1" s="179"/>
      <c r="HTK1" s="179"/>
      <c r="HTL1" s="179"/>
      <c r="HTM1" s="179"/>
      <c r="HTN1" s="179"/>
      <c r="HTO1" s="179"/>
      <c r="HTP1" s="179"/>
      <c r="HTQ1" s="179"/>
      <c r="HTR1" s="179"/>
      <c r="HTS1" s="179"/>
      <c r="HTT1" s="179"/>
      <c r="HTU1" s="179"/>
      <c r="HTV1" s="179"/>
      <c r="HTW1" s="179"/>
      <c r="HTX1" s="179"/>
      <c r="HTY1" s="179"/>
      <c r="HTZ1" s="179"/>
      <c r="HUA1" s="179"/>
      <c r="HUB1" s="179"/>
      <c r="HUC1" s="179"/>
      <c r="HUD1" s="179"/>
      <c r="HUE1" s="179"/>
      <c r="HUF1" s="179"/>
      <c r="HUG1" s="179"/>
      <c r="HUH1" s="179"/>
      <c r="HUI1" s="179"/>
      <c r="HUJ1" s="179"/>
      <c r="HUK1" s="179"/>
      <c r="HUL1" s="179"/>
      <c r="HUM1" s="179"/>
      <c r="HUN1" s="179"/>
      <c r="HUO1" s="179"/>
      <c r="HUP1" s="179"/>
      <c r="HUQ1" s="179"/>
      <c r="HUR1" s="179"/>
      <c r="HUS1" s="179"/>
      <c r="HUT1" s="179"/>
      <c r="HUU1" s="179"/>
      <c r="HUV1" s="179"/>
      <c r="HUW1" s="179"/>
      <c r="HUX1" s="179"/>
      <c r="HUY1" s="179"/>
      <c r="HUZ1" s="179"/>
      <c r="HVA1" s="179"/>
      <c r="HVB1" s="179"/>
      <c r="HVC1" s="179"/>
      <c r="HVD1" s="179"/>
      <c r="HVE1" s="179"/>
      <c r="HVF1" s="179"/>
      <c r="HVG1" s="179"/>
      <c r="HVH1" s="179"/>
      <c r="HVI1" s="179"/>
      <c r="HVJ1" s="179"/>
      <c r="HVK1" s="179"/>
      <c r="HVL1" s="179"/>
      <c r="HVM1" s="179"/>
      <c r="HVN1" s="179"/>
      <c r="HVO1" s="179"/>
      <c r="HVP1" s="179"/>
      <c r="HVQ1" s="179"/>
      <c r="HVR1" s="179"/>
      <c r="HVS1" s="179"/>
      <c r="HVT1" s="179"/>
      <c r="HVU1" s="179"/>
      <c r="HVV1" s="179"/>
      <c r="HVW1" s="179"/>
      <c r="HVX1" s="179"/>
      <c r="HVY1" s="179"/>
      <c r="HVZ1" s="179"/>
      <c r="HWA1" s="179"/>
      <c r="HWB1" s="179"/>
      <c r="HWC1" s="179"/>
      <c r="HWD1" s="179"/>
      <c r="HWE1" s="179"/>
      <c r="HWF1" s="179"/>
      <c r="HWG1" s="179"/>
      <c r="HWH1" s="179"/>
      <c r="HWI1" s="179"/>
      <c r="HWJ1" s="179"/>
      <c r="HWK1" s="179"/>
      <c r="HWL1" s="179"/>
      <c r="HWM1" s="179"/>
      <c r="HWN1" s="179"/>
      <c r="HWO1" s="179"/>
      <c r="HWP1" s="179"/>
      <c r="HWQ1" s="179"/>
      <c r="HWR1" s="179"/>
      <c r="HWS1" s="179"/>
      <c r="HWT1" s="179"/>
      <c r="HWU1" s="179"/>
      <c r="HWV1" s="179"/>
      <c r="HWW1" s="179"/>
      <c r="HWX1" s="179"/>
      <c r="HWY1" s="179"/>
      <c r="HWZ1" s="179"/>
      <c r="HXA1" s="179"/>
      <c r="HXB1" s="179"/>
      <c r="HXC1" s="179"/>
      <c r="HXD1" s="179"/>
      <c r="HXE1" s="179"/>
      <c r="HXF1" s="179"/>
      <c r="HXG1" s="179"/>
      <c r="HXH1" s="179"/>
      <c r="HXI1" s="179"/>
      <c r="HXJ1" s="179"/>
      <c r="HXK1" s="179"/>
      <c r="HXL1" s="179"/>
      <c r="HXM1" s="179"/>
      <c r="HXN1" s="179"/>
      <c r="HXO1" s="179"/>
      <c r="HXP1" s="179"/>
      <c r="HXQ1" s="179"/>
      <c r="HXR1" s="179"/>
      <c r="HXS1" s="179"/>
      <c r="HXT1" s="179"/>
      <c r="HXU1" s="179"/>
      <c r="HXV1" s="179"/>
      <c r="HXW1" s="179"/>
      <c r="HXX1" s="179"/>
      <c r="HXY1" s="179"/>
      <c r="HXZ1" s="179"/>
      <c r="HYA1" s="179"/>
      <c r="HYB1" s="179"/>
      <c r="HYC1" s="179"/>
      <c r="HYD1" s="179"/>
      <c r="HYE1" s="179"/>
      <c r="HYF1" s="179"/>
      <c r="HYG1" s="179"/>
      <c r="HYH1" s="179"/>
      <c r="HYI1" s="179"/>
      <c r="HYJ1" s="179"/>
      <c r="HYK1" s="179"/>
      <c r="HYL1" s="179"/>
      <c r="HYM1" s="179"/>
      <c r="HYN1" s="179"/>
      <c r="HYO1" s="179"/>
      <c r="HYP1" s="179"/>
      <c r="HYQ1" s="179"/>
      <c r="HYR1" s="179"/>
      <c r="HYS1" s="179"/>
      <c r="HYT1" s="179"/>
      <c r="HYU1" s="179"/>
      <c r="HYV1" s="179"/>
      <c r="HYW1" s="179"/>
      <c r="HYX1" s="179"/>
      <c r="HYY1" s="179"/>
      <c r="HYZ1" s="179"/>
      <c r="HZA1" s="179"/>
      <c r="HZB1" s="179"/>
      <c r="HZC1" s="179"/>
      <c r="HZD1" s="179"/>
      <c r="HZE1" s="179"/>
      <c r="HZF1" s="179"/>
      <c r="HZG1" s="179"/>
      <c r="HZH1" s="179"/>
      <c r="HZI1" s="179"/>
      <c r="HZJ1" s="179"/>
      <c r="HZK1" s="179"/>
      <c r="HZL1" s="179"/>
      <c r="HZM1" s="179"/>
      <c r="HZN1" s="179"/>
      <c r="HZO1" s="179"/>
      <c r="HZP1" s="179"/>
      <c r="HZQ1" s="179"/>
      <c r="HZR1" s="179"/>
      <c r="HZS1" s="179"/>
      <c r="HZT1" s="179"/>
      <c r="HZU1" s="179"/>
      <c r="HZV1" s="179"/>
      <c r="HZW1" s="179"/>
      <c r="HZX1" s="179"/>
      <c r="HZY1" s="179"/>
      <c r="HZZ1" s="179"/>
      <c r="IAA1" s="179"/>
      <c r="IAB1" s="179"/>
      <c r="IAC1" s="179"/>
      <c r="IAD1" s="179"/>
      <c r="IAE1" s="179"/>
      <c r="IAF1" s="179"/>
      <c r="IAG1" s="179"/>
      <c r="IAH1" s="179"/>
      <c r="IAI1" s="179"/>
      <c r="IAJ1" s="179"/>
      <c r="IAK1" s="179"/>
      <c r="IAL1" s="179"/>
      <c r="IAM1" s="179"/>
      <c r="IAN1" s="179"/>
      <c r="IAO1" s="179"/>
      <c r="IAP1" s="179"/>
      <c r="IAQ1" s="179"/>
      <c r="IAR1" s="179"/>
      <c r="IAS1" s="179"/>
      <c r="IAT1" s="179"/>
      <c r="IAU1" s="179"/>
      <c r="IAV1" s="179"/>
      <c r="IAW1" s="179"/>
      <c r="IAX1" s="179"/>
      <c r="IAY1" s="179"/>
      <c r="IAZ1" s="179"/>
      <c r="IBA1" s="179"/>
      <c r="IBB1" s="179"/>
      <c r="IBC1" s="179"/>
      <c r="IBD1" s="179"/>
      <c r="IBE1" s="179"/>
      <c r="IBF1" s="179"/>
      <c r="IBG1" s="179"/>
      <c r="IBH1" s="179"/>
      <c r="IBI1" s="179"/>
      <c r="IBJ1" s="179"/>
      <c r="IBK1" s="179"/>
      <c r="IBL1" s="179"/>
      <c r="IBM1" s="179"/>
      <c r="IBN1" s="179"/>
      <c r="IBO1" s="179"/>
      <c r="IBP1" s="179"/>
      <c r="IBQ1" s="179"/>
      <c r="IBR1" s="179"/>
      <c r="IBS1" s="179"/>
      <c r="IBT1" s="179"/>
      <c r="IBU1" s="179"/>
      <c r="IBV1" s="179"/>
      <c r="IBW1" s="179"/>
      <c r="IBX1" s="179"/>
      <c r="IBY1" s="179"/>
      <c r="IBZ1" s="179"/>
      <c r="ICA1" s="179"/>
      <c r="ICB1" s="179"/>
      <c r="ICC1" s="179"/>
      <c r="ICD1" s="179"/>
      <c r="ICE1" s="179"/>
      <c r="ICF1" s="179"/>
      <c r="ICG1" s="179"/>
      <c r="ICH1" s="179"/>
      <c r="ICI1" s="179"/>
      <c r="ICJ1" s="179"/>
      <c r="ICK1" s="179"/>
      <c r="ICL1" s="179"/>
      <c r="ICM1" s="179"/>
      <c r="ICN1" s="179"/>
      <c r="ICO1" s="179"/>
      <c r="ICP1" s="179"/>
      <c r="ICQ1" s="179"/>
      <c r="ICR1" s="179"/>
      <c r="ICS1" s="179"/>
      <c r="ICT1" s="179"/>
      <c r="ICU1" s="179"/>
      <c r="ICV1" s="179"/>
      <c r="ICW1" s="179"/>
      <c r="ICX1" s="179"/>
      <c r="ICY1" s="179"/>
      <c r="ICZ1" s="179"/>
      <c r="IDA1" s="179"/>
      <c r="IDB1" s="179"/>
      <c r="IDC1" s="179"/>
      <c r="IDD1" s="179"/>
      <c r="IDE1" s="179"/>
      <c r="IDF1" s="179"/>
      <c r="IDG1" s="179"/>
      <c r="IDH1" s="179"/>
      <c r="IDI1" s="179"/>
      <c r="IDJ1" s="179"/>
      <c r="IDK1" s="179"/>
      <c r="IDL1" s="179"/>
      <c r="IDM1" s="179"/>
      <c r="IDN1" s="179"/>
      <c r="IDO1" s="179"/>
      <c r="IDP1" s="179"/>
      <c r="IDQ1" s="179"/>
      <c r="IDR1" s="179"/>
      <c r="IDS1" s="179"/>
      <c r="IDT1" s="179"/>
      <c r="IDU1" s="179"/>
      <c r="IDV1" s="179"/>
      <c r="IDW1" s="179"/>
      <c r="IDX1" s="179"/>
      <c r="IDY1" s="179"/>
      <c r="IDZ1" s="179"/>
      <c r="IEA1" s="179"/>
      <c r="IEB1" s="179"/>
      <c r="IEC1" s="179"/>
      <c r="IED1" s="179"/>
      <c r="IEE1" s="179"/>
      <c r="IEF1" s="179"/>
      <c r="IEG1" s="179"/>
      <c r="IEH1" s="179"/>
      <c r="IEI1" s="179"/>
      <c r="IEJ1" s="179"/>
      <c r="IEK1" s="179"/>
      <c r="IEL1" s="179"/>
      <c r="IEM1" s="179"/>
      <c r="IEN1" s="179"/>
      <c r="IEO1" s="179"/>
      <c r="IEP1" s="179"/>
      <c r="IEQ1" s="179"/>
      <c r="IER1" s="179"/>
      <c r="IES1" s="179"/>
      <c r="IET1" s="179"/>
      <c r="IEU1" s="179"/>
      <c r="IEV1" s="179"/>
      <c r="IEW1" s="179"/>
      <c r="IEX1" s="179"/>
      <c r="IEY1" s="179"/>
      <c r="IEZ1" s="179"/>
      <c r="IFA1" s="179"/>
      <c r="IFB1" s="179"/>
      <c r="IFC1" s="179"/>
      <c r="IFD1" s="179"/>
      <c r="IFE1" s="179"/>
      <c r="IFF1" s="179"/>
      <c r="IFG1" s="179"/>
      <c r="IFH1" s="179"/>
      <c r="IFI1" s="179"/>
      <c r="IFJ1" s="179"/>
      <c r="IFK1" s="179"/>
      <c r="IFL1" s="179"/>
      <c r="IFM1" s="179"/>
      <c r="IFN1" s="179"/>
      <c r="IFO1" s="179"/>
      <c r="IFP1" s="179"/>
      <c r="IFQ1" s="179"/>
      <c r="IFR1" s="179"/>
      <c r="IFS1" s="179"/>
      <c r="IFT1" s="179"/>
      <c r="IFU1" s="179"/>
      <c r="IFV1" s="179"/>
      <c r="IFW1" s="179"/>
      <c r="IFX1" s="179"/>
      <c r="IFY1" s="179"/>
      <c r="IFZ1" s="179"/>
      <c r="IGA1" s="179"/>
      <c r="IGB1" s="179"/>
      <c r="IGC1" s="179"/>
      <c r="IGD1" s="179"/>
      <c r="IGE1" s="179"/>
      <c r="IGF1" s="179"/>
      <c r="IGG1" s="179"/>
      <c r="IGH1" s="179"/>
      <c r="IGI1" s="179"/>
      <c r="IGJ1" s="179"/>
      <c r="IGK1" s="179"/>
      <c r="IGL1" s="179"/>
      <c r="IGM1" s="179"/>
      <c r="IGN1" s="179"/>
      <c r="IGO1" s="179"/>
      <c r="IGP1" s="179"/>
      <c r="IGQ1" s="179"/>
      <c r="IGR1" s="179"/>
      <c r="IGS1" s="179"/>
      <c r="IGT1" s="179"/>
      <c r="IGU1" s="179"/>
      <c r="IGV1" s="179"/>
      <c r="IGW1" s="179"/>
      <c r="IGX1" s="179"/>
      <c r="IGY1" s="179"/>
      <c r="IGZ1" s="179"/>
      <c r="IHA1" s="179"/>
      <c r="IHB1" s="179"/>
      <c r="IHC1" s="179"/>
      <c r="IHD1" s="179"/>
      <c r="IHE1" s="179"/>
      <c r="IHF1" s="179"/>
      <c r="IHG1" s="179"/>
      <c r="IHH1" s="179"/>
      <c r="IHI1" s="179"/>
      <c r="IHJ1" s="179"/>
      <c r="IHK1" s="179"/>
      <c r="IHL1" s="179"/>
      <c r="IHM1" s="179"/>
      <c r="IHN1" s="179"/>
      <c r="IHO1" s="179"/>
      <c r="IHP1" s="179"/>
      <c r="IHQ1" s="179"/>
      <c r="IHR1" s="179"/>
      <c r="IHS1" s="179"/>
      <c r="IHT1" s="179"/>
      <c r="IHU1" s="179"/>
      <c r="IHV1" s="179"/>
      <c r="IHW1" s="179"/>
      <c r="IHX1" s="179"/>
      <c r="IHY1" s="179"/>
      <c r="IHZ1" s="179"/>
      <c r="IIA1" s="179"/>
      <c r="IIB1" s="179"/>
      <c r="IIC1" s="179"/>
      <c r="IID1" s="179"/>
      <c r="IIE1" s="179"/>
      <c r="IIF1" s="179"/>
      <c r="IIG1" s="179"/>
      <c r="IIH1" s="179"/>
      <c r="III1" s="179"/>
      <c r="IIJ1" s="179"/>
      <c r="IIK1" s="179"/>
      <c r="IIL1" s="179"/>
      <c r="IIM1" s="179"/>
      <c r="IIN1" s="179"/>
      <c r="IIO1" s="179"/>
      <c r="IIP1" s="179"/>
      <c r="IIQ1" s="179"/>
      <c r="IIR1" s="179"/>
      <c r="IIS1" s="179"/>
      <c r="IIT1" s="179"/>
      <c r="IIU1" s="179"/>
      <c r="IIV1" s="179"/>
      <c r="IIW1" s="179"/>
      <c r="IIX1" s="179"/>
      <c r="IIY1" s="179"/>
      <c r="IIZ1" s="179"/>
      <c r="IJA1" s="179"/>
      <c r="IJB1" s="179"/>
      <c r="IJC1" s="179"/>
      <c r="IJD1" s="179"/>
      <c r="IJE1" s="179"/>
      <c r="IJF1" s="179"/>
      <c r="IJG1" s="179"/>
      <c r="IJH1" s="179"/>
      <c r="IJI1" s="179"/>
      <c r="IJJ1" s="179"/>
      <c r="IJK1" s="179"/>
      <c r="IJL1" s="179"/>
      <c r="IJM1" s="179"/>
      <c r="IJN1" s="179"/>
      <c r="IJO1" s="179"/>
      <c r="IJP1" s="179"/>
      <c r="IJQ1" s="179"/>
      <c r="IJR1" s="179"/>
      <c r="IJS1" s="179"/>
      <c r="IJT1" s="179"/>
      <c r="IJU1" s="179"/>
      <c r="IJV1" s="179"/>
      <c r="IJW1" s="179"/>
      <c r="IJX1" s="179"/>
      <c r="IJY1" s="179"/>
      <c r="IJZ1" s="179"/>
      <c r="IKA1" s="179"/>
      <c r="IKB1" s="179"/>
      <c r="IKC1" s="179"/>
      <c r="IKD1" s="179"/>
      <c r="IKE1" s="179"/>
      <c r="IKF1" s="179"/>
      <c r="IKG1" s="179"/>
      <c r="IKH1" s="179"/>
      <c r="IKI1" s="179"/>
      <c r="IKJ1" s="179"/>
      <c r="IKK1" s="179"/>
      <c r="IKL1" s="179"/>
      <c r="IKM1" s="179"/>
      <c r="IKN1" s="179"/>
      <c r="IKO1" s="179"/>
      <c r="IKP1" s="179"/>
      <c r="IKQ1" s="179"/>
      <c r="IKR1" s="179"/>
      <c r="IKS1" s="179"/>
      <c r="IKT1" s="179"/>
      <c r="IKU1" s="179"/>
      <c r="IKV1" s="179"/>
      <c r="IKW1" s="179"/>
      <c r="IKX1" s="179"/>
      <c r="IKY1" s="179"/>
      <c r="IKZ1" s="179"/>
      <c r="ILA1" s="179"/>
      <c r="ILB1" s="179"/>
      <c r="ILC1" s="179"/>
      <c r="ILD1" s="179"/>
      <c r="ILE1" s="179"/>
      <c r="ILF1" s="179"/>
      <c r="ILG1" s="179"/>
      <c r="ILH1" s="179"/>
      <c r="ILI1" s="179"/>
      <c r="ILJ1" s="179"/>
      <c r="ILK1" s="179"/>
      <c r="ILL1" s="179"/>
      <c r="ILM1" s="179"/>
      <c r="ILN1" s="179"/>
      <c r="ILO1" s="179"/>
      <c r="ILP1" s="179"/>
      <c r="ILQ1" s="179"/>
      <c r="ILR1" s="179"/>
      <c r="ILS1" s="179"/>
      <c r="ILT1" s="179"/>
      <c r="ILU1" s="179"/>
      <c r="ILV1" s="179"/>
      <c r="ILW1" s="179"/>
      <c r="ILX1" s="179"/>
      <c r="ILY1" s="179"/>
      <c r="ILZ1" s="179"/>
      <c r="IMA1" s="179"/>
      <c r="IMB1" s="179"/>
      <c r="IMC1" s="179"/>
      <c r="IMD1" s="179"/>
      <c r="IME1" s="179"/>
      <c r="IMF1" s="179"/>
      <c r="IMG1" s="179"/>
      <c r="IMH1" s="179"/>
      <c r="IMI1" s="179"/>
      <c r="IMJ1" s="179"/>
      <c r="IMK1" s="179"/>
      <c r="IML1" s="179"/>
      <c r="IMM1" s="179"/>
      <c r="IMN1" s="179"/>
      <c r="IMO1" s="179"/>
      <c r="IMP1" s="179"/>
      <c r="IMQ1" s="179"/>
      <c r="IMR1" s="179"/>
      <c r="IMS1" s="179"/>
      <c r="IMT1" s="179"/>
      <c r="IMU1" s="179"/>
      <c r="IMV1" s="179"/>
      <c r="IMW1" s="179"/>
      <c r="IMX1" s="179"/>
      <c r="IMY1" s="179"/>
      <c r="IMZ1" s="179"/>
      <c r="INA1" s="179"/>
      <c r="INB1" s="179"/>
      <c r="INC1" s="179"/>
      <c r="IND1" s="179"/>
      <c r="INE1" s="179"/>
      <c r="INF1" s="179"/>
      <c r="ING1" s="179"/>
      <c r="INH1" s="179"/>
      <c r="INI1" s="179"/>
      <c r="INJ1" s="179"/>
      <c r="INK1" s="179"/>
      <c r="INL1" s="179"/>
      <c r="INM1" s="179"/>
      <c r="INN1" s="179"/>
      <c r="INO1" s="179"/>
      <c r="INP1" s="179"/>
      <c r="INQ1" s="179"/>
      <c r="INR1" s="179"/>
      <c r="INS1" s="179"/>
      <c r="INT1" s="179"/>
      <c r="INU1" s="179"/>
      <c r="INV1" s="179"/>
      <c r="INW1" s="179"/>
      <c r="INX1" s="179"/>
      <c r="INY1" s="179"/>
      <c r="INZ1" s="179"/>
      <c r="IOA1" s="179"/>
      <c r="IOB1" s="179"/>
      <c r="IOC1" s="179"/>
      <c r="IOD1" s="179"/>
      <c r="IOE1" s="179"/>
      <c r="IOF1" s="179"/>
      <c r="IOG1" s="179"/>
      <c r="IOH1" s="179"/>
      <c r="IOI1" s="179"/>
      <c r="IOJ1" s="179"/>
      <c r="IOK1" s="179"/>
      <c r="IOL1" s="179"/>
      <c r="IOM1" s="179"/>
      <c r="ION1" s="179"/>
      <c r="IOO1" s="179"/>
      <c r="IOP1" s="179"/>
      <c r="IOQ1" s="179"/>
      <c r="IOR1" s="179"/>
      <c r="IOS1" s="179"/>
      <c r="IOT1" s="179"/>
      <c r="IOU1" s="179"/>
      <c r="IOV1" s="179"/>
      <c r="IOW1" s="179"/>
      <c r="IOX1" s="179"/>
      <c r="IOY1" s="179"/>
      <c r="IOZ1" s="179"/>
      <c r="IPA1" s="179"/>
      <c r="IPB1" s="179"/>
      <c r="IPC1" s="179"/>
      <c r="IPD1" s="179"/>
      <c r="IPE1" s="179"/>
      <c r="IPF1" s="179"/>
      <c r="IPG1" s="179"/>
      <c r="IPH1" s="179"/>
      <c r="IPI1" s="179"/>
      <c r="IPJ1" s="179"/>
      <c r="IPK1" s="179"/>
      <c r="IPL1" s="179"/>
      <c r="IPM1" s="179"/>
      <c r="IPN1" s="179"/>
      <c r="IPO1" s="179"/>
      <c r="IPP1" s="179"/>
      <c r="IPQ1" s="179"/>
      <c r="IPR1" s="179"/>
      <c r="IPS1" s="179"/>
      <c r="IPT1" s="179"/>
      <c r="IPU1" s="179"/>
      <c r="IPV1" s="179"/>
      <c r="IPW1" s="179"/>
      <c r="IPX1" s="179"/>
      <c r="IPY1" s="179"/>
      <c r="IPZ1" s="179"/>
      <c r="IQA1" s="179"/>
      <c r="IQB1" s="179"/>
      <c r="IQC1" s="179"/>
      <c r="IQD1" s="179"/>
      <c r="IQE1" s="179"/>
      <c r="IQF1" s="179"/>
      <c r="IQG1" s="179"/>
      <c r="IQH1" s="179"/>
      <c r="IQI1" s="179"/>
      <c r="IQJ1" s="179"/>
      <c r="IQK1" s="179"/>
      <c r="IQL1" s="179"/>
      <c r="IQM1" s="179"/>
      <c r="IQN1" s="179"/>
      <c r="IQO1" s="179"/>
      <c r="IQP1" s="179"/>
      <c r="IQQ1" s="179"/>
      <c r="IQR1" s="179"/>
      <c r="IQS1" s="179"/>
      <c r="IQT1" s="179"/>
      <c r="IQU1" s="179"/>
      <c r="IQV1" s="179"/>
      <c r="IQW1" s="179"/>
      <c r="IQX1" s="179"/>
      <c r="IQY1" s="179"/>
      <c r="IQZ1" s="179"/>
      <c r="IRA1" s="179"/>
      <c r="IRB1" s="179"/>
      <c r="IRC1" s="179"/>
      <c r="IRD1" s="179"/>
      <c r="IRE1" s="179"/>
      <c r="IRF1" s="179"/>
      <c r="IRG1" s="179"/>
      <c r="IRH1" s="179"/>
      <c r="IRI1" s="179"/>
      <c r="IRJ1" s="179"/>
      <c r="IRK1" s="179"/>
      <c r="IRL1" s="179"/>
      <c r="IRM1" s="179"/>
      <c r="IRN1" s="179"/>
      <c r="IRO1" s="179"/>
      <c r="IRP1" s="179"/>
      <c r="IRQ1" s="179"/>
      <c r="IRR1" s="179"/>
      <c r="IRS1" s="179"/>
      <c r="IRT1" s="179"/>
      <c r="IRU1" s="179"/>
      <c r="IRV1" s="179"/>
      <c r="IRW1" s="179"/>
      <c r="IRX1" s="179"/>
      <c r="IRY1" s="179"/>
      <c r="IRZ1" s="179"/>
      <c r="ISA1" s="179"/>
      <c r="ISB1" s="179"/>
      <c r="ISC1" s="179"/>
      <c r="ISD1" s="179"/>
      <c r="ISE1" s="179"/>
      <c r="ISF1" s="179"/>
      <c r="ISG1" s="179"/>
      <c r="ISH1" s="179"/>
      <c r="ISI1" s="179"/>
      <c r="ISJ1" s="179"/>
      <c r="ISK1" s="179"/>
      <c r="ISL1" s="179"/>
      <c r="ISM1" s="179"/>
      <c r="ISN1" s="179"/>
      <c r="ISO1" s="179"/>
      <c r="ISP1" s="179"/>
      <c r="ISQ1" s="179"/>
      <c r="ISR1" s="179"/>
      <c r="ISS1" s="179"/>
      <c r="IST1" s="179"/>
      <c r="ISU1" s="179"/>
      <c r="ISV1" s="179"/>
      <c r="ISW1" s="179"/>
      <c r="ISX1" s="179"/>
      <c r="ISY1" s="179"/>
      <c r="ISZ1" s="179"/>
      <c r="ITA1" s="179"/>
      <c r="ITB1" s="179"/>
      <c r="ITC1" s="179"/>
      <c r="ITD1" s="179"/>
      <c r="ITE1" s="179"/>
      <c r="ITF1" s="179"/>
      <c r="ITG1" s="179"/>
      <c r="ITH1" s="179"/>
      <c r="ITI1" s="179"/>
      <c r="ITJ1" s="179"/>
      <c r="ITK1" s="179"/>
      <c r="ITL1" s="179"/>
      <c r="ITM1" s="179"/>
      <c r="ITN1" s="179"/>
      <c r="ITO1" s="179"/>
      <c r="ITP1" s="179"/>
      <c r="ITQ1" s="179"/>
      <c r="ITR1" s="179"/>
      <c r="ITS1" s="179"/>
      <c r="ITT1" s="179"/>
      <c r="ITU1" s="179"/>
      <c r="ITV1" s="179"/>
      <c r="ITW1" s="179"/>
      <c r="ITX1" s="179"/>
      <c r="ITY1" s="179"/>
      <c r="ITZ1" s="179"/>
      <c r="IUA1" s="179"/>
      <c r="IUB1" s="179"/>
      <c r="IUC1" s="179"/>
      <c r="IUD1" s="179"/>
      <c r="IUE1" s="179"/>
      <c r="IUF1" s="179"/>
      <c r="IUG1" s="179"/>
      <c r="IUH1" s="179"/>
      <c r="IUI1" s="179"/>
      <c r="IUJ1" s="179"/>
      <c r="IUK1" s="179"/>
      <c r="IUL1" s="179"/>
      <c r="IUM1" s="179"/>
      <c r="IUN1" s="179"/>
      <c r="IUO1" s="179"/>
      <c r="IUP1" s="179"/>
      <c r="IUQ1" s="179"/>
      <c r="IUR1" s="179"/>
      <c r="IUS1" s="179"/>
      <c r="IUT1" s="179"/>
      <c r="IUU1" s="179"/>
      <c r="IUV1" s="179"/>
      <c r="IUW1" s="179"/>
      <c r="IUX1" s="179"/>
      <c r="IUY1" s="179"/>
      <c r="IUZ1" s="179"/>
      <c r="IVA1" s="179"/>
      <c r="IVB1" s="179"/>
      <c r="IVC1" s="179"/>
      <c r="IVD1" s="179"/>
      <c r="IVE1" s="179"/>
      <c r="IVF1" s="179"/>
      <c r="IVG1" s="179"/>
      <c r="IVH1" s="179"/>
      <c r="IVI1" s="179"/>
      <c r="IVJ1" s="179"/>
      <c r="IVK1" s="179"/>
      <c r="IVL1" s="179"/>
      <c r="IVM1" s="179"/>
      <c r="IVN1" s="179"/>
      <c r="IVO1" s="179"/>
      <c r="IVP1" s="179"/>
      <c r="IVQ1" s="179"/>
      <c r="IVR1" s="179"/>
      <c r="IVS1" s="179"/>
      <c r="IVT1" s="179"/>
      <c r="IVU1" s="179"/>
      <c r="IVV1" s="179"/>
      <c r="IVW1" s="179"/>
      <c r="IVX1" s="179"/>
      <c r="IVY1" s="179"/>
      <c r="IVZ1" s="179"/>
      <c r="IWA1" s="179"/>
      <c r="IWB1" s="179"/>
      <c r="IWC1" s="179"/>
      <c r="IWD1" s="179"/>
      <c r="IWE1" s="179"/>
      <c r="IWF1" s="179"/>
      <c r="IWG1" s="179"/>
      <c r="IWH1" s="179"/>
      <c r="IWI1" s="179"/>
      <c r="IWJ1" s="179"/>
      <c r="IWK1" s="179"/>
      <c r="IWL1" s="179"/>
      <c r="IWM1" s="179"/>
      <c r="IWN1" s="179"/>
      <c r="IWO1" s="179"/>
      <c r="IWP1" s="179"/>
      <c r="IWQ1" s="179"/>
      <c r="IWR1" s="179"/>
      <c r="IWS1" s="179"/>
      <c r="IWT1" s="179"/>
      <c r="IWU1" s="179"/>
      <c r="IWV1" s="179"/>
      <c r="IWW1" s="179"/>
      <c r="IWX1" s="179"/>
      <c r="IWY1" s="179"/>
      <c r="IWZ1" s="179"/>
      <c r="IXA1" s="179"/>
      <c r="IXB1" s="179"/>
      <c r="IXC1" s="179"/>
      <c r="IXD1" s="179"/>
      <c r="IXE1" s="179"/>
      <c r="IXF1" s="179"/>
      <c r="IXG1" s="179"/>
      <c r="IXH1" s="179"/>
      <c r="IXI1" s="179"/>
      <c r="IXJ1" s="179"/>
      <c r="IXK1" s="179"/>
      <c r="IXL1" s="179"/>
      <c r="IXM1" s="179"/>
      <c r="IXN1" s="179"/>
      <c r="IXO1" s="179"/>
      <c r="IXP1" s="179"/>
      <c r="IXQ1" s="179"/>
      <c r="IXR1" s="179"/>
      <c r="IXS1" s="179"/>
      <c r="IXT1" s="179"/>
      <c r="IXU1" s="179"/>
      <c r="IXV1" s="179"/>
      <c r="IXW1" s="179"/>
      <c r="IXX1" s="179"/>
      <c r="IXY1" s="179"/>
      <c r="IXZ1" s="179"/>
      <c r="IYA1" s="179"/>
      <c r="IYB1" s="179"/>
      <c r="IYC1" s="179"/>
      <c r="IYD1" s="179"/>
      <c r="IYE1" s="179"/>
      <c r="IYF1" s="179"/>
      <c r="IYG1" s="179"/>
      <c r="IYH1" s="179"/>
      <c r="IYI1" s="179"/>
      <c r="IYJ1" s="179"/>
      <c r="IYK1" s="179"/>
      <c r="IYL1" s="179"/>
      <c r="IYM1" s="179"/>
      <c r="IYN1" s="179"/>
      <c r="IYO1" s="179"/>
      <c r="IYP1" s="179"/>
      <c r="IYQ1" s="179"/>
      <c r="IYR1" s="179"/>
      <c r="IYS1" s="179"/>
      <c r="IYT1" s="179"/>
      <c r="IYU1" s="179"/>
      <c r="IYV1" s="179"/>
      <c r="IYW1" s="179"/>
      <c r="IYX1" s="179"/>
      <c r="IYY1" s="179"/>
      <c r="IYZ1" s="179"/>
      <c r="IZA1" s="179"/>
      <c r="IZB1" s="179"/>
      <c r="IZC1" s="179"/>
      <c r="IZD1" s="179"/>
      <c r="IZE1" s="179"/>
      <c r="IZF1" s="179"/>
      <c r="IZG1" s="179"/>
      <c r="IZH1" s="179"/>
      <c r="IZI1" s="179"/>
      <c r="IZJ1" s="179"/>
      <c r="IZK1" s="179"/>
      <c r="IZL1" s="179"/>
      <c r="IZM1" s="179"/>
      <c r="IZN1" s="179"/>
      <c r="IZO1" s="179"/>
      <c r="IZP1" s="179"/>
      <c r="IZQ1" s="179"/>
      <c r="IZR1" s="179"/>
      <c r="IZS1" s="179"/>
      <c r="IZT1" s="179"/>
      <c r="IZU1" s="179"/>
      <c r="IZV1" s="179"/>
      <c r="IZW1" s="179"/>
      <c r="IZX1" s="179"/>
      <c r="IZY1" s="179"/>
      <c r="IZZ1" s="179"/>
      <c r="JAA1" s="179"/>
      <c r="JAB1" s="179"/>
      <c r="JAC1" s="179"/>
      <c r="JAD1" s="179"/>
      <c r="JAE1" s="179"/>
      <c r="JAF1" s="179"/>
      <c r="JAG1" s="179"/>
      <c r="JAH1" s="179"/>
      <c r="JAI1" s="179"/>
      <c r="JAJ1" s="179"/>
      <c r="JAK1" s="179"/>
      <c r="JAL1" s="179"/>
      <c r="JAM1" s="179"/>
      <c r="JAN1" s="179"/>
      <c r="JAO1" s="179"/>
      <c r="JAP1" s="179"/>
      <c r="JAQ1" s="179"/>
      <c r="JAR1" s="179"/>
      <c r="JAS1" s="179"/>
      <c r="JAT1" s="179"/>
      <c r="JAU1" s="179"/>
      <c r="JAV1" s="179"/>
      <c r="JAW1" s="179"/>
      <c r="JAX1" s="179"/>
      <c r="JAY1" s="179"/>
      <c r="JAZ1" s="179"/>
      <c r="JBA1" s="179"/>
      <c r="JBB1" s="179"/>
      <c r="JBC1" s="179"/>
      <c r="JBD1" s="179"/>
      <c r="JBE1" s="179"/>
      <c r="JBF1" s="179"/>
      <c r="JBG1" s="179"/>
      <c r="JBH1" s="179"/>
      <c r="JBI1" s="179"/>
      <c r="JBJ1" s="179"/>
      <c r="JBK1" s="179"/>
      <c r="JBL1" s="179"/>
      <c r="JBM1" s="179"/>
      <c r="JBN1" s="179"/>
      <c r="JBO1" s="179"/>
      <c r="JBP1" s="179"/>
      <c r="JBQ1" s="179"/>
      <c r="JBR1" s="179"/>
      <c r="JBS1" s="179"/>
      <c r="JBT1" s="179"/>
      <c r="JBU1" s="179"/>
      <c r="JBV1" s="179"/>
      <c r="JBW1" s="179"/>
      <c r="JBX1" s="179"/>
      <c r="JBY1" s="179"/>
      <c r="JBZ1" s="179"/>
      <c r="JCA1" s="179"/>
      <c r="JCB1" s="179"/>
      <c r="JCC1" s="179"/>
      <c r="JCD1" s="179"/>
      <c r="JCE1" s="179"/>
      <c r="JCF1" s="179"/>
      <c r="JCG1" s="179"/>
      <c r="JCH1" s="179"/>
      <c r="JCI1" s="179"/>
      <c r="JCJ1" s="179"/>
      <c r="JCK1" s="179"/>
      <c r="JCL1" s="179"/>
      <c r="JCM1" s="179"/>
      <c r="JCN1" s="179"/>
      <c r="JCO1" s="179"/>
      <c r="JCP1" s="179"/>
      <c r="JCQ1" s="179"/>
      <c r="JCR1" s="179"/>
      <c r="JCS1" s="179"/>
      <c r="JCT1" s="179"/>
      <c r="JCU1" s="179"/>
      <c r="JCV1" s="179"/>
      <c r="JCW1" s="179"/>
      <c r="JCX1" s="179"/>
      <c r="JCY1" s="179"/>
      <c r="JCZ1" s="179"/>
      <c r="JDA1" s="179"/>
      <c r="JDB1" s="179"/>
      <c r="JDC1" s="179"/>
      <c r="JDD1" s="179"/>
      <c r="JDE1" s="179"/>
      <c r="JDF1" s="179"/>
      <c r="JDG1" s="179"/>
      <c r="JDH1" s="179"/>
      <c r="JDI1" s="179"/>
      <c r="JDJ1" s="179"/>
      <c r="JDK1" s="179"/>
      <c r="JDL1" s="179"/>
      <c r="JDM1" s="179"/>
      <c r="JDN1" s="179"/>
      <c r="JDO1" s="179"/>
      <c r="JDP1" s="179"/>
      <c r="JDQ1" s="179"/>
      <c r="JDR1" s="179"/>
      <c r="JDS1" s="179"/>
      <c r="JDT1" s="179"/>
      <c r="JDU1" s="179"/>
      <c r="JDV1" s="179"/>
      <c r="JDW1" s="179"/>
      <c r="JDX1" s="179"/>
      <c r="JDY1" s="179"/>
      <c r="JDZ1" s="179"/>
      <c r="JEA1" s="179"/>
      <c r="JEB1" s="179"/>
      <c r="JEC1" s="179"/>
      <c r="JED1" s="179"/>
      <c r="JEE1" s="179"/>
      <c r="JEF1" s="179"/>
      <c r="JEG1" s="179"/>
      <c r="JEH1" s="179"/>
      <c r="JEI1" s="179"/>
      <c r="JEJ1" s="179"/>
      <c r="JEK1" s="179"/>
      <c r="JEL1" s="179"/>
      <c r="JEM1" s="179"/>
      <c r="JEN1" s="179"/>
      <c r="JEO1" s="179"/>
      <c r="JEP1" s="179"/>
      <c r="JEQ1" s="179"/>
      <c r="JER1" s="179"/>
      <c r="JES1" s="179"/>
      <c r="JET1" s="179"/>
      <c r="JEU1" s="179"/>
      <c r="JEV1" s="179"/>
      <c r="JEW1" s="179"/>
      <c r="JEX1" s="179"/>
      <c r="JEY1" s="179"/>
      <c r="JEZ1" s="179"/>
      <c r="JFA1" s="179"/>
      <c r="JFB1" s="179"/>
      <c r="JFC1" s="179"/>
      <c r="JFD1" s="179"/>
      <c r="JFE1" s="179"/>
      <c r="JFF1" s="179"/>
      <c r="JFG1" s="179"/>
      <c r="JFH1" s="179"/>
      <c r="JFI1" s="179"/>
      <c r="JFJ1" s="179"/>
      <c r="JFK1" s="179"/>
      <c r="JFL1" s="179"/>
      <c r="JFM1" s="179"/>
      <c r="JFN1" s="179"/>
      <c r="JFO1" s="179"/>
      <c r="JFP1" s="179"/>
      <c r="JFQ1" s="179"/>
      <c r="JFR1" s="179"/>
      <c r="JFS1" s="179"/>
      <c r="JFT1" s="179"/>
      <c r="JFU1" s="179"/>
      <c r="JFV1" s="179"/>
      <c r="JFW1" s="179"/>
      <c r="JFX1" s="179"/>
      <c r="JFY1" s="179"/>
      <c r="JFZ1" s="179"/>
      <c r="JGA1" s="179"/>
      <c r="JGB1" s="179"/>
      <c r="JGC1" s="179"/>
      <c r="JGD1" s="179"/>
      <c r="JGE1" s="179"/>
      <c r="JGF1" s="179"/>
      <c r="JGG1" s="179"/>
      <c r="JGH1" s="179"/>
      <c r="JGI1" s="179"/>
      <c r="JGJ1" s="179"/>
      <c r="JGK1" s="179"/>
      <c r="JGL1" s="179"/>
      <c r="JGM1" s="179"/>
      <c r="JGN1" s="179"/>
      <c r="JGO1" s="179"/>
      <c r="JGP1" s="179"/>
      <c r="JGQ1" s="179"/>
      <c r="JGR1" s="179"/>
      <c r="JGS1" s="179"/>
      <c r="JGT1" s="179"/>
      <c r="JGU1" s="179"/>
      <c r="JGV1" s="179"/>
      <c r="JGW1" s="179"/>
      <c r="JGX1" s="179"/>
      <c r="JGY1" s="179"/>
      <c r="JGZ1" s="179"/>
      <c r="JHA1" s="179"/>
      <c r="JHB1" s="179"/>
      <c r="JHC1" s="179"/>
      <c r="JHD1" s="179"/>
      <c r="JHE1" s="179"/>
      <c r="JHF1" s="179"/>
      <c r="JHG1" s="179"/>
      <c r="JHH1" s="179"/>
      <c r="JHI1" s="179"/>
      <c r="JHJ1" s="179"/>
      <c r="JHK1" s="179"/>
      <c r="JHL1" s="179"/>
      <c r="JHM1" s="179"/>
      <c r="JHN1" s="179"/>
      <c r="JHO1" s="179"/>
      <c r="JHP1" s="179"/>
      <c r="JHQ1" s="179"/>
      <c r="JHR1" s="179"/>
      <c r="JHS1" s="179"/>
      <c r="JHT1" s="179"/>
      <c r="JHU1" s="179"/>
      <c r="JHV1" s="179"/>
      <c r="JHW1" s="179"/>
      <c r="JHX1" s="179"/>
      <c r="JHY1" s="179"/>
      <c r="JHZ1" s="179"/>
      <c r="JIA1" s="179"/>
      <c r="JIB1" s="179"/>
      <c r="JIC1" s="179"/>
      <c r="JID1" s="179"/>
      <c r="JIE1" s="179"/>
      <c r="JIF1" s="179"/>
      <c r="JIG1" s="179"/>
      <c r="JIH1" s="179"/>
      <c r="JII1" s="179"/>
      <c r="JIJ1" s="179"/>
      <c r="JIK1" s="179"/>
      <c r="JIL1" s="179"/>
      <c r="JIM1" s="179"/>
      <c r="JIN1" s="179"/>
      <c r="JIO1" s="179"/>
      <c r="JIP1" s="179"/>
      <c r="JIQ1" s="179"/>
      <c r="JIR1" s="179"/>
      <c r="JIS1" s="179"/>
      <c r="JIT1" s="179"/>
      <c r="JIU1" s="179"/>
      <c r="JIV1" s="179"/>
      <c r="JIW1" s="179"/>
      <c r="JIX1" s="179"/>
      <c r="JIY1" s="179"/>
      <c r="JIZ1" s="179"/>
      <c r="JJA1" s="179"/>
      <c r="JJB1" s="179"/>
      <c r="JJC1" s="179"/>
      <c r="JJD1" s="179"/>
      <c r="JJE1" s="179"/>
      <c r="JJF1" s="179"/>
      <c r="JJG1" s="179"/>
      <c r="JJH1" s="179"/>
      <c r="JJI1" s="179"/>
      <c r="JJJ1" s="179"/>
      <c r="JJK1" s="179"/>
      <c r="JJL1" s="179"/>
      <c r="JJM1" s="179"/>
      <c r="JJN1" s="179"/>
      <c r="JJO1" s="179"/>
      <c r="JJP1" s="179"/>
      <c r="JJQ1" s="179"/>
      <c r="JJR1" s="179"/>
      <c r="JJS1" s="179"/>
      <c r="JJT1" s="179"/>
      <c r="JJU1" s="179"/>
      <c r="JJV1" s="179"/>
      <c r="JJW1" s="179"/>
      <c r="JJX1" s="179"/>
      <c r="JJY1" s="179"/>
      <c r="JJZ1" s="179"/>
      <c r="JKA1" s="179"/>
      <c r="JKB1" s="179"/>
      <c r="JKC1" s="179"/>
      <c r="JKD1" s="179"/>
      <c r="JKE1" s="179"/>
      <c r="JKF1" s="179"/>
      <c r="JKG1" s="179"/>
      <c r="JKH1" s="179"/>
      <c r="JKI1" s="179"/>
      <c r="JKJ1" s="179"/>
      <c r="JKK1" s="179"/>
      <c r="JKL1" s="179"/>
      <c r="JKM1" s="179"/>
      <c r="JKN1" s="179"/>
      <c r="JKO1" s="179"/>
      <c r="JKP1" s="179"/>
      <c r="JKQ1" s="179"/>
      <c r="JKR1" s="179"/>
      <c r="JKS1" s="179"/>
      <c r="JKT1" s="179"/>
      <c r="JKU1" s="179"/>
      <c r="JKV1" s="179"/>
      <c r="JKW1" s="179"/>
      <c r="JKX1" s="179"/>
      <c r="JKY1" s="179"/>
      <c r="JKZ1" s="179"/>
      <c r="JLA1" s="179"/>
      <c r="JLB1" s="179"/>
      <c r="JLC1" s="179"/>
      <c r="JLD1" s="179"/>
      <c r="JLE1" s="179"/>
      <c r="JLF1" s="179"/>
      <c r="JLG1" s="179"/>
      <c r="JLH1" s="179"/>
      <c r="JLI1" s="179"/>
      <c r="JLJ1" s="179"/>
      <c r="JLK1" s="179"/>
      <c r="JLL1" s="179"/>
      <c r="JLM1" s="179"/>
      <c r="JLN1" s="179"/>
      <c r="JLO1" s="179"/>
      <c r="JLP1" s="179"/>
      <c r="JLQ1" s="179"/>
      <c r="JLR1" s="179"/>
      <c r="JLS1" s="179"/>
      <c r="JLT1" s="179"/>
      <c r="JLU1" s="179"/>
      <c r="JLV1" s="179"/>
      <c r="JLW1" s="179"/>
      <c r="JLX1" s="179"/>
      <c r="JLY1" s="179"/>
      <c r="JLZ1" s="179"/>
      <c r="JMA1" s="179"/>
      <c r="JMB1" s="179"/>
      <c r="JMC1" s="179"/>
      <c r="JMD1" s="179"/>
      <c r="JME1" s="179"/>
      <c r="JMF1" s="179"/>
      <c r="JMG1" s="179"/>
      <c r="JMH1" s="179"/>
      <c r="JMI1" s="179"/>
      <c r="JMJ1" s="179"/>
      <c r="JMK1" s="179"/>
      <c r="JML1" s="179"/>
      <c r="JMM1" s="179"/>
      <c r="JMN1" s="179"/>
      <c r="JMO1" s="179"/>
      <c r="JMP1" s="179"/>
      <c r="JMQ1" s="179"/>
      <c r="JMR1" s="179"/>
      <c r="JMS1" s="179"/>
      <c r="JMT1" s="179"/>
      <c r="JMU1" s="179"/>
      <c r="JMV1" s="179"/>
      <c r="JMW1" s="179"/>
      <c r="JMX1" s="179"/>
      <c r="JMY1" s="179"/>
      <c r="JMZ1" s="179"/>
      <c r="JNA1" s="179"/>
      <c r="JNB1" s="179"/>
      <c r="JNC1" s="179"/>
      <c r="JND1" s="179"/>
      <c r="JNE1" s="179"/>
      <c r="JNF1" s="179"/>
      <c r="JNG1" s="179"/>
      <c r="JNH1" s="179"/>
      <c r="JNI1" s="179"/>
      <c r="JNJ1" s="179"/>
      <c r="JNK1" s="179"/>
      <c r="JNL1" s="179"/>
      <c r="JNM1" s="179"/>
      <c r="JNN1" s="179"/>
      <c r="JNO1" s="179"/>
      <c r="JNP1" s="179"/>
      <c r="JNQ1" s="179"/>
      <c r="JNR1" s="179"/>
      <c r="JNS1" s="179"/>
      <c r="JNT1" s="179"/>
      <c r="JNU1" s="179"/>
      <c r="JNV1" s="179"/>
      <c r="JNW1" s="179"/>
      <c r="JNX1" s="179"/>
      <c r="JNY1" s="179"/>
      <c r="JNZ1" s="179"/>
      <c r="JOA1" s="179"/>
      <c r="JOB1" s="179"/>
      <c r="JOC1" s="179"/>
      <c r="JOD1" s="179"/>
      <c r="JOE1" s="179"/>
      <c r="JOF1" s="179"/>
      <c r="JOG1" s="179"/>
      <c r="JOH1" s="179"/>
      <c r="JOI1" s="179"/>
      <c r="JOJ1" s="179"/>
      <c r="JOK1" s="179"/>
      <c r="JOL1" s="179"/>
      <c r="JOM1" s="179"/>
      <c r="JON1" s="179"/>
      <c r="JOO1" s="179"/>
      <c r="JOP1" s="179"/>
      <c r="JOQ1" s="179"/>
      <c r="JOR1" s="179"/>
      <c r="JOS1" s="179"/>
      <c r="JOT1" s="179"/>
      <c r="JOU1" s="179"/>
      <c r="JOV1" s="179"/>
      <c r="JOW1" s="179"/>
      <c r="JOX1" s="179"/>
      <c r="JOY1" s="179"/>
      <c r="JOZ1" s="179"/>
      <c r="JPA1" s="179"/>
      <c r="JPB1" s="179"/>
      <c r="JPC1" s="179"/>
      <c r="JPD1" s="179"/>
      <c r="JPE1" s="179"/>
      <c r="JPF1" s="179"/>
      <c r="JPG1" s="179"/>
      <c r="JPH1" s="179"/>
      <c r="JPI1" s="179"/>
      <c r="JPJ1" s="179"/>
      <c r="JPK1" s="179"/>
      <c r="JPL1" s="179"/>
      <c r="JPM1" s="179"/>
      <c r="JPN1" s="179"/>
      <c r="JPO1" s="179"/>
      <c r="JPP1" s="179"/>
      <c r="JPQ1" s="179"/>
      <c r="JPR1" s="179"/>
      <c r="JPS1" s="179"/>
      <c r="JPT1" s="179"/>
      <c r="JPU1" s="179"/>
      <c r="JPV1" s="179"/>
      <c r="JPW1" s="179"/>
      <c r="JPX1" s="179"/>
      <c r="JPY1" s="179"/>
      <c r="JPZ1" s="179"/>
      <c r="JQA1" s="179"/>
      <c r="JQB1" s="179"/>
      <c r="JQC1" s="179"/>
      <c r="JQD1" s="179"/>
      <c r="JQE1" s="179"/>
      <c r="JQF1" s="179"/>
      <c r="JQG1" s="179"/>
      <c r="JQH1" s="179"/>
      <c r="JQI1" s="179"/>
      <c r="JQJ1" s="179"/>
      <c r="JQK1" s="179"/>
      <c r="JQL1" s="179"/>
      <c r="JQM1" s="179"/>
      <c r="JQN1" s="179"/>
      <c r="JQO1" s="179"/>
      <c r="JQP1" s="179"/>
      <c r="JQQ1" s="179"/>
      <c r="JQR1" s="179"/>
      <c r="JQS1" s="179"/>
      <c r="JQT1" s="179"/>
      <c r="JQU1" s="179"/>
      <c r="JQV1" s="179"/>
      <c r="JQW1" s="179"/>
      <c r="JQX1" s="179"/>
      <c r="JQY1" s="179"/>
      <c r="JQZ1" s="179"/>
      <c r="JRA1" s="179"/>
      <c r="JRB1" s="179"/>
      <c r="JRC1" s="179"/>
      <c r="JRD1" s="179"/>
      <c r="JRE1" s="179"/>
      <c r="JRF1" s="179"/>
      <c r="JRG1" s="179"/>
      <c r="JRH1" s="179"/>
      <c r="JRI1" s="179"/>
      <c r="JRJ1" s="179"/>
      <c r="JRK1" s="179"/>
      <c r="JRL1" s="179"/>
      <c r="JRM1" s="179"/>
      <c r="JRN1" s="179"/>
      <c r="JRO1" s="179"/>
      <c r="JRP1" s="179"/>
      <c r="JRQ1" s="179"/>
      <c r="JRR1" s="179"/>
      <c r="JRS1" s="179"/>
      <c r="JRT1" s="179"/>
      <c r="JRU1" s="179"/>
      <c r="JRV1" s="179"/>
      <c r="JRW1" s="179"/>
      <c r="JRX1" s="179"/>
      <c r="JRY1" s="179"/>
      <c r="JRZ1" s="179"/>
      <c r="JSA1" s="179"/>
      <c r="JSB1" s="179"/>
      <c r="JSC1" s="179"/>
      <c r="JSD1" s="179"/>
      <c r="JSE1" s="179"/>
      <c r="JSF1" s="179"/>
      <c r="JSG1" s="179"/>
      <c r="JSH1" s="179"/>
      <c r="JSI1" s="179"/>
      <c r="JSJ1" s="179"/>
      <c r="JSK1" s="179"/>
      <c r="JSL1" s="179"/>
      <c r="JSM1" s="179"/>
      <c r="JSN1" s="179"/>
      <c r="JSO1" s="179"/>
      <c r="JSP1" s="179"/>
      <c r="JSQ1" s="179"/>
      <c r="JSR1" s="179"/>
      <c r="JSS1" s="179"/>
      <c r="JST1" s="179"/>
      <c r="JSU1" s="179"/>
      <c r="JSV1" s="179"/>
      <c r="JSW1" s="179"/>
      <c r="JSX1" s="179"/>
      <c r="JSY1" s="179"/>
      <c r="JSZ1" s="179"/>
      <c r="JTA1" s="179"/>
      <c r="JTB1" s="179"/>
      <c r="JTC1" s="179"/>
      <c r="JTD1" s="179"/>
      <c r="JTE1" s="179"/>
      <c r="JTF1" s="179"/>
      <c r="JTG1" s="179"/>
      <c r="JTH1" s="179"/>
      <c r="JTI1" s="179"/>
      <c r="JTJ1" s="179"/>
      <c r="JTK1" s="179"/>
      <c r="JTL1" s="179"/>
      <c r="JTM1" s="179"/>
      <c r="JTN1" s="179"/>
      <c r="JTO1" s="179"/>
      <c r="JTP1" s="179"/>
      <c r="JTQ1" s="179"/>
      <c r="JTR1" s="179"/>
      <c r="JTS1" s="179"/>
      <c r="JTT1" s="179"/>
      <c r="JTU1" s="179"/>
      <c r="JTV1" s="179"/>
      <c r="JTW1" s="179"/>
      <c r="JTX1" s="179"/>
      <c r="JTY1" s="179"/>
      <c r="JTZ1" s="179"/>
      <c r="JUA1" s="179"/>
      <c r="JUB1" s="179"/>
      <c r="JUC1" s="179"/>
      <c r="JUD1" s="179"/>
      <c r="JUE1" s="179"/>
      <c r="JUF1" s="179"/>
      <c r="JUG1" s="179"/>
      <c r="JUH1" s="179"/>
      <c r="JUI1" s="179"/>
      <c r="JUJ1" s="179"/>
      <c r="JUK1" s="179"/>
      <c r="JUL1" s="179"/>
      <c r="JUM1" s="179"/>
      <c r="JUN1" s="179"/>
      <c r="JUO1" s="179"/>
      <c r="JUP1" s="179"/>
      <c r="JUQ1" s="179"/>
      <c r="JUR1" s="179"/>
      <c r="JUS1" s="179"/>
      <c r="JUT1" s="179"/>
      <c r="JUU1" s="179"/>
      <c r="JUV1" s="179"/>
      <c r="JUW1" s="179"/>
      <c r="JUX1" s="179"/>
      <c r="JUY1" s="179"/>
      <c r="JUZ1" s="179"/>
      <c r="JVA1" s="179"/>
      <c r="JVB1" s="179"/>
      <c r="JVC1" s="179"/>
      <c r="JVD1" s="179"/>
      <c r="JVE1" s="179"/>
      <c r="JVF1" s="179"/>
      <c r="JVG1" s="179"/>
      <c r="JVH1" s="179"/>
      <c r="JVI1" s="179"/>
      <c r="JVJ1" s="179"/>
      <c r="JVK1" s="179"/>
      <c r="JVL1" s="179"/>
      <c r="JVM1" s="179"/>
      <c r="JVN1" s="179"/>
      <c r="JVO1" s="179"/>
      <c r="JVP1" s="179"/>
      <c r="JVQ1" s="179"/>
      <c r="JVR1" s="179"/>
      <c r="JVS1" s="179"/>
      <c r="JVT1" s="179"/>
      <c r="JVU1" s="179"/>
      <c r="JVV1" s="179"/>
      <c r="JVW1" s="179"/>
      <c r="JVX1" s="179"/>
      <c r="JVY1" s="179"/>
      <c r="JVZ1" s="179"/>
      <c r="JWA1" s="179"/>
      <c r="JWB1" s="179"/>
      <c r="JWC1" s="179"/>
      <c r="JWD1" s="179"/>
      <c r="JWE1" s="179"/>
      <c r="JWF1" s="179"/>
      <c r="JWG1" s="179"/>
      <c r="JWH1" s="179"/>
      <c r="JWI1" s="179"/>
      <c r="JWJ1" s="179"/>
      <c r="JWK1" s="179"/>
      <c r="JWL1" s="179"/>
      <c r="JWM1" s="179"/>
      <c r="JWN1" s="179"/>
      <c r="JWO1" s="179"/>
      <c r="JWP1" s="179"/>
      <c r="JWQ1" s="179"/>
      <c r="JWR1" s="179"/>
      <c r="JWS1" s="179"/>
      <c r="JWT1" s="179"/>
      <c r="JWU1" s="179"/>
      <c r="JWV1" s="179"/>
      <c r="JWW1" s="179"/>
      <c r="JWX1" s="179"/>
      <c r="JWY1" s="179"/>
      <c r="JWZ1" s="179"/>
      <c r="JXA1" s="179"/>
      <c r="JXB1" s="179"/>
      <c r="JXC1" s="179"/>
      <c r="JXD1" s="179"/>
      <c r="JXE1" s="179"/>
      <c r="JXF1" s="179"/>
      <c r="JXG1" s="179"/>
      <c r="JXH1" s="179"/>
      <c r="JXI1" s="179"/>
      <c r="JXJ1" s="179"/>
      <c r="JXK1" s="179"/>
      <c r="JXL1" s="179"/>
      <c r="JXM1" s="179"/>
      <c r="JXN1" s="179"/>
      <c r="JXO1" s="179"/>
      <c r="JXP1" s="179"/>
      <c r="JXQ1" s="179"/>
      <c r="JXR1" s="179"/>
      <c r="JXS1" s="179"/>
      <c r="JXT1" s="179"/>
      <c r="JXU1" s="179"/>
      <c r="JXV1" s="179"/>
      <c r="JXW1" s="179"/>
      <c r="JXX1" s="179"/>
      <c r="JXY1" s="179"/>
      <c r="JXZ1" s="179"/>
      <c r="JYA1" s="179"/>
      <c r="JYB1" s="179"/>
      <c r="JYC1" s="179"/>
      <c r="JYD1" s="179"/>
      <c r="JYE1" s="179"/>
      <c r="JYF1" s="179"/>
      <c r="JYG1" s="179"/>
      <c r="JYH1" s="179"/>
      <c r="JYI1" s="179"/>
      <c r="JYJ1" s="179"/>
      <c r="JYK1" s="179"/>
      <c r="JYL1" s="179"/>
      <c r="JYM1" s="179"/>
      <c r="JYN1" s="179"/>
      <c r="JYO1" s="179"/>
      <c r="JYP1" s="179"/>
      <c r="JYQ1" s="179"/>
      <c r="JYR1" s="179"/>
      <c r="JYS1" s="179"/>
      <c r="JYT1" s="179"/>
      <c r="JYU1" s="179"/>
      <c r="JYV1" s="179"/>
      <c r="JYW1" s="179"/>
      <c r="JYX1" s="179"/>
      <c r="JYY1" s="179"/>
      <c r="JYZ1" s="179"/>
      <c r="JZA1" s="179"/>
      <c r="JZB1" s="179"/>
      <c r="JZC1" s="179"/>
      <c r="JZD1" s="179"/>
      <c r="JZE1" s="179"/>
      <c r="JZF1" s="179"/>
      <c r="JZG1" s="179"/>
      <c r="JZH1" s="179"/>
      <c r="JZI1" s="179"/>
      <c r="JZJ1" s="179"/>
      <c r="JZK1" s="179"/>
      <c r="JZL1" s="179"/>
      <c r="JZM1" s="179"/>
      <c r="JZN1" s="179"/>
      <c r="JZO1" s="179"/>
      <c r="JZP1" s="179"/>
      <c r="JZQ1" s="179"/>
      <c r="JZR1" s="179"/>
      <c r="JZS1" s="179"/>
      <c r="JZT1" s="179"/>
      <c r="JZU1" s="179"/>
      <c r="JZV1" s="179"/>
      <c r="JZW1" s="179"/>
      <c r="JZX1" s="179"/>
      <c r="JZY1" s="179"/>
      <c r="JZZ1" s="179"/>
      <c r="KAA1" s="179"/>
      <c r="KAB1" s="179"/>
      <c r="KAC1" s="179"/>
      <c r="KAD1" s="179"/>
      <c r="KAE1" s="179"/>
      <c r="KAF1" s="179"/>
      <c r="KAG1" s="179"/>
      <c r="KAH1" s="179"/>
      <c r="KAI1" s="179"/>
      <c r="KAJ1" s="179"/>
      <c r="KAK1" s="179"/>
      <c r="KAL1" s="179"/>
      <c r="KAM1" s="179"/>
      <c r="KAN1" s="179"/>
      <c r="KAO1" s="179"/>
      <c r="KAP1" s="179"/>
      <c r="KAQ1" s="179"/>
      <c r="KAR1" s="179"/>
      <c r="KAS1" s="179"/>
      <c r="KAT1" s="179"/>
      <c r="KAU1" s="179"/>
      <c r="KAV1" s="179"/>
      <c r="KAW1" s="179"/>
      <c r="KAX1" s="179"/>
      <c r="KAY1" s="179"/>
      <c r="KAZ1" s="179"/>
      <c r="KBA1" s="179"/>
      <c r="KBB1" s="179"/>
      <c r="KBC1" s="179"/>
      <c r="KBD1" s="179"/>
      <c r="KBE1" s="179"/>
      <c r="KBF1" s="179"/>
      <c r="KBG1" s="179"/>
      <c r="KBH1" s="179"/>
      <c r="KBI1" s="179"/>
      <c r="KBJ1" s="179"/>
      <c r="KBK1" s="179"/>
      <c r="KBL1" s="179"/>
      <c r="KBM1" s="179"/>
      <c r="KBN1" s="179"/>
      <c r="KBO1" s="179"/>
      <c r="KBP1" s="179"/>
      <c r="KBQ1" s="179"/>
      <c r="KBR1" s="179"/>
      <c r="KBS1" s="179"/>
      <c r="KBT1" s="179"/>
      <c r="KBU1" s="179"/>
      <c r="KBV1" s="179"/>
      <c r="KBW1" s="179"/>
      <c r="KBX1" s="179"/>
      <c r="KBY1" s="179"/>
      <c r="KBZ1" s="179"/>
      <c r="KCA1" s="179"/>
      <c r="KCB1" s="179"/>
      <c r="KCC1" s="179"/>
      <c r="KCD1" s="179"/>
      <c r="KCE1" s="179"/>
      <c r="KCF1" s="179"/>
      <c r="KCG1" s="179"/>
      <c r="KCH1" s="179"/>
      <c r="KCI1" s="179"/>
      <c r="KCJ1" s="179"/>
      <c r="KCK1" s="179"/>
      <c r="KCL1" s="179"/>
      <c r="KCM1" s="179"/>
      <c r="KCN1" s="179"/>
      <c r="KCO1" s="179"/>
      <c r="KCP1" s="179"/>
      <c r="KCQ1" s="179"/>
      <c r="KCR1" s="179"/>
      <c r="KCS1" s="179"/>
      <c r="KCT1" s="179"/>
      <c r="KCU1" s="179"/>
      <c r="KCV1" s="179"/>
      <c r="KCW1" s="179"/>
      <c r="KCX1" s="179"/>
      <c r="KCY1" s="179"/>
      <c r="KCZ1" s="179"/>
      <c r="KDA1" s="179"/>
      <c r="KDB1" s="179"/>
      <c r="KDC1" s="179"/>
      <c r="KDD1" s="179"/>
      <c r="KDE1" s="179"/>
      <c r="KDF1" s="179"/>
      <c r="KDG1" s="179"/>
      <c r="KDH1" s="179"/>
      <c r="KDI1" s="179"/>
      <c r="KDJ1" s="179"/>
      <c r="KDK1" s="179"/>
      <c r="KDL1" s="179"/>
      <c r="KDM1" s="179"/>
      <c r="KDN1" s="179"/>
      <c r="KDO1" s="179"/>
      <c r="KDP1" s="179"/>
      <c r="KDQ1" s="179"/>
      <c r="KDR1" s="179"/>
      <c r="KDS1" s="179"/>
      <c r="KDT1" s="179"/>
      <c r="KDU1" s="179"/>
      <c r="KDV1" s="179"/>
      <c r="KDW1" s="179"/>
      <c r="KDX1" s="179"/>
      <c r="KDY1" s="179"/>
      <c r="KDZ1" s="179"/>
      <c r="KEA1" s="179"/>
      <c r="KEB1" s="179"/>
      <c r="KEC1" s="179"/>
      <c r="KED1" s="179"/>
      <c r="KEE1" s="179"/>
      <c r="KEF1" s="179"/>
      <c r="KEG1" s="179"/>
      <c r="KEH1" s="179"/>
      <c r="KEI1" s="179"/>
      <c r="KEJ1" s="179"/>
      <c r="KEK1" s="179"/>
      <c r="KEL1" s="179"/>
      <c r="KEM1" s="179"/>
      <c r="KEN1" s="179"/>
      <c r="KEO1" s="179"/>
      <c r="KEP1" s="179"/>
      <c r="KEQ1" s="179"/>
      <c r="KER1" s="179"/>
      <c r="KES1" s="179"/>
      <c r="KET1" s="179"/>
      <c r="KEU1" s="179"/>
      <c r="KEV1" s="179"/>
      <c r="KEW1" s="179"/>
      <c r="KEX1" s="179"/>
      <c r="KEY1" s="179"/>
      <c r="KEZ1" s="179"/>
      <c r="KFA1" s="179"/>
      <c r="KFB1" s="179"/>
      <c r="KFC1" s="179"/>
      <c r="KFD1" s="179"/>
      <c r="KFE1" s="179"/>
      <c r="KFF1" s="179"/>
      <c r="KFG1" s="179"/>
      <c r="KFH1" s="179"/>
      <c r="KFI1" s="179"/>
      <c r="KFJ1" s="179"/>
      <c r="KFK1" s="179"/>
      <c r="KFL1" s="179"/>
      <c r="KFM1" s="179"/>
      <c r="KFN1" s="179"/>
      <c r="KFO1" s="179"/>
      <c r="KFP1" s="179"/>
      <c r="KFQ1" s="179"/>
      <c r="KFR1" s="179"/>
      <c r="KFS1" s="179"/>
      <c r="KFT1" s="179"/>
      <c r="KFU1" s="179"/>
      <c r="KFV1" s="179"/>
      <c r="KFW1" s="179"/>
      <c r="KFX1" s="179"/>
      <c r="KFY1" s="179"/>
      <c r="KFZ1" s="179"/>
      <c r="KGA1" s="179"/>
      <c r="KGB1" s="179"/>
      <c r="KGC1" s="179"/>
      <c r="KGD1" s="179"/>
      <c r="KGE1" s="179"/>
      <c r="KGF1" s="179"/>
      <c r="KGG1" s="179"/>
      <c r="KGH1" s="179"/>
      <c r="KGI1" s="179"/>
      <c r="KGJ1" s="179"/>
      <c r="KGK1" s="179"/>
      <c r="KGL1" s="179"/>
      <c r="KGM1" s="179"/>
      <c r="KGN1" s="179"/>
      <c r="KGO1" s="179"/>
      <c r="KGP1" s="179"/>
      <c r="KGQ1" s="179"/>
      <c r="KGR1" s="179"/>
      <c r="KGS1" s="179"/>
      <c r="KGT1" s="179"/>
      <c r="KGU1" s="179"/>
      <c r="KGV1" s="179"/>
      <c r="KGW1" s="179"/>
      <c r="KGX1" s="179"/>
      <c r="KGY1" s="179"/>
      <c r="KGZ1" s="179"/>
      <c r="KHA1" s="179"/>
      <c r="KHB1" s="179"/>
      <c r="KHC1" s="179"/>
      <c r="KHD1" s="179"/>
      <c r="KHE1" s="179"/>
      <c r="KHF1" s="179"/>
      <c r="KHG1" s="179"/>
      <c r="KHH1" s="179"/>
      <c r="KHI1" s="179"/>
      <c r="KHJ1" s="179"/>
      <c r="KHK1" s="179"/>
      <c r="KHL1" s="179"/>
      <c r="KHM1" s="179"/>
      <c r="KHN1" s="179"/>
      <c r="KHO1" s="179"/>
      <c r="KHP1" s="179"/>
      <c r="KHQ1" s="179"/>
      <c r="KHR1" s="179"/>
      <c r="KHS1" s="179"/>
      <c r="KHT1" s="179"/>
      <c r="KHU1" s="179"/>
      <c r="KHV1" s="179"/>
      <c r="KHW1" s="179"/>
      <c r="KHX1" s="179"/>
      <c r="KHY1" s="179"/>
      <c r="KHZ1" s="179"/>
      <c r="KIA1" s="179"/>
      <c r="KIB1" s="179"/>
      <c r="KIC1" s="179"/>
      <c r="KID1" s="179"/>
      <c r="KIE1" s="179"/>
      <c r="KIF1" s="179"/>
      <c r="KIG1" s="179"/>
      <c r="KIH1" s="179"/>
      <c r="KII1" s="179"/>
      <c r="KIJ1" s="179"/>
      <c r="KIK1" s="179"/>
      <c r="KIL1" s="179"/>
      <c r="KIM1" s="179"/>
      <c r="KIN1" s="179"/>
      <c r="KIO1" s="179"/>
      <c r="KIP1" s="179"/>
      <c r="KIQ1" s="179"/>
      <c r="KIR1" s="179"/>
      <c r="KIS1" s="179"/>
      <c r="KIT1" s="179"/>
      <c r="KIU1" s="179"/>
      <c r="KIV1" s="179"/>
      <c r="KIW1" s="179"/>
      <c r="KIX1" s="179"/>
      <c r="KIY1" s="179"/>
      <c r="KIZ1" s="179"/>
      <c r="KJA1" s="179"/>
      <c r="KJB1" s="179"/>
      <c r="KJC1" s="179"/>
      <c r="KJD1" s="179"/>
      <c r="KJE1" s="179"/>
      <c r="KJF1" s="179"/>
      <c r="KJG1" s="179"/>
      <c r="KJH1" s="179"/>
      <c r="KJI1" s="179"/>
      <c r="KJJ1" s="179"/>
      <c r="KJK1" s="179"/>
      <c r="KJL1" s="179"/>
      <c r="KJM1" s="179"/>
      <c r="KJN1" s="179"/>
      <c r="KJO1" s="179"/>
      <c r="KJP1" s="179"/>
      <c r="KJQ1" s="179"/>
      <c r="KJR1" s="179"/>
      <c r="KJS1" s="179"/>
      <c r="KJT1" s="179"/>
      <c r="KJU1" s="179"/>
      <c r="KJV1" s="179"/>
      <c r="KJW1" s="179"/>
      <c r="KJX1" s="179"/>
      <c r="KJY1" s="179"/>
      <c r="KJZ1" s="179"/>
      <c r="KKA1" s="179"/>
      <c r="KKB1" s="179"/>
      <c r="KKC1" s="179"/>
      <c r="KKD1" s="179"/>
      <c r="KKE1" s="179"/>
      <c r="KKF1" s="179"/>
      <c r="KKG1" s="179"/>
      <c r="KKH1" s="179"/>
      <c r="KKI1" s="179"/>
      <c r="KKJ1" s="179"/>
      <c r="KKK1" s="179"/>
      <c r="KKL1" s="179"/>
      <c r="KKM1" s="179"/>
      <c r="KKN1" s="179"/>
      <c r="KKO1" s="179"/>
      <c r="KKP1" s="179"/>
      <c r="KKQ1" s="179"/>
      <c r="KKR1" s="179"/>
      <c r="KKS1" s="179"/>
      <c r="KKT1" s="179"/>
      <c r="KKU1" s="179"/>
      <c r="KKV1" s="179"/>
      <c r="KKW1" s="179"/>
      <c r="KKX1" s="179"/>
      <c r="KKY1" s="179"/>
      <c r="KKZ1" s="179"/>
      <c r="KLA1" s="179"/>
      <c r="KLB1" s="179"/>
      <c r="KLC1" s="179"/>
      <c r="KLD1" s="179"/>
      <c r="KLE1" s="179"/>
      <c r="KLF1" s="179"/>
      <c r="KLG1" s="179"/>
      <c r="KLH1" s="179"/>
      <c r="KLI1" s="179"/>
      <c r="KLJ1" s="179"/>
      <c r="KLK1" s="179"/>
      <c r="KLL1" s="179"/>
      <c r="KLM1" s="179"/>
      <c r="KLN1" s="179"/>
      <c r="KLO1" s="179"/>
      <c r="KLP1" s="179"/>
      <c r="KLQ1" s="179"/>
      <c r="KLR1" s="179"/>
      <c r="KLS1" s="179"/>
      <c r="KLT1" s="179"/>
      <c r="KLU1" s="179"/>
      <c r="KLV1" s="179"/>
      <c r="KLW1" s="179"/>
      <c r="KLX1" s="179"/>
      <c r="KLY1" s="179"/>
      <c r="KLZ1" s="179"/>
      <c r="KMA1" s="179"/>
      <c r="KMB1" s="179"/>
      <c r="KMC1" s="179"/>
      <c r="KMD1" s="179"/>
      <c r="KME1" s="179"/>
      <c r="KMF1" s="179"/>
      <c r="KMG1" s="179"/>
      <c r="KMH1" s="179"/>
      <c r="KMI1" s="179"/>
      <c r="KMJ1" s="179"/>
      <c r="KMK1" s="179"/>
      <c r="KML1" s="179"/>
      <c r="KMM1" s="179"/>
      <c r="KMN1" s="179"/>
      <c r="KMO1" s="179"/>
      <c r="KMP1" s="179"/>
      <c r="KMQ1" s="179"/>
      <c r="KMR1" s="179"/>
      <c r="KMS1" s="179"/>
      <c r="KMT1" s="179"/>
      <c r="KMU1" s="179"/>
      <c r="KMV1" s="179"/>
      <c r="KMW1" s="179"/>
      <c r="KMX1" s="179"/>
      <c r="KMY1" s="179"/>
      <c r="KMZ1" s="179"/>
      <c r="KNA1" s="179"/>
      <c r="KNB1" s="179"/>
      <c r="KNC1" s="179"/>
      <c r="KND1" s="179"/>
      <c r="KNE1" s="179"/>
      <c r="KNF1" s="179"/>
      <c r="KNG1" s="179"/>
      <c r="KNH1" s="179"/>
      <c r="KNI1" s="179"/>
      <c r="KNJ1" s="179"/>
      <c r="KNK1" s="179"/>
      <c r="KNL1" s="179"/>
      <c r="KNM1" s="179"/>
      <c r="KNN1" s="179"/>
      <c r="KNO1" s="179"/>
      <c r="KNP1" s="179"/>
      <c r="KNQ1" s="179"/>
      <c r="KNR1" s="179"/>
      <c r="KNS1" s="179"/>
      <c r="KNT1" s="179"/>
      <c r="KNU1" s="179"/>
      <c r="KNV1" s="179"/>
      <c r="KNW1" s="179"/>
      <c r="KNX1" s="179"/>
      <c r="KNY1" s="179"/>
      <c r="KNZ1" s="179"/>
      <c r="KOA1" s="179"/>
      <c r="KOB1" s="179"/>
      <c r="KOC1" s="179"/>
      <c r="KOD1" s="179"/>
      <c r="KOE1" s="179"/>
      <c r="KOF1" s="179"/>
      <c r="KOG1" s="179"/>
      <c r="KOH1" s="179"/>
      <c r="KOI1" s="179"/>
      <c r="KOJ1" s="179"/>
      <c r="KOK1" s="179"/>
      <c r="KOL1" s="179"/>
      <c r="KOM1" s="179"/>
      <c r="KON1" s="179"/>
      <c r="KOO1" s="179"/>
      <c r="KOP1" s="179"/>
      <c r="KOQ1" s="179"/>
      <c r="KOR1" s="179"/>
      <c r="KOS1" s="179"/>
      <c r="KOT1" s="179"/>
      <c r="KOU1" s="179"/>
      <c r="KOV1" s="179"/>
      <c r="KOW1" s="179"/>
      <c r="KOX1" s="179"/>
      <c r="KOY1" s="179"/>
      <c r="KOZ1" s="179"/>
      <c r="KPA1" s="179"/>
      <c r="KPB1" s="179"/>
      <c r="KPC1" s="179"/>
      <c r="KPD1" s="179"/>
      <c r="KPE1" s="179"/>
      <c r="KPF1" s="179"/>
      <c r="KPG1" s="179"/>
      <c r="KPH1" s="179"/>
      <c r="KPI1" s="179"/>
      <c r="KPJ1" s="179"/>
      <c r="KPK1" s="179"/>
      <c r="KPL1" s="179"/>
      <c r="KPM1" s="179"/>
      <c r="KPN1" s="179"/>
      <c r="KPO1" s="179"/>
      <c r="KPP1" s="179"/>
      <c r="KPQ1" s="179"/>
      <c r="KPR1" s="179"/>
      <c r="KPS1" s="179"/>
      <c r="KPT1" s="179"/>
      <c r="KPU1" s="179"/>
      <c r="KPV1" s="179"/>
      <c r="KPW1" s="179"/>
      <c r="KPX1" s="179"/>
      <c r="KPY1" s="179"/>
      <c r="KPZ1" s="179"/>
      <c r="KQA1" s="179"/>
      <c r="KQB1" s="179"/>
      <c r="KQC1" s="179"/>
      <c r="KQD1" s="179"/>
      <c r="KQE1" s="179"/>
      <c r="KQF1" s="179"/>
      <c r="KQG1" s="179"/>
      <c r="KQH1" s="179"/>
      <c r="KQI1" s="179"/>
      <c r="KQJ1" s="179"/>
      <c r="KQK1" s="179"/>
      <c r="KQL1" s="179"/>
      <c r="KQM1" s="179"/>
      <c r="KQN1" s="179"/>
      <c r="KQO1" s="179"/>
      <c r="KQP1" s="179"/>
      <c r="KQQ1" s="179"/>
      <c r="KQR1" s="179"/>
      <c r="KQS1" s="179"/>
      <c r="KQT1" s="179"/>
      <c r="KQU1" s="179"/>
      <c r="KQV1" s="179"/>
      <c r="KQW1" s="179"/>
      <c r="KQX1" s="179"/>
      <c r="KQY1" s="179"/>
      <c r="KQZ1" s="179"/>
      <c r="KRA1" s="179"/>
      <c r="KRB1" s="179"/>
      <c r="KRC1" s="179"/>
      <c r="KRD1" s="179"/>
      <c r="KRE1" s="179"/>
      <c r="KRF1" s="179"/>
      <c r="KRG1" s="179"/>
      <c r="KRH1" s="179"/>
      <c r="KRI1" s="179"/>
      <c r="KRJ1" s="179"/>
      <c r="KRK1" s="179"/>
      <c r="KRL1" s="179"/>
      <c r="KRM1" s="179"/>
      <c r="KRN1" s="179"/>
      <c r="KRO1" s="179"/>
      <c r="KRP1" s="179"/>
      <c r="KRQ1" s="179"/>
      <c r="KRR1" s="179"/>
      <c r="KRS1" s="179"/>
      <c r="KRT1" s="179"/>
      <c r="KRU1" s="179"/>
      <c r="KRV1" s="179"/>
      <c r="KRW1" s="179"/>
      <c r="KRX1" s="179"/>
      <c r="KRY1" s="179"/>
      <c r="KRZ1" s="179"/>
      <c r="KSA1" s="179"/>
      <c r="KSB1" s="179"/>
      <c r="KSC1" s="179"/>
      <c r="KSD1" s="179"/>
      <c r="KSE1" s="179"/>
      <c r="KSF1" s="179"/>
      <c r="KSG1" s="179"/>
      <c r="KSH1" s="179"/>
      <c r="KSI1" s="179"/>
      <c r="KSJ1" s="179"/>
      <c r="KSK1" s="179"/>
      <c r="KSL1" s="179"/>
      <c r="KSM1" s="179"/>
      <c r="KSN1" s="179"/>
      <c r="KSO1" s="179"/>
      <c r="KSP1" s="179"/>
      <c r="KSQ1" s="179"/>
      <c r="KSR1" s="179"/>
      <c r="KSS1" s="179"/>
      <c r="KST1" s="179"/>
      <c r="KSU1" s="179"/>
      <c r="KSV1" s="179"/>
      <c r="KSW1" s="179"/>
      <c r="KSX1" s="179"/>
      <c r="KSY1" s="179"/>
      <c r="KSZ1" s="179"/>
      <c r="KTA1" s="179"/>
      <c r="KTB1" s="179"/>
      <c r="KTC1" s="179"/>
      <c r="KTD1" s="179"/>
      <c r="KTE1" s="179"/>
      <c r="KTF1" s="179"/>
      <c r="KTG1" s="179"/>
      <c r="KTH1" s="179"/>
      <c r="KTI1" s="179"/>
      <c r="KTJ1" s="179"/>
      <c r="KTK1" s="179"/>
      <c r="KTL1" s="179"/>
      <c r="KTM1" s="179"/>
      <c r="KTN1" s="179"/>
      <c r="KTO1" s="179"/>
      <c r="KTP1" s="179"/>
      <c r="KTQ1" s="179"/>
      <c r="KTR1" s="179"/>
      <c r="KTS1" s="179"/>
      <c r="KTT1" s="179"/>
      <c r="KTU1" s="179"/>
      <c r="KTV1" s="179"/>
      <c r="KTW1" s="179"/>
      <c r="KTX1" s="179"/>
      <c r="KTY1" s="179"/>
      <c r="KTZ1" s="179"/>
      <c r="KUA1" s="179"/>
      <c r="KUB1" s="179"/>
      <c r="KUC1" s="179"/>
      <c r="KUD1" s="179"/>
      <c r="KUE1" s="179"/>
      <c r="KUF1" s="179"/>
      <c r="KUG1" s="179"/>
      <c r="KUH1" s="179"/>
      <c r="KUI1" s="179"/>
      <c r="KUJ1" s="179"/>
      <c r="KUK1" s="179"/>
      <c r="KUL1" s="179"/>
      <c r="KUM1" s="179"/>
      <c r="KUN1" s="179"/>
      <c r="KUO1" s="179"/>
      <c r="KUP1" s="179"/>
      <c r="KUQ1" s="179"/>
      <c r="KUR1" s="179"/>
      <c r="KUS1" s="179"/>
      <c r="KUT1" s="179"/>
      <c r="KUU1" s="179"/>
      <c r="KUV1" s="179"/>
      <c r="KUW1" s="179"/>
      <c r="KUX1" s="179"/>
      <c r="KUY1" s="179"/>
      <c r="KUZ1" s="179"/>
      <c r="KVA1" s="179"/>
      <c r="KVB1" s="179"/>
      <c r="KVC1" s="179"/>
      <c r="KVD1" s="179"/>
      <c r="KVE1" s="179"/>
      <c r="KVF1" s="179"/>
      <c r="KVG1" s="179"/>
      <c r="KVH1" s="179"/>
      <c r="KVI1" s="179"/>
      <c r="KVJ1" s="179"/>
      <c r="KVK1" s="179"/>
      <c r="KVL1" s="179"/>
      <c r="KVM1" s="179"/>
      <c r="KVN1" s="179"/>
      <c r="KVO1" s="179"/>
      <c r="KVP1" s="179"/>
      <c r="KVQ1" s="179"/>
      <c r="KVR1" s="179"/>
      <c r="KVS1" s="179"/>
      <c r="KVT1" s="179"/>
      <c r="KVU1" s="179"/>
      <c r="KVV1" s="179"/>
      <c r="KVW1" s="179"/>
      <c r="KVX1" s="179"/>
      <c r="KVY1" s="179"/>
      <c r="KVZ1" s="179"/>
      <c r="KWA1" s="179"/>
      <c r="KWB1" s="179"/>
      <c r="KWC1" s="179"/>
      <c r="KWD1" s="179"/>
      <c r="KWE1" s="179"/>
      <c r="KWF1" s="179"/>
      <c r="KWG1" s="179"/>
      <c r="KWH1" s="179"/>
      <c r="KWI1" s="179"/>
      <c r="KWJ1" s="179"/>
      <c r="KWK1" s="179"/>
      <c r="KWL1" s="179"/>
      <c r="KWM1" s="179"/>
      <c r="KWN1" s="179"/>
      <c r="KWO1" s="179"/>
      <c r="KWP1" s="179"/>
      <c r="KWQ1" s="179"/>
      <c r="KWR1" s="179"/>
      <c r="KWS1" s="179"/>
      <c r="KWT1" s="179"/>
      <c r="KWU1" s="179"/>
      <c r="KWV1" s="179"/>
      <c r="KWW1" s="179"/>
      <c r="KWX1" s="179"/>
      <c r="KWY1" s="179"/>
      <c r="KWZ1" s="179"/>
      <c r="KXA1" s="179"/>
      <c r="KXB1" s="179"/>
      <c r="KXC1" s="179"/>
      <c r="KXD1" s="179"/>
      <c r="KXE1" s="179"/>
      <c r="KXF1" s="179"/>
      <c r="KXG1" s="179"/>
      <c r="KXH1" s="179"/>
      <c r="KXI1" s="179"/>
      <c r="KXJ1" s="179"/>
      <c r="KXK1" s="179"/>
      <c r="KXL1" s="179"/>
      <c r="KXM1" s="179"/>
      <c r="KXN1" s="179"/>
      <c r="KXO1" s="179"/>
      <c r="KXP1" s="179"/>
      <c r="KXQ1" s="179"/>
      <c r="KXR1" s="179"/>
      <c r="KXS1" s="179"/>
      <c r="KXT1" s="179"/>
      <c r="KXU1" s="179"/>
      <c r="KXV1" s="179"/>
      <c r="KXW1" s="179"/>
      <c r="KXX1" s="179"/>
      <c r="KXY1" s="179"/>
      <c r="KXZ1" s="179"/>
      <c r="KYA1" s="179"/>
      <c r="KYB1" s="179"/>
      <c r="KYC1" s="179"/>
      <c r="KYD1" s="179"/>
      <c r="KYE1" s="179"/>
      <c r="KYF1" s="179"/>
      <c r="KYG1" s="179"/>
      <c r="KYH1" s="179"/>
      <c r="KYI1" s="179"/>
      <c r="KYJ1" s="179"/>
      <c r="KYK1" s="179"/>
      <c r="KYL1" s="179"/>
      <c r="KYM1" s="179"/>
      <c r="KYN1" s="179"/>
      <c r="KYO1" s="179"/>
      <c r="KYP1" s="179"/>
      <c r="KYQ1" s="179"/>
      <c r="KYR1" s="179"/>
      <c r="KYS1" s="179"/>
      <c r="KYT1" s="179"/>
      <c r="KYU1" s="179"/>
      <c r="KYV1" s="179"/>
      <c r="KYW1" s="179"/>
      <c r="KYX1" s="179"/>
      <c r="KYY1" s="179"/>
      <c r="KYZ1" s="179"/>
      <c r="KZA1" s="179"/>
      <c r="KZB1" s="179"/>
      <c r="KZC1" s="179"/>
      <c r="KZD1" s="179"/>
      <c r="KZE1" s="179"/>
      <c r="KZF1" s="179"/>
      <c r="KZG1" s="179"/>
      <c r="KZH1" s="179"/>
      <c r="KZI1" s="179"/>
      <c r="KZJ1" s="179"/>
      <c r="KZK1" s="179"/>
      <c r="KZL1" s="179"/>
      <c r="KZM1" s="179"/>
      <c r="KZN1" s="179"/>
      <c r="KZO1" s="179"/>
      <c r="KZP1" s="179"/>
      <c r="KZQ1" s="179"/>
      <c r="KZR1" s="179"/>
      <c r="KZS1" s="179"/>
      <c r="KZT1" s="179"/>
      <c r="KZU1" s="179"/>
      <c r="KZV1" s="179"/>
      <c r="KZW1" s="179"/>
      <c r="KZX1" s="179"/>
      <c r="KZY1" s="179"/>
      <c r="KZZ1" s="179"/>
      <c r="LAA1" s="179"/>
      <c r="LAB1" s="179"/>
      <c r="LAC1" s="179"/>
      <c r="LAD1" s="179"/>
      <c r="LAE1" s="179"/>
      <c r="LAF1" s="179"/>
      <c r="LAG1" s="179"/>
      <c r="LAH1" s="179"/>
      <c r="LAI1" s="179"/>
      <c r="LAJ1" s="179"/>
      <c r="LAK1" s="179"/>
      <c r="LAL1" s="179"/>
      <c r="LAM1" s="179"/>
      <c r="LAN1" s="179"/>
      <c r="LAO1" s="179"/>
      <c r="LAP1" s="179"/>
      <c r="LAQ1" s="179"/>
      <c r="LAR1" s="179"/>
      <c r="LAS1" s="179"/>
      <c r="LAT1" s="179"/>
      <c r="LAU1" s="179"/>
      <c r="LAV1" s="179"/>
      <c r="LAW1" s="179"/>
      <c r="LAX1" s="179"/>
      <c r="LAY1" s="179"/>
      <c r="LAZ1" s="179"/>
      <c r="LBA1" s="179"/>
      <c r="LBB1" s="179"/>
      <c r="LBC1" s="179"/>
      <c r="LBD1" s="179"/>
      <c r="LBE1" s="179"/>
      <c r="LBF1" s="179"/>
      <c r="LBG1" s="179"/>
      <c r="LBH1" s="179"/>
      <c r="LBI1" s="179"/>
      <c r="LBJ1" s="179"/>
      <c r="LBK1" s="179"/>
      <c r="LBL1" s="179"/>
      <c r="LBM1" s="179"/>
      <c r="LBN1" s="179"/>
      <c r="LBO1" s="179"/>
      <c r="LBP1" s="179"/>
      <c r="LBQ1" s="179"/>
      <c r="LBR1" s="179"/>
      <c r="LBS1" s="179"/>
      <c r="LBT1" s="179"/>
      <c r="LBU1" s="179"/>
      <c r="LBV1" s="179"/>
      <c r="LBW1" s="179"/>
      <c r="LBX1" s="179"/>
      <c r="LBY1" s="179"/>
      <c r="LBZ1" s="179"/>
      <c r="LCA1" s="179"/>
      <c r="LCB1" s="179"/>
      <c r="LCC1" s="179"/>
      <c r="LCD1" s="179"/>
      <c r="LCE1" s="179"/>
      <c r="LCF1" s="179"/>
      <c r="LCG1" s="179"/>
      <c r="LCH1" s="179"/>
      <c r="LCI1" s="179"/>
      <c r="LCJ1" s="179"/>
      <c r="LCK1" s="179"/>
      <c r="LCL1" s="179"/>
      <c r="LCM1" s="179"/>
      <c r="LCN1" s="179"/>
      <c r="LCO1" s="179"/>
      <c r="LCP1" s="179"/>
      <c r="LCQ1" s="179"/>
      <c r="LCR1" s="179"/>
      <c r="LCS1" s="179"/>
      <c r="LCT1" s="179"/>
      <c r="LCU1" s="179"/>
      <c r="LCV1" s="179"/>
      <c r="LCW1" s="179"/>
      <c r="LCX1" s="179"/>
      <c r="LCY1" s="179"/>
      <c r="LCZ1" s="179"/>
      <c r="LDA1" s="179"/>
      <c r="LDB1" s="179"/>
      <c r="LDC1" s="179"/>
      <c r="LDD1" s="179"/>
      <c r="LDE1" s="179"/>
      <c r="LDF1" s="179"/>
      <c r="LDG1" s="179"/>
      <c r="LDH1" s="179"/>
      <c r="LDI1" s="179"/>
      <c r="LDJ1" s="179"/>
      <c r="LDK1" s="179"/>
      <c r="LDL1" s="179"/>
      <c r="LDM1" s="179"/>
      <c r="LDN1" s="179"/>
      <c r="LDO1" s="179"/>
      <c r="LDP1" s="179"/>
      <c r="LDQ1" s="179"/>
      <c r="LDR1" s="179"/>
      <c r="LDS1" s="179"/>
      <c r="LDT1" s="179"/>
      <c r="LDU1" s="179"/>
      <c r="LDV1" s="179"/>
      <c r="LDW1" s="179"/>
      <c r="LDX1" s="179"/>
      <c r="LDY1" s="179"/>
      <c r="LDZ1" s="179"/>
      <c r="LEA1" s="179"/>
      <c r="LEB1" s="179"/>
      <c r="LEC1" s="179"/>
      <c r="LED1" s="179"/>
      <c r="LEE1" s="179"/>
      <c r="LEF1" s="179"/>
      <c r="LEG1" s="179"/>
      <c r="LEH1" s="179"/>
      <c r="LEI1" s="179"/>
      <c r="LEJ1" s="179"/>
      <c r="LEK1" s="179"/>
      <c r="LEL1" s="179"/>
      <c r="LEM1" s="179"/>
      <c r="LEN1" s="179"/>
      <c r="LEO1" s="179"/>
      <c r="LEP1" s="179"/>
      <c r="LEQ1" s="179"/>
      <c r="LER1" s="179"/>
      <c r="LES1" s="179"/>
      <c r="LET1" s="179"/>
      <c r="LEU1" s="179"/>
      <c r="LEV1" s="179"/>
      <c r="LEW1" s="179"/>
      <c r="LEX1" s="179"/>
      <c r="LEY1" s="179"/>
      <c r="LEZ1" s="179"/>
      <c r="LFA1" s="179"/>
      <c r="LFB1" s="179"/>
      <c r="LFC1" s="179"/>
      <c r="LFD1" s="179"/>
      <c r="LFE1" s="179"/>
      <c r="LFF1" s="179"/>
      <c r="LFG1" s="179"/>
      <c r="LFH1" s="179"/>
      <c r="LFI1" s="179"/>
      <c r="LFJ1" s="179"/>
      <c r="LFK1" s="179"/>
      <c r="LFL1" s="179"/>
      <c r="LFM1" s="179"/>
      <c r="LFN1" s="179"/>
      <c r="LFO1" s="179"/>
      <c r="LFP1" s="179"/>
      <c r="LFQ1" s="179"/>
      <c r="LFR1" s="179"/>
      <c r="LFS1" s="179"/>
      <c r="LFT1" s="179"/>
      <c r="LFU1" s="179"/>
      <c r="LFV1" s="179"/>
      <c r="LFW1" s="179"/>
      <c r="LFX1" s="179"/>
      <c r="LFY1" s="179"/>
      <c r="LFZ1" s="179"/>
      <c r="LGA1" s="179"/>
      <c r="LGB1" s="179"/>
      <c r="LGC1" s="179"/>
      <c r="LGD1" s="179"/>
      <c r="LGE1" s="179"/>
      <c r="LGF1" s="179"/>
      <c r="LGG1" s="179"/>
      <c r="LGH1" s="179"/>
      <c r="LGI1" s="179"/>
      <c r="LGJ1" s="179"/>
      <c r="LGK1" s="179"/>
      <c r="LGL1" s="179"/>
      <c r="LGM1" s="179"/>
      <c r="LGN1" s="179"/>
      <c r="LGO1" s="179"/>
      <c r="LGP1" s="179"/>
      <c r="LGQ1" s="179"/>
      <c r="LGR1" s="179"/>
      <c r="LGS1" s="179"/>
      <c r="LGT1" s="179"/>
      <c r="LGU1" s="179"/>
      <c r="LGV1" s="179"/>
      <c r="LGW1" s="179"/>
      <c r="LGX1" s="179"/>
      <c r="LGY1" s="179"/>
      <c r="LGZ1" s="179"/>
      <c r="LHA1" s="179"/>
      <c r="LHB1" s="179"/>
      <c r="LHC1" s="179"/>
      <c r="LHD1" s="179"/>
      <c r="LHE1" s="179"/>
      <c r="LHF1" s="179"/>
      <c r="LHG1" s="179"/>
      <c r="LHH1" s="179"/>
      <c r="LHI1" s="179"/>
      <c r="LHJ1" s="179"/>
      <c r="LHK1" s="179"/>
      <c r="LHL1" s="179"/>
      <c r="LHM1" s="179"/>
      <c r="LHN1" s="179"/>
      <c r="LHO1" s="179"/>
      <c r="LHP1" s="179"/>
      <c r="LHQ1" s="179"/>
      <c r="LHR1" s="179"/>
      <c r="LHS1" s="179"/>
      <c r="LHT1" s="179"/>
      <c r="LHU1" s="179"/>
      <c r="LHV1" s="179"/>
      <c r="LHW1" s="179"/>
      <c r="LHX1" s="179"/>
      <c r="LHY1" s="179"/>
      <c r="LHZ1" s="179"/>
      <c r="LIA1" s="179"/>
      <c r="LIB1" s="179"/>
      <c r="LIC1" s="179"/>
      <c r="LID1" s="179"/>
      <c r="LIE1" s="179"/>
      <c r="LIF1" s="179"/>
      <c r="LIG1" s="179"/>
      <c r="LIH1" s="179"/>
      <c r="LII1" s="179"/>
      <c r="LIJ1" s="179"/>
      <c r="LIK1" s="179"/>
      <c r="LIL1" s="179"/>
      <c r="LIM1" s="179"/>
      <c r="LIN1" s="179"/>
      <c r="LIO1" s="179"/>
      <c r="LIP1" s="179"/>
      <c r="LIQ1" s="179"/>
      <c r="LIR1" s="179"/>
      <c r="LIS1" s="179"/>
      <c r="LIT1" s="179"/>
      <c r="LIU1" s="179"/>
      <c r="LIV1" s="179"/>
      <c r="LIW1" s="179"/>
      <c r="LIX1" s="179"/>
      <c r="LIY1" s="179"/>
      <c r="LIZ1" s="179"/>
      <c r="LJA1" s="179"/>
      <c r="LJB1" s="179"/>
      <c r="LJC1" s="179"/>
      <c r="LJD1" s="179"/>
      <c r="LJE1" s="179"/>
      <c r="LJF1" s="179"/>
      <c r="LJG1" s="179"/>
      <c r="LJH1" s="179"/>
      <c r="LJI1" s="179"/>
      <c r="LJJ1" s="179"/>
      <c r="LJK1" s="179"/>
      <c r="LJL1" s="179"/>
      <c r="LJM1" s="179"/>
      <c r="LJN1" s="179"/>
      <c r="LJO1" s="179"/>
      <c r="LJP1" s="179"/>
      <c r="LJQ1" s="179"/>
      <c r="LJR1" s="179"/>
      <c r="LJS1" s="179"/>
      <c r="LJT1" s="179"/>
      <c r="LJU1" s="179"/>
      <c r="LJV1" s="179"/>
      <c r="LJW1" s="179"/>
      <c r="LJX1" s="179"/>
      <c r="LJY1" s="179"/>
      <c r="LJZ1" s="179"/>
      <c r="LKA1" s="179"/>
      <c r="LKB1" s="179"/>
      <c r="LKC1" s="179"/>
      <c r="LKD1" s="179"/>
      <c r="LKE1" s="179"/>
      <c r="LKF1" s="179"/>
      <c r="LKG1" s="179"/>
      <c r="LKH1" s="179"/>
      <c r="LKI1" s="179"/>
      <c r="LKJ1" s="179"/>
      <c r="LKK1" s="179"/>
      <c r="LKL1" s="179"/>
      <c r="LKM1" s="179"/>
      <c r="LKN1" s="179"/>
      <c r="LKO1" s="179"/>
      <c r="LKP1" s="179"/>
      <c r="LKQ1" s="179"/>
      <c r="LKR1" s="179"/>
      <c r="LKS1" s="179"/>
      <c r="LKT1" s="179"/>
      <c r="LKU1" s="179"/>
      <c r="LKV1" s="179"/>
      <c r="LKW1" s="179"/>
      <c r="LKX1" s="179"/>
      <c r="LKY1" s="179"/>
      <c r="LKZ1" s="179"/>
      <c r="LLA1" s="179"/>
      <c r="LLB1" s="179"/>
      <c r="LLC1" s="179"/>
      <c r="LLD1" s="179"/>
      <c r="LLE1" s="179"/>
      <c r="LLF1" s="179"/>
      <c r="LLG1" s="179"/>
      <c r="LLH1" s="179"/>
      <c r="LLI1" s="179"/>
      <c r="LLJ1" s="179"/>
      <c r="LLK1" s="179"/>
      <c r="LLL1" s="179"/>
      <c r="LLM1" s="179"/>
      <c r="LLN1" s="179"/>
      <c r="LLO1" s="179"/>
      <c r="LLP1" s="179"/>
      <c r="LLQ1" s="179"/>
      <c r="LLR1" s="179"/>
      <c r="LLS1" s="179"/>
      <c r="LLT1" s="179"/>
      <c r="LLU1" s="179"/>
      <c r="LLV1" s="179"/>
      <c r="LLW1" s="179"/>
      <c r="LLX1" s="179"/>
      <c r="LLY1" s="179"/>
      <c r="LLZ1" s="179"/>
      <c r="LMA1" s="179"/>
      <c r="LMB1" s="179"/>
      <c r="LMC1" s="179"/>
      <c r="LMD1" s="179"/>
      <c r="LME1" s="179"/>
      <c r="LMF1" s="179"/>
      <c r="LMG1" s="179"/>
      <c r="LMH1" s="179"/>
      <c r="LMI1" s="179"/>
      <c r="LMJ1" s="179"/>
      <c r="LMK1" s="179"/>
      <c r="LML1" s="179"/>
      <c r="LMM1" s="179"/>
      <c r="LMN1" s="179"/>
      <c r="LMO1" s="179"/>
      <c r="LMP1" s="179"/>
      <c r="LMQ1" s="179"/>
      <c r="LMR1" s="179"/>
      <c r="LMS1" s="179"/>
      <c r="LMT1" s="179"/>
      <c r="LMU1" s="179"/>
      <c r="LMV1" s="179"/>
      <c r="LMW1" s="179"/>
      <c r="LMX1" s="179"/>
      <c r="LMY1" s="179"/>
      <c r="LMZ1" s="179"/>
      <c r="LNA1" s="179"/>
      <c r="LNB1" s="179"/>
      <c r="LNC1" s="179"/>
      <c r="LND1" s="179"/>
      <c r="LNE1" s="179"/>
      <c r="LNF1" s="179"/>
      <c r="LNG1" s="179"/>
      <c r="LNH1" s="179"/>
      <c r="LNI1" s="179"/>
      <c r="LNJ1" s="179"/>
      <c r="LNK1" s="179"/>
      <c r="LNL1" s="179"/>
      <c r="LNM1" s="179"/>
      <c r="LNN1" s="179"/>
      <c r="LNO1" s="179"/>
      <c r="LNP1" s="179"/>
      <c r="LNQ1" s="179"/>
      <c r="LNR1" s="179"/>
      <c r="LNS1" s="179"/>
      <c r="LNT1" s="179"/>
      <c r="LNU1" s="179"/>
      <c r="LNV1" s="179"/>
      <c r="LNW1" s="179"/>
      <c r="LNX1" s="179"/>
      <c r="LNY1" s="179"/>
      <c r="LNZ1" s="179"/>
      <c r="LOA1" s="179"/>
      <c r="LOB1" s="179"/>
      <c r="LOC1" s="179"/>
      <c r="LOD1" s="179"/>
      <c r="LOE1" s="179"/>
      <c r="LOF1" s="179"/>
      <c r="LOG1" s="179"/>
      <c r="LOH1" s="179"/>
      <c r="LOI1" s="179"/>
      <c r="LOJ1" s="179"/>
      <c r="LOK1" s="179"/>
      <c r="LOL1" s="179"/>
      <c r="LOM1" s="179"/>
      <c r="LON1" s="179"/>
      <c r="LOO1" s="179"/>
      <c r="LOP1" s="179"/>
      <c r="LOQ1" s="179"/>
      <c r="LOR1" s="179"/>
      <c r="LOS1" s="179"/>
      <c r="LOT1" s="179"/>
      <c r="LOU1" s="179"/>
      <c r="LOV1" s="179"/>
      <c r="LOW1" s="179"/>
      <c r="LOX1" s="179"/>
      <c r="LOY1" s="179"/>
      <c r="LOZ1" s="179"/>
      <c r="LPA1" s="179"/>
      <c r="LPB1" s="179"/>
      <c r="LPC1" s="179"/>
      <c r="LPD1" s="179"/>
      <c r="LPE1" s="179"/>
      <c r="LPF1" s="179"/>
      <c r="LPG1" s="179"/>
      <c r="LPH1" s="179"/>
      <c r="LPI1" s="179"/>
      <c r="LPJ1" s="179"/>
      <c r="LPK1" s="179"/>
      <c r="LPL1" s="179"/>
      <c r="LPM1" s="179"/>
      <c r="LPN1" s="179"/>
      <c r="LPO1" s="179"/>
      <c r="LPP1" s="179"/>
      <c r="LPQ1" s="179"/>
      <c r="LPR1" s="179"/>
      <c r="LPS1" s="179"/>
      <c r="LPT1" s="179"/>
      <c r="LPU1" s="179"/>
      <c r="LPV1" s="179"/>
      <c r="LPW1" s="179"/>
      <c r="LPX1" s="179"/>
      <c r="LPY1" s="179"/>
      <c r="LPZ1" s="179"/>
      <c r="LQA1" s="179"/>
      <c r="LQB1" s="179"/>
      <c r="LQC1" s="179"/>
      <c r="LQD1" s="179"/>
      <c r="LQE1" s="179"/>
      <c r="LQF1" s="179"/>
      <c r="LQG1" s="179"/>
      <c r="LQH1" s="179"/>
      <c r="LQI1" s="179"/>
      <c r="LQJ1" s="179"/>
      <c r="LQK1" s="179"/>
      <c r="LQL1" s="179"/>
      <c r="LQM1" s="179"/>
      <c r="LQN1" s="179"/>
      <c r="LQO1" s="179"/>
      <c r="LQP1" s="179"/>
      <c r="LQQ1" s="179"/>
      <c r="LQR1" s="179"/>
      <c r="LQS1" s="179"/>
      <c r="LQT1" s="179"/>
      <c r="LQU1" s="179"/>
      <c r="LQV1" s="179"/>
      <c r="LQW1" s="179"/>
      <c r="LQX1" s="179"/>
      <c r="LQY1" s="179"/>
      <c r="LQZ1" s="179"/>
      <c r="LRA1" s="179"/>
      <c r="LRB1" s="179"/>
      <c r="LRC1" s="179"/>
      <c r="LRD1" s="179"/>
      <c r="LRE1" s="179"/>
      <c r="LRF1" s="179"/>
      <c r="LRG1" s="179"/>
      <c r="LRH1" s="179"/>
      <c r="LRI1" s="179"/>
      <c r="LRJ1" s="179"/>
      <c r="LRK1" s="179"/>
      <c r="LRL1" s="179"/>
      <c r="LRM1" s="179"/>
      <c r="LRN1" s="179"/>
      <c r="LRO1" s="179"/>
      <c r="LRP1" s="179"/>
      <c r="LRQ1" s="179"/>
      <c r="LRR1" s="179"/>
      <c r="LRS1" s="179"/>
      <c r="LRT1" s="179"/>
      <c r="LRU1" s="179"/>
      <c r="LRV1" s="179"/>
      <c r="LRW1" s="179"/>
      <c r="LRX1" s="179"/>
      <c r="LRY1" s="179"/>
      <c r="LRZ1" s="179"/>
      <c r="LSA1" s="179"/>
      <c r="LSB1" s="179"/>
      <c r="LSC1" s="179"/>
      <c r="LSD1" s="179"/>
      <c r="LSE1" s="179"/>
      <c r="LSF1" s="179"/>
      <c r="LSG1" s="179"/>
      <c r="LSH1" s="179"/>
      <c r="LSI1" s="179"/>
      <c r="LSJ1" s="179"/>
      <c r="LSK1" s="179"/>
      <c r="LSL1" s="179"/>
      <c r="LSM1" s="179"/>
      <c r="LSN1" s="179"/>
      <c r="LSO1" s="179"/>
      <c r="LSP1" s="179"/>
      <c r="LSQ1" s="179"/>
      <c r="LSR1" s="179"/>
      <c r="LSS1" s="179"/>
      <c r="LST1" s="179"/>
      <c r="LSU1" s="179"/>
      <c r="LSV1" s="179"/>
      <c r="LSW1" s="179"/>
      <c r="LSX1" s="179"/>
      <c r="LSY1" s="179"/>
      <c r="LSZ1" s="179"/>
      <c r="LTA1" s="179"/>
      <c r="LTB1" s="179"/>
      <c r="LTC1" s="179"/>
      <c r="LTD1" s="179"/>
      <c r="LTE1" s="179"/>
      <c r="LTF1" s="179"/>
      <c r="LTG1" s="179"/>
      <c r="LTH1" s="179"/>
      <c r="LTI1" s="179"/>
      <c r="LTJ1" s="179"/>
      <c r="LTK1" s="179"/>
      <c r="LTL1" s="179"/>
      <c r="LTM1" s="179"/>
      <c r="LTN1" s="179"/>
      <c r="LTO1" s="179"/>
      <c r="LTP1" s="179"/>
      <c r="LTQ1" s="179"/>
      <c r="LTR1" s="179"/>
      <c r="LTS1" s="179"/>
      <c r="LTT1" s="179"/>
      <c r="LTU1" s="179"/>
      <c r="LTV1" s="179"/>
      <c r="LTW1" s="179"/>
      <c r="LTX1" s="179"/>
      <c r="LTY1" s="179"/>
      <c r="LTZ1" s="179"/>
      <c r="LUA1" s="179"/>
      <c r="LUB1" s="179"/>
      <c r="LUC1" s="179"/>
      <c r="LUD1" s="179"/>
      <c r="LUE1" s="179"/>
      <c r="LUF1" s="179"/>
      <c r="LUG1" s="179"/>
      <c r="LUH1" s="179"/>
      <c r="LUI1" s="179"/>
      <c r="LUJ1" s="179"/>
      <c r="LUK1" s="179"/>
      <c r="LUL1" s="179"/>
      <c r="LUM1" s="179"/>
      <c r="LUN1" s="179"/>
      <c r="LUO1" s="179"/>
      <c r="LUP1" s="179"/>
      <c r="LUQ1" s="179"/>
      <c r="LUR1" s="179"/>
      <c r="LUS1" s="179"/>
      <c r="LUT1" s="179"/>
      <c r="LUU1" s="179"/>
      <c r="LUV1" s="179"/>
      <c r="LUW1" s="179"/>
      <c r="LUX1" s="179"/>
      <c r="LUY1" s="179"/>
      <c r="LUZ1" s="179"/>
      <c r="LVA1" s="179"/>
      <c r="LVB1" s="179"/>
      <c r="LVC1" s="179"/>
      <c r="LVD1" s="179"/>
      <c r="LVE1" s="179"/>
      <c r="LVF1" s="179"/>
      <c r="LVG1" s="179"/>
      <c r="LVH1" s="179"/>
      <c r="LVI1" s="179"/>
      <c r="LVJ1" s="179"/>
      <c r="LVK1" s="179"/>
      <c r="LVL1" s="179"/>
      <c r="LVM1" s="179"/>
      <c r="LVN1" s="179"/>
      <c r="LVO1" s="179"/>
      <c r="LVP1" s="179"/>
      <c r="LVQ1" s="179"/>
      <c r="LVR1" s="179"/>
      <c r="LVS1" s="179"/>
      <c r="LVT1" s="179"/>
      <c r="LVU1" s="179"/>
      <c r="LVV1" s="179"/>
      <c r="LVW1" s="179"/>
      <c r="LVX1" s="179"/>
      <c r="LVY1" s="179"/>
      <c r="LVZ1" s="179"/>
      <c r="LWA1" s="179"/>
      <c r="LWB1" s="179"/>
      <c r="LWC1" s="179"/>
      <c r="LWD1" s="179"/>
      <c r="LWE1" s="179"/>
      <c r="LWF1" s="179"/>
      <c r="LWG1" s="179"/>
      <c r="LWH1" s="179"/>
      <c r="LWI1" s="179"/>
      <c r="LWJ1" s="179"/>
      <c r="LWK1" s="179"/>
      <c r="LWL1" s="179"/>
      <c r="LWM1" s="179"/>
      <c r="LWN1" s="179"/>
      <c r="LWO1" s="179"/>
      <c r="LWP1" s="179"/>
      <c r="LWQ1" s="179"/>
      <c r="LWR1" s="179"/>
      <c r="LWS1" s="179"/>
      <c r="LWT1" s="179"/>
      <c r="LWU1" s="179"/>
      <c r="LWV1" s="179"/>
      <c r="LWW1" s="179"/>
      <c r="LWX1" s="179"/>
      <c r="LWY1" s="179"/>
      <c r="LWZ1" s="179"/>
      <c r="LXA1" s="179"/>
      <c r="LXB1" s="179"/>
      <c r="LXC1" s="179"/>
      <c r="LXD1" s="179"/>
      <c r="LXE1" s="179"/>
      <c r="LXF1" s="179"/>
      <c r="LXG1" s="179"/>
      <c r="LXH1" s="179"/>
      <c r="LXI1" s="179"/>
      <c r="LXJ1" s="179"/>
      <c r="LXK1" s="179"/>
      <c r="LXL1" s="179"/>
      <c r="LXM1" s="179"/>
      <c r="LXN1" s="179"/>
      <c r="LXO1" s="179"/>
      <c r="LXP1" s="179"/>
      <c r="LXQ1" s="179"/>
      <c r="LXR1" s="179"/>
      <c r="LXS1" s="179"/>
      <c r="LXT1" s="179"/>
      <c r="LXU1" s="179"/>
      <c r="LXV1" s="179"/>
      <c r="LXW1" s="179"/>
      <c r="LXX1" s="179"/>
      <c r="LXY1" s="179"/>
      <c r="LXZ1" s="179"/>
      <c r="LYA1" s="179"/>
      <c r="LYB1" s="179"/>
      <c r="LYC1" s="179"/>
      <c r="LYD1" s="179"/>
      <c r="LYE1" s="179"/>
      <c r="LYF1" s="179"/>
      <c r="LYG1" s="179"/>
      <c r="LYH1" s="179"/>
      <c r="LYI1" s="179"/>
      <c r="LYJ1" s="179"/>
      <c r="LYK1" s="179"/>
      <c r="LYL1" s="179"/>
      <c r="LYM1" s="179"/>
      <c r="LYN1" s="179"/>
      <c r="LYO1" s="179"/>
      <c r="LYP1" s="179"/>
      <c r="LYQ1" s="179"/>
      <c r="LYR1" s="179"/>
      <c r="LYS1" s="179"/>
      <c r="LYT1" s="179"/>
      <c r="LYU1" s="179"/>
      <c r="LYV1" s="179"/>
      <c r="LYW1" s="179"/>
      <c r="LYX1" s="179"/>
      <c r="LYY1" s="179"/>
      <c r="LYZ1" s="179"/>
      <c r="LZA1" s="179"/>
      <c r="LZB1" s="179"/>
      <c r="LZC1" s="179"/>
      <c r="LZD1" s="179"/>
      <c r="LZE1" s="179"/>
      <c r="LZF1" s="179"/>
      <c r="LZG1" s="179"/>
      <c r="LZH1" s="179"/>
      <c r="LZI1" s="179"/>
      <c r="LZJ1" s="179"/>
      <c r="LZK1" s="179"/>
      <c r="LZL1" s="179"/>
      <c r="LZM1" s="179"/>
      <c r="LZN1" s="179"/>
      <c r="LZO1" s="179"/>
      <c r="LZP1" s="179"/>
      <c r="LZQ1" s="179"/>
      <c r="LZR1" s="179"/>
      <c r="LZS1" s="179"/>
      <c r="LZT1" s="179"/>
      <c r="LZU1" s="179"/>
      <c r="LZV1" s="179"/>
      <c r="LZW1" s="179"/>
      <c r="LZX1" s="179"/>
      <c r="LZY1" s="179"/>
      <c r="LZZ1" s="179"/>
      <c r="MAA1" s="179"/>
      <c r="MAB1" s="179"/>
      <c r="MAC1" s="179"/>
      <c r="MAD1" s="179"/>
      <c r="MAE1" s="179"/>
      <c r="MAF1" s="179"/>
      <c r="MAG1" s="179"/>
      <c r="MAH1" s="179"/>
      <c r="MAI1" s="179"/>
      <c r="MAJ1" s="179"/>
      <c r="MAK1" s="179"/>
      <c r="MAL1" s="179"/>
      <c r="MAM1" s="179"/>
      <c r="MAN1" s="179"/>
      <c r="MAO1" s="179"/>
      <c r="MAP1" s="179"/>
      <c r="MAQ1" s="179"/>
      <c r="MAR1" s="179"/>
      <c r="MAS1" s="179"/>
      <c r="MAT1" s="179"/>
      <c r="MAU1" s="179"/>
      <c r="MAV1" s="179"/>
      <c r="MAW1" s="179"/>
      <c r="MAX1" s="179"/>
      <c r="MAY1" s="179"/>
      <c r="MAZ1" s="179"/>
      <c r="MBA1" s="179"/>
      <c r="MBB1" s="179"/>
      <c r="MBC1" s="179"/>
      <c r="MBD1" s="179"/>
      <c r="MBE1" s="179"/>
      <c r="MBF1" s="179"/>
      <c r="MBG1" s="179"/>
      <c r="MBH1" s="179"/>
      <c r="MBI1" s="179"/>
      <c r="MBJ1" s="179"/>
      <c r="MBK1" s="179"/>
      <c r="MBL1" s="179"/>
      <c r="MBM1" s="179"/>
      <c r="MBN1" s="179"/>
      <c r="MBO1" s="179"/>
      <c r="MBP1" s="179"/>
      <c r="MBQ1" s="179"/>
      <c r="MBR1" s="179"/>
      <c r="MBS1" s="179"/>
      <c r="MBT1" s="179"/>
      <c r="MBU1" s="179"/>
      <c r="MBV1" s="179"/>
      <c r="MBW1" s="179"/>
      <c r="MBX1" s="179"/>
      <c r="MBY1" s="179"/>
      <c r="MBZ1" s="179"/>
      <c r="MCA1" s="179"/>
      <c r="MCB1" s="179"/>
      <c r="MCC1" s="179"/>
      <c r="MCD1" s="179"/>
      <c r="MCE1" s="179"/>
      <c r="MCF1" s="179"/>
      <c r="MCG1" s="179"/>
      <c r="MCH1" s="179"/>
      <c r="MCI1" s="179"/>
      <c r="MCJ1" s="179"/>
      <c r="MCK1" s="179"/>
      <c r="MCL1" s="179"/>
      <c r="MCM1" s="179"/>
      <c r="MCN1" s="179"/>
      <c r="MCO1" s="179"/>
      <c r="MCP1" s="179"/>
      <c r="MCQ1" s="179"/>
      <c r="MCR1" s="179"/>
      <c r="MCS1" s="179"/>
      <c r="MCT1" s="179"/>
      <c r="MCU1" s="179"/>
      <c r="MCV1" s="179"/>
      <c r="MCW1" s="179"/>
      <c r="MCX1" s="179"/>
      <c r="MCY1" s="179"/>
      <c r="MCZ1" s="179"/>
      <c r="MDA1" s="179"/>
      <c r="MDB1" s="179"/>
      <c r="MDC1" s="179"/>
      <c r="MDD1" s="179"/>
      <c r="MDE1" s="179"/>
      <c r="MDF1" s="179"/>
      <c r="MDG1" s="179"/>
      <c r="MDH1" s="179"/>
      <c r="MDI1" s="179"/>
      <c r="MDJ1" s="179"/>
      <c r="MDK1" s="179"/>
      <c r="MDL1" s="179"/>
      <c r="MDM1" s="179"/>
      <c r="MDN1" s="179"/>
      <c r="MDO1" s="179"/>
      <c r="MDP1" s="179"/>
      <c r="MDQ1" s="179"/>
      <c r="MDR1" s="179"/>
      <c r="MDS1" s="179"/>
      <c r="MDT1" s="179"/>
      <c r="MDU1" s="179"/>
      <c r="MDV1" s="179"/>
      <c r="MDW1" s="179"/>
      <c r="MDX1" s="179"/>
      <c r="MDY1" s="179"/>
      <c r="MDZ1" s="179"/>
      <c r="MEA1" s="179"/>
      <c r="MEB1" s="179"/>
      <c r="MEC1" s="179"/>
      <c r="MED1" s="179"/>
      <c r="MEE1" s="179"/>
      <c r="MEF1" s="179"/>
      <c r="MEG1" s="179"/>
      <c r="MEH1" s="179"/>
      <c r="MEI1" s="179"/>
      <c r="MEJ1" s="179"/>
      <c r="MEK1" s="179"/>
      <c r="MEL1" s="179"/>
      <c r="MEM1" s="179"/>
      <c r="MEN1" s="179"/>
      <c r="MEO1" s="179"/>
      <c r="MEP1" s="179"/>
      <c r="MEQ1" s="179"/>
      <c r="MER1" s="179"/>
      <c r="MES1" s="179"/>
      <c r="MET1" s="179"/>
      <c r="MEU1" s="179"/>
      <c r="MEV1" s="179"/>
      <c r="MEW1" s="179"/>
      <c r="MEX1" s="179"/>
      <c r="MEY1" s="179"/>
      <c r="MEZ1" s="179"/>
      <c r="MFA1" s="179"/>
      <c r="MFB1" s="179"/>
      <c r="MFC1" s="179"/>
      <c r="MFD1" s="179"/>
      <c r="MFE1" s="179"/>
      <c r="MFF1" s="179"/>
      <c r="MFG1" s="179"/>
      <c r="MFH1" s="179"/>
      <c r="MFI1" s="179"/>
      <c r="MFJ1" s="179"/>
      <c r="MFK1" s="179"/>
      <c r="MFL1" s="179"/>
      <c r="MFM1" s="179"/>
      <c r="MFN1" s="179"/>
      <c r="MFO1" s="179"/>
      <c r="MFP1" s="179"/>
      <c r="MFQ1" s="179"/>
      <c r="MFR1" s="179"/>
      <c r="MFS1" s="179"/>
      <c r="MFT1" s="179"/>
      <c r="MFU1" s="179"/>
      <c r="MFV1" s="179"/>
      <c r="MFW1" s="179"/>
      <c r="MFX1" s="179"/>
      <c r="MFY1" s="179"/>
      <c r="MFZ1" s="179"/>
      <c r="MGA1" s="179"/>
      <c r="MGB1" s="179"/>
      <c r="MGC1" s="179"/>
      <c r="MGD1" s="179"/>
      <c r="MGE1" s="179"/>
      <c r="MGF1" s="179"/>
      <c r="MGG1" s="179"/>
      <c r="MGH1" s="179"/>
      <c r="MGI1" s="179"/>
      <c r="MGJ1" s="179"/>
      <c r="MGK1" s="179"/>
      <c r="MGL1" s="179"/>
      <c r="MGM1" s="179"/>
      <c r="MGN1" s="179"/>
      <c r="MGO1" s="179"/>
      <c r="MGP1" s="179"/>
      <c r="MGQ1" s="179"/>
      <c r="MGR1" s="179"/>
      <c r="MGS1" s="179"/>
      <c r="MGT1" s="179"/>
      <c r="MGU1" s="179"/>
      <c r="MGV1" s="179"/>
      <c r="MGW1" s="179"/>
      <c r="MGX1" s="179"/>
      <c r="MGY1" s="179"/>
      <c r="MGZ1" s="179"/>
      <c r="MHA1" s="179"/>
      <c r="MHB1" s="179"/>
      <c r="MHC1" s="179"/>
      <c r="MHD1" s="179"/>
      <c r="MHE1" s="179"/>
      <c r="MHF1" s="179"/>
      <c r="MHG1" s="179"/>
      <c r="MHH1" s="179"/>
      <c r="MHI1" s="179"/>
      <c r="MHJ1" s="179"/>
      <c r="MHK1" s="179"/>
      <c r="MHL1" s="179"/>
      <c r="MHM1" s="179"/>
      <c r="MHN1" s="179"/>
      <c r="MHO1" s="179"/>
      <c r="MHP1" s="179"/>
      <c r="MHQ1" s="179"/>
      <c r="MHR1" s="179"/>
      <c r="MHS1" s="179"/>
      <c r="MHT1" s="179"/>
      <c r="MHU1" s="179"/>
      <c r="MHV1" s="179"/>
      <c r="MHW1" s="179"/>
      <c r="MHX1" s="179"/>
      <c r="MHY1" s="179"/>
      <c r="MHZ1" s="179"/>
      <c r="MIA1" s="179"/>
      <c r="MIB1" s="179"/>
      <c r="MIC1" s="179"/>
      <c r="MID1" s="179"/>
      <c r="MIE1" s="179"/>
      <c r="MIF1" s="179"/>
      <c r="MIG1" s="179"/>
      <c r="MIH1" s="179"/>
      <c r="MII1" s="179"/>
      <c r="MIJ1" s="179"/>
      <c r="MIK1" s="179"/>
      <c r="MIL1" s="179"/>
      <c r="MIM1" s="179"/>
      <c r="MIN1" s="179"/>
      <c r="MIO1" s="179"/>
      <c r="MIP1" s="179"/>
      <c r="MIQ1" s="179"/>
      <c r="MIR1" s="179"/>
      <c r="MIS1" s="179"/>
      <c r="MIT1" s="179"/>
      <c r="MIU1" s="179"/>
      <c r="MIV1" s="179"/>
      <c r="MIW1" s="179"/>
      <c r="MIX1" s="179"/>
      <c r="MIY1" s="179"/>
      <c r="MIZ1" s="179"/>
      <c r="MJA1" s="179"/>
      <c r="MJB1" s="179"/>
      <c r="MJC1" s="179"/>
      <c r="MJD1" s="179"/>
      <c r="MJE1" s="179"/>
      <c r="MJF1" s="179"/>
      <c r="MJG1" s="179"/>
      <c r="MJH1" s="179"/>
      <c r="MJI1" s="179"/>
      <c r="MJJ1" s="179"/>
      <c r="MJK1" s="179"/>
      <c r="MJL1" s="179"/>
      <c r="MJM1" s="179"/>
      <c r="MJN1" s="179"/>
      <c r="MJO1" s="179"/>
      <c r="MJP1" s="179"/>
      <c r="MJQ1" s="179"/>
      <c r="MJR1" s="179"/>
      <c r="MJS1" s="179"/>
      <c r="MJT1" s="179"/>
      <c r="MJU1" s="179"/>
      <c r="MJV1" s="179"/>
      <c r="MJW1" s="179"/>
      <c r="MJX1" s="179"/>
      <c r="MJY1" s="179"/>
      <c r="MJZ1" s="179"/>
      <c r="MKA1" s="179"/>
      <c r="MKB1" s="179"/>
      <c r="MKC1" s="179"/>
      <c r="MKD1" s="179"/>
      <c r="MKE1" s="179"/>
      <c r="MKF1" s="179"/>
      <c r="MKG1" s="179"/>
      <c r="MKH1" s="179"/>
      <c r="MKI1" s="179"/>
      <c r="MKJ1" s="179"/>
      <c r="MKK1" s="179"/>
      <c r="MKL1" s="179"/>
      <c r="MKM1" s="179"/>
      <c r="MKN1" s="179"/>
      <c r="MKO1" s="179"/>
      <c r="MKP1" s="179"/>
      <c r="MKQ1" s="179"/>
      <c r="MKR1" s="179"/>
      <c r="MKS1" s="179"/>
      <c r="MKT1" s="179"/>
      <c r="MKU1" s="179"/>
      <c r="MKV1" s="179"/>
      <c r="MKW1" s="179"/>
      <c r="MKX1" s="179"/>
      <c r="MKY1" s="179"/>
      <c r="MKZ1" s="179"/>
      <c r="MLA1" s="179"/>
      <c r="MLB1" s="179"/>
      <c r="MLC1" s="179"/>
      <c r="MLD1" s="179"/>
      <c r="MLE1" s="179"/>
      <c r="MLF1" s="179"/>
      <c r="MLG1" s="179"/>
      <c r="MLH1" s="179"/>
      <c r="MLI1" s="179"/>
      <c r="MLJ1" s="179"/>
      <c r="MLK1" s="179"/>
      <c r="MLL1" s="179"/>
      <c r="MLM1" s="179"/>
      <c r="MLN1" s="179"/>
      <c r="MLO1" s="179"/>
      <c r="MLP1" s="179"/>
      <c r="MLQ1" s="179"/>
      <c r="MLR1" s="179"/>
      <c r="MLS1" s="179"/>
      <c r="MLT1" s="179"/>
      <c r="MLU1" s="179"/>
      <c r="MLV1" s="179"/>
      <c r="MLW1" s="179"/>
      <c r="MLX1" s="179"/>
      <c r="MLY1" s="179"/>
      <c r="MLZ1" s="179"/>
      <c r="MMA1" s="179"/>
      <c r="MMB1" s="179"/>
      <c r="MMC1" s="179"/>
      <c r="MMD1" s="179"/>
      <c r="MME1" s="179"/>
      <c r="MMF1" s="179"/>
      <c r="MMG1" s="179"/>
      <c r="MMH1" s="179"/>
      <c r="MMI1" s="179"/>
      <c r="MMJ1" s="179"/>
      <c r="MMK1" s="179"/>
      <c r="MML1" s="179"/>
      <c r="MMM1" s="179"/>
      <c r="MMN1" s="179"/>
      <c r="MMO1" s="179"/>
      <c r="MMP1" s="179"/>
      <c r="MMQ1" s="179"/>
      <c r="MMR1" s="179"/>
      <c r="MMS1" s="179"/>
      <c r="MMT1" s="179"/>
      <c r="MMU1" s="179"/>
      <c r="MMV1" s="179"/>
      <c r="MMW1" s="179"/>
      <c r="MMX1" s="179"/>
      <c r="MMY1" s="179"/>
      <c r="MMZ1" s="179"/>
      <c r="MNA1" s="179"/>
      <c r="MNB1" s="179"/>
      <c r="MNC1" s="179"/>
      <c r="MND1" s="179"/>
      <c r="MNE1" s="179"/>
      <c r="MNF1" s="179"/>
      <c r="MNG1" s="179"/>
      <c r="MNH1" s="179"/>
      <c r="MNI1" s="179"/>
      <c r="MNJ1" s="179"/>
      <c r="MNK1" s="179"/>
      <c r="MNL1" s="179"/>
      <c r="MNM1" s="179"/>
      <c r="MNN1" s="179"/>
      <c r="MNO1" s="179"/>
      <c r="MNP1" s="179"/>
      <c r="MNQ1" s="179"/>
      <c r="MNR1" s="179"/>
      <c r="MNS1" s="179"/>
      <c r="MNT1" s="179"/>
      <c r="MNU1" s="179"/>
      <c r="MNV1" s="179"/>
      <c r="MNW1" s="179"/>
      <c r="MNX1" s="179"/>
      <c r="MNY1" s="179"/>
      <c r="MNZ1" s="179"/>
      <c r="MOA1" s="179"/>
      <c r="MOB1" s="179"/>
      <c r="MOC1" s="179"/>
      <c r="MOD1" s="179"/>
      <c r="MOE1" s="179"/>
      <c r="MOF1" s="179"/>
      <c r="MOG1" s="179"/>
      <c r="MOH1" s="179"/>
      <c r="MOI1" s="179"/>
      <c r="MOJ1" s="179"/>
      <c r="MOK1" s="179"/>
      <c r="MOL1" s="179"/>
      <c r="MOM1" s="179"/>
      <c r="MON1" s="179"/>
      <c r="MOO1" s="179"/>
      <c r="MOP1" s="179"/>
      <c r="MOQ1" s="179"/>
      <c r="MOR1" s="179"/>
      <c r="MOS1" s="179"/>
      <c r="MOT1" s="179"/>
      <c r="MOU1" s="179"/>
      <c r="MOV1" s="179"/>
      <c r="MOW1" s="179"/>
      <c r="MOX1" s="179"/>
      <c r="MOY1" s="179"/>
      <c r="MOZ1" s="179"/>
      <c r="MPA1" s="179"/>
      <c r="MPB1" s="179"/>
      <c r="MPC1" s="179"/>
      <c r="MPD1" s="179"/>
      <c r="MPE1" s="179"/>
      <c r="MPF1" s="179"/>
      <c r="MPG1" s="179"/>
      <c r="MPH1" s="179"/>
      <c r="MPI1" s="179"/>
      <c r="MPJ1" s="179"/>
      <c r="MPK1" s="179"/>
      <c r="MPL1" s="179"/>
      <c r="MPM1" s="179"/>
      <c r="MPN1" s="179"/>
      <c r="MPO1" s="179"/>
      <c r="MPP1" s="179"/>
      <c r="MPQ1" s="179"/>
      <c r="MPR1" s="179"/>
      <c r="MPS1" s="179"/>
      <c r="MPT1" s="179"/>
      <c r="MPU1" s="179"/>
      <c r="MPV1" s="179"/>
      <c r="MPW1" s="179"/>
      <c r="MPX1" s="179"/>
      <c r="MPY1" s="179"/>
      <c r="MPZ1" s="179"/>
      <c r="MQA1" s="179"/>
      <c r="MQB1" s="179"/>
      <c r="MQC1" s="179"/>
      <c r="MQD1" s="179"/>
      <c r="MQE1" s="179"/>
      <c r="MQF1" s="179"/>
      <c r="MQG1" s="179"/>
      <c r="MQH1" s="179"/>
      <c r="MQI1" s="179"/>
      <c r="MQJ1" s="179"/>
      <c r="MQK1" s="179"/>
      <c r="MQL1" s="179"/>
      <c r="MQM1" s="179"/>
      <c r="MQN1" s="179"/>
      <c r="MQO1" s="179"/>
      <c r="MQP1" s="179"/>
      <c r="MQQ1" s="179"/>
      <c r="MQR1" s="179"/>
      <c r="MQS1" s="179"/>
      <c r="MQT1" s="179"/>
      <c r="MQU1" s="179"/>
      <c r="MQV1" s="179"/>
      <c r="MQW1" s="179"/>
      <c r="MQX1" s="179"/>
      <c r="MQY1" s="179"/>
      <c r="MQZ1" s="179"/>
      <c r="MRA1" s="179"/>
      <c r="MRB1" s="179"/>
      <c r="MRC1" s="179"/>
      <c r="MRD1" s="179"/>
      <c r="MRE1" s="179"/>
      <c r="MRF1" s="179"/>
      <c r="MRG1" s="179"/>
      <c r="MRH1" s="179"/>
      <c r="MRI1" s="179"/>
      <c r="MRJ1" s="179"/>
      <c r="MRK1" s="179"/>
      <c r="MRL1" s="179"/>
      <c r="MRM1" s="179"/>
      <c r="MRN1" s="179"/>
      <c r="MRO1" s="179"/>
      <c r="MRP1" s="179"/>
      <c r="MRQ1" s="179"/>
      <c r="MRR1" s="179"/>
      <c r="MRS1" s="179"/>
      <c r="MRT1" s="179"/>
      <c r="MRU1" s="179"/>
      <c r="MRV1" s="179"/>
      <c r="MRW1" s="179"/>
      <c r="MRX1" s="179"/>
      <c r="MRY1" s="179"/>
      <c r="MRZ1" s="179"/>
      <c r="MSA1" s="179"/>
      <c r="MSB1" s="179"/>
      <c r="MSC1" s="179"/>
      <c r="MSD1" s="179"/>
      <c r="MSE1" s="179"/>
      <c r="MSF1" s="179"/>
      <c r="MSG1" s="179"/>
      <c r="MSH1" s="179"/>
      <c r="MSI1" s="179"/>
      <c r="MSJ1" s="179"/>
      <c r="MSK1" s="179"/>
      <c r="MSL1" s="179"/>
      <c r="MSM1" s="179"/>
      <c r="MSN1" s="179"/>
      <c r="MSO1" s="179"/>
      <c r="MSP1" s="179"/>
      <c r="MSQ1" s="179"/>
      <c r="MSR1" s="179"/>
      <c r="MSS1" s="179"/>
      <c r="MST1" s="179"/>
      <c r="MSU1" s="179"/>
      <c r="MSV1" s="179"/>
      <c r="MSW1" s="179"/>
      <c r="MSX1" s="179"/>
      <c r="MSY1" s="179"/>
      <c r="MSZ1" s="179"/>
      <c r="MTA1" s="179"/>
      <c r="MTB1" s="179"/>
      <c r="MTC1" s="179"/>
      <c r="MTD1" s="179"/>
      <c r="MTE1" s="179"/>
      <c r="MTF1" s="179"/>
      <c r="MTG1" s="179"/>
      <c r="MTH1" s="179"/>
      <c r="MTI1" s="179"/>
      <c r="MTJ1" s="179"/>
      <c r="MTK1" s="179"/>
      <c r="MTL1" s="179"/>
      <c r="MTM1" s="179"/>
      <c r="MTN1" s="179"/>
      <c r="MTO1" s="179"/>
      <c r="MTP1" s="179"/>
      <c r="MTQ1" s="179"/>
      <c r="MTR1" s="179"/>
      <c r="MTS1" s="179"/>
      <c r="MTT1" s="179"/>
      <c r="MTU1" s="179"/>
      <c r="MTV1" s="179"/>
      <c r="MTW1" s="179"/>
      <c r="MTX1" s="179"/>
      <c r="MTY1" s="179"/>
      <c r="MTZ1" s="179"/>
      <c r="MUA1" s="179"/>
      <c r="MUB1" s="179"/>
      <c r="MUC1" s="179"/>
      <c r="MUD1" s="179"/>
      <c r="MUE1" s="179"/>
      <c r="MUF1" s="179"/>
      <c r="MUG1" s="179"/>
      <c r="MUH1" s="179"/>
      <c r="MUI1" s="179"/>
      <c r="MUJ1" s="179"/>
      <c r="MUK1" s="179"/>
      <c r="MUL1" s="179"/>
      <c r="MUM1" s="179"/>
      <c r="MUN1" s="179"/>
      <c r="MUO1" s="179"/>
      <c r="MUP1" s="179"/>
      <c r="MUQ1" s="179"/>
      <c r="MUR1" s="179"/>
      <c r="MUS1" s="179"/>
      <c r="MUT1" s="179"/>
      <c r="MUU1" s="179"/>
      <c r="MUV1" s="179"/>
      <c r="MUW1" s="179"/>
      <c r="MUX1" s="179"/>
      <c r="MUY1" s="179"/>
      <c r="MUZ1" s="179"/>
      <c r="MVA1" s="179"/>
      <c r="MVB1" s="179"/>
      <c r="MVC1" s="179"/>
      <c r="MVD1" s="179"/>
      <c r="MVE1" s="179"/>
      <c r="MVF1" s="179"/>
      <c r="MVG1" s="179"/>
      <c r="MVH1" s="179"/>
      <c r="MVI1" s="179"/>
      <c r="MVJ1" s="179"/>
      <c r="MVK1" s="179"/>
      <c r="MVL1" s="179"/>
      <c r="MVM1" s="179"/>
      <c r="MVN1" s="179"/>
      <c r="MVO1" s="179"/>
      <c r="MVP1" s="179"/>
      <c r="MVQ1" s="179"/>
      <c r="MVR1" s="179"/>
      <c r="MVS1" s="179"/>
      <c r="MVT1" s="179"/>
      <c r="MVU1" s="179"/>
      <c r="MVV1" s="179"/>
      <c r="MVW1" s="179"/>
      <c r="MVX1" s="179"/>
      <c r="MVY1" s="179"/>
      <c r="MVZ1" s="179"/>
      <c r="MWA1" s="179"/>
      <c r="MWB1" s="179"/>
      <c r="MWC1" s="179"/>
      <c r="MWD1" s="179"/>
      <c r="MWE1" s="179"/>
      <c r="MWF1" s="179"/>
      <c r="MWG1" s="179"/>
      <c r="MWH1" s="179"/>
      <c r="MWI1" s="179"/>
      <c r="MWJ1" s="179"/>
      <c r="MWK1" s="179"/>
      <c r="MWL1" s="179"/>
      <c r="MWM1" s="179"/>
      <c r="MWN1" s="179"/>
      <c r="MWO1" s="179"/>
      <c r="MWP1" s="179"/>
      <c r="MWQ1" s="179"/>
      <c r="MWR1" s="179"/>
      <c r="MWS1" s="179"/>
      <c r="MWT1" s="179"/>
      <c r="MWU1" s="179"/>
      <c r="MWV1" s="179"/>
      <c r="MWW1" s="179"/>
      <c r="MWX1" s="179"/>
      <c r="MWY1" s="179"/>
      <c r="MWZ1" s="179"/>
      <c r="MXA1" s="179"/>
      <c r="MXB1" s="179"/>
      <c r="MXC1" s="179"/>
      <c r="MXD1" s="179"/>
      <c r="MXE1" s="179"/>
      <c r="MXF1" s="179"/>
      <c r="MXG1" s="179"/>
      <c r="MXH1" s="179"/>
      <c r="MXI1" s="179"/>
      <c r="MXJ1" s="179"/>
      <c r="MXK1" s="179"/>
      <c r="MXL1" s="179"/>
      <c r="MXM1" s="179"/>
      <c r="MXN1" s="179"/>
      <c r="MXO1" s="179"/>
      <c r="MXP1" s="179"/>
      <c r="MXQ1" s="179"/>
      <c r="MXR1" s="179"/>
      <c r="MXS1" s="179"/>
      <c r="MXT1" s="179"/>
      <c r="MXU1" s="179"/>
      <c r="MXV1" s="179"/>
      <c r="MXW1" s="179"/>
      <c r="MXX1" s="179"/>
      <c r="MXY1" s="179"/>
      <c r="MXZ1" s="179"/>
      <c r="MYA1" s="179"/>
      <c r="MYB1" s="179"/>
      <c r="MYC1" s="179"/>
      <c r="MYD1" s="179"/>
      <c r="MYE1" s="179"/>
      <c r="MYF1" s="179"/>
      <c r="MYG1" s="179"/>
      <c r="MYH1" s="179"/>
      <c r="MYI1" s="179"/>
      <c r="MYJ1" s="179"/>
      <c r="MYK1" s="179"/>
      <c r="MYL1" s="179"/>
      <c r="MYM1" s="179"/>
      <c r="MYN1" s="179"/>
      <c r="MYO1" s="179"/>
      <c r="MYP1" s="179"/>
      <c r="MYQ1" s="179"/>
      <c r="MYR1" s="179"/>
      <c r="MYS1" s="179"/>
      <c r="MYT1" s="179"/>
      <c r="MYU1" s="179"/>
      <c r="MYV1" s="179"/>
      <c r="MYW1" s="179"/>
      <c r="MYX1" s="179"/>
      <c r="MYY1" s="179"/>
      <c r="MYZ1" s="179"/>
      <c r="MZA1" s="179"/>
      <c r="MZB1" s="179"/>
      <c r="MZC1" s="179"/>
      <c r="MZD1" s="179"/>
      <c r="MZE1" s="179"/>
      <c r="MZF1" s="179"/>
      <c r="MZG1" s="179"/>
      <c r="MZH1" s="179"/>
      <c r="MZI1" s="179"/>
      <c r="MZJ1" s="179"/>
      <c r="MZK1" s="179"/>
      <c r="MZL1" s="179"/>
      <c r="MZM1" s="179"/>
      <c r="MZN1" s="179"/>
      <c r="MZO1" s="179"/>
      <c r="MZP1" s="179"/>
      <c r="MZQ1" s="179"/>
      <c r="MZR1" s="179"/>
      <c r="MZS1" s="179"/>
      <c r="MZT1" s="179"/>
      <c r="MZU1" s="179"/>
      <c r="MZV1" s="179"/>
      <c r="MZW1" s="179"/>
      <c r="MZX1" s="179"/>
      <c r="MZY1" s="179"/>
      <c r="MZZ1" s="179"/>
      <c r="NAA1" s="179"/>
      <c r="NAB1" s="179"/>
      <c r="NAC1" s="179"/>
      <c r="NAD1" s="179"/>
      <c r="NAE1" s="179"/>
      <c r="NAF1" s="179"/>
      <c r="NAG1" s="179"/>
      <c r="NAH1" s="179"/>
      <c r="NAI1" s="179"/>
      <c r="NAJ1" s="179"/>
      <c r="NAK1" s="179"/>
      <c r="NAL1" s="179"/>
      <c r="NAM1" s="179"/>
      <c r="NAN1" s="179"/>
      <c r="NAO1" s="179"/>
      <c r="NAP1" s="179"/>
      <c r="NAQ1" s="179"/>
      <c r="NAR1" s="179"/>
      <c r="NAS1" s="179"/>
      <c r="NAT1" s="179"/>
      <c r="NAU1" s="179"/>
      <c r="NAV1" s="179"/>
      <c r="NAW1" s="179"/>
      <c r="NAX1" s="179"/>
      <c r="NAY1" s="179"/>
      <c r="NAZ1" s="179"/>
      <c r="NBA1" s="179"/>
      <c r="NBB1" s="179"/>
      <c r="NBC1" s="179"/>
      <c r="NBD1" s="179"/>
      <c r="NBE1" s="179"/>
      <c r="NBF1" s="179"/>
      <c r="NBG1" s="179"/>
      <c r="NBH1" s="179"/>
      <c r="NBI1" s="179"/>
      <c r="NBJ1" s="179"/>
      <c r="NBK1" s="179"/>
      <c r="NBL1" s="179"/>
      <c r="NBM1" s="179"/>
      <c r="NBN1" s="179"/>
      <c r="NBO1" s="179"/>
      <c r="NBP1" s="179"/>
      <c r="NBQ1" s="179"/>
      <c r="NBR1" s="179"/>
      <c r="NBS1" s="179"/>
      <c r="NBT1" s="179"/>
      <c r="NBU1" s="179"/>
      <c r="NBV1" s="179"/>
      <c r="NBW1" s="179"/>
      <c r="NBX1" s="179"/>
      <c r="NBY1" s="179"/>
      <c r="NBZ1" s="179"/>
      <c r="NCA1" s="179"/>
      <c r="NCB1" s="179"/>
      <c r="NCC1" s="179"/>
      <c r="NCD1" s="179"/>
      <c r="NCE1" s="179"/>
      <c r="NCF1" s="179"/>
      <c r="NCG1" s="179"/>
      <c r="NCH1" s="179"/>
      <c r="NCI1" s="179"/>
      <c r="NCJ1" s="179"/>
      <c r="NCK1" s="179"/>
      <c r="NCL1" s="179"/>
      <c r="NCM1" s="179"/>
      <c r="NCN1" s="179"/>
      <c r="NCO1" s="179"/>
      <c r="NCP1" s="179"/>
      <c r="NCQ1" s="179"/>
      <c r="NCR1" s="179"/>
      <c r="NCS1" s="179"/>
      <c r="NCT1" s="179"/>
      <c r="NCU1" s="179"/>
      <c r="NCV1" s="179"/>
      <c r="NCW1" s="179"/>
      <c r="NCX1" s="179"/>
      <c r="NCY1" s="179"/>
      <c r="NCZ1" s="179"/>
      <c r="NDA1" s="179"/>
      <c r="NDB1" s="179"/>
      <c r="NDC1" s="179"/>
      <c r="NDD1" s="179"/>
      <c r="NDE1" s="179"/>
      <c r="NDF1" s="179"/>
      <c r="NDG1" s="179"/>
      <c r="NDH1" s="179"/>
      <c r="NDI1" s="179"/>
      <c r="NDJ1" s="179"/>
      <c r="NDK1" s="179"/>
      <c r="NDL1" s="179"/>
      <c r="NDM1" s="179"/>
      <c r="NDN1" s="179"/>
      <c r="NDO1" s="179"/>
      <c r="NDP1" s="179"/>
      <c r="NDQ1" s="179"/>
      <c r="NDR1" s="179"/>
      <c r="NDS1" s="179"/>
      <c r="NDT1" s="179"/>
      <c r="NDU1" s="179"/>
      <c r="NDV1" s="179"/>
      <c r="NDW1" s="179"/>
      <c r="NDX1" s="179"/>
      <c r="NDY1" s="179"/>
      <c r="NDZ1" s="179"/>
      <c r="NEA1" s="179"/>
      <c r="NEB1" s="179"/>
      <c r="NEC1" s="179"/>
      <c r="NED1" s="179"/>
      <c r="NEE1" s="179"/>
      <c r="NEF1" s="179"/>
      <c r="NEG1" s="179"/>
      <c r="NEH1" s="179"/>
      <c r="NEI1" s="179"/>
      <c r="NEJ1" s="179"/>
      <c r="NEK1" s="179"/>
      <c r="NEL1" s="179"/>
      <c r="NEM1" s="179"/>
      <c r="NEN1" s="179"/>
      <c r="NEO1" s="179"/>
      <c r="NEP1" s="179"/>
      <c r="NEQ1" s="179"/>
      <c r="NER1" s="179"/>
      <c r="NES1" s="179"/>
      <c r="NET1" s="179"/>
      <c r="NEU1" s="179"/>
      <c r="NEV1" s="179"/>
      <c r="NEW1" s="179"/>
      <c r="NEX1" s="179"/>
      <c r="NEY1" s="179"/>
      <c r="NEZ1" s="179"/>
      <c r="NFA1" s="179"/>
      <c r="NFB1" s="179"/>
      <c r="NFC1" s="179"/>
      <c r="NFD1" s="179"/>
      <c r="NFE1" s="179"/>
      <c r="NFF1" s="179"/>
      <c r="NFG1" s="179"/>
      <c r="NFH1" s="179"/>
      <c r="NFI1" s="179"/>
      <c r="NFJ1" s="179"/>
      <c r="NFK1" s="179"/>
      <c r="NFL1" s="179"/>
      <c r="NFM1" s="179"/>
      <c r="NFN1" s="179"/>
      <c r="NFO1" s="179"/>
      <c r="NFP1" s="179"/>
      <c r="NFQ1" s="179"/>
      <c r="NFR1" s="179"/>
      <c r="NFS1" s="179"/>
      <c r="NFT1" s="179"/>
      <c r="NFU1" s="179"/>
      <c r="NFV1" s="179"/>
      <c r="NFW1" s="179"/>
      <c r="NFX1" s="179"/>
      <c r="NFY1" s="179"/>
      <c r="NFZ1" s="179"/>
      <c r="NGA1" s="179"/>
      <c r="NGB1" s="179"/>
      <c r="NGC1" s="179"/>
      <c r="NGD1" s="179"/>
      <c r="NGE1" s="179"/>
      <c r="NGF1" s="179"/>
      <c r="NGG1" s="179"/>
      <c r="NGH1" s="179"/>
      <c r="NGI1" s="179"/>
      <c r="NGJ1" s="179"/>
      <c r="NGK1" s="179"/>
      <c r="NGL1" s="179"/>
      <c r="NGM1" s="179"/>
      <c r="NGN1" s="179"/>
      <c r="NGO1" s="179"/>
      <c r="NGP1" s="179"/>
      <c r="NGQ1" s="179"/>
      <c r="NGR1" s="179"/>
      <c r="NGS1" s="179"/>
      <c r="NGT1" s="179"/>
      <c r="NGU1" s="179"/>
      <c r="NGV1" s="179"/>
      <c r="NGW1" s="179"/>
      <c r="NGX1" s="179"/>
      <c r="NGY1" s="179"/>
      <c r="NGZ1" s="179"/>
      <c r="NHA1" s="179"/>
      <c r="NHB1" s="179"/>
      <c r="NHC1" s="179"/>
      <c r="NHD1" s="179"/>
      <c r="NHE1" s="179"/>
      <c r="NHF1" s="179"/>
      <c r="NHG1" s="179"/>
      <c r="NHH1" s="179"/>
      <c r="NHI1" s="179"/>
      <c r="NHJ1" s="179"/>
      <c r="NHK1" s="179"/>
      <c r="NHL1" s="179"/>
      <c r="NHM1" s="179"/>
      <c r="NHN1" s="179"/>
      <c r="NHO1" s="179"/>
      <c r="NHP1" s="179"/>
      <c r="NHQ1" s="179"/>
      <c r="NHR1" s="179"/>
      <c r="NHS1" s="179"/>
      <c r="NHT1" s="179"/>
      <c r="NHU1" s="179"/>
      <c r="NHV1" s="179"/>
      <c r="NHW1" s="179"/>
      <c r="NHX1" s="179"/>
      <c r="NHY1" s="179"/>
      <c r="NHZ1" s="179"/>
      <c r="NIA1" s="179"/>
      <c r="NIB1" s="179"/>
      <c r="NIC1" s="179"/>
      <c r="NID1" s="179"/>
      <c r="NIE1" s="179"/>
      <c r="NIF1" s="179"/>
      <c r="NIG1" s="179"/>
      <c r="NIH1" s="179"/>
      <c r="NII1" s="179"/>
      <c r="NIJ1" s="179"/>
      <c r="NIK1" s="179"/>
      <c r="NIL1" s="179"/>
      <c r="NIM1" s="179"/>
      <c r="NIN1" s="179"/>
      <c r="NIO1" s="179"/>
      <c r="NIP1" s="179"/>
      <c r="NIQ1" s="179"/>
      <c r="NIR1" s="179"/>
      <c r="NIS1" s="179"/>
      <c r="NIT1" s="179"/>
      <c r="NIU1" s="179"/>
      <c r="NIV1" s="179"/>
      <c r="NIW1" s="179"/>
      <c r="NIX1" s="179"/>
      <c r="NIY1" s="179"/>
      <c r="NIZ1" s="179"/>
      <c r="NJA1" s="179"/>
      <c r="NJB1" s="179"/>
      <c r="NJC1" s="179"/>
      <c r="NJD1" s="179"/>
      <c r="NJE1" s="179"/>
      <c r="NJF1" s="179"/>
      <c r="NJG1" s="179"/>
      <c r="NJH1" s="179"/>
      <c r="NJI1" s="179"/>
      <c r="NJJ1" s="179"/>
      <c r="NJK1" s="179"/>
      <c r="NJL1" s="179"/>
      <c r="NJM1" s="179"/>
      <c r="NJN1" s="179"/>
      <c r="NJO1" s="179"/>
      <c r="NJP1" s="179"/>
      <c r="NJQ1" s="179"/>
      <c r="NJR1" s="179"/>
      <c r="NJS1" s="179"/>
      <c r="NJT1" s="179"/>
      <c r="NJU1" s="179"/>
      <c r="NJV1" s="179"/>
      <c r="NJW1" s="179"/>
      <c r="NJX1" s="179"/>
      <c r="NJY1" s="179"/>
      <c r="NJZ1" s="179"/>
      <c r="NKA1" s="179"/>
      <c r="NKB1" s="179"/>
      <c r="NKC1" s="179"/>
      <c r="NKD1" s="179"/>
      <c r="NKE1" s="179"/>
      <c r="NKF1" s="179"/>
      <c r="NKG1" s="179"/>
      <c r="NKH1" s="179"/>
      <c r="NKI1" s="179"/>
      <c r="NKJ1" s="179"/>
      <c r="NKK1" s="179"/>
      <c r="NKL1" s="179"/>
      <c r="NKM1" s="179"/>
      <c r="NKN1" s="179"/>
      <c r="NKO1" s="179"/>
      <c r="NKP1" s="179"/>
      <c r="NKQ1" s="179"/>
      <c r="NKR1" s="179"/>
      <c r="NKS1" s="179"/>
      <c r="NKT1" s="179"/>
      <c r="NKU1" s="179"/>
      <c r="NKV1" s="179"/>
      <c r="NKW1" s="179"/>
      <c r="NKX1" s="179"/>
      <c r="NKY1" s="179"/>
      <c r="NKZ1" s="179"/>
      <c r="NLA1" s="179"/>
      <c r="NLB1" s="179"/>
      <c r="NLC1" s="179"/>
      <c r="NLD1" s="179"/>
      <c r="NLE1" s="179"/>
      <c r="NLF1" s="179"/>
      <c r="NLG1" s="179"/>
      <c r="NLH1" s="179"/>
      <c r="NLI1" s="179"/>
      <c r="NLJ1" s="179"/>
      <c r="NLK1" s="179"/>
      <c r="NLL1" s="179"/>
      <c r="NLM1" s="179"/>
      <c r="NLN1" s="179"/>
      <c r="NLO1" s="179"/>
      <c r="NLP1" s="179"/>
      <c r="NLQ1" s="179"/>
      <c r="NLR1" s="179"/>
      <c r="NLS1" s="179"/>
      <c r="NLT1" s="179"/>
      <c r="NLU1" s="179"/>
      <c r="NLV1" s="179"/>
      <c r="NLW1" s="179"/>
      <c r="NLX1" s="179"/>
      <c r="NLY1" s="179"/>
      <c r="NLZ1" s="179"/>
      <c r="NMA1" s="179"/>
      <c r="NMB1" s="179"/>
      <c r="NMC1" s="179"/>
      <c r="NMD1" s="179"/>
      <c r="NME1" s="179"/>
      <c r="NMF1" s="179"/>
      <c r="NMG1" s="179"/>
      <c r="NMH1" s="179"/>
      <c r="NMI1" s="179"/>
      <c r="NMJ1" s="179"/>
      <c r="NMK1" s="179"/>
      <c r="NML1" s="179"/>
      <c r="NMM1" s="179"/>
      <c r="NMN1" s="179"/>
      <c r="NMO1" s="179"/>
      <c r="NMP1" s="179"/>
      <c r="NMQ1" s="179"/>
      <c r="NMR1" s="179"/>
      <c r="NMS1" s="179"/>
      <c r="NMT1" s="179"/>
      <c r="NMU1" s="179"/>
      <c r="NMV1" s="179"/>
      <c r="NMW1" s="179"/>
      <c r="NMX1" s="179"/>
      <c r="NMY1" s="179"/>
      <c r="NMZ1" s="179"/>
      <c r="NNA1" s="179"/>
      <c r="NNB1" s="179"/>
      <c r="NNC1" s="179"/>
      <c r="NND1" s="179"/>
      <c r="NNE1" s="179"/>
      <c r="NNF1" s="179"/>
      <c r="NNG1" s="179"/>
      <c r="NNH1" s="179"/>
      <c r="NNI1" s="179"/>
      <c r="NNJ1" s="179"/>
      <c r="NNK1" s="179"/>
      <c r="NNL1" s="179"/>
      <c r="NNM1" s="179"/>
      <c r="NNN1" s="179"/>
      <c r="NNO1" s="179"/>
      <c r="NNP1" s="179"/>
      <c r="NNQ1" s="179"/>
      <c r="NNR1" s="179"/>
      <c r="NNS1" s="179"/>
      <c r="NNT1" s="179"/>
      <c r="NNU1" s="179"/>
      <c r="NNV1" s="179"/>
      <c r="NNW1" s="179"/>
      <c r="NNX1" s="179"/>
      <c r="NNY1" s="179"/>
      <c r="NNZ1" s="179"/>
      <c r="NOA1" s="179"/>
      <c r="NOB1" s="179"/>
      <c r="NOC1" s="179"/>
      <c r="NOD1" s="179"/>
      <c r="NOE1" s="179"/>
      <c r="NOF1" s="179"/>
      <c r="NOG1" s="179"/>
      <c r="NOH1" s="179"/>
      <c r="NOI1" s="179"/>
      <c r="NOJ1" s="179"/>
      <c r="NOK1" s="179"/>
      <c r="NOL1" s="179"/>
      <c r="NOM1" s="179"/>
      <c r="NON1" s="179"/>
      <c r="NOO1" s="179"/>
      <c r="NOP1" s="179"/>
      <c r="NOQ1" s="179"/>
      <c r="NOR1" s="179"/>
      <c r="NOS1" s="179"/>
      <c r="NOT1" s="179"/>
      <c r="NOU1" s="179"/>
      <c r="NOV1" s="179"/>
      <c r="NOW1" s="179"/>
      <c r="NOX1" s="179"/>
      <c r="NOY1" s="179"/>
      <c r="NOZ1" s="179"/>
      <c r="NPA1" s="179"/>
      <c r="NPB1" s="179"/>
      <c r="NPC1" s="179"/>
      <c r="NPD1" s="179"/>
      <c r="NPE1" s="179"/>
      <c r="NPF1" s="179"/>
      <c r="NPG1" s="179"/>
      <c r="NPH1" s="179"/>
      <c r="NPI1" s="179"/>
      <c r="NPJ1" s="179"/>
      <c r="NPK1" s="179"/>
      <c r="NPL1" s="179"/>
      <c r="NPM1" s="179"/>
      <c r="NPN1" s="179"/>
      <c r="NPO1" s="179"/>
      <c r="NPP1" s="179"/>
      <c r="NPQ1" s="179"/>
      <c r="NPR1" s="179"/>
      <c r="NPS1" s="179"/>
      <c r="NPT1" s="179"/>
      <c r="NPU1" s="179"/>
      <c r="NPV1" s="179"/>
      <c r="NPW1" s="179"/>
      <c r="NPX1" s="179"/>
      <c r="NPY1" s="179"/>
      <c r="NPZ1" s="179"/>
      <c r="NQA1" s="179"/>
      <c r="NQB1" s="179"/>
      <c r="NQC1" s="179"/>
      <c r="NQD1" s="179"/>
      <c r="NQE1" s="179"/>
      <c r="NQF1" s="179"/>
      <c r="NQG1" s="179"/>
      <c r="NQH1" s="179"/>
      <c r="NQI1" s="179"/>
      <c r="NQJ1" s="179"/>
      <c r="NQK1" s="179"/>
      <c r="NQL1" s="179"/>
      <c r="NQM1" s="179"/>
      <c r="NQN1" s="179"/>
      <c r="NQO1" s="179"/>
      <c r="NQP1" s="179"/>
      <c r="NQQ1" s="179"/>
      <c r="NQR1" s="179"/>
      <c r="NQS1" s="179"/>
      <c r="NQT1" s="179"/>
      <c r="NQU1" s="179"/>
      <c r="NQV1" s="179"/>
      <c r="NQW1" s="179"/>
      <c r="NQX1" s="179"/>
      <c r="NQY1" s="179"/>
      <c r="NQZ1" s="179"/>
      <c r="NRA1" s="179"/>
      <c r="NRB1" s="179"/>
      <c r="NRC1" s="179"/>
      <c r="NRD1" s="179"/>
      <c r="NRE1" s="179"/>
      <c r="NRF1" s="179"/>
      <c r="NRG1" s="179"/>
      <c r="NRH1" s="179"/>
      <c r="NRI1" s="179"/>
      <c r="NRJ1" s="179"/>
      <c r="NRK1" s="179"/>
      <c r="NRL1" s="179"/>
      <c r="NRM1" s="179"/>
      <c r="NRN1" s="179"/>
      <c r="NRO1" s="179"/>
      <c r="NRP1" s="179"/>
      <c r="NRQ1" s="179"/>
      <c r="NRR1" s="179"/>
      <c r="NRS1" s="179"/>
      <c r="NRT1" s="179"/>
      <c r="NRU1" s="179"/>
      <c r="NRV1" s="179"/>
      <c r="NRW1" s="179"/>
      <c r="NRX1" s="179"/>
      <c r="NRY1" s="179"/>
      <c r="NRZ1" s="179"/>
      <c r="NSA1" s="179"/>
      <c r="NSB1" s="179"/>
      <c r="NSC1" s="179"/>
      <c r="NSD1" s="179"/>
      <c r="NSE1" s="179"/>
      <c r="NSF1" s="179"/>
      <c r="NSG1" s="179"/>
      <c r="NSH1" s="179"/>
      <c r="NSI1" s="179"/>
      <c r="NSJ1" s="179"/>
      <c r="NSK1" s="179"/>
      <c r="NSL1" s="179"/>
      <c r="NSM1" s="179"/>
      <c r="NSN1" s="179"/>
      <c r="NSO1" s="179"/>
      <c r="NSP1" s="179"/>
      <c r="NSQ1" s="179"/>
      <c r="NSR1" s="179"/>
      <c r="NSS1" s="179"/>
      <c r="NST1" s="179"/>
      <c r="NSU1" s="179"/>
      <c r="NSV1" s="179"/>
      <c r="NSW1" s="179"/>
      <c r="NSX1" s="179"/>
      <c r="NSY1" s="179"/>
      <c r="NSZ1" s="179"/>
      <c r="NTA1" s="179"/>
      <c r="NTB1" s="179"/>
      <c r="NTC1" s="179"/>
      <c r="NTD1" s="179"/>
      <c r="NTE1" s="179"/>
      <c r="NTF1" s="179"/>
      <c r="NTG1" s="179"/>
      <c r="NTH1" s="179"/>
      <c r="NTI1" s="179"/>
      <c r="NTJ1" s="179"/>
      <c r="NTK1" s="179"/>
      <c r="NTL1" s="179"/>
      <c r="NTM1" s="179"/>
      <c r="NTN1" s="179"/>
      <c r="NTO1" s="179"/>
      <c r="NTP1" s="179"/>
      <c r="NTQ1" s="179"/>
      <c r="NTR1" s="179"/>
      <c r="NTS1" s="179"/>
      <c r="NTT1" s="179"/>
      <c r="NTU1" s="179"/>
      <c r="NTV1" s="179"/>
      <c r="NTW1" s="179"/>
      <c r="NTX1" s="179"/>
      <c r="NTY1" s="179"/>
      <c r="NTZ1" s="179"/>
      <c r="NUA1" s="179"/>
      <c r="NUB1" s="179"/>
      <c r="NUC1" s="179"/>
      <c r="NUD1" s="179"/>
      <c r="NUE1" s="179"/>
      <c r="NUF1" s="179"/>
      <c r="NUG1" s="179"/>
      <c r="NUH1" s="179"/>
      <c r="NUI1" s="179"/>
      <c r="NUJ1" s="179"/>
      <c r="NUK1" s="179"/>
      <c r="NUL1" s="179"/>
      <c r="NUM1" s="179"/>
      <c r="NUN1" s="179"/>
      <c r="NUO1" s="179"/>
      <c r="NUP1" s="179"/>
      <c r="NUQ1" s="179"/>
      <c r="NUR1" s="179"/>
      <c r="NUS1" s="179"/>
      <c r="NUT1" s="179"/>
      <c r="NUU1" s="179"/>
      <c r="NUV1" s="179"/>
      <c r="NUW1" s="179"/>
      <c r="NUX1" s="179"/>
      <c r="NUY1" s="179"/>
      <c r="NUZ1" s="179"/>
      <c r="NVA1" s="179"/>
      <c r="NVB1" s="179"/>
      <c r="NVC1" s="179"/>
      <c r="NVD1" s="179"/>
      <c r="NVE1" s="179"/>
      <c r="NVF1" s="179"/>
      <c r="NVG1" s="179"/>
      <c r="NVH1" s="179"/>
      <c r="NVI1" s="179"/>
      <c r="NVJ1" s="179"/>
      <c r="NVK1" s="179"/>
      <c r="NVL1" s="179"/>
      <c r="NVM1" s="179"/>
      <c r="NVN1" s="179"/>
      <c r="NVO1" s="179"/>
      <c r="NVP1" s="179"/>
      <c r="NVQ1" s="179"/>
      <c r="NVR1" s="179"/>
      <c r="NVS1" s="179"/>
      <c r="NVT1" s="179"/>
      <c r="NVU1" s="179"/>
      <c r="NVV1" s="179"/>
      <c r="NVW1" s="179"/>
      <c r="NVX1" s="179"/>
      <c r="NVY1" s="179"/>
      <c r="NVZ1" s="179"/>
      <c r="NWA1" s="179"/>
      <c r="NWB1" s="179"/>
      <c r="NWC1" s="179"/>
      <c r="NWD1" s="179"/>
      <c r="NWE1" s="179"/>
      <c r="NWF1" s="179"/>
      <c r="NWG1" s="179"/>
      <c r="NWH1" s="179"/>
      <c r="NWI1" s="179"/>
      <c r="NWJ1" s="179"/>
      <c r="NWK1" s="179"/>
      <c r="NWL1" s="179"/>
      <c r="NWM1" s="179"/>
      <c r="NWN1" s="179"/>
      <c r="NWO1" s="179"/>
      <c r="NWP1" s="179"/>
      <c r="NWQ1" s="179"/>
      <c r="NWR1" s="179"/>
      <c r="NWS1" s="179"/>
      <c r="NWT1" s="179"/>
      <c r="NWU1" s="179"/>
      <c r="NWV1" s="179"/>
      <c r="NWW1" s="179"/>
      <c r="NWX1" s="179"/>
      <c r="NWY1" s="179"/>
      <c r="NWZ1" s="179"/>
      <c r="NXA1" s="179"/>
      <c r="NXB1" s="179"/>
      <c r="NXC1" s="179"/>
      <c r="NXD1" s="179"/>
      <c r="NXE1" s="179"/>
      <c r="NXF1" s="179"/>
      <c r="NXG1" s="179"/>
      <c r="NXH1" s="179"/>
      <c r="NXI1" s="179"/>
      <c r="NXJ1" s="179"/>
      <c r="NXK1" s="179"/>
      <c r="NXL1" s="179"/>
      <c r="NXM1" s="179"/>
      <c r="NXN1" s="179"/>
      <c r="NXO1" s="179"/>
      <c r="NXP1" s="179"/>
      <c r="NXQ1" s="179"/>
      <c r="NXR1" s="179"/>
      <c r="NXS1" s="179"/>
      <c r="NXT1" s="179"/>
      <c r="NXU1" s="179"/>
      <c r="NXV1" s="179"/>
      <c r="NXW1" s="179"/>
      <c r="NXX1" s="179"/>
      <c r="NXY1" s="179"/>
      <c r="NXZ1" s="179"/>
      <c r="NYA1" s="179"/>
      <c r="NYB1" s="179"/>
      <c r="NYC1" s="179"/>
      <c r="NYD1" s="179"/>
      <c r="NYE1" s="179"/>
      <c r="NYF1" s="179"/>
      <c r="NYG1" s="179"/>
      <c r="NYH1" s="179"/>
      <c r="NYI1" s="179"/>
      <c r="NYJ1" s="179"/>
      <c r="NYK1" s="179"/>
      <c r="NYL1" s="179"/>
      <c r="NYM1" s="179"/>
      <c r="NYN1" s="179"/>
      <c r="NYO1" s="179"/>
      <c r="NYP1" s="179"/>
      <c r="NYQ1" s="179"/>
      <c r="NYR1" s="179"/>
      <c r="NYS1" s="179"/>
      <c r="NYT1" s="179"/>
      <c r="NYU1" s="179"/>
      <c r="NYV1" s="179"/>
      <c r="NYW1" s="179"/>
      <c r="NYX1" s="179"/>
      <c r="NYY1" s="179"/>
      <c r="NYZ1" s="179"/>
      <c r="NZA1" s="179"/>
      <c r="NZB1" s="179"/>
      <c r="NZC1" s="179"/>
      <c r="NZD1" s="179"/>
      <c r="NZE1" s="179"/>
      <c r="NZF1" s="179"/>
      <c r="NZG1" s="179"/>
      <c r="NZH1" s="179"/>
      <c r="NZI1" s="179"/>
      <c r="NZJ1" s="179"/>
      <c r="NZK1" s="179"/>
      <c r="NZL1" s="179"/>
      <c r="NZM1" s="179"/>
      <c r="NZN1" s="179"/>
      <c r="NZO1" s="179"/>
      <c r="NZP1" s="179"/>
      <c r="NZQ1" s="179"/>
      <c r="NZR1" s="179"/>
      <c r="NZS1" s="179"/>
      <c r="NZT1" s="179"/>
      <c r="NZU1" s="179"/>
      <c r="NZV1" s="179"/>
      <c r="NZW1" s="179"/>
      <c r="NZX1" s="179"/>
      <c r="NZY1" s="179"/>
      <c r="NZZ1" s="179"/>
      <c r="OAA1" s="179"/>
      <c r="OAB1" s="179"/>
      <c r="OAC1" s="179"/>
      <c r="OAD1" s="179"/>
      <c r="OAE1" s="179"/>
      <c r="OAF1" s="179"/>
      <c r="OAG1" s="179"/>
      <c r="OAH1" s="179"/>
      <c r="OAI1" s="179"/>
      <c r="OAJ1" s="179"/>
      <c r="OAK1" s="179"/>
      <c r="OAL1" s="179"/>
      <c r="OAM1" s="179"/>
      <c r="OAN1" s="179"/>
      <c r="OAO1" s="179"/>
      <c r="OAP1" s="179"/>
      <c r="OAQ1" s="179"/>
      <c r="OAR1" s="179"/>
      <c r="OAS1" s="179"/>
      <c r="OAT1" s="179"/>
      <c r="OAU1" s="179"/>
      <c r="OAV1" s="179"/>
      <c r="OAW1" s="179"/>
      <c r="OAX1" s="179"/>
      <c r="OAY1" s="179"/>
      <c r="OAZ1" s="179"/>
      <c r="OBA1" s="179"/>
      <c r="OBB1" s="179"/>
      <c r="OBC1" s="179"/>
      <c r="OBD1" s="179"/>
      <c r="OBE1" s="179"/>
      <c r="OBF1" s="179"/>
      <c r="OBG1" s="179"/>
      <c r="OBH1" s="179"/>
      <c r="OBI1" s="179"/>
      <c r="OBJ1" s="179"/>
      <c r="OBK1" s="179"/>
      <c r="OBL1" s="179"/>
      <c r="OBM1" s="179"/>
      <c r="OBN1" s="179"/>
      <c r="OBO1" s="179"/>
      <c r="OBP1" s="179"/>
      <c r="OBQ1" s="179"/>
      <c r="OBR1" s="179"/>
      <c r="OBS1" s="179"/>
      <c r="OBT1" s="179"/>
      <c r="OBU1" s="179"/>
      <c r="OBV1" s="179"/>
      <c r="OBW1" s="179"/>
      <c r="OBX1" s="179"/>
      <c r="OBY1" s="179"/>
      <c r="OBZ1" s="179"/>
      <c r="OCA1" s="179"/>
      <c r="OCB1" s="179"/>
      <c r="OCC1" s="179"/>
      <c r="OCD1" s="179"/>
      <c r="OCE1" s="179"/>
      <c r="OCF1" s="179"/>
      <c r="OCG1" s="179"/>
      <c r="OCH1" s="179"/>
      <c r="OCI1" s="179"/>
      <c r="OCJ1" s="179"/>
      <c r="OCK1" s="179"/>
      <c r="OCL1" s="179"/>
      <c r="OCM1" s="179"/>
      <c r="OCN1" s="179"/>
      <c r="OCO1" s="179"/>
      <c r="OCP1" s="179"/>
      <c r="OCQ1" s="179"/>
      <c r="OCR1" s="179"/>
      <c r="OCS1" s="179"/>
      <c r="OCT1" s="179"/>
      <c r="OCU1" s="179"/>
      <c r="OCV1" s="179"/>
      <c r="OCW1" s="179"/>
      <c r="OCX1" s="179"/>
      <c r="OCY1" s="179"/>
      <c r="OCZ1" s="179"/>
      <c r="ODA1" s="179"/>
      <c r="ODB1" s="179"/>
      <c r="ODC1" s="179"/>
      <c r="ODD1" s="179"/>
      <c r="ODE1" s="179"/>
      <c r="ODF1" s="179"/>
      <c r="ODG1" s="179"/>
      <c r="ODH1" s="179"/>
      <c r="ODI1" s="179"/>
      <c r="ODJ1" s="179"/>
      <c r="ODK1" s="179"/>
      <c r="ODL1" s="179"/>
      <c r="ODM1" s="179"/>
      <c r="ODN1" s="179"/>
      <c r="ODO1" s="179"/>
      <c r="ODP1" s="179"/>
      <c r="ODQ1" s="179"/>
      <c r="ODR1" s="179"/>
      <c r="ODS1" s="179"/>
      <c r="ODT1" s="179"/>
      <c r="ODU1" s="179"/>
      <c r="ODV1" s="179"/>
      <c r="ODW1" s="179"/>
      <c r="ODX1" s="179"/>
      <c r="ODY1" s="179"/>
      <c r="ODZ1" s="179"/>
      <c r="OEA1" s="179"/>
      <c r="OEB1" s="179"/>
      <c r="OEC1" s="179"/>
      <c r="OED1" s="179"/>
      <c r="OEE1" s="179"/>
      <c r="OEF1" s="179"/>
      <c r="OEG1" s="179"/>
      <c r="OEH1" s="179"/>
      <c r="OEI1" s="179"/>
      <c r="OEJ1" s="179"/>
      <c r="OEK1" s="179"/>
      <c r="OEL1" s="179"/>
      <c r="OEM1" s="179"/>
      <c r="OEN1" s="179"/>
      <c r="OEO1" s="179"/>
      <c r="OEP1" s="179"/>
      <c r="OEQ1" s="179"/>
      <c r="OER1" s="179"/>
      <c r="OES1" s="179"/>
      <c r="OET1" s="179"/>
      <c r="OEU1" s="179"/>
      <c r="OEV1" s="179"/>
      <c r="OEW1" s="179"/>
      <c r="OEX1" s="179"/>
      <c r="OEY1" s="179"/>
      <c r="OEZ1" s="179"/>
      <c r="OFA1" s="179"/>
      <c r="OFB1" s="179"/>
      <c r="OFC1" s="179"/>
      <c r="OFD1" s="179"/>
      <c r="OFE1" s="179"/>
      <c r="OFF1" s="179"/>
      <c r="OFG1" s="179"/>
      <c r="OFH1" s="179"/>
      <c r="OFI1" s="179"/>
      <c r="OFJ1" s="179"/>
      <c r="OFK1" s="179"/>
      <c r="OFL1" s="179"/>
      <c r="OFM1" s="179"/>
      <c r="OFN1" s="179"/>
      <c r="OFO1" s="179"/>
      <c r="OFP1" s="179"/>
      <c r="OFQ1" s="179"/>
      <c r="OFR1" s="179"/>
      <c r="OFS1" s="179"/>
      <c r="OFT1" s="179"/>
      <c r="OFU1" s="179"/>
      <c r="OFV1" s="179"/>
      <c r="OFW1" s="179"/>
      <c r="OFX1" s="179"/>
      <c r="OFY1" s="179"/>
      <c r="OFZ1" s="179"/>
      <c r="OGA1" s="179"/>
      <c r="OGB1" s="179"/>
      <c r="OGC1" s="179"/>
      <c r="OGD1" s="179"/>
      <c r="OGE1" s="179"/>
      <c r="OGF1" s="179"/>
      <c r="OGG1" s="179"/>
      <c r="OGH1" s="179"/>
      <c r="OGI1" s="179"/>
      <c r="OGJ1" s="179"/>
      <c r="OGK1" s="179"/>
      <c r="OGL1" s="179"/>
      <c r="OGM1" s="179"/>
      <c r="OGN1" s="179"/>
      <c r="OGO1" s="179"/>
      <c r="OGP1" s="179"/>
      <c r="OGQ1" s="179"/>
      <c r="OGR1" s="179"/>
      <c r="OGS1" s="179"/>
      <c r="OGT1" s="179"/>
      <c r="OGU1" s="179"/>
      <c r="OGV1" s="179"/>
      <c r="OGW1" s="179"/>
      <c r="OGX1" s="179"/>
      <c r="OGY1" s="179"/>
      <c r="OGZ1" s="179"/>
      <c r="OHA1" s="179"/>
      <c r="OHB1" s="179"/>
      <c r="OHC1" s="179"/>
      <c r="OHD1" s="179"/>
      <c r="OHE1" s="179"/>
      <c r="OHF1" s="179"/>
      <c r="OHG1" s="179"/>
      <c r="OHH1" s="179"/>
      <c r="OHI1" s="179"/>
      <c r="OHJ1" s="179"/>
      <c r="OHK1" s="179"/>
      <c r="OHL1" s="179"/>
      <c r="OHM1" s="179"/>
      <c r="OHN1" s="179"/>
      <c r="OHO1" s="179"/>
      <c r="OHP1" s="179"/>
      <c r="OHQ1" s="179"/>
      <c r="OHR1" s="179"/>
      <c r="OHS1" s="179"/>
      <c r="OHT1" s="179"/>
      <c r="OHU1" s="179"/>
      <c r="OHV1" s="179"/>
      <c r="OHW1" s="179"/>
      <c r="OHX1" s="179"/>
      <c r="OHY1" s="179"/>
      <c r="OHZ1" s="179"/>
      <c r="OIA1" s="179"/>
      <c r="OIB1" s="179"/>
      <c r="OIC1" s="179"/>
      <c r="OID1" s="179"/>
      <c r="OIE1" s="179"/>
      <c r="OIF1" s="179"/>
      <c r="OIG1" s="179"/>
      <c r="OIH1" s="179"/>
      <c r="OII1" s="179"/>
      <c r="OIJ1" s="179"/>
      <c r="OIK1" s="179"/>
      <c r="OIL1" s="179"/>
      <c r="OIM1" s="179"/>
      <c r="OIN1" s="179"/>
      <c r="OIO1" s="179"/>
      <c r="OIP1" s="179"/>
      <c r="OIQ1" s="179"/>
      <c r="OIR1" s="179"/>
      <c r="OIS1" s="179"/>
      <c r="OIT1" s="179"/>
      <c r="OIU1" s="179"/>
      <c r="OIV1" s="179"/>
      <c r="OIW1" s="179"/>
      <c r="OIX1" s="179"/>
      <c r="OIY1" s="179"/>
      <c r="OIZ1" s="179"/>
      <c r="OJA1" s="179"/>
      <c r="OJB1" s="179"/>
      <c r="OJC1" s="179"/>
      <c r="OJD1" s="179"/>
      <c r="OJE1" s="179"/>
      <c r="OJF1" s="179"/>
      <c r="OJG1" s="179"/>
      <c r="OJH1" s="179"/>
      <c r="OJI1" s="179"/>
      <c r="OJJ1" s="179"/>
      <c r="OJK1" s="179"/>
      <c r="OJL1" s="179"/>
      <c r="OJM1" s="179"/>
      <c r="OJN1" s="179"/>
      <c r="OJO1" s="179"/>
      <c r="OJP1" s="179"/>
      <c r="OJQ1" s="179"/>
      <c r="OJR1" s="179"/>
      <c r="OJS1" s="179"/>
      <c r="OJT1" s="179"/>
      <c r="OJU1" s="179"/>
      <c r="OJV1" s="179"/>
      <c r="OJW1" s="179"/>
      <c r="OJX1" s="179"/>
      <c r="OJY1" s="179"/>
      <c r="OJZ1" s="179"/>
      <c r="OKA1" s="179"/>
      <c r="OKB1" s="179"/>
      <c r="OKC1" s="179"/>
      <c r="OKD1" s="179"/>
      <c r="OKE1" s="179"/>
      <c r="OKF1" s="179"/>
      <c r="OKG1" s="179"/>
      <c r="OKH1" s="179"/>
      <c r="OKI1" s="179"/>
      <c r="OKJ1" s="179"/>
      <c r="OKK1" s="179"/>
      <c r="OKL1" s="179"/>
      <c r="OKM1" s="179"/>
      <c r="OKN1" s="179"/>
      <c r="OKO1" s="179"/>
      <c r="OKP1" s="179"/>
      <c r="OKQ1" s="179"/>
      <c r="OKR1" s="179"/>
      <c r="OKS1" s="179"/>
      <c r="OKT1" s="179"/>
      <c r="OKU1" s="179"/>
      <c r="OKV1" s="179"/>
      <c r="OKW1" s="179"/>
      <c r="OKX1" s="179"/>
      <c r="OKY1" s="179"/>
      <c r="OKZ1" s="179"/>
      <c r="OLA1" s="179"/>
      <c r="OLB1" s="179"/>
      <c r="OLC1" s="179"/>
      <c r="OLD1" s="179"/>
      <c r="OLE1" s="179"/>
      <c r="OLF1" s="179"/>
      <c r="OLG1" s="179"/>
      <c r="OLH1" s="179"/>
      <c r="OLI1" s="179"/>
      <c r="OLJ1" s="179"/>
      <c r="OLK1" s="179"/>
      <c r="OLL1" s="179"/>
      <c r="OLM1" s="179"/>
      <c r="OLN1" s="179"/>
      <c r="OLO1" s="179"/>
      <c r="OLP1" s="179"/>
      <c r="OLQ1" s="179"/>
      <c r="OLR1" s="179"/>
      <c r="OLS1" s="179"/>
      <c r="OLT1" s="179"/>
      <c r="OLU1" s="179"/>
      <c r="OLV1" s="179"/>
      <c r="OLW1" s="179"/>
      <c r="OLX1" s="179"/>
      <c r="OLY1" s="179"/>
      <c r="OLZ1" s="179"/>
      <c r="OMA1" s="179"/>
      <c r="OMB1" s="179"/>
      <c r="OMC1" s="179"/>
      <c r="OMD1" s="179"/>
      <c r="OME1" s="179"/>
      <c r="OMF1" s="179"/>
      <c r="OMG1" s="179"/>
      <c r="OMH1" s="179"/>
      <c r="OMI1" s="179"/>
      <c r="OMJ1" s="179"/>
      <c r="OMK1" s="179"/>
      <c r="OML1" s="179"/>
      <c r="OMM1" s="179"/>
      <c r="OMN1" s="179"/>
      <c r="OMO1" s="179"/>
      <c r="OMP1" s="179"/>
      <c r="OMQ1" s="179"/>
      <c r="OMR1" s="179"/>
      <c r="OMS1" s="179"/>
      <c r="OMT1" s="179"/>
      <c r="OMU1" s="179"/>
      <c r="OMV1" s="179"/>
      <c r="OMW1" s="179"/>
      <c r="OMX1" s="179"/>
      <c r="OMY1" s="179"/>
      <c r="OMZ1" s="179"/>
      <c r="ONA1" s="179"/>
      <c r="ONB1" s="179"/>
      <c r="ONC1" s="179"/>
      <c r="OND1" s="179"/>
      <c r="ONE1" s="179"/>
      <c r="ONF1" s="179"/>
      <c r="ONG1" s="179"/>
      <c r="ONH1" s="179"/>
      <c r="ONI1" s="179"/>
      <c r="ONJ1" s="179"/>
      <c r="ONK1" s="179"/>
      <c r="ONL1" s="179"/>
      <c r="ONM1" s="179"/>
      <c r="ONN1" s="179"/>
      <c r="ONO1" s="179"/>
      <c r="ONP1" s="179"/>
      <c r="ONQ1" s="179"/>
      <c r="ONR1" s="179"/>
      <c r="ONS1" s="179"/>
      <c r="ONT1" s="179"/>
      <c r="ONU1" s="179"/>
      <c r="ONV1" s="179"/>
      <c r="ONW1" s="179"/>
      <c r="ONX1" s="179"/>
      <c r="ONY1" s="179"/>
      <c r="ONZ1" s="179"/>
      <c r="OOA1" s="179"/>
      <c r="OOB1" s="179"/>
      <c r="OOC1" s="179"/>
      <c r="OOD1" s="179"/>
      <c r="OOE1" s="179"/>
      <c r="OOF1" s="179"/>
      <c r="OOG1" s="179"/>
      <c r="OOH1" s="179"/>
      <c r="OOI1" s="179"/>
      <c r="OOJ1" s="179"/>
      <c r="OOK1" s="179"/>
      <c r="OOL1" s="179"/>
      <c r="OOM1" s="179"/>
      <c r="OON1" s="179"/>
      <c r="OOO1" s="179"/>
      <c r="OOP1" s="179"/>
      <c r="OOQ1" s="179"/>
      <c r="OOR1" s="179"/>
      <c r="OOS1" s="179"/>
      <c r="OOT1" s="179"/>
      <c r="OOU1" s="179"/>
      <c r="OOV1" s="179"/>
      <c r="OOW1" s="179"/>
      <c r="OOX1" s="179"/>
      <c r="OOY1" s="179"/>
      <c r="OOZ1" s="179"/>
      <c r="OPA1" s="179"/>
      <c r="OPB1" s="179"/>
      <c r="OPC1" s="179"/>
      <c r="OPD1" s="179"/>
      <c r="OPE1" s="179"/>
      <c r="OPF1" s="179"/>
      <c r="OPG1" s="179"/>
      <c r="OPH1" s="179"/>
      <c r="OPI1" s="179"/>
      <c r="OPJ1" s="179"/>
      <c r="OPK1" s="179"/>
      <c r="OPL1" s="179"/>
      <c r="OPM1" s="179"/>
      <c r="OPN1" s="179"/>
      <c r="OPO1" s="179"/>
      <c r="OPP1" s="179"/>
      <c r="OPQ1" s="179"/>
      <c r="OPR1" s="179"/>
      <c r="OPS1" s="179"/>
      <c r="OPT1" s="179"/>
      <c r="OPU1" s="179"/>
      <c r="OPV1" s="179"/>
      <c r="OPW1" s="179"/>
      <c r="OPX1" s="179"/>
      <c r="OPY1" s="179"/>
      <c r="OPZ1" s="179"/>
      <c r="OQA1" s="179"/>
      <c r="OQB1" s="179"/>
      <c r="OQC1" s="179"/>
      <c r="OQD1" s="179"/>
      <c r="OQE1" s="179"/>
      <c r="OQF1" s="179"/>
      <c r="OQG1" s="179"/>
      <c r="OQH1" s="179"/>
      <c r="OQI1" s="179"/>
      <c r="OQJ1" s="179"/>
      <c r="OQK1" s="179"/>
      <c r="OQL1" s="179"/>
      <c r="OQM1" s="179"/>
      <c r="OQN1" s="179"/>
      <c r="OQO1" s="179"/>
      <c r="OQP1" s="179"/>
      <c r="OQQ1" s="179"/>
      <c r="OQR1" s="179"/>
      <c r="OQS1" s="179"/>
      <c r="OQT1" s="179"/>
      <c r="OQU1" s="179"/>
      <c r="OQV1" s="179"/>
      <c r="OQW1" s="179"/>
      <c r="OQX1" s="179"/>
      <c r="OQY1" s="179"/>
      <c r="OQZ1" s="179"/>
      <c r="ORA1" s="179"/>
      <c r="ORB1" s="179"/>
      <c r="ORC1" s="179"/>
      <c r="ORD1" s="179"/>
      <c r="ORE1" s="179"/>
      <c r="ORF1" s="179"/>
      <c r="ORG1" s="179"/>
      <c r="ORH1" s="179"/>
      <c r="ORI1" s="179"/>
      <c r="ORJ1" s="179"/>
      <c r="ORK1" s="179"/>
      <c r="ORL1" s="179"/>
      <c r="ORM1" s="179"/>
      <c r="ORN1" s="179"/>
      <c r="ORO1" s="179"/>
      <c r="ORP1" s="179"/>
      <c r="ORQ1" s="179"/>
      <c r="ORR1" s="179"/>
      <c r="ORS1" s="179"/>
      <c r="ORT1" s="179"/>
      <c r="ORU1" s="179"/>
      <c r="ORV1" s="179"/>
      <c r="ORW1" s="179"/>
      <c r="ORX1" s="179"/>
      <c r="ORY1" s="179"/>
      <c r="ORZ1" s="179"/>
      <c r="OSA1" s="179"/>
      <c r="OSB1" s="179"/>
      <c r="OSC1" s="179"/>
      <c r="OSD1" s="179"/>
      <c r="OSE1" s="179"/>
      <c r="OSF1" s="179"/>
      <c r="OSG1" s="179"/>
      <c r="OSH1" s="179"/>
      <c r="OSI1" s="179"/>
      <c r="OSJ1" s="179"/>
      <c r="OSK1" s="179"/>
      <c r="OSL1" s="179"/>
      <c r="OSM1" s="179"/>
      <c r="OSN1" s="179"/>
      <c r="OSO1" s="179"/>
      <c r="OSP1" s="179"/>
      <c r="OSQ1" s="179"/>
      <c r="OSR1" s="179"/>
      <c r="OSS1" s="179"/>
      <c r="OST1" s="179"/>
      <c r="OSU1" s="179"/>
      <c r="OSV1" s="179"/>
      <c r="OSW1" s="179"/>
      <c r="OSX1" s="179"/>
      <c r="OSY1" s="179"/>
      <c r="OSZ1" s="179"/>
      <c r="OTA1" s="179"/>
      <c r="OTB1" s="179"/>
      <c r="OTC1" s="179"/>
      <c r="OTD1" s="179"/>
      <c r="OTE1" s="179"/>
      <c r="OTF1" s="179"/>
      <c r="OTG1" s="179"/>
      <c r="OTH1" s="179"/>
      <c r="OTI1" s="179"/>
      <c r="OTJ1" s="179"/>
      <c r="OTK1" s="179"/>
      <c r="OTL1" s="179"/>
      <c r="OTM1" s="179"/>
      <c r="OTN1" s="179"/>
      <c r="OTO1" s="179"/>
      <c r="OTP1" s="179"/>
      <c r="OTQ1" s="179"/>
      <c r="OTR1" s="179"/>
      <c r="OTS1" s="179"/>
      <c r="OTT1" s="179"/>
      <c r="OTU1" s="179"/>
      <c r="OTV1" s="179"/>
      <c r="OTW1" s="179"/>
      <c r="OTX1" s="179"/>
      <c r="OTY1" s="179"/>
      <c r="OTZ1" s="179"/>
      <c r="OUA1" s="179"/>
      <c r="OUB1" s="179"/>
      <c r="OUC1" s="179"/>
      <c r="OUD1" s="179"/>
      <c r="OUE1" s="179"/>
      <c r="OUF1" s="179"/>
      <c r="OUG1" s="179"/>
      <c r="OUH1" s="179"/>
      <c r="OUI1" s="179"/>
      <c r="OUJ1" s="179"/>
      <c r="OUK1" s="179"/>
      <c r="OUL1" s="179"/>
      <c r="OUM1" s="179"/>
      <c r="OUN1" s="179"/>
      <c r="OUO1" s="179"/>
      <c r="OUP1" s="179"/>
      <c r="OUQ1" s="179"/>
      <c r="OUR1" s="179"/>
      <c r="OUS1" s="179"/>
      <c r="OUT1" s="179"/>
      <c r="OUU1" s="179"/>
      <c r="OUV1" s="179"/>
      <c r="OUW1" s="179"/>
      <c r="OUX1" s="179"/>
      <c r="OUY1" s="179"/>
      <c r="OUZ1" s="179"/>
      <c r="OVA1" s="179"/>
      <c r="OVB1" s="179"/>
      <c r="OVC1" s="179"/>
      <c r="OVD1" s="179"/>
      <c r="OVE1" s="179"/>
      <c r="OVF1" s="179"/>
      <c r="OVG1" s="179"/>
      <c r="OVH1" s="179"/>
      <c r="OVI1" s="179"/>
      <c r="OVJ1" s="179"/>
      <c r="OVK1" s="179"/>
      <c r="OVL1" s="179"/>
      <c r="OVM1" s="179"/>
      <c r="OVN1" s="179"/>
      <c r="OVO1" s="179"/>
      <c r="OVP1" s="179"/>
      <c r="OVQ1" s="179"/>
      <c r="OVR1" s="179"/>
      <c r="OVS1" s="179"/>
      <c r="OVT1" s="179"/>
      <c r="OVU1" s="179"/>
      <c r="OVV1" s="179"/>
      <c r="OVW1" s="179"/>
      <c r="OVX1" s="179"/>
      <c r="OVY1" s="179"/>
      <c r="OVZ1" s="179"/>
      <c r="OWA1" s="179"/>
      <c r="OWB1" s="179"/>
      <c r="OWC1" s="179"/>
      <c r="OWD1" s="179"/>
      <c r="OWE1" s="179"/>
      <c r="OWF1" s="179"/>
      <c r="OWG1" s="179"/>
      <c r="OWH1" s="179"/>
      <c r="OWI1" s="179"/>
      <c r="OWJ1" s="179"/>
      <c r="OWK1" s="179"/>
      <c r="OWL1" s="179"/>
      <c r="OWM1" s="179"/>
      <c r="OWN1" s="179"/>
      <c r="OWO1" s="179"/>
      <c r="OWP1" s="179"/>
      <c r="OWQ1" s="179"/>
      <c r="OWR1" s="179"/>
      <c r="OWS1" s="179"/>
      <c r="OWT1" s="179"/>
      <c r="OWU1" s="179"/>
      <c r="OWV1" s="179"/>
      <c r="OWW1" s="179"/>
      <c r="OWX1" s="179"/>
      <c r="OWY1" s="179"/>
      <c r="OWZ1" s="179"/>
      <c r="OXA1" s="179"/>
      <c r="OXB1" s="179"/>
      <c r="OXC1" s="179"/>
      <c r="OXD1" s="179"/>
      <c r="OXE1" s="179"/>
      <c r="OXF1" s="179"/>
      <c r="OXG1" s="179"/>
      <c r="OXH1" s="179"/>
      <c r="OXI1" s="179"/>
      <c r="OXJ1" s="179"/>
      <c r="OXK1" s="179"/>
      <c r="OXL1" s="179"/>
      <c r="OXM1" s="179"/>
      <c r="OXN1" s="179"/>
      <c r="OXO1" s="179"/>
      <c r="OXP1" s="179"/>
      <c r="OXQ1" s="179"/>
      <c r="OXR1" s="179"/>
      <c r="OXS1" s="179"/>
      <c r="OXT1" s="179"/>
      <c r="OXU1" s="179"/>
      <c r="OXV1" s="179"/>
      <c r="OXW1" s="179"/>
      <c r="OXX1" s="179"/>
      <c r="OXY1" s="179"/>
      <c r="OXZ1" s="179"/>
      <c r="OYA1" s="179"/>
      <c r="OYB1" s="179"/>
      <c r="OYC1" s="179"/>
      <c r="OYD1" s="179"/>
      <c r="OYE1" s="179"/>
      <c r="OYF1" s="179"/>
      <c r="OYG1" s="179"/>
      <c r="OYH1" s="179"/>
      <c r="OYI1" s="179"/>
      <c r="OYJ1" s="179"/>
      <c r="OYK1" s="179"/>
      <c r="OYL1" s="179"/>
      <c r="OYM1" s="179"/>
      <c r="OYN1" s="179"/>
      <c r="OYO1" s="179"/>
      <c r="OYP1" s="179"/>
      <c r="OYQ1" s="179"/>
      <c r="OYR1" s="179"/>
      <c r="OYS1" s="179"/>
      <c r="OYT1" s="179"/>
      <c r="OYU1" s="179"/>
      <c r="OYV1" s="179"/>
      <c r="OYW1" s="179"/>
      <c r="OYX1" s="179"/>
      <c r="OYY1" s="179"/>
      <c r="OYZ1" s="179"/>
      <c r="OZA1" s="179"/>
      <c r="OZB1" s="179"/>
      <c r="OZC1" s="179"/>
      <c r="OZD1" s="179"/>
      <c r="OZE1" s="179"/>
      <c r="OZF1" s="179"/>
      <c r="OZG1" s="179"/>
      <c r="OZH1" s="179"/>
      <c r="OZI1" s="179"/>
      <c r="OZJ1" s="179"/>
      <c r="OZK1" s="179"/>
      <c r="OZL1" s="179"/>
      <c r="OZM1" s="179"/>
      <c r="OZN1" s="179"/>
      <c r="OZO1" s="179"/>
      <c r="OZP1" s="179"/>
      <c r="OZQ1" s="179"/>
      <c r="OZR1" s="179"/>
      <c r="OZS1" s="179"/>
      <c r="OZT1" s="179"/>
      <c r="OZU1" s="179"/>
      <c r="OZV1" s="179"/>
      <c r="OZW1" s="179"/>
      <c r="OZX1" s="179"/>
      <c r="OZY1" s="179"/>
      <c r="OZZ1" s="179"/>
      <c r="PAA1" s="179"/>
      <c r="PAB1" s="179"/>
      <c r="PAC1" s="179"/>
      <c r="PAD1" s="179"/>
      <c r="PAE1" s="179"/>
      <c r="PAF1" s="179"/>
      <c r="PAG1" s="179"/>
      <c r="PAH1" s="179"/>
      <c r="PAI1" s="179"/>
      <c r="PAJ1" s="179"/>
      <c r="PAK1" s="179"/>
      <c r="PAL1" s="179"/>
      <c r="PAM1" s="179"/>
      <c r="PAN1" s="179"/>
      <c r="PAO1" s="179"/>
      <c r="PAP1" s="179"/>
      <c r="PAQ1" s="179"/>
      <c r="PAR1" s="179"/>
      <c r="PAS1" s="179"/>
      <c r="PAT1" s="179"/>
      <c r="PAU1" s="179"/>
      <c r="PAV1" s="179"/>
      <c r="PAW1" s="179"/>
      <c r="PAX1" s="179"/>
      <c r="PAY1" s="179"/>
      <c r="PAZ1" s="179"/>
      <c r="PBA1" s="179"/>
      <c r="PBB1" s="179"/>
      <c r="PBC1" s="179"/>
      <c r="PBD1" s="179"/>
      <c r="PBE1" s="179"/>
      <c r="PBF1" s="179"/>
      <c r="PBG1" s="179"/>
      <c r="PBH1" s="179"/>
      <c r="PBI1" s="179"/>
      <c r="PBJ1" s="179"/>
      <c r="PBK1" s="179"/>
      <c r="PBL1" s="179"/>
      <c r="PBM1" s="179"/>
      <c r="PBN1" s="179"/>
      <c r="PBO1" s="179"/>
      <c r="PBP1" s="179"/>
      <c r="PBQ1" s="179"/>
      <c r="PBR1" s="179"/>
      <c r="PBS1" s="179"/>
      <c r="PBT1" s="179"/>
      <c r="PBU1" s="179"/>
      <c r="PBV1" s="179"/>
      <c r="PBW1" s="179"/>
      <c r="PBX1" s="179"/>
      <c r="PBY1" s="179"/>
      <c r="PBZ1" s="179"/>
      <c r="PCA1" s="179"/>
      <c r="PCB1" s="179"/>
      <c r="PCC1" s="179"/>
      <c r="PCD1" s="179"/>
      <c r="PCE1" s="179"/>
      <c r="PCF1" s="179"/>
      <c r="PCG1" s="179"/>
      <c r="PCH1" s="179"/>
      <c r="PCI1" s="179"/>
      <c r="PCJ1" s="179"/>
      <c r="PCK1" s="179"/>
      <c r="PCL1" s="179"/>
      <c r="PCM1" s="179"/>
      <c r="PCN1" s="179"/>
      <c r="PCO1" s="179"/>
      <c r="PCP1" s="179"/>
      <c r="PCQ1" s="179"/>
      <c r="PCR1" s="179"/>
      <c r="PCS1" s="179"/>
      <c r="PCT1" s="179"/>
      <c r="PCU1" s="179"/>
      <c r="PCV1" s="179"/>
      <c r="PCW1" s="179"/>
      <c r="PCX1" s="179"/>
      <c r="PCY1" s="179"/>
      <c r="PCZ1" s="179"/>
      <c r="PDA1" s="179"/>
      <c r="PDB1" s="179"/>
      <c r="PDC1" s="179"/>
      <c r="PDD1" s="179"/>
      <c r="PDE1" s="179"/>
      <c r="PDF1" s="179"/>
      <c r="PDG1" s="179"/>
      <c r="PDH1" s="179"/>
      <c r="PDI1" s="179"/>
      <c r="PDJ1" s="179"/>
      <c r="PDK1" s="179"/>
      <c r="PDL1" s="179"/>
      <c r="PDM1" s="179"/>
      <c r="PDN1" s="179"/>
      <c r="PDO1" s="179"/>
      <c r="PDP1" s="179"/>
      <c r="PDQ1" s="179"/>
      <c r="PDR1" s="179"/>
      <c r="PDS1" s="179"/>
      <c r="PDT1" s="179"/>
      <c r="PDU1" s="179"/>
      <c r="PDV1" s="179"/>
      <c r="PDW1" s="179"/>
      <c r="PDX1" s="179"/>
      <c r="PDY1" s="179"/>
      <c r="PDZ1" s="179"/>
      <c r="PEA1" s="179"/>
      <c r="PEB1" s="179"/>
      <c r="PEC1" s="179"/>
      <c r="PED1" s="179"/>
      <c r="PEE1" s="179"/>
      <c r="PEF1" s="179"/>
      <c r="PEG1" s="179"/>
      <c r="PEH1" s="179"/>
      <c r="PEI1" s="179"/>
      <c r="PEJ1" s="179"/>
      <c r="PEK1" s="179"/>
      <c r="PEL1" s="179"/>
      <c r="PEM1" s="179"/>
      <c r="PEN1" s="179"/>
      <c r="PEO1" s="179"/>
      <c r="PEP1" s="179"/>
      <c r="PEQ1" s="179"/>
      <c r="PER1" s="179"/>
      <c r="PES1" s="179"/>
      <c r="PET1" s="179"/>
      <c r="PEU1" s="179"/>
      <c r="PEV1" s="179"/>
      <c r="PEW1" s="179"/>
      <c r="PEX1" s="179"/>
      <c r="PEY1" s="179"/>
      <c r="PEZ1" s="179"/>
      <c r="PFA1" s="179"/>
      <c r="PFB1" s="179"/>
      <c r="PFC1" s="179"/>
      <c r="PFD1" s="179"/>
      <c r="PFE1" s="179"/>
      <c r="PFF1" s="179"/>
      <c r="PFG1" s="179"/>
      <c r="PFH1" s="179"/>
      <c r="PFI1" s="179"/>
      <c r="PFJ1" s="179"/>
      <c r="PFK1" s="179"/>
      <c r="PFL1" s="179"/>
      <c r="PFM1" s="179"/>
      <c r="PFN1" s="179"/>
      <c r="PFO1" s="179"/>
      <c r="PFP1" s="179"/>
      <c r="PFQ1" s="179"/>
      <c r="PFR1" s="179"/>
      <c r="PFS1" s="179"/>
      <c r="PFT1" s="179"/>
      <c r="PFU1" s="179"/>
      <c r="PFV1" s="179"/>
      <c r="PFW1" s="179"/>
      <c r="PFX1" s="179"/>
      <c r="PFY1" s="179"/>
      <c r="PFZ1" s="179"/>
      <c r="PGA1" s="179"/>
      <c r="PGB1" s="179"/>
      <c r="PGC1" s="179"/>
      <c r="PGD1" s="179"/>
      <c r="PGE1" s="179"/>
      <c r="PGF1" s="179"/>
      <c r="PGG1" s="179"/>
      <c r="PGH1" s="179"/>
      <c r="PGI1" s="179"/>
      <c r="PGJ1" s="179"/>
      <c r="PGK1" s="179"/>
      <c r="PGL1" s="179"/>
      <c r="PGM1" s="179"/>
      <c r="PGN1" s="179"/>
      <c r="PGO1" s="179"/>
      <c r="PGP1" s="179"/>
      <c r="PGQ1" s="179"/>
      <c r="PGR1" s="179"/>
      <c r="PGS1" s="179"/>
      <c r="PGT1" s="179"/>
      <c r="PGU1" s="179"/>
      <c r="PGV1" s="179"/>
      <c r="PGW1" s="179"/>
      <c r="PGX1" s="179"/>
      <c r="PGY1" s="179"/>
      <c r="PGZ1" s="179"/>
      <c r="PHA1" s="179"/>
      <c r="PHB1" s="179"/>
      <c r="PHC1" s="179"/>
      <c r="PHD1" s="179"/>
      <c r="PHE1" s="179"/>
      <c r="PHF1" s="179"/>
      <c r="PHG1" s="179"/>
      <c r="PHH1" s="179"/>
      <c r="PHI1" s="179"/>
      <c r="PHJ1" s="179"/>
      <c r="PHK1" s="179"/>
      <c r="PHL1" s="179"/>
      <c r="PHM1" s="179"/>
      <c r="PHN1" s="179"/>
      <c r="PHO1" s="179"/>
      <c r="PHP1" s="179"/>
      <c r="PHQ1" s="179"/>
      <c r="PHR1" s="179"/>
      <c r="PHS1" s="179"/>
      <c r="PHT1" s="179"/>
      <c r="PHU1" s="179"/>
      <c r="PHV1" s="179"/>
      <c r="PHW1" s="179"/>
      <c r="PHX1" s="179"/>
      <c r="PHY1" s="179"/>
      <c r="PHZ1" s="179"/>
      <c r="PIA1" s="179"/>
      <c r="PIB1" s="179"/>
      <c r="PIC1" s="179"/>
      <c r="PID1" s="179"/>
      <c r="PIE1" s="179"/>
      <c r="PIF1" s="179"/>
      <c r="PIG1" s="179"/>
      <c r="PIH1" s="179"/>
      <c r="PII1" s="179"/>
      <c r="PIJ1" s="179"/>
      <c r="PIK1" s="179"/>
      <c r="PIL1" s="179"/>
      <c r="PIM1" s="179"/>
      <c r="PIN1" s="179"/>
      <c r="PIO1" s="179"/>
      <c r="PIP1" s="179"/>
      <c r="PIQ1" s="179"/>
      <c r="PIR1" s="179"/>
      <c r="PIS1" s="179"/>
      <c r="PIT1" s="179"/>
      <c r="PIU1" s="179"/>
      <c r="PIV1" s="179"/>
      <c r="PIW1" s="179"/>
      <c r="PIX1" s="179"/>
      <c r="PIY1" s="179"/>
      <c r="PIZ1" s="179"/>
      <c r="PJA1" s="179"/>
      <c r="PJB1" s="179"/>
      <c r="PJC1" s="179"/>
      <c r="PJD1" s="179"/>
      <c r="PJE1" s="179"/>
      <c r="PJF1" s="179"/>
      <c r="PJG1" s="179"/>
      <c r="PJH1" s="179"/>
      <c r="PJI1" s="179"/>
      <c r="PJJ1" s="179"/>
      <c r="PJK1" s="179"/>
      <c r="PJL1" s="179"/>
      <c r="PJM1" s="179"/>
      <c r="PJN1" s="179"/>
      <c r="PJO1" s="179"/>
      <c r="PJP1" s="179"/>
      <c r="PJQ1" s="179"/>
      <c r="PJR1" s="179"/>
      <c r="PJS1" s="179"/>
      <c r="PJT1" s="179"/>
      <c r="PJU1" s="179"/>
      <c r="PJV1" s="179"/>
      <c r="PJW1" s="179"/>
      <c r="PJX1" s="179"/>
      <c r="PJY1" s="179"/>
      <c r="PJZ1" s="179"/>
      <c r="PKA1" s="179"/>
      <c r="PKB1" s="179"/>
      <c r="PKC1" s="179"/>
      <c r="PKD1" s="179"/>
      <c r="PKE1" s="179"/>
      <c r="PKF1" s="179"/>
      <c r="PKG1" s="179"/>
      <c r="PKH1" s="179"/>
      <c r="PKI1" s="179"/>
      <c r="PKJ1" s="179"/>
      <c r="PKK1" s="179"/>
      <c r="PKL1" s="179"/>
      <c r="PKM1" s="179"/>
      <c r="PKN1" s="179"/>
      <c r="PKO1" s="179"/>
      <c r="PKP1" s="179"/>
      <c r="PKQ1" s="179"/>
      <c r="PKR1" s="179"/>
      <c r="PKS1" s="179"/>
      <c r="PKT1" s="179"/>
      <c r="PKU1" s="179"/>
      <c r="PKV1" s="179"/>
      <c r="PKW1" s="179"/>
      <c r="PKX1" s="179"/>
      <c r="PKY1" s="179"/>
      <c r="PKZ1" s="179"/>
      <c r="PLA1" s="179"/>
      <c r="PLB1" s="179"/>
      <c r="PLC1" s="179"/>
      <c r="PLD1" s="179"/>
      <c r="PLE1" s="179"/>
      <c r="PLF1" s="179"/>
      <c r="PLG1" s="179"/>
      <c r="PLH1" s="179"/>
      <c r="PLI1" s="179"/>
      <c r="PLJ1" s="179"/>
      <c r="PLK1" s="179"/>
      <c r="PLL1" s="179"/>
      <c r="PLM1" s="179"/>
      <c r="PLN1" s="179"/>
      <c r="PLO1" s="179"/>
      <c r="PLP1" s="179"/>
      <c r="PLQ1" s="179"/>
      <c r="PLR1" s="179"/>
      <c r="PLS1" s="179"/>
      <c r="PLT1" s="179"/>
      <c r="PLU1" s="179"/>
      <c r="PLV1" s="179"/>
      <c r="PLW1" s="179"/>
      <c r="PLX1" s="179"/>
      <c r="PLY1" s="179"/>
      <c r="PLZ1" s="179"/>
      <c r="PMA1" s="179"/>
      <c r="PMB1" s="179"/>
      <c r="PMC1" s="179"/>
      <c r="PMD1" s="179"/>
      <c r="PME1" s="179"/>
      <c r="PMF1" s="179"/>
      <c r="PMG1" s="179"/>
      <c r="PMH1" s="179"/>
      <c r="PMI1" s="179"/>
      <c r="PMJ1" s="179"/>
      <c r="PMK1" s="179"/>
      <c r="PML1" s="179"/>
      <c r="PMM1" s="179"/>
      <c r="PMN1" s="179"/>
      <c r="PMO1" s="179"/>
      <c r="PMP1" s="179"/>
      <c r="PMQ1" s="179"/>
      <c r="PMR1" s="179"/>
      <c r="PMS1" s="179"/>
      <c r="PMT1" s="179"/>
      <c r="PMU1" s="179"/>
      <c r="PMV1" s="179"/>
      <c r="PMW1" s="179"/>
      <c r="PMX1" s="179"/>
      <c r="PMY1" s="179"/>
      <c r="PMZ1" s="179"/>
      <c r="PNA1" s="179"/>
      <c r="PNB1" s="179"/>
      <c r="PNC1" s="179"/>
      <c r="PND1" s="179"/>
      <c r="PNE1" s="179"/>
      <c r="PNF1" s="179"/>
      <c r="PNG1" s="179"/>
      <c r="PNH1" s="179"/>
      <c r="PNI1" s="179"/>
      <c r="PNJ1" s="179"/>
      <c r="PNK1" s="179"/>
      <c r="PNL1" s="179"/>
      <c r="PNM1" s="179"/>
      <c r="PNN1" s="179"/>
      <c r="PNO1" s="179"/>
      <c r="PNP1" s="179"/>
      <c r="PNQ1" s="179"/>
      <c r="PNR1" s="179"/>
      <c r="PNS1" s="179"/>
      <c r="PNT1" s="179"/>
      <c r="PNU1" s="179"/>
      <c r="PNV1" s="179"/>
      <c r="PNW1" s="179"/>
      <c r="PNX1" s="179"/>
      <c r="PNY1" s="179"/>
      <c r="PNZ1" s="179"/>
      <c r="POA1" s="179"/>
      <c r="POB1" s="179"/>
      <c r="POC1" s="179"/>
      <c r="POD1" s="179"/>
      <c r="POE1" s="179"/>
      <c r="POF1" s="179"/>
      <c r="POG1" s="179"/>
      <c r="POH1" s="179"/>
      <c r="POI1" s="179"/>
      <c r="POJ1" s="179"/>
      <c r="POK1" s="179"/>
      <c r="POL1" s="179"/>
      <c r="POM1" s="179"/>
      <c r="PON1" s="179"/>
      <c r="POO1" s="179"/>
      <c r="POP1" s="179"/>
      <c r="POQ1" s="179"/>
      <c r="POR1" s="179"/>
      <c r="POS1" s="179"/>
      <c r="POT1" s="179"/>
      <c r="POU1" s="179"/>
      <c r="POV1" s="179"/>
      <c r="POW1" s="179"/>
      <c r="POX1" s="179"/>
      <c r="POY1" s="179"/>
      <c r="POZ1" s="179"/>
      <c r="PPA1" s="179"/>
      <c r="PPB1" s="179"/>
      <c r="PPC1" s="179"/>
      <c r="PPD1" s="179"/>
      <c r="PPE1" s="179"/>
      <c r="PPF1" s="179"/>
      <c r="PPG1" s="179"/>
      <c r="PPH1" s="179"/>
      <c r="PPI1" s="179"/>
      <c r="PPJ1" s="179"/>
      <c r="PPK1" s="179"/>
      <c r="PPL1" s="179"/>
      <c r="PPM1" s="179"/>
      <c r="PPN1" s="179"/>
      <c r="PPO1" s="179"/>
      <c r="PPP1" s="179"/>
      <c r="PPQ1" s="179"/>
      <c r="PPR1" s="179"/>
      <c r="PPS1" s="179"/>
      <c r="PPT1" s="179"/>
      <c r="PPU1" s="179"/>
      <c r="PPV1" s="179"/>
      <c r="PPW1" s="179"/>
      <c r="PPX1" s="179"/>
      <c r="PPY1" s="179"/>
      <c r="PPZ1" s="179"/>
      <c r="PQA1" s="179"/>
      <c r="PQB1" s="179"/>
      <c r="PQC1" s="179"/>
      <c r="PQD1" s="179"/>
      <c r="PQE1" s="179"/>
      <c r="PQF1" s="179"/>
      <c r="PQG1" s="179"/>
      <c r="PQH1" s="179"/>
      <c r="PQI1" s="179"/>
      <c r="PQJ1" s="179"/>
      <c r="PQK1" s="179"/>
      <c r="PQL1" s="179"/>
      <c r="PQM1" s="179"/>
      <c r="PQN1" s="179"/>
      <c r="PQO1" s="179"/>
      <c r="PQP1" s="179"/>
      <c r="PQQ1" s="179"/>
      <c r="PQR1" s="179"/>
      <c r="PQS1" s="179"/>
      <c r="PQT1" s="179"/>
      <c r="PQU1" s="179"/>
      <c r="PQV1" s="179"/>
      <c r="PQW1" s="179"/>
      <c r="PQX1" s="179"/>
      <c r="PQY1" s="179"/>
      <c r="PQZ1" s="179"/>
      <c r="PRA1" s="179"/>
      <c r="PRB1" s="179"/>
      <c r="PRC1" s="179"/>
      <c r="PRD1" s="179"/>
      <c r="PRE1" s="179"/>
      <c r="PRF1" s="179"/>
      <c r="PRG1" s="179"/>
      <c r="PRH1" s="179"/>
      <c r="PRI1" s="179"/>
      <c r="PRJ1" s="179"/>
      <c r="PRK1" s="179"/>
      <c r="PRL1" s="179"/>
      <c r="PRM1" s="179"/>
      <c r="PRN1" s="179"/>
      <c r="PRO1" s="179"/>
      <c r="PRP1" s="179"/>
      <c r="PRQ1" s="179"/>
      <c r="PRR1" s="179"/>
      <c r="PRS1" s="179"/>
      <c r="PRT1" s="179"/>
      <c r="PRU1" s="179"/>
      <c r="PRV1" s="179"/>
      <c r="PRW1" s="179"/>
      <c r="PRX1" s="179"/>
      <c r="PRY1" s="179"/>
      <c r="PRZ1" s="179"/>
      <c r="PSA1" s="179"/>
      <c r="PSB1" s="179"/>
      <c r="PSC1" s="179"/>
      <c r="PSD1" s="179"/>
      <c r="PSE1" s="179"/>
      <c r="PSF1" s="179"/>
      <c r="PSG1" s="179"/>
      <c r="PSH1" s="179"/>
      <c r="PSI1" s="179"/>
      <c r="PSJ1" s="179"/>
      <c r="PSK1" s="179"/>
      <c r="PSL1" s="179"/>
      <c r="PSM1" s="179"/>
      <c r="PSN1" s="179"/>
      <c r="PSO1" s="179"/>
      <c r="PSP1" s="179"/>
      <c r="PSQ1" s="179"/>
      <c r="PSR1" s="179"/>
      <c r="PSS1" s="179"/>
      <c r="PST1" s="179"/>
      <c r="PSU1" s="179"/>
      <c r="PSV1" s="179"/>
      <c r="PSW1" s="179"/>
      <c r="PSX1" s="179"/>
      <c r="PSY1" s="179"/>
      <c r="PSZ1" s="179"/>
      <c r="PTA1" s="179"/>
      <c r="PTB1" s="179"/>
      <c r="PTC1" s="179"/>
      <c r="PTD1" s="179"/>
      <c r="PTE1" s="179"/>
      <c r="PTF1" s="179"/>
      <c r="PTG1" s="179"/>
      <c r="PTH1" s="179"/>
      <c r="PTI1" s="179"/>
      <c r="PTJ1" s="179"/>
      <c r="PTK1" s="179"/>
      <c r="PTL1" s="179"/>
      <c r="PTM1" s="179"/>
      <c r="PTN1" s="179"/>
      <c r="PTO1" s="179"/>
      <c r="PTP1" s="179"/>
      <c r="PTQ1" s="179"/>
      <c r="PTR1" s="179"/>
      <c r="PTS1" s="179"/>
      <c r="PTT1" s="179"/>
      <c r="PTU1" s="179"/>
      <c r="PTV1" s="179"/>
      <c r="PTW1" s="179"/>
      <c r="PTX1" s="179"/>
      <c r="PTY1" s="179"/>
      <c r="PTZ1" s="179"/>
      <c r="PUA1" s="179"/>
      <c r="PUB1" s="179"/>
      <c r="PUC1" s="179"/>
      <c r="PUD1" s="179"/>
      <c r="PUE1" s="179"/>
      <c r="PUF1" s="179"/>
      <c r="PUG1" s="179"/>
      <c r="PUH1" s="179"/>
      <c r="PUI1" s="179"/>
      <c r="PUJ1" s="179"/>
      <c r="PUK1" s="179"/>
      <c r="PUL1" s="179"/>
      <c r="PUM1" s="179"/>
      <c r="PUN1" s="179"/>
      <c r="PUO1" s="179"/>
      <c r="PUP1" s="179"/>
      <c r="PUQ1" s="179"/>
      <c r="PUR1" s="179"/>
      <c r="PUS1" s="179"/>
      <c r="PUT1" s="179"/>
      <c r="PUU1" s="179"/>
      <c r="PUV1" s="179"/>
      <c r="PUW1" s="179"/>
      <c r="PUX1" s="179"/>
      <c r="PUY1" s="179"/>
      <c r="PUZ1" s="179"/>
      <c r="PVA1" s="179"/>
      <c r="PVB1" s="179"/>
      <c r="PVC1" s="179"/>
      <c r="PVD1" s="179"/>
      <c r="PVE1" s="179"/>
      <c r="PVF1" s="179"/>
      <c r="PVG1" s="179"/>
      <c r="PVH1" s="179"/>
      <c r="PVI1" s="179"/>
      <c r="PVJ1" s="179"/>
      <c r="PVK1" s="179"/>
      <c r="PVL1" s="179"/>
      <c r="PVM1" s="179"/>
      <c r="PVN1" s="179"/>
      <c r="PVO1" s="179"/>
      <c r="PVP1" s="179"/>
      <c r="PVQ1" s="179"/>
      <c r="PVR1" s="179"/>
      <c r="PVS1" s="179"/>
      <c r="PVT1" s="179"/>
      <c r="PVU1" s="179"/>
      <c r="PVV1" s="179"/>
      <c r="PVW1" s="179"/>
      <c r="PVX1" s="179"/>
      <c r="PVY1" s="179"/>
      <c r="PVZ1" s="179"/>
      <c r="PWA1" s="179"/>
      <c r="PWB1" s="179"/>
      <c r="PWC1" s="179"/>
      <c r="PWD1" s="179"/>
      <c r="PWE1" s="179"/>
      <c r="PWF1" s="179"/>
      <c r="PWG1" s="179"/>
      <c r="PWH1" s="179"/>
      <c r="PWI1" s="179"/>
      <c r="PWJ1" s="179"/>
      <c r="PWK1" s="179"/>
      <c r="PWL1" s="179"/>
      <c r="PWM1" s="179"/>
      <c r="PWN1" s="179"/>
      <c r="PWO1" s="179"/>
      <c r="PWP1" s="179"/>
      <c r="PWQ1" s="179"/>
      <c r="PWR1" s="179"/>
      <c r="PWS1" s="179"/>
      <c r="PWT1" s="179"/>
      <c r="PWU1" s="179"/>
      <c r="PWV1" s="179"/>
      <c r="PWW1" s="179"/>
      <c r="PWX1" s="179"/>
      <c r="PWY1" s="179"/>
      <c r="PWZ1" s="179"/>
      <c r="PXA1" s="179"/>
      <c r="PXB1" s="179"/>
      <c r="PXC1" s="179"/>
      <c r="PXD1" s="179"/>
      <c r="PXE1" s="179"/>
      <c r="PXF1" s="179"/>
      <c r="PXG1" s="179"/>
      <c r="PXH1" s="179"/>
      <c r="PXI1" s="179"/>
      <c r="PXJ1" s="179"/>
      <c r="PXK1" s="179"/>
      <c r="PXL1" s="179"/>
      <c r="PXM1" s="179"/>
      <c r="PXN1" s="179"/>
      <c r="PXO1" s="179"/>
      <c r="PXP1" s="179"/>
      <c r="PXQ1" s="179"/>
      <c r="PXR1" s="179"/>
      <c r="PXS1" s="179"/>
      <c r="PXT1" s="179"/>
      <c r="PXU1" s="179"/>
      <c r="PXV1" s="179"/>
      <c r="PXW1" s="179"/>
      <c r="PXX1" s="179"/>
      <c r="PXY1" s="179"/>
      <c r="PXZ1" s="179"/>
      <c r="PYA1" s="179"/>
      <c r="PYB1" s="179"/>
      <c r="PYC1" s="179"/>
      <c r="PYD1" s="179"/>
      <c r="PYE1" s="179"/>
      <c r="PYF1" s="179"/>
      <c r="PYG1" s="179"/>
      <c r="PYH1" s="179"/>
      <c r="PYI1" s="179"/>
      <c r="PYJ1" s="179"/>
      <c r="PYK1" s="179"/>
      <c r="PYL1" s="179"/>
      <c r="PYM1" s="179"/>
      <c r="PYN1" s="179"/>
      <c r="PYO1" s="179"/>
      <c r="PYP1" s="179"/>
      <c r="PYQ1" s="179"/>
      <c r="PYR1" s="179"/>
      <c r="PYS1" s="179"/>
      <c r="PYT1" s="179"/>
      <c r="PYU1" s="179"/>
      <c r="PYV1" s="179"/>
      <c r="PYW1" s="179"/>
      <c r="PYX1" s="179"/>
      <c r="PYY1" s="179"/>
      <c r="PYZ1" s="179"/>
      <c r="PZA1" s="179"/>
      <c r="PZB1" s="179"/>
      <c r="PZC1" s="179"/>
      <c r="PZD1" s="179"/>
      <c r="PZE1" s="179"/>
      <c r="PZF1" s="179"/>
      <c r="PZG1" s="179"/>
      <c r="PZH1" s="179"/>
      <c r="PZI1" s="179"/>
      <c r="PZJ1" s="179"/>
      <c r="PZK1" s="179"/>
      <c r="PZL1" s="179"/>
      <c r="PZM1" s="179"/>
      <c r="PZN1" s="179"/>
      <c r="PZO1" s="179"/>
      <c r="PZP1" s="179"/>
      <c r="PZQ1" s="179"/>
      <c r="PZR1" s="179"/>
      <c r="PZS1" s="179"/>
      <c r="PZT1" s="179"/>
      <c r="PZU1" s="179"/>
      <c r="PZV1" s="179"/>
      <c r="PZW1" s="179"/>
      <c r="PZX1" s="179"/>
      <c r="PZY1" s="179"/>
      <c r="PZZ1" s="179"/>
      <c r="QAA1" s="179"/>
      <c r="QAB1" s="179"/>
      <c r="QAC1" s="179"/>
      <c r="QAD1" s="179"/>
      <c r="QAE1" s="179"/>
      <c r="QAF1" s="179"/>
      <c r="QAG1" s="179"/>
      <c r="QAH1" s="179"/>
      <c r="QAI1" s="179"/>
      <c r="QAJ1" s="179"/>
      <c r="QAK1" s="179"/>
      <c r="QAL1" s="179"/>
      <c r="QAM1" s="179"/>
      <c r="QAN1" s="179"/>
      <c r="QAO1" s="179"/>
      <c r="QAP1" s="179"/>
      <c r="QAQ1" s="179"/>
      <c r="QAR1" s="179"/>
      <c r="QAS1" s="179"/>
      <c r="QAT1" s="179"/>
      <c r="QAU1" s="179"/>
      <c r="QAV1" s="179"/>
      <c r="QAW1" s="179"/>
      <c r="QAX1" s="179"/>
      <c r="QAY1" s="179"/>
      <c r="QAZ1" s="179"/>
      <c r="QBA1" s="179"/>
      <c r="QBB1" s="179"/>
      <c r="QBC1" s="179"/>
      <c r="QBD1" s="179"/>
      <c r="QBE1" s="179"/>
      <c r="QBF1" s="179"/>
      <c r="QBG1" s="179"/>
      <c r="QBH1" s="179"/>
      <c r="QBI1" s="179"/>
      <c r="QBJ1" s="179"/>
      <c r="QBK1" s="179"/>
      <c r="QBL1" s="179"/>
      <c r="QBM1" s="179"/>
      <c r="QBN1" s="179"/>
      <c r="QBO1" s="179"/>
      <c r="QBP1" s="179"/>
      <c r="QBQ1" s="179"/>
      <c r="QBR1" s="179"/>
      <c r="QBS1" s="179"/>
      <c r="QBT1" s="179"/>
      <c r="QBU1" s="179"/>
      <c r="QBV1" s="179"/>
      <c r="QBW1" s="179"/>
      <c r="QBX1" s="179"/>
      <c r="QBY1" s="179"/>
      <c r="QBZ1" s="179"/>
      <c r="QCA1" s="179"/>
      <c r="QCB1" s="179"/>
      <c r="QCC1" s="179"/>
      <c r="QCD1" s="179"/>
      <c r="QCE1" s="179"/>
      <c r="QCF1" s="179"/>
      <c r="QCG1" s="179"/>
      <c r="QCH1" s="179"/>
      <c r="QCI1" s="179"/>
      <c r="QCJ1" s="179"/>
      <c r="QCK1" s="179"/>
      <c r="QCL1" s="179"/>
      <c r="QCM1" s="179"/>
      <c r="QCN1" s="179"/>
      <c r="QCO1" s="179"/>
      <c r="QCP1" s="179"/>
      <c r="QCQ1" s="179"/>
      <c r="QCR1" s="179"/>
      <c r="QCS1" s="179"/>
      <c r="QCT1" s="179"/>
      <c r="QCU1" s="179"/>
      <c r="QCV1" s="179"/>
      <c r="QCW1" s="179"/>
      <c r="QCX1" s="179"/>
      <c r="QCY1" s="179"/>
      <c r="QCZ1" s="179"/>
      <c r="QDA1" s="179"/>
      <c r="QDB1" s="179"/>
      <c r="QDC1" s="179"/>
      <c r="QDD1" s="179"/>
      <c r="QDE1" s="179"/>
      <c r="QDF1" s="179"/>
      <c r="QDG1" s="179"/>
      <c r="QDH1" s="179"/>
      <c r="QDI1" s="179"/>
      <c r="QDJ1" s="179"/>
      <c r="QDK1" s="179"/>
      <c r="QDL1" s="179"/>
      <c r="QDM1" s="179"/>
      <c r="QDN1" s="179"/>
      <c r="QDO1" s="179"/>
      <c r="QDP1" s="179"/>
      <c r="QDQ1" s="179"/>
      <c r="QDR1" s="179"/>
      <c r="QDS1" s="179"/>
      <c r="QDT1" s="179"/>
      <c r="QDU1" s="179"/>
      <c r="QDV1" s="179"/>
      <c r="QDW1" s="179"/>
      <c r="QDX1" s="179"/>
      <c r="QDY1" s="179"/>
      <c r="QDZ1" s="179"/>
      <c r="QEA1" s="179"/>
      <c r="QEB1" s="179"/>
      <c r="QEC1" s="179"/>
      <c r="QED1" s="179"/>
      <c r="QEE1" s="179"/>
      <c r="QEF1" s="179"/>
      <c r="QEG1" s="179"/>
      <c r="QEH1" s="179"/>
      <c r="QEI1" s="179"/>
      <c r="QEJ1" s="179"/>
      <c r="QEK1" s="179"/>
      <c r="QEL1" s="179"/>
      <c r="QEM1" s="179"/>
      <c r="QEN1" s="179"/>
      <c r="QEO1" s="179"/>
      <c r="QEP1" s="179"/>
      <c r="QEQ1" s="179"/>
      <c r="QER1" s="179"/>
      <c r="QES1" s="179"/>
      <c r="QET1" s="179"/>
      <c r="QEU1" s="179"/>
      <c r="QEV1" s="179"/>
      <c r="QEW1" s="179"/>
      <c r="QEX1" s="179"/>
      <c r="QEY1" s="179"/>
      <c r="QEZ1" s="179"/>
      <c r="QFA1" s="179"/>
      <c r="QFB1" s="179"/>
      <c r="QFC1" s="179"/>
      <c r="QFD1" s="179"/>
      <c r="QFE1" s="179"/>
      <c r="QFF1" s="179"/>
      <c r="QFG1" s="179"/>
      <c r="QFH1" s="179"/>
      <c r="QFI1" s="179"/>
      <c r="QFJ1" s="179"/>
      <c r="QFK1" s="179"/>
      <c r="QFL1" s="179"/>
      <c r="QFM1" s="179"/>
      <c r="QFN1" s="179"/>
      <c r="QFO1" s="179"/>
      <c r="QFP1" s="179"/>
      <c r="QFQ1" s="179"/>
      <c r="QFR1" s="179"/>
      <c r="QFS1" s="179"/>
      <c r="QFT1" s="179"/>
      <c r="QFU1" s="179"/>
      <c r="QFV1" s="179"/>
      <c r="QFW1" s="179"/>
      <c r="QFX1" s="179"/>
      <c r="QFY1" s="179"/>
      <c r="QFZ1" s="179"/>
      <c r="QGA1" s="179"/>
      <c r="QGB1" s="179"/>
      <c r="QGC1" s="179"/>
      <c r="QGD1" s="179"/>
      <c r="QGE1" s="179"/>
      <c r="QGF1" s="179"/>
      <c r="QGG1" s="179"/>
      <c r="QGH1" s="179"/>
      <c r="QGI1" s="179"/>
      <c r="QGJ1" s="179"/>
      <c r="QGK1" s="179"/>
      <c r="QGL1" s="179"/>
      <c r="QGM1" s="179"/>
      <c r="QGN1" s="179"/>
      <c r="QGO1" s="179"/>
      <c r="QGP1" s="179"/>
      <c r="QGQ1" s="179"/>
      <c r="QGR1" s="179"/>
      <c r="QGS1" s="179"/>
      <c r="QGT1" s="179"/>
      <c r="QGU1" s="179"/>
      <c r="QGV1" s="179"/>
      <c r="QGW1" s="179"/>
      <c r="QGX1" s="179"/>
      <c r="QGY1" s="179"/>
      <c r="QGZ1" s="179"/>
      <c r="QHA1" s="179"/>
      <c r="QHB1" s="179"/>
      <c r="QHC1" s="179"/>
      <c r="QHD1" s="179"/>
      <c r="QHE1" s="179"/>
      <c r="QHF1" s="179"/>
      <c r="QHG1" s="179"/>
      <c r="QHH1" s="179"/>
      <c r="QHI1" s="179"/>
      <c r="QHJ1" s="179"/>
      <c r="QHK1" s="179"/>
      <c r="QHL1" s="179"/>
      <c r="QHM1" s="179"/>
      <c r="QHN1" s="179"/>
      <c r="QHO1" s="179"/>
      <c r="QHP1" s="179"/>
      <c r="QHQ1" s="179"/>
      <c r="QHR1" s="179"/>
      <c r="QHS1" s="179"/>
      <c r="QHT1" s="179"/>
      <c r="QHU1" s="179"/>
      <c r="QHV1" s="179"/>
      <c r="QHW1" s="179"/>
      <c r="QHX1" s="179"/>
      <c r="QHY1" s="179"/>
      <c r="QHZ1" s="179"/>
      <c r="QIA1" s="179"/>
      <c r="QIB1" s="179"/>
      <c r="QIC1" s="179"/>
      <c r="QID1" s="179"/>
      <c r="QIE1" s="179"/>
      <c r="QIF1" s="179"/>
      <c r="QIG1" s="179"/>
      <c r="QIH1" s="179"/>
      <c r="QII1" s="179"/>
      <c r="QIJ1" s="179"/>
      <c r="QIK1" s="179"/>
      <c r="QIL1" s="179"/>
      <c r="QIM1" s="179"/>
      <c r="QIN1" s="179"/>
      <c r="QIO1" s="179"/>
      <c r="QIP1" s="179"/>
      <c r="QIQ1" s="179"/>
      <c r="QIR1" s="179"/>
      <c r="QIS1" s="179"/>
      <c r="QIT1" s="179"/>
      <c r="QIU1" s="179"/>
      <c r="QIV1" s="179"/>
      <c r="QIW1" s="179"/>
      <c r="QIX1" s="179"/>
      <c r="QIY1" s="179"/>
      <c r="QIZ1" s="179"/>
      <c r="QJA1" s="179"/>
      <c r="QJB1" s="179"/>
      <c r="QJC1" s="179"/>
      <c r="QJD1" s="179"/>
      <c r="QJE1" s="179"/>
      <c r="QJF1" s="179"/>
      <c r="QJG1" s="179"/>
      <c r="QJH1" s="179"/>
      <c r="QJI1" s="179"/>
      <c r="QJJ1" s="179"/>
      <c r="QJK1" s="179"/>
      <c r="QJL1" s="179"/>
      <c r="QJM1" s="179"/>
      <c r="QJN1" s="179"/>
      <c r="QJO1" s="179"/>
      <c r="QJP1" s="179"/>
      <c r="QJQ1" s="179"/>
      <c r="QJR1" s="179"/>
      <c r="QJS1" s="179"/>
      <c r="QJT1" s="179"/>
      <c r="QJU1" s="179"/>
      <c r="QJV1" s="179"/>
      <c r="QJW1" s="179"/>
      <c r="QJX1" s="179"/>
      <c r="QJY1" s="179"/>
      <c r="QJZ1" s="179"/>
      <c r="QKA1" s="179"/>
      <c r="QKB1" s="179"/>
      <c r="QKC1" s="179"/>
      <c r="QKD1" s="179"/>
      <c r="QKE1" s="179"/>
      <c r="QKF1" s="179"/>
      <c r="QKG1" s="179"/>
      <c r="QKH1" s="179"/>
      <c r="QKI1" s="179"/>
      <c r="QKJ1" s="179"/>
      <c r="QKK1" s="179"/>
      <c r="QKL1" s="179"/>
      <c r="QKM1" s="179"/>
      <c r="QKN1" s="179"/>
      <c r="QKO1" s="179"/>
      <c r="QKP1" s="179"/>
      <c r="QKQ1" s="179"/>
      <c r="QKR1" s="179"/>
      <c r="QKS1" s="179"/>
      <c r="QKT1" s="179"/>
      <c r="QKU1" s="179"/>
      <c r="QKV1" s="179"/>
      <c r="QKW1" s="179"/>
      <c r="QKX1" s="179"/>
      <c r="QKY1" s="179"/>
      <c r="QKZ1" s="179"/>
      <c r="QLA1" s="179"/>
      <c r="QLB1" s="179"/>
      <c r="QLC1" s="179"/>
      <c r="QLD1" s="179"/>
      <c r="QLE1" s="179"/>
      <c r="QLF1" s="179"/>
      <c r="QLG1" s="179"/>
      <c r="QLH1" s="179"/>
      <c r="QLI1" s="179"/>
      <c r="QLJ1" s="179"/>
      <c r="QLK1" s="179"/>
      <c r="QLL1" s="179"/>
      <c r="QLM1" s="179"/>
      <c r="QLN1" s="179"/>
      <c r="QLO1" s="179"/>
      <c r="QLP1" s="179"/>
      <c r="QLQ1" s="179"/>
      <c r="QLR1" s="179"/>
      <c r="QLS1" s="179"/>
      <c r="QLT1" s="179"/>
      <c r="QLU1" s="179"/>
      <c r="QLV1" s="179"/>
      <c r="QLW1" s="179"/>
      <c r="QLX1" s="179"/>
      <c r="QLY1" s="179"/>
      <c r="QLZ1" s="179"/>
      <c r="QMA1" s="179"/>
      <c r="QMB1" s="179"/>
      <c r="QMC1" s="179"/>
      <c r="QMD1" s="179"/>
      <c r="QME1" s="179"/>
      <c r="QMF1" s="179"/>
      <c r="QMG1" s="179"/>
      <c r="QMH1" s="179"/>
      <c r="QMI1" s="179"/>
      <c r="QMJ1" s="179"/>
      <c r="QMK1" s="179"/>
      <c r="QML1" s="179"/>
      <c r="QMM1" s="179"/>
      <c r="QMN1" s="179"/>
      <c r="QMO1" s="179"/>
      <c r="QMP1" s="179"/>
      <c r="QMQ1" s="179"/>
      <c r="QMR1" s="179"/>
      <c r="QMS1" s="179"/>
      <c r="QMT1" s="179"/>
      <c r="QMU1" s="179"/>
      <c r="QMV1" s="179"/>
      <c r="QMW1" s="179"/>
      <c r="QMX1" s="179"/>
      <c r="QMY1" s="179"/>
      <c r="QMZ1" s="179"/>
      <c r="QNA1" s="179"/>
      <c r="QNB1" s="179"/>
      <c r="QNC1" s="179"/>
      <c r="QND1" s="179"/>
      <c r="QNE1" s="179"/>
      <c r="QNF1" s="179"/>
      <c r="QNG1" s="179"/>
      <c r="QNH1" s="179"/>
      <c r="QNI1" s="179"/>
      <c r="QNJ1" s="179"/>
      <c r="QNK1" s="179"/>
      <c r="QNL1" s="179"/>
      <c r="QNM1" s="179"/>
      <c r="QNN1" s="179"/>
      <c r="QNO1" s="179"/>
      <c r="QNP1" s="179"/>
      <c r="QNQ1" s="179"/>
      <c r="QNR1" s="179"/>
      <c r="QNS1" s="179"/>
      <c r="QNT1" s="179"/>
      <c r="QNU1" s="179"/>
      <c r="QNV1" s="179"/>
      <c r="QNW1" s="179"/>
      <c r="QNX1" s="179"/>
      <c r="QNY1" s="179"/>
      <c r="QNZ1" s="179"/>
      <c r="QOA1" s="179"/>
      <c r="QOB1" s="179"/>
      <c r="QOC1" s="179"/>
      <c r="QOD1" s="179"/>
      <c r="QOE1" s="179"/>
      <c r="QOF1" s="179"/>
      <c r="QOG1" s="179"/>
      <c r="QOH1" s="179"/>
      <c r="QOI1" s="179"/>
      <c r="QOJ1" s="179"/>
      <c r="QOK1" s="179"/>
      <c r="QOL1" s="179"/>
      <c r="QOM1" s="179"/>
      <c r="QON1" s="179"/>
      <c r="QOO1" s="179"/>
      <c r="QOP1" s="179"/>
      <c r="QOQ1" s="179"/>
      <c r="QOR1" s="179"/>
      <c r="QOS1" s="179"/>
      <c r="QOT1" s="179"/>
      <c r="QOU1" s="179"/>
      <c r="QOV1" s="179"/>
      <c r="QOW1" s="179"/>
      <c r="QOX1" s="179"/>
      <c r="QOY1" s="179"/>
      <c r="QOZ1" s="179"/>
      <c r="QPA1" s="179"/>
      <c r="QPB1" s="179"/>
      <c r="QPC1" s="179"/>
      <c r="QPD1" s="179"/>
      <c r="QPE1" s="179"/>
      <c r="QPF1" s="179"/>
      <c r="QPG1" s="179"/>
      <c r="QPH1" s="179"/>
      <c r="QPI1" s="179"/>
      <c r="QPJ1" s="179"/>
      <c r="QPK1" s="179"/>
      <c r="QPL1" s="179"/>
      <c r="QPM1" s="179"/>
      <c r="QPN1" s="179"/>
      <c r="QPO1" s="179"/>
      <c r="QPP1" s="179"/>
      <c r="QPQ1" s="179"/>
      <c r="QPR1" s="179"/>
      <c r="QPS1" s="179"/>
      <c r="QPT1" s="179"/>
      <c r="QPU1" s="179"/>
      <c r="QPV1" s="179"/>
      <c r="QPW1" s="179"/>
      <c r="QPX1" s="179"/>
      <c r="QPY1" s="179"/>
      <c r="QPZ1" s="179"/>
      <c r="QQA1" s="179"/>
      <c r="QQB1" s="179"/>
      <c r="QQC1" s="179"/>
      <c r="QQD1" s="179"/>
      <c r="QQE1" s="179"/>
      <c r="QQF1" s="179"/>
      <c r="QQG1" s="179"/>
      <c r="QQH1" s="179"/>
      <c r="QQI1" s="179"/>
      <c r="QQJ1" s="179"/>
      <c r="QQK1" s="179"/>
      <c r="QQL1" s="179"/>
      <c r="QQM1" s="179"/>
      <c r="QQN1" s="179"/>
      <c r="QQO1" s="179"/>
      <c r="QQP1" s="179"/>
      <c r="QQQ1" s="179"/>
      <c r="QQR1" s="179"/>
      <c r="QQS1" s="179"/>
      <c r="QQT1" s="179"/>
      <c r="QQU1" s="179"/>
      <c r="QQV1" s="179"/>
      <c r="QQW1" s="179"/>
      <c r="QQX1" s="179"/>
      <c r="QQY1" s="179"/>
      <c r="QQZ1" s="179"/>
      <c r="QRA1" s="179"/>
      <c r="QRB1" s="179"/>
      <c r="QRC1" s="179"/>
      <c r="QRD1" s="179"/>
      <c r="QRE1" s="179"/>
      <c r="QRF1" s="179"/>
      <c r="QRG1" s="179"/>
      <c r="QRH1" s="179"/>
      <c r="QRI1" s="179"/>
      <c r="QRJ1" s="179"/>
      <c r="QRK1" s="179"/>
      <c r="QRL1" s="179"/>
      <c r="QRM1" s="179"/>
      <c r="QRN1" s="179"/>
      <c r="QRO1" s="179"/>
      <c r="QRP1" s="179"/>
      <c r="QRQ1" s="179"/>
      <c r="QRR1" s="179"/>
      <c r="QRS1" s="179"/>
      <c r="QRT1" s="179"/>
      <c r="QRU1" s="179"/>
      <c r="QRV1" s="179"/>
      <c r="QRW1" s="179"/>
      <c r="QRX1" s="179"/>
      <c r="QRY1" s="179"/>
      <c r="QRZ1" s="179"/>
      <c r="QSA1" s="179"/>
      <c r="QSB1" s="179"/>
      <c r="QSC1" s="179"/>
      <c r="QSD1" s="179"/>
      <c r="QSE1" s="179"/>
      <c r="QSF1" s="179"/>
      <c r="QSG1" s="179"/>
      <c r="QSH1" s="179"/>
      <c r="QSI1" s="179"/>
      <c r="QSJ1" s="179"/>
      <c r="QSK1" s="179"/>
      <c r="QSL1" s="179"/>
      <c r="QSM1" s="179"/>
      <c r="QSN1" s="179"/>
      <c r="QSO1" s="179"/>
      <c r="QSP1" s="179"/>
      <c r="QSQ1" s="179"/>
      <c r="QSR1" s="179"/>
      <c r="QSS1" s="179"/>
      <c r="QST1" s="179"/>
      <c r="QSU1" s="179"/>
      <c r="QSV1" s="179"/>
      <c r="QSW1" s="179"/>
      <c r="QSX1" s="179"/>
      <c r="QSY1" s="179"/>
      <c r="QSZ1" s="179"/>
      <c r="QTA1" s="179"/>
      <c r="QTB1" s="179"/>
      <c r="QTC1" s="179"/>
      <c r="QTD1" s="179"/>
      <c r="QTE1" s="179"/>
      <c r="QTF1" s="179"/>
      <c r="QTG1" s="179"/>
      <c r="QTH1" s="179"/>
      <c r="QTI1" s="179"/>
      <c r="QTJ1" s="179"/>
      <c r="QTK1" s="179"/>
      <c r="QTL1" s="179"/>
      <c r="QTM1" s="179"/>
      <c r="QTN1" s="179"/>
      <c r="QTO1" s="179"/>
      <c r="QTP1" s="179"/>
      <c r="QTQ1" s="179"/>
      <c r="QTR1" s="179"/>
      <c r="QTS1" s="179"/>
      <c r="QTT1" s="179"/>
      <c r="QTU1" s="179"/>
      <c r="QTV1" s="179"/>
      <c r="QTW1" s="179"/>
      <c r="QTX1" s="179"/>
      <c r="QTY1" s="179"/>
      <c r="QTZ1" s="179"/>
      <c r="QUA1" s="179"/>
      <c r="QUB1" s="179"/>
      <c r="QUC1" s="179"/>
      <c r="QUD1" s="179"/>
      <c r="QUE1" s="179"/>
      <c r="QUF1" s="179"/>
      <c r="QUG1" s="179"/>
      <c r="QUH1" s="179"/>
      <c r="QUI1" s="179"/>
      <c r="QUJ1" s="179"/>
      <c r="QUK1" s="179"/>
      <c r="QUL1" s="179"/>
      <c r="QUM1" s="179"/>
      <c r="QUN1" s="179"/>
      <c r="QUO1" s="179"/>
      <c r="QUP1" s="179"/>
      <c r="QUQ1" s="179"/>
      <c r="QUR1" s="179"/>
      <c r="QUS1" s="179"/>
      <c r="QUT1" s="179"/>
      <c r="QUU1" s="179"/>
      <c r="QUV1" s="179"/>
      <c r="QUW1" s="179"/>
      <c r="QUX1" s="179"/>
      <c r="QUY1" s="179"/>
      <c r="QUZ1" s="179"/>
      <c r="QVA1" s="179"/>
      <c r="QVB1" s="179"/>
      <c r="QVC1" s="179"/>
      <c r="QVD1" s="179"/>
      <c r="QVE1" s="179"/>
      <c r="QVF1" s="179"/>
      <c r="QVG1" s="179"/>
      <c r="QVH1" s="179"/>
      <c r="QVI1" s="179"/>
      <c r="QVJ1" s="179"/>
      <c r="QVK1" s="179"/>
      <c r="QVL1" s="179"/>
      <c r="QVM1" s="179"/>
      <c r="QVN1" s="179"/>
      <c r="QVO1" s="179"/>
      <c r="QVP1" s="179"/>
      <c r="QVQ1" s="179"/>
      <c r="QVR1" s="179"/>
      <c r="QVS1" s="179"/>
      <c r="QVT1" s="179"/>
      <c r="QVU1" s="179"/>
      <c r="QVV1" s="179"/>
      <c r="QVW1" s="179"/>
      <c r="QVX1" s="179"/>
      <c r="QVY1" s="179"/>
      <c r="QVZ1" s="179"/>
      <c r="QWA1" s="179"/>
      <c r="QWB1" s="179"/>
      <c r="QWC1" s="179"/>
      <c r="QWD1" s="179"/>
      <c r="QWE1" s="179"/>
      <c r="QWF1" s="179"/>
      <c r="QWG1" s="179"/>
      <c r="QWH1" s="179"/>
      <c r="QWI1" s="179"/>
      <c r="QWJ1" s="179"/>
      <c r="QWK1" s="179"/>
      <c r="QWL1" s="179"/>
      <c r="QWM1" s="179"/>
      <c r="QWN1" s="179"/>
      <c r="QWO1" s="179"/>
      <c r="QWP1" s="179"/>
      <c r="QWQ1" s="179"/>
      <c r="QWR1" s="179"/>
      <c r="QWS1" s="179"/>
      <c r="QWT1" s="179"/>
      <c r="QWU1" s="179"/>
      <c r="QWV1" s="179"/>
      <c r="QWW1" s="179"/>
      <c r="QWX1" s="179"/>
      <c r="QWY1" s="179"/>
      <c r="QWZ1" s="179"/>
      <c r="QXA1" s="179"/>
      <c r="QXB1" s="179"/>
      <c r="QXC1" s="179"/>
      <c r="QXD1" s="179"/>
      <c r="QXE1" s="179"/>
      <c r="QXF1" s="179"/>
      <c r="QXG1" s="179"/>
      <c r="QXH1" s="179"/>
      <c r="QXI1" s="179"/>
      <c r="QXJ1" s="179"/>
      <c r="QXK1" s="179"/>
      <c r="QXL1" s="179"/>
      <c r="QXM1" s="179"/>
      <c r="QXN1" s="179"/>
      <c r="QXO1" s="179"/>
      <c r="QXP1" s="179"/>
      <c r="QXQ1" s="179"/>
      <c r="QXR1" s="179"/>
      <c r="QXS1" s="179"/>
      <c r="QXT1" s="179"/>
      <c r="QXU1" s="179"/>
      <c r="QXV1" s="179"/>
      <c r="QXW1" s="179"/>
      <c r="QXX1" s="179"/>
      <c r="QXY1" s="179"/>
      <c r="QXZ1" s="179"/>
      <c r="QYA1" s="179"/>
      <c r="QYB1" s="179"/>
      <c r="QYC1" s="179"/>
      <c r="QYD1" s="179"/>
      <c r="QYE1" s="179"/>
      <c r="QYF1" s="179"/>
      <c r="QYG1" s="179"/>
      <c r="QYH1" s="179"/>
      <c r="QYI1" s="179"/>
      <c r="QYJ1" s="179"/>
      <c r="QYK1" s="179"/>
      <c r="QYL1" s="179"/>
      <c r="QYM1" s="179"/>
      <c r="QYN1" s="179"/>
      <c r="QYO1" s="179"/>
      <c r="QYP1" s="179"/>
      <c r="QYQ1" s="179"/>
      <c r="QYR1" s="179"/>
      <c r="QYS1" s="179"/>
      <c r="QYT1" s="179"/>
      <c r="QYU1" s="179"/>
      <c r="QYV1" s="179"/>
      <c r="QYW1" s="179"/>
      <c r="QYX1" s="179"/>
      <c r="QYY1" s="179"/>
      <c r="QYZ1" s="179"/>
      <c r="QZA1" s="179"/>
      <c r="QZB1" s="179"/>
      <c r="QZC1" s="179"/>
      <c r="QZD1" s="179"/>
      <c r="QZE1" s="179"/>
      <c r="QZF1" s="179"/>
      <c r="QZG1" s="179"/>
      <c r="QZH1" s="179"/>
      <c r="QZI1" s="179"/>
      <c r="QZJ1" s="179"/>
      <c r="QZK1" s="179"/>
      <c r="QZL1" s="179"/>
      <c r="QZM1" s="179"/>
      <c r="QZN1" s="179"/>
      <c r="QZO1" s="179"/>
      <c r="QZP1" s="179"/>
      <c r="QZQ1" s="179"/>
      <c r="QZR1" s="179"/>
      <c r="QZS1" s="179"/>
      <c r="QZT1" s="179"/>
      <c r="QZU1" s="179"/>
      <c r="QZV1" s="179"/>
      <c r="QZW1" s="179"/>
      <c r="QZX1" s="179"/>
      <c r="QZY1" s="179"/>
      <c r="QZZ1" s="179"/>
      <c r="RAA1" s="179"/>
      <c r="RAB1" s="179"/>
      <c r="RAC1" s="179"/>
      <c r="RAD1" s="179"/>
      <c r="RAE1" s="179"/>
      <c r="RAF1" s="179"/>
      <c r="RAG1" s="179"/>
      <c r="RAH1" s="179"/>
      <c r="RAI1" s="179"/>
      <c r="RAJ1" s="179"/>
      <c r="RAK1" s="179"/>
      <c r="RAL1" s="179"/>
      <c r="RAM1" s="179"/>
      <c r="RAN1" s="179"/>
      <c r="RAO1" s="179"/>
      <c r="RAP1" s="179"/>
      <c r="RAQ1" s="179"/>
      <c r="RAR1" s="179"/>
      <c r="RAS1" s="179"/>
      <c r="RAT1" s="179"/>
      <c r="RAU1" s="179"/>
      <c r="RAV1" s="179"/>
      <c r="RAW1" s="179"/>
      <c r="RAX1" s="179"/>
      <c r="RAY1" s="179"/>
      <c r="RAZ1" s="179"/>
      <c r="RBA1" s="179"/>
      <c r="RBB1" s="179"/>
      <c r="RBC1" s="179"/>
      <c r="RBD1" s="179"/>
      <c r="RBE1" s="179"/>
      <c r="RBF1" s="179"/>
      <c r="RBG1" s="179"/>
      <c r="RBH1" s="179"/>
      <c r="RBI1" s="179"/>
      <c r="RBJ1" s="179"/>
      <c r="RBK1" s="179"/>
      <c r="RBL1" s="179"/>
      <c r="RBM1" s="179"/>
      <c r="RBN1" s="179"/>
      <c r="RBO1" s="179"/>
      <c r="RBP1" s="179"/>
      <c r="RBQ1" s="179"/>
      <c r="RBR1" s="179"/>
      <c r="RBS1" s="179"/>
      <c r="RBT1" s="179"/>
      <c r="RBU1" s="179"/>
      <c r="RBV1" s="179"/>
      <c r="RBW1" s="179"/>
      <c r="RBX1" s="179"/>
      <c r="RBY1" s="179"/>
      <c r="RBZ1" s="179"/>
      <c r="RCA1" s="179"/>
      <c r="RCB1" s="179"/>
      <c r="RCC1" s="179"/>
      <c r="RCD1" s="179"/>
      <c r="RCE1" s="179"/>
      <c r="RCF1" s="179"/>
      <c r="RCG1" s="179"/>
      <c r="RCH1" s="179"/>
      <c r="RCI1" s="179"/>
      <c r="RCJ1" s="179"/>
      <c r="RCK1" s="179"/>
      <c r="RCL1" s="179"/>
      <c r="RCM1" s="179"/>
      <c r="RCN1" s="179"/>
      <c r="RCO1" s="179"/>
      <c r="RCP1" s="179"/>
      <c r="RCQ1" s="179"/>
      <c r="RCR1" s="179"/>
      <c r="RCS1" s="179"/>
      <c r="RCT1" s="179"/>
      <c r="RCU1" s="179"/>
      <c r="RCV1" s="179"/>
      <c r="RCW1" s="179"/>
      <c r="RCX1" s="179"/>
      <c r="RCY1" s="179"/>
      <c r="RCZ1" s="179"/>
      <c r="RDA1" s="179"/>
      <c r="RDB1" s="179"/>
      <c r="RDC1" s="179"/>
      <c r="RDD1" s="179"/>
      <c r="RDE1" s="179"/>
      <c r="RDF1" s="179"/>
      <c r="RDG1" s="179"/>
      <c r="RDH1" s="179"/>
      <c r="RDI1" s="179"/>
      <c r="RDJ1" s="179"/>
      <c r="RDK1" s="179"/>
      <c r="RDL1" s="179"/>
      <c r="RDM1" s="179"/>
      <c r="RDN1" s="179"/>
      <c r="RDO1" s="179"/>
      <c r="RDP1" s="179"/>
      <c r="RDQ1" s="179"/>
      <c r="RDR1" s="179"/>
      <c r="RDS1" s="179"/>
      <c r="RDT1" s="179"/>
      <c r="RDU1" s="179"/>
      <c r="RDV1" s="179"/>
      <c r="RDW1" s="179"/>
      <c r="RDX1" s="179"/>
      <c r="RDY1" s="179"/>
      <c r="RDZ1" s="179"/>
      <c r="REA1" s="179"/>
      <c r="REB1" s="179"/>
      <c r="REC1" s="179"/>
      <c r="RED1" s="179"/>
      <c r="REE1" s="179"/>
      <c r="REF1" s="179"/>
      <c r="REG1" s="179"/>
      <c r="REH1" s="179"/>
      <c r="REI1" s="179"/>
      <c r="REJ1" s="179"/>
      <c r="REK1" s="179"/>
      <c r="REL1" s="179"/>
      <c r="REM1" s="179"/>
      <c r="REN1" s="179"/>
      <c r="REO1" s="179"/>
      <c r="REP1" s="179"/>
      <c r="REQ1" s="179"/>
      <c r="RER1" s="179"/>
      <c r="RES1" s="179"/>
      <c r="RET1" s="179"/>
      <c r="REU1" s="179"/>
      <c r="REV1" s="179"/>
      <c r="REW1" s="179"/>
      <c r="REX1" s="179"/>
      <c r="REY1" s="179"/>
      <c r="REZ1" s="179"/>
      <c r="RFA1" s="179"/>
      <c r="RFB1" s="179"/>
      <c r="RFC1" s="179"/>
      <c r="RFD1" s="179"/>
      <c r="RFE1" s="179"/>
      <c r="RFF1" s="179"/>
      <c r="RFG1" s="179"/>
      <c r="RFH1" s="179"/>
      <c r="RFI1" s="179"/>
      <c r="RFJ1" s="179"/>
      <c r="RFK1" s="179"/>
      <c r="RFL1" s="179"/>
      <c r="RFM1" s="179"/>
      <c r="RFN1" s="179"/>
      <c r="RFO1" s="179"/>
      <c r="RFP1" s="179"/>
      <c r="RFQ1" s="179"/>
      <c r="RFR1" s="179"/>
      <c r="RFS1" s="179"/>
      <c r="RFT1" s="179"/>
      <c r="RFU1" s="179"/>
      <c r="RFV1" s="179"/>
      <c r="RFW1" s="179"/>
      <c r="RFX1" s="179"/>
      <c r="RFY1" s="179"/>
      <c r="RFZ1" s="179"/>
      <c r="RGA1" s="179"/>
      <c r="RGB1" s="179"/>
      <c r="RGC1" s="179"/>
      <c r="RGD1" s="179"/>
      <c r="RGE1" s="179"/>
      <c r="RGF1" s="179"/>
      <c r="RGG1" s="179"/>
      <c r="RGH1" s="179"/>
      <c r="RGI1" s="179"/>
      <c r="RGJ1" s="179"/>
      <c r="RGK1" s="179"/>
      <c r="RGL1" s="179"/>
      <c r="RGM1" s="179"/>
      <c r="RGN1" s="179"/>
      <c r="RGO1" s="179"/>
      <c r="RGP1" s="179"/>
      <c r="RGQ1" s="179"/>
      <c r="RGR1" s="179"/>
      <c r="RGS1" s="179"/>
      <c r="RGT1" s="179"/>
      <c r="RGU1" s="179"/>
      <c r="RGV1" s="179"/>
      <c r="RGW1" s="179"/>
      <c r="RGX1" s="179"/>
      <c r="RGY1" s="179"/>
      <c r="RGZ1" s="179"/>
      <c r="RHA1" s="179"/>
      <c r="RHB1" s="179"/>
      <c r="RHC1" s="179"/>
      <c r="RHD1" s="179"/>
      <c r="RHE1" s="179"/>
      <c r="RHF1" s="179"/>
      <c r="RHG1" s="179"/>
      <c r="RHH1" s="179"/>
      <c r="RHI1" s="179"/>
      <c r="RHJ1" s="179"/>
      <c r="RHK1" s="179"/>
      <c r="RHL1" s="179"/>
      <c r="RHM1" s="179"/>
      <c r="RHN1" s="179"/>
      <c r="RHO1" s="179"/>
      <c r="RHP1" s="179"/>
      <c r="RHQ1" s="179"/>
      <c r="RHR1" s="179"/>
      <c r="RHS1" s="179"/>
      <c r="RHT1" s="179"/>
      <c r="RHU1" s="179"/>
      <c r="RHV1" s="179"/>
      <c r="RHW1" s="179"/>
      <c r="RHX1" s="179"/>
      <c r="RHY1" s="179"/>
      <c r="RHZ1" s="179"/>
      <c r="RIA1" s="179"/>
      <c r="RIB1" s="179"/>
      <c r="RIC1" s="179"/>
      <c r="RID1" s="179"/>
      <c r="RIE1" s="179"/>
      <c r="RIF1" s="179"/>
      <c r="RIG1" s="179"/>
      <c r="RIH1" s="179"/>
      <c r="RII1" s="179"/>
      <c r="RIJ1" s="179"/>
      <c r="RIK1" s="179"/>
      <c r="RIL1" s="179"/>
      <c r="RIM1" s="179"/>
      <c r="RIN1" s="179"/>
      <c r="RIO1" s="179"/>
      <c r="RIP1" s="179"/>
      <c r="RIQ1" s="179"/>
      <c r="RIR1" s="179"/>
      <c r="RIS1" s="179"/>
      <c r="RIT1" s="179"/>
      <c r="RIU1" s="179"/>
      <c r="RIV1" s="179"/>
      <c r="RIW1" s="179"/>
      <c r="RIX1" s="179"/>
      <c r="RIY1" s="179"/>
      <c r="RIZ1" s="179"/>
      <c r="RJA1" s="179"/>
      <c r="RJB1" s="179"/>
      <c r="RJC1" s="179"/>
      <c r="RJD1" s="179"/>
      <c r="RJE1" s="179"/>
      <c r="RJF1" s="179"/>
      <c r="RJG1" s="179"/>
      <c r="RJH1" s="179"/>
      <c r="RJI1" s="179"/>
      <c r="RJJ1" s="179"/>
      <c r="RJK1" s="179"/>
      <c r="RJL1" s="179"/>
      <c r="RJM1" s="179"/>
      <c r="RJN1" s="179"/>
      <c r="RJO1" s="179"/>
      <c r="RJP1" s="179"/>
      <c r="RJQ1" s="179"/>
      <c r="RJR1" s="179"/>
      <c r="RJS1" s="179"/>
      <c r="RJT1" s="179"/>
      <c r="RJU1" s="179"/>
      <c r="RJV1" s="179"/>
      <c r="RJW1" s="179"/>
      <c r="RJX1" s="179"/>
      <c r="RJY1" s="179"/>
      <c r="RJZ1" s="179"/>
      <c r="RKA1" s="179"/>
      <c r="RKB1" s="179"/>
      <c r="RKC1" s="179"/>
      <c r="RKD1" s="179"/>
      <c r="RKE1" s="179"/>
      <c r="RKF1" s="179"/>
      <c r="RKG1" s="179"/>
      <c r="RKH1" s="179"/>
      <c r="RKI1" s="179"/>
      <c r="RKJ1" s="179"/>
      <c r="RKK1" s="179"/>
      <c r="RKL1" s="179"/>
      <c r="RKM1" s="179"/>
      <c r="RKN1" s="179"/>
      <c r="RKO1" s="179"/>
      <c r="RKP1" s="179"/>
      <c r="RKQ1" s="179"/>
      <c r="RKR1" s="179"/>
      <c r="RKS1" s="179"/>
      <c r="RKT1" s="179"/>
      <c r="RKU1" s="179"/>
      <c r="RKV1" s="179"/>
      <c r="RKW1" s="179"/>
      <c r="RKX1" s="179"/>
      <c r="RKY1" s="179"/>
      <c r="RKZ1" s="179"/>
      <c r="RLA1" s="179"/>
      <c r="RLB1" s="179"/>
      <c r="RLC1" s="179"/>
      <c r="RLD1" s="179"/>
      <c r="RLE1" s="179"/>
      <c r="RLF1" s="179"/>
      <c r="RLG1" s="179"/>
      <c r="RLH1" s="179"/>
      <c r="RLI1" s="179"/>
      <c r="RLJ1" s="179"/>
      <c r="RLK1" s="179"/>
      <c r="RLL1" s="179"/>
      <c r="RLM1" s="179"/>
      <c r="RLN1" s="179"/>
      <c r="RLO1" s="179"/>
      <c r="RLP1" s="179"/>
      <c r="RLQ1" s="179"/>
      <c r="RLR1" s="179"/>
      <c r="RLS1" s="179"/>
      <c r="RLT1" s="179"/>
      <c r="RLU1" s="179"/>
      <c r="RLV1" s="179"/>
      <c r="RLW1" s="179"/>
      <c r="RLX1" s="179"/>
      <c r="RLY1" s="179"/>
      <c r="RLZ1" s="179"/>
      <c r="RMA1" s="179"/>
      <c r="RMB1" s="179"/>
      <c r="RMC1" s="179"/>
      <c r="RMD1" s="179"/>
      <c r="RME1" s="179"/>
      <c r="RMF1" s="179"/>
      <c r="RMG1" s="179"/>
      <c r="RMH1" s="179"/>
      <c r="RMI1" s="179"/>
      <c r="RMJ1" s="179"/>
      <c r="RMK1" s="179"/>
      <c r="RML1" s="179"/>
      <c r="RMM1" s="179"/>
      <c r="RMN1" s="179"/>
      <c r="RMO1" s="179"/>
      <c r="RMP1" s="179"/>
      <c r="RMQ1" s="179"/>
      <c r="RMR1" s="179"/>
      <c r="RMS1" s="179"/>
      <c r="RMT1" s="179"/>
      <c r="RMU1" s="179"/>
      <c r="RMV1" s="179"/>
      <c r="RMW1" s="179"/>
      <c r="RMX1" s="179"/>
      <c r="RMY1" s="179"/>
      <c r="RMZ1" s="179"/>
      <c r="RNA1" s="179"/>
      <c r="RNB1" s="179"/>
      <c r="RNC1" s="179"/>
      <c r="RND1" s="179"/>
      <c r="RNE1" s="179"/>
      <c r="RNF1" s="179"/>
      <c r="RNG1" s="179"/>
      <c r="RNH1" s="179"/>
      <c r="RNI1" s="179"/>
      <c r="RNJ1" s="179"/>
      <c r="RNK1" s="179"/>
      <c r="RNL1" s="179"/>
      <c r="RNM1" s="179"/>
      <c r="RNN1" s="179"/>
      <c r="RNO1" s="179"/>
      <c r="RNP1" s="179"/>
      <c r="RNQ1" s="179"/>
      <c r="RNR1" s="179"/>
      <c r="RNS1" s="179"/>
      <c r="RNT1" s="179"/>
      <c r="RNU1" s="179"/>
      <c r="RNV1" s="179"/>
      <c r="RNW1" s="179"/>
      <c r="RNX1" s="179"/>
      <c r="RNY1" s="179"/>
      <c r="RNZ1" s="179"/>
      <c r="ROA1" s="179"/>
      <c r="ROB1" s="179"/>
      <c r="ROC1" s="179"/>
      <c r="ROD1" s="179"/>
      <c r="ROE1" s="179"/>
      <c r="ROF1" s="179"/>
      <c r="ROG1" s="179"/>
      <c r="ROH1" s="179"/>
      <c r="ROI1" s="179"/>
      <c r="ROJ1" s="179"/>
      <c r="ROK1" s="179"/>
      <c r="ROL1" s="179"/>
      <c r="ROM1" s="179"/>
      <c r="RON1" s="179"/>
      <c r="ROO1" s="179"/>
      <c r="ROP1" s="179"/>
      <c r="ROQ1" s="179"/>
      <c r="ROR1" s="179"/>
      <c r="ROS1" s="179"/>
      <c r="ROT1" s="179"/>
      <c r="ROU1" s="179"/>
      <c r="ROV1" s="179"/>
      <c r="ROW1" s="179"/>
      <c r="ROX1" s="179"/>
      <c r="ROY1" s="179"/>
      <c r="ROZ1" s="179"/>
      <c r="RPA1" s="179"/>
      <c r="RPB1" s="179"/>
      <c r="RPC1" s="179"/>
      <c r="RPD1" s="179"/>
      <c r="RPE1" s="179"/>
      <c r="RPF1" s="179"/>
      <c r="RPG1" s="179"/>
      <c r="RPH1" s="179"/>
      <c r="RPI1" s="179"/>
      <c r="RPJ1" s="179"/>
      <c r="RPK1" s="179"/>
      <c r="RPL1" s="179"/>
      <c r="RPM1" s="179"/>
      <c r="RPN1" s="179"/>
      <c r="RPO1" s="179"/>
      <c r="RPP1" s="179"/>
      <c r="RPQ1" s="179"/>
      <c r="RPR1" s="179"/>
      <c r="RPS1" s="179"/>
      <c r="RPT1" s="179"/>
      <c r="RPU1" s="179"/>
      <c r="RPV1" s="179"/>
      <c r="RPW1" s="179"/>
      <c r="RPX1" s="179"/>
      <c r="RPY1" s="179"/>
      <c r="RPZ1" s="179"/>
      <c r="RQA1" s="179"/>
      <c r="RQB1" s="179"/>
      <c r="RQC1" s="179"/>
      <c r="RQD1" s="179"/>
      <c r="RQE1" s="179"/>
      <c r="RQF1" s="179"/>
      <c r="RQG1" s="179"/>
      <c r="RQH1" s="179"/>
      <c r="RQI1" s="179"/>
      <c r="RQJ1" s="179"/>
      <c r="RQK1" s="179"/>
      <c r="RQL1" s="179"/>
      <c r="RQM1" s="179"/>
      <c r="RQN1" s="179"/>
      <c r="RQO1" s="179"/>
      <c r="RQP1" s="179"/>
      <c r="RQQ1" s="179"/>
      <c r="RQR1" s="179"/>
      <c r="RQS1" s="179"/>
      <c r="RQT1" s="179"/>
      <c r="RQU1" s="179"/>
      <c r="RQV1" s="179"/>
      <c r="RQW1" s="179"/>
      <c r="RQX1" s="179"/>
      <c r="RQY1" s="179"/>
      <c r="RQZ1" s="179"/>
      <c r="RRA1" s="179"/>
      <c r="RRB1" s="179"/>
      <c r="RRC1" s="179"/>
      <c r="RRD1" s="179"/>
      <c r="RRE1" s="179"/>
      <c r="RRF1" s="179"/>
      <c r="RRG1" s="179"/>
      <c r="RRH1" s="179"/>
      <c r="RRI1" s="179"/>
      <c r="RRJ1" s="179"/>
      <c r="RRK1" s="179"/>
      <c r="RRL1" s="179"/>
      <c r="RRM1" s="179"/>
      <c r="RRN1" s="179"/>
      <c r="RRO1" s="179"/>
      <c r="RRP1" s="179"/>
      <c r="RRQ1" s="179"/>
      <c r="RRR1" s="179"/>
      <c r="RRS1" s="179"/>
      <c r="RRT1" s="179"/>
      <c r="RRU1" s="179"/>
      <c r="RRV1" s="179"/>
      <c r="RRW1" s="179"/>
      <c r="RRX1" s="179"/>
      <c r="RRY1" s="179"/>
      <c r="RRZ1" s="179"/>
      <c r="RSA1" s="179"/>
      <c r="RSB1" s="179"/>
      <c r="RSC1" s="179"/>
      <c r="RSD1" s="179"/>
      <c r="RSE1" s="179"/>
      <c r="RSF1" s="179"/>
      <c r="RSG1" s="179"/>
      <c r="RSH1" s="179"/>
      <c r="RSI1" s="179"/>
      <c r="RSJ1" s="179"/>
      <c r="RSK1" s="179"/>
      <c r="RSL1" s="179"/>
      <c r="RSM1" s="179"/>
      <c r="RSN1" s="179"/>
      <c r="RSO1" s="179"/>
      <c r="RSP1" s="179"/>
      <c r="RSQ1" s="179"/>
      <c r="RSR1" s="179"/>
      <c r="RSS1" s="179"/>
      <c r="RST1" s="179"/>
      <c r="RSU1" s="179"/>
      <c r="RSV1" s="179"/>
      <c r="RSW1" s="179"/>
      <c r="RSX1" s="179"/>
      <c r="RSY1" s="179"/>
      <c r="RSZ1" s="179"/>
      <c r="RTA1" s="179"/>
      <c r="RTB1" s="179"/>
      <c r="RTC1" s="179"/>
      <c r="RTD1" s="179"/>
      <c r="RTE1" s="179"/>
      <c r="RTF1" s="179"/>
      <c r="RTG1" s="179"/>
      <c r="RTH1" s="179"/>
      <c r="RTI1" s="179"/>
      <c r="RTJ1" s="179"/>
      <c r="RTK1" s="179"/>
      <c r="RTL1" s="179"/>
      <c r="RTM1" s="179"/>
      <c r="RTN1" s="179"/>
      <c r="RTO1" s="179"/>
      <c r="RTP1" s="179"/>
      <c r="RTQ1" s="179"/>
      <c r="RTR1" s="179"/>
      <c r="RTS1" s="179"/>
      <c r="RTT1" s="179"/>
      <c r="RTU1" s="179"/>
      <c r="RTV1" s="179"/>
      <c r="RTW1" s="179"/>
      <c r="RTX1" s="179"/>
      <c r="RTY1" s="179"/>
      <c r="RTZ1" s="179"/>
      <c r="RUA1" s="179"/>
      <c r="RUB1" s="179"/>
      <c r="RUC1" s="179"/>
      <c r="RUD1" s="179"/>
      <c r="RUE1" s="179"/>
      <c r="RUF1" s="179"/>
      <c r="RUG1" s="179"/>
      <c r="RUH1" s="179"/>
      <c r="RUI1" s="179"/>
      <c r="RUJ1" s="179"/>
      <c r="RUK1" s="179"/>
      <c r="RUL1" s="179"/>
      <c r="RUM1" s="179"/>
      <c r="RUN1" s="179"/>
      <c r="RUO1" s="179"/>
      <c r="RUP1" s="179"/>
      <c r="RUQ1" s="179"/>
      <c r="RUR1" s="179"/>
      <c r="RUS1" s="179"/>
      <c r="RUT1" s="179"/>
      <c r="RUU1" s="179"/>
      <c r="RUV1" s="179"/>
      <c r="RUW1" s="179"/>
      <c r="RUX1" s="179"/>
      <c r="RUY1" s="179"/>
      <c r="RUZ1" s="179"/>
      <c r="RVA1" s="179"/>
      <c r="RVB1" s="179"/>
      <c r="RVC1" s="179"/>
      <c r="RVD1" s="179"/>
      <c r="RVE1" s="179"/>
      <c r="RVF1" s="179"/>
      <c r="RVG1" s="179"/>
      <c r="RVH1" s="179"/>
      <c r="RVI1" s="179"/>
      <c r="RVJ1" s="179"/>
      <c r="RVK1" s="179"/>
      <c r="RVL1" s="179"/>
      <c r="RVM1" s="179"/>
      <c r="RVN1" s="179"/>
      <c r="RVO1" s="179"/>
      <c r="RVP1" s="179"/>
      <c r="RVQ1" s="179"/>
      <c r="RVR1" s="179"/>
      <c r="RVS1" s="179"/>
      <c r="RVT1" s="179"/>
      <c r="RVU1" s="179"/>
      <c r="RVV1" s="179"/>
      <c r="RVW1" s="179"/>
      <c r="RVX1" s="179"/>
      <c r="RVY1" s="179"/>
      <c r="RVZ1" s="179"/>
      <c r="RWA1" s="179"/>
      <c r="RWB1" s="179"/>
      <c r="RWC1" s="179"/>
      <c r="RWD1" s="179"/>
      <c r="RWE1" s="179"/>
      <c r="RWF1" s="179"/>
      <c r="RWG1" s="179"/>
      <c r="RWH1" s="179"/>
      <c r="RWI1" s="179"/>
      <c r="RWJ1" s="179"/>
      <c r="RWK1" s="179"/>
      <c r="RWL1" s="179"/>
      <c r="RWM1" s="179"/>
      <c r="RWN1" s="179"/>
      <c r="RWO1" s="179"/>
      <c r="RWP1" s="179"/>
      <c r="RWQ1" s="179"/>
      <c r="RWR1" s="179"/>
      <c r="RWS1" s="179"/>
      <c r="RWT1" s="179"/>
      <c r="RWU1" s="179"/>
      <c r="RWV1" s="179"/>
      <c r="RWW1" s="179"/>
      <c r="RWX1" s="179"/>
      <c r="RWY1" s="179"/>
      <c r="RWZ1" s="179"/>
      <c r="RXA1" s="179"/>
      <c r="RXB1" s="179"/>
      <c r="RXC1" s="179"/>
      <c r="RXD1" s="179"/>
      <c r="RXE1" s="179"/>
      <c r="RXF1" s="179"/>
      <c r="RXG1" s="179"/>
      <c r="RXH1" s="179"/>
      <c r="RXI1" s="179"/>
      <c r="RXJ1" s="179"/>
      <c r="RXK1" s="179"/>
      <c r="RXL1" s="179"/>
      <c r="RXM1" s="179"/>
      <c r="RXN1" s="179"/>
      <c r="RXO1" s="179"/>
      <c r="RXP1" s="179"/>
      <c r="RXQ1" s="179"/>
      <c r="RXR1" s="179"/>
      <c r="RXS1" s="179"/>
      <c r="RXT1" s="179"/>
      <c r="RXU1" s="179"/>
      <c r="RXV1" s="179"/>
      <c r="RXW1" s="179"/>
      <c r="RXX1" s="179"/>
      <c r="RXY1" s="179"/>
      <c r="RXZ1" s="179"/>
      <c r="RYA1" s="179"/>
      <c r="RYB1" s="179"/>
      <c r="RYC1" s="179"/>
      <c r="RYD1" s="179"/>
      <c r="RYE1" s="179"/>
      <c r="RYF1" s="179"/>
      <c r="RYG1" s="179"/>
      <c r="RYH1" s="179"/>
      <c r="RYI1" s="179"/>
      <c r="RYJ1" s="179"/>
      <c r="RYK1" s="179"/>
      <c r="RYL1" s="179"/>
      <c r="RYM1" s="179"/>
      <c r="RYN1" s="179"/>
      <c r="RYO1" s="179"/>
      <c r="RYP1" s="179"/>
      <c r="RYQ1" s="179"/>
      <c r="RYR1" s="179"/>
      <c r="RYS1" s="179"/>
      <c r="RYT1" s="179"/>
      <c r="RYU1" s="179"/>
      <c r="RYV1" s="179"/>
      <c r="RYW1" s="179"/>
      <c r="RYX1" s="179"/>
      <c r="RYY1" s="179"/>
      <c r="RYZ1" s="179"/>
      <c r="RZA1" s="179"/>
      <c r="RZB1" s="179"/>
      <c r="RZC1" s="179"/>
      <c r="RZD1" s="179"/>
      <c r="RZE1" s="179"/>
      <c r="RZF1" s="179"/>
      <c r="RZG1" s="179"/>
      <c r="RZH1" s="179"/>
      <c r="RZI1" s="179"/>
      <c r="RZJ1" s="179"/>
      <c r="RZK1" s="179"/>
      <c r="RZL1" s="179"/>
      <c r="RZM1" s="179"/>
      <c r="RZN1" s="179"/>
      <c r="RZO1" s="179"/>
      <c r="RZP1" s="179"/>
      <c r="RZQ1" s="179"/>
      <c r="RZR1" s="179"/>
      <c r="RZS1" s="179"/>
      <c r="RZT1" s="179"/>
      <c r="RZU1" s="179"/>
      <c r="RZV1" s="179"/>
      <c r="RZW1" s="179"/>
      <c r="RZX1" s="179"/>
      <c r="RZY1" s="179"/>
      <c r="RZZ1" s="179"/>
      <c r="SAA1" s="179"/>
      <c r="SAB1" s="179"/>
      <c r="SAC1" s="179"/>
      <c r="SAD1" s="179"/>
      <c r="SAE1" s="179"/>
      <c r="SAF1" s="179"/>
      <c r="SAG1" s="179"/>
      <c r="SAH1" s="179"/>
      <c r="SAI1" s="179"/>
      <c r="SAJ1" s="179"/>
      <c r="SAK1" s="179"/>
      <c r="SAL1" s="179"/>
      <c r="SAM1" s="179"/>
      <c r="SAN1" s="179"/>
      <c r="SAO1" s="179"/>
      <c r="SAP1" s="179"/>
      <c r="SAQ1" s="179"/>
      <c r="SAR1" s="179"/>
      <c r="SAS1" s="179"/>
      <c r="SAT1" s="179"/>
      <c r="SAU1" s="179"/>
      <c r="SAV1" s="179"/>
      <c r="SAW1" s="179"/>
      <c r="SAX1" s="179"/>
      <c r="SAY1" s="179"/>
      <c r="SAZ1" s="179"/>
      <c r="SBA1" s="179"/>
      <c r="SBB1" s="179"/>
      <c r="SBC1" s="179"/>
      <c r="SBD1" s="179"/>
      <c r="SBE1" s="179"/>
      <c r="SBF1" s="179"/>
      <c r="SBG1" s="179"/>
      <c r="SBH1" s="179"/>
      <c r="SBI1" s="179"/>
      <c r="SBJ1" s="179"/>
      <c r="SBK1" s="179"/>
      <c r="SBL1" s="179"/>
      <c r="SBM1" s="179"/>
      <c r="SBN1" s="179"/>
      <c r="SBO1" s="179"/>
      <c r="SBP1" s="179"/>
      <c r="SBQ1" s="179"/>
      <c r="SBR1" s="179"/>
      <c r="SBS1" s="179"/>
      <c r="SBT1" s="179"/>
      <c r="SBU1" s="179"/>
      <c r="SBV1" s="179"/>
      <c r="SBW1" s="179"/>
      <c r="SBX1" s="179"/>
      <c r="SBY1" s="179"/>
      <c r="SBZ1" s="179"/>
      <c r="SCA1" s="179"/>
      <c r="SCB1" s="179"/>
      <c r="SCC1" s="179"/>
      <c r="SCD1" s="179"/>
      <c r="SCE1" s="179"/>
      <c r="SCF1" s="179"/>
      <c r="SCG1" s="179"/>
      <c r="SCH1" s="179"/>
      <c r="SCI1" s="179"/>
      <c r="SCJ1" s="179"/>
      <c r="SCK1" s="179"/>
      <c r="SCL1" s="179"/>
      <c r="SCM1" s="179"/>
      <c r="SCN1" s="179"/>
      <c r="SCO1" s="179"/>
      <c r="SCP1" s="179"/>
      <c r="SCQ1" s="179"/>
      <c r="SCR1" s="179"/>
      <c r="SCS1" s="179"/>
      <c r="SCT1" s="179"/>
      <c r="SCU1" s="179"/>
      <c r="SCV1" s="179"/>
      <c r="SCW1" s="179"/>
      <c r="SCX1" s="179"/>
      <c r="SCY1" s="179"/>
      <c r="SCZ1" s="179"/>
      <c r="SDA1" s="179"/>
      <c r="SDB1" s="179"/>
      <c r="SDC1" s="179"/>
      <c r="SDD1" s="179"/>
      <c r="SDE1" s="179"/>
      <c r="SDF1" s="179"/>
      <c r="SDG1" s="179"/>
      <c r="SDH1" s="179"/>
      <c r="SDI1" s="179"/>
      <c r="SDJ1" s="179"/>
      <c r="SDK1" s="179"/>
      <c r="SDL1" s="179"/>
      <c r="SDM1" s="179"/>
      <c r="SDN1" s="179"/>
      <c r="SDO1" s="179"/>
      <c r="SDP1" s="179"/>
      <c r="SDQ1" s="179"/>
      <c r="SDR1" s="179"/>
      <c r="SDS1" s="179"/>
      <c r="SDT1" s="179"/>
      <c r="SDU1" s="179"/>
      <c r="SDV1" s="179"/>
      <c r="SDW1" s="179"/>
      <c r="SDX1" s="179"/>
      <c r="SDY1" s="179"/>
      <c r="SDZ1" s="179"/>
      <c r="SEA1" s="179"/>
      <c r="SEB1" s="179"/>
      <c r="SEC1" s="179"/>
      <c r="SED1" s="179"/>
      <c r="SEE1" s="179"/>
      <c r="SEF1" s="179"/>
      <c r="SEG1" s="179"/>
      <c r="SEH1" s="179"/>
      <c r="SEI1" s="179"/>
      <c r="SEJ1" s="179"/>
      <c r="SEK1" s="179"/>
      <c r="SEL1" s="179"/>
      <c r="SEM1" s="179"/>
      <c r="SEN1" s="179"/>
      <c r="SEO1" s="179"/>
      <c r="SEP1" s="179"/>
      <c r="SEQ1" s="179"/>
      <c r="SER1" s="179"/>
      <c r="SES1" s="179"/>
      <c r="SET1" s="179"/>
      <c r="SEU1" s="179"/>
      <c r="SEV1" s="179"/>
      <c r="SEW1" s="179"/>
      <c r="SEX1" s="179"/>
      <c r="SEY1" s="179"/>
      <c r="SEZ1" s="179"/>
      <c r="SFA1" s="179"/>
      <c r="SFB1" s="179"/>
      <c r="SFC1" s="179"/>
      <c r="SFD1" s="179"/>
      <c r="SFE1" s="179"/>
      <c r="SFF1" s="179"/>
      <c r="SFG1" s="179"/>
      <c r="SFH1" s="179"/>
      <c r="SFI1" s="179"/>
      <c r="SFJ1" s="179"/>
      <c r="SFK1" s="179"/>
      <c r="SFL1" s="179"/>
      <c r="SFM1" s="179"/>
      <c r="SFN1" s="179"/>
      <c r="SFO1" s="179"/>
      <c r="SFP1" s="179"/>
      <c r="SFQ1" s="179"/>
      <c r="SFR1" s="179"/>
      <c r="SFS1" s="179"/>
      <c r="SFT1" s="179"/>
      <c r="SFU1" s="179"/>
      <c r="SFV1" s="179"/>
      <c r="SFW1" s="179"/>
      <c r="SFX1" s="179"/>
      <c r="SFY1" s="179"/>
      <c r="SFZ1" s="179"/>
      <c r="SGA1" s="179"/>
      <c r="SGB1" s="179"/>
      <c r="SGC1" s="179"/>
      <c r="SGD1" s="179"/>
      <c r="SGE1" s="179"/>
      <c r="SGF1" s="179"/>
      <c r="SGG1" s="179"/>
      <c r="SGH1" s="179"/>
      <c r="SGI1" s="179"/>
      <c r="SGJ1" s="179"/>
      <c r="SGK1" s="179"/>
      <c r="SGL1" s="179"/>
      <c r="SGM1" s="179"/>
      <c r="SGN1" s="179"/>
      <c r="SGO1" s="179"/>
      <c r="SGP1" s="179"/>
      <c r="SGQ1" s="179"/>
      <c r="SGR1" s="179"/>
      <c r="SGS1" s="179"/>
      <c r="SGT1" s="179"/>
      <c r="SGU1" s="179"/>
      <c r="SGV1" s="179"/>
      <c r="SGW1" s="179"/>
      <c r="SGX1" s="179"/>
      <c r="SGY1" s="179"/>
      <c r="SGZ1" s="179"/>
      <c r="SHA1" s="179"/>
      <c r="SHB1" s="179"/>
      <c r="SHC1" s="179"/>
      <c r="SHD1" s="179"/>
      <c r="SHE1" s="179"/>
      <c r="SHF1" s="179"/>
      <c r="SHG1" s="179"/>
      <c r="SHH1" s="179"/>
      <c r="SHI1" s="179"/>
      <c r="SHJ1" s="179"/>
      <c r="SHK1" s="179"/>
      <c r="SHL1" s="179"/>
      <c r="SHM1" s="179"/>
      <c r="SHN1" s="179"/>
      <c r="SHO1" s="179"/>
      <c r="SHP1" s="179"/>
      <c r="SHQ1" s="179"/>
      <c r="SHR1" s="179"/>
      <c r="SHS1" s="179"/>
      <c r="SHT1" s="179"/>
      <c r="SHU1" s="179"/>
      <c r="SHV1" s="179"/>
      <c r="SHW1" s="179"/>
      <c r="SHX1" s="179"/>
      <c r="SHY1" s="179"/>
      <c r="SHZ1" s="179"/>
      <c r="SIA1" s="179"/>
      <c r="SIB1" s="179"/>
      <c r="SIC1" s="179"/>
      <c r="SID1" s="179"/>
      <c r="SIE1" s="179"/>
      <c r="SIF1" s="179"/>
      <c r="SIG1" s="179"/>
      <c r="SIH1" s="179"/>
      <c r="SII1" s="179"/>
      <c r="SIJ1" s="179"/>
      <c r="SIK1" s="179"/>
      <c r="SIL1" s="179"/>
      <c r="SIM1" s="179"/>
      <c r="SIN1" s="179"/>
      <c r="SIO1" s="179"/>
      <c r="SIP1" s="179"/>
      <c r="SIQ1" s="179"/>
      <c r="SIR1" s="179"/>
      <c r="SIS1" s="179"/>
      <c r="SIT1" s="179"/>
      <c r="SIU1" s="179"/>
      <c r="SIV1" s="179"/>
      <c r="SIW1" s="179"/>
      <c r="SIX1" s="179"/>
      <c r="SIY1" s="179"/>
      <c r="SIZ1" s="179"/>
      <c r="SJA1" s="179"/>
      <c r="SJB1" s="179"/>
      <c r="SJC1" s="179"/>
      <c r="SJD1" s="179"/>
      <c r="SJE1" s="179"/>
      <c r="SJF1" s="179"/>
      <c r="SJG1" s="179"/>
      <c r="SJH1" s="179"/>
      <c r="SJI1" s="179"/>
      <c r="SJJ1" s="179"/>
      <c r="SJK1" s="179"/>
      <c r="SJL1" s="179"/>
      <c r="SJM1" s="179"/>
      <c r="SJN1" s="179"/>
      <c r="SJO1" s="179"/>
      <c r="SJP1" s="179"/>
      <c r="SJQ1" s="179"/>
      <c r="SJR1" s="179"/>
      <c r="SJS1" s="179"/>
      <c r="SJT1" s="179"/>
      <c r="SJU1" s="179"/>
      <c r="SJV1" s="179"/>
      <c r="SJW1" s="179"/>
      <c r="SJX1" s="179"/>
      <c r="SJY1" s="179"/>
      <c r="SJZ1" s="179"/>
      <c r="SKA1" s="179"/>
      <c r="SKB1" s="179"/>
      <c r="SKC1" s="179"/>
      <c r="SKD1" s="179"/>
      <c r="SKE1" s="179"/>
      <c r="SKF1" s="179"/>
      <c r="SKG1" s="179"/>
      <c r="SKH1" s="179"/>
      <c r="SKI1" s="179"/>
      <c r="SKJ1" s="179"/>
      <c r="SKK1" s="179"/>
      <c r="SKL1" s="179"/>
      <c r="SKM1" s="179"/>
      <c r="SKN1" s="179"/>
      <c r="SKO1" s="179"/>
      <c r="SKP1" s="179"/>
      <c r="SKQ1" s="179"/>
      <c r="SKR1" s="179"/>
      <c r="SKS1" s="179"/>
      <c r="SKT1" s="179"/>
      <c r="SKU1" s="179"/>
      <c r="SKV1" s="179"/>
      <c r="SKW1" s="179"/>
      <c r="SKX1" s="179"/>
      <c r="SKY1" s="179"/>
      <c r="SKZ1" s="179"/>
      <c r="SLA1" s="179"/>
      <c r="SLB1" s="179"/>
      <c r="SLC1" s="179"/>
      <c r="SLD1" s="179"/>
      <c r="SLE1" s="179"/>
      <c r="SLF1" s="179"/>
      <c r="SLG1" s="179"/>
      <c r="SLH1" s="179"/>
      <c r="SLI1" s="179"/>
      <c r="SLJ1" s="179"/>
      <c r="SLK1" s="179"/>
      <c r="SLL1" s="179"/>
      <c r="SLM1" s="179"/>
      <c r="SLN1" s="179"/>
      <c r="SLO1" s="179"/>
      <c r="SLP1" s="179"/>
      <c r="SLQ1" s="179"/>
      <c r="SLR1" s="179"/>
      <c r="SLS1" s="179"/>
      <c r="SLT1" s="179"/>
      <c r="SLU1" s="179"/>
      <c r="SLV1" s="179"/>
      <c r="SLW1" s="179"/>
      <c r="SLX1" s="179"/>
      <c r="SLY1" s="179"/>
      <c r="SLZ1" s="179"/>
      <c r="SMA1" s="179"/>
      <c r="SMB1" s="179"/>
      <c r="SMC1" s="179"/>
      <c r="SMD1" s="179"/>
      <c r="SME1" s="179"/>
      <c r="SMF1" s="179"/>
      <c r="SMG1" s="179"/>
      <c r="SMH1" s="179"/>
      <c r="SMI1" s="179"/>
      <c r="SMJ1" s="179"/>
      <c r="SMK1" s="179"/>
      <c r="SML1" s="179"/>
      <c r="SMM1" s="179"/>
      <c r="SMN1" s="179"/>
      <c r="SMO1" s="179"/>
      <c r="SMP1" s="179"/>
      <c r="SMQ1" s="179"/>
      <c r="SMR1" s="179"/>
      <c r="SMS1" s="179"/>
      <c r="SMT1" s="179"/>
      <c r="SMU1" s="179"/>
      <c r="SMV1" s="179"/>
      <c r="SMW1" s="179"/>
      <c r="SMX1" s="179"/>
      <c r="SMY1" s="179"/>
      <c r="SMZ1" s="179"/>
      <c r="SNA1" s="179"/>
      <c r="SNB1" s="179"/>
      <c r="SNC1" s="179"/>
      <c r="SND1" s="179"/>
      <c r="SNE1" s="179"/>
      <c r="SNF1" s="179"/>
      <c r="SNG1" s="179"/>
      <c r="SNH1" s="179"/>
      <c r="SNI1" s="179"/>
      <c r="SNJ1" s="179"/>
      <c r="SNK1" s="179"/>
      <c r="SNL1" s="179"/>
      <c r="SNM1" s="179"/>
      <c r="SNN1" s="179"/>
      <c r="SNO1" s="179"/>
      <c r="SNP1" s="179"/>
      <c r="SNQ1" s="179"/>
      <c r="SNR1" s="179"/>
      <c r="SNS1" s="179"/>
      <c r="SNT1" s="179"/>
      <c r="SNU1" s="179"/>
      <c r="SNV1" s="179"/>
      <c r="SNW1" s="179"/>
      <c r="SNX1" s="179"/>
      <c r="SNY1" s="179"/>
      <c r="SNZ1" s="179"/>
      <c r="SOA1" s="179"/>
      <c r="SOB1" s="179"/>
      <c r="SOC1" s="179"/>
      <c r="SOD1" s="179"/>
      <c r="SOE1" s="179"/>
      <c r="SOF1" s="179"/>
      <c r="SOG1" s="179"/>
      <c r="SOH1" s="179"/>
      <c r="SOI1" s="179"/>
      <c r="SOJ1" s="179"/>
      <c r="SOK1" s="179"/>
      <c r="SOL1" s="179"/>
      <c r="SOM1" s="179"/>
      <c r="SON1" s="179"/>
      <c r="SOO1" s="179"/>
      <c r="SOP1" s="179"/>
      <c r="SOQ1" s="179"/>
      <c r="SOR1" s="179"/>
      <c r="SOS1" s="179"/>
      <c r="SOT1" s="179"/>
      <c r="SOU1" s="179"/>
      <c r="SOV1" s="179"/>
      <c r="SOW1" s="179"/>
      <c r="SOX1" s="179"/>
      <c r="SOY1" s="179"/>
      <c r="SOZ1" s="179"/>
      <c r="SPA1" s="179"/>
      <c r="SPB1" s="179"/>
      <c r="SPC1" s="179"/>
      <c r="SPD1" s="179"/>
      <c r="SPE1" s="179"/>
      <c r="SPF1" s="179"/>
      <c r="SPG1" s="179"/>
      <c r="SPH1" s="179"/>
      <c r="SPI1" s="179"/>
      <c r="SPJ1" s="179"/>
      <c r="SPK1" s="179"/>
      <c r="SPL1" s="179"/>
      <c r="SPM1" s="179"/>
      <c r="SPN1" s="179"/>
      <c r="SPO1" s="179"/>
      <c r="SPP1" s="179"/>
      <c r="SPQ1" s="179"/>
      <c r="SPR1" s="179"/>
      <c r="SPS1" s="179"/>
      <c r="SPT1" s="179"/>
      <c r="SPU1" s="179"/>
      <c r="SPV1" s="179"/>
      <c r="SPW1" s="179"/>
      <c r="SPX1" s="179"/>
      <c r="SPY1" s="179"/>
      <c r="SPZ1" s="179"/>
      <c r="SQA1" s="179"/>
      <c r="SQB1" s="179"/>
      <c r="SQC1" s="179"/>
      <c r="SQD1" s="179"/>
      <c r="SQE1" s="179"/>
      <c r="SQF1" s="179"/>
      <c r="SQG1" s="179"/>
      <c r="SQH1" s="179"/>
      <c r="SQI1" s="179"/>
      <c r="SQJ1" s="179"/>
      <c r="SQK1" s="179"/>
      <c r="SQL1" s="179"/>
      <c r="SQM1" s="179"/>
      <c r="SQN1" s="179"/>
      <c r="SQO1" s="179"/>
      <c r="SQP1" s="179"/>
      <c r="SQQ1" s="179"/>
      <c r="SQR1" s="179"/>
      <c r="SQS1" s="179"/>
      <c r="SQT1" s="179"/>
      <c r="SQU1" s="179"/>
      <c r="SQV1" s="179"/>
      <c r="SQW1" s="179"/>
      <c r="SQX1" s="179"/>
      <c r="SQY1" s="179"/>
      <c r="SQZ1" s="179"/>
      <c r="SRA1" s="179"/>
      <c r="SRB1" s="179"/>
      <c r="SRC1" s="179"/>
      <c r="SRD1" s="179"/>
      <c r="SRE1" s="179"/>
      <c r="SRF1" s="179"/>
      <c r="SRG1" s="179"/>
      <c r="SRH1" s="179"/>
      <c r="SRI1" s="179"/>
      <c r="SRJ1" s="179"/>
      <c r="SRK1" s="179"/>
      <c r="SRL1" s="179"/>
      <c r="SRM1" s="179"/>
      <c r="SRN1" s="179"/>
      <c r="SRO1" s="179"/>
      <c r="SRP1" s="179"/>
      <c r="SRQ1" s="179"/>
      <c r="SRR1" s="179"/>
      <c r="SRS1" s="179"/>
      <c r="SRT1" s="179"/>
      <c r="SRU1" s="179"/>
      <c r="SRV1" s="179"/>
      <c r="SRW1" s="179"/>
      <c r="SRX1" s="179"/>
      <c r="SRY1" s="179"/>
      <c r="SRZ1" s="179"/>
      <c r="SSA1" s="179"/>
      <c r="SSB1" s="179"/>
      <c r="SSC1" s="179"/>
      <c r="SSD1" s="179"/>
      <c r="SSE1" s="179"/>
      <c r="SSF1" s="179"/>
      <c r="SSG1" s="179"/>
      <c r="SSH1" s="179"/>
      <c r="SSI1" s="179"/>
      <c r="SSJ1" s="179"/>
      <c r="SSK1" s="179"/>
      <c r="SSL1" s="179"/>
      <c r="SSM1" s="179"/>
      <c r="SSN1" s="179"/>
      <c r="SSO1" s="179"/>
      <c r="SSP1" s="179"/>
      <c r="SSQ1" s="179"/>
      <c r="SSR1" s="179"/>
      <c r="SSS1" s="179"/>
      <c r="SST1" s="179"/>
      <c r="SSU1" s="179"/>
      <c r="SSV1" s="179"/>
      <c r="SSW1" s="179"/>
      <c r="SSX1" s="179"/>
      <c r="SSY1" s="179"/>
      <c r="SSZ1" s="179"/>
      <c r="STA1" s="179"/>
      <c r="STB1" s="179"/>
      <c r="STC1" s="179"/>
      <c r="STD1" s="179"/>
      <c r="STE1" s="179"/>
      <c r="STF1" s="179"/>
      <c r="STG1" s="179"/>
      <c r="STH1" s="179"/>
      <c r="STI1" s="179"/>
      <c r="STJ1" s="179"/>
      <c r="STK1" s="179"/>
      <c r="STL1" s="179"/>
      <c r="STM1" s="179"/>
      <c r="STN1" s="179"/>
      <c r="STO1" s="179"/>
      <c r="STP1" s="179"/>
      <c r="STQ1" s="179"/>
      <c r="STR1" s="179"/>
      <c r="STS1" s="179"/>
      <c r="STT1" s="179"/>
      <c r="STU1" s="179"/>
      <c r="STV1" s="179"/>
      <c r="STW1" s="179"/>
      <c r="STX1" s="179"/>
      <c r="STY1" s="179"/>
      <c r="STZ1" s="179"/>
      <c r="SUA1" s="179"/>
      <c r="SUB1" s="179"/>
      <c r="SUC1" s="179"/>
      <c r="SUD1" s="179"/>
      <c r="SUE1" s="179"/>
      <c r="SUF1" s="179"/>
      <c r="SUG1" s="179"/>
      <c r="SUH1" s="179"/>
      <c r="SUI1" s="179"/>
      <c r="SUJ1" s="179"/>
      <c r="SUK1" s="179"/>
      <c r="SUL1" s="179"/>
      <c r="SUM1" s="179"/>
      <c r="SUN1" s="179"/>
      <c r="SUO1" s="179"/>
      <c r="SUP1" s="179"/>
      <c r="SUQ1" s="179"/>
      <c r="SUR1" s="179"/>
      <c r="SUS1" s="179"/>
      <c r="SUT1" s="179"/>
      <c r="SUU1" s="179"/>
      <c r="SUV1" s="179"/>
      <c r="SUW1" s="179"/>
      <c r="SUX1" s="179"/>
      <c r="SUY1" s="179"/>
      <c r="SUZ1" s="179"/>
      <c r="SVA1" s="179"/>
      <c r="SVB1" s="179"/>
      <c r="SVC1" s="179"/>
      <c r="SVD1" s="179"/>
      <c r="SVE1" s="179"/>
      <c r="SVF1" s="179"/>
      <c r="SVG1" s="179"/>
      <c r="SVH1" s="179"/>
      <c r="SVI1" s="179"/>
      <c r="SVJ1" s="179"/>
      <c r="SVK1" s="179"/>
      <c r="SVL1" s="179"/>
      <c r="SVM1" s="179"/>
      <c r="SVN1" s="179"/>
      <c r="SVO1" s="179"/>
      <c r="SVP1" s="179"/>
      <c r="SVQ1" s="179"/>
      <c r="SVR1" s="179"/>
      <c r="SVS1" s="179"/>
      <c r="SVT1" s="179"/>
      <c r="SVU1" s="179"/>
      <c r="SVV1" s="179"/>
      <c r="SVW1" s="179"/>
      <c r="SVX1" s="179"/>
      <c r="SVY1" s="179"/>
      <c r="SVZ1" s="179"/>
      <c r="SWA1" s="179"/>
      <c r="SWB1" s="179"/>
      <c r="SWC1" s="179"/>
      <c r="SWD1" s="179"/>
      <c r="SWE1" s="179"/>
      <c r="SWF1" s="179"/>
      <c r="SWG1" s="179"/>
      <c r="SWH1" s="179"/>
      <c r="SWI1" s="179"/>
      <c r="SWJ1" s="179"/>
      <c r="SWK1" s="179"/>
      <c r="SWL1" s="179"/>
      <c r="SWM1" s="179"/>
      <c r="SWN1" s="179"/>
      <c r="SWO1" s="179"/>
      <c r="SWP1" s="179"/>
      <c r="SWQ1" s="179"/>
      <c r="SWR1" s="179"/>
      <c r="SWS1" s="179"/>
      <c r="SWT1" s="179"/>
      <c r="SWU1" s="179"/>
      <c r="SWV1" s="179"/>
      <c r="SWW1" s="179"/>
      <c r="SWX1" s="179"/>
      <c r="SWY1" s="179"/>
      <c r="SWZ1" s="179"/>
      <c r="SXA1" s="179"/>
      <c r="SXB1" s="179"/>
      <c r="SXC1" s="179"/>
      <c r="SXD1" s="179"/>
      <c r="SXE1" s="179"/>
      <c r="SXF1" s="179"/>
      <c r="SXG1" s="179"/>
      <c r="SXH1" s="179"/>
      <c r="SXI1" s="179"/>
      <c r="SXJ1" s="179"/>
      <c r="SXK1" s="179"/>
      <c r="SXL1" s="179"/>
      <c r="SXM1" s="179"/>
      <c r="SXN1" s="179"/>
      <c r="SXO1" s="179"/>
      <c r="SXP1" s="179"/>
      <c r="SXQ1" s="179"/>
      <c r="SXR1" s="179"/>
      <c r="SXS1" s="179"/>
      <c r="SXT1" s="179"/>
      <c r="SXU1" s="179"/>
      <c r="SXV1" s="179"/>
      <c r="SXW1" s="179"/>
      <c r="SXX1" s="179"/>
      <c r="SXY1" s="179"/>
      <c r="SXZ1" s="179"/>
      <c r="SYA1" s="179"/>
      <c r="SYB1" s="179"/>
      <c r="SYC1" s="179"/>
      <c r="SYD1" s="179"/>
      <c r="SYE1" s="179"/>
      <c r="SYF1" s="179"/>
      <c r="SYG1" s="179"/>
      <c r="SYH1" s="179"/>
      <c r="SYI1" s="179"/>
      <c r="SYJ1" s="179"/>
      <c r="SYK1" s="179"/>
      <c r="SYL1" s="179"/>
      <c r="SYM1" s="179"/>
      <c r="SYN1" s="179"/>
      <c r="SYO1" s="179"/>
      <c r="SYP1" s="179"/>
      <c r="SYQ1" s="179"/>
      <c r="SYR1" s="179"/>
      <c r="SYS1" s="179"/>
      <c r="SYT1" s="179"/>
      <c r="SYU1" s="179"/>
      <c r="SYV1" s="179"/>
      <c r="SYW1" s="179"/>
      <c r="SYX1" s="179"/>
      <c r="SYY1" s="179"/>
      <c r="SYZ1" s="179"/>
      <c r="SZA1" s="179"/>
      <c r="SZB1" s="179"/>
      <c r="SZC1" s="179"/>
      <c r="SZD1" s="179"/>
      <c r="SZE1" s="179"/>
      <c r="SZF1" s="179"/>
      <c r="SZG1" s="179"/>
      <c r="SZH1" s="179"/>
      <c r="SZI1" s="179"/>
      <c r="SZJ1" s="179"/>
      <c r="SZK1" s="179"/>
      <c r="SZL1" s="179"/>
      <c r="SZM1" s="179"/>
      <c r="SZN1" s="179"/>
      <c r="SZO1" s="179"/>
      <c r="SZP1" s="179"/>
      <c r="SZQ1" s="179"/>
      <c r="SZR1" s="179"/>
      <c r="SZS1" s="179"/>
      <c r="SZT1" s="179"/>
      <c r="SZU1" s="179"/>
      <c r="SZV1" s="179"/>
      <c r="SZW1" s="179"/>
      <c r="SZX1" s="179"/>
      <c r="SZY1" s="179"/>
      <c r="SZZ1" s="179"/>
      <c r="TAA1" s="179"/>
      <c r="TAB1" s="179"/>
      <c r="TAC1" s="179"/>
      <c r="TAD1" s="179"/>
      <c r="TAE1" s="179"/>
      <c r="TAF1" s="179"/>
      <c r="TAG1" s="179"/>
      <c r="TAH1" s="179"/>
      <c r="TAI1" s="179"/>
      <c r="TAJ1" s="179"/>
      <c r="TAK1" s="179"/>
      <c r="TAL1" s="179"/>
      <c r="TAM1" s="179"/>
      <c r="TAN1" s="179"/>
      <c r="TAO1" s="179"/>
      <c r="TAP1" s="179"/>
      <c r="TAQ1" s="179"/>
      <c r="TAR1" s="179"/>
      <c r="TAS1" s="179"/>
      <c r="TAT1" s="179"/>
      <c r="TAU1" s="179"/>
      <c r="TAV1" s="179"/>
      <c r="TAW1" s="179"/>
      <c r="TAX1" s="179"/>
      <c r="TAY1" s="179"/>
      <c r="TAZ1" s="179"/>
      <c r="TBA1" s="179"/>
      <c r="TBB1" s="179"/>
      <c r="TBC1" s="179"/>
      <c r="TBD1" s="179"/>
      <c r="TBE1" s="179"/>
      <c r="TBF1" s="179"/>
      <c r="TBG1" s="179"/>
      <c r="TBH1" s="179"/>
      <c r="TBI1" s="179"/>
      <c r="TBJ1" s="179"/>
      <c r="TBK1" s="179"/>
      <c r="TBL1" s="179"/>
      <c r="TBM1" s="179"/>
      <c r="TBN1" s="179"/>
      <c r="TBO1" s="179"/>
      <c r="TBP1" s="179"/>
      <c r="TBQ1" s="179"/>
      <c r="TBR1" s="179"/>
      <c r="TBS1" s="179"/>
      <c r="TBT1" s="179"/>
      <c r="TBU1" s="179"/>
      <c r="TBV1" s="179"/>
      <c r="TBW1" s="179"/>
      <c r="TBX1" s="179"/>
      <c r="TBY1" s="179"/>
      <c r="TBZ1" s="179"/>
      <c r="TCA1" s="179"/>
      <c r="TCB1" s="179"/>
      <c r="TCC1" s="179"/>
      <c r="TCD1" s="179"/>
      <c r="TCE1" s="179"/>
      <c r="TCF1" s="179"/>
      <c r="TCG1" s="179"/>
      <c r="TCH1" s="179"/>
      <c r="TCI1" s="179"/>
      <c r="TCJ1" s="179"/>
      <c r="TCK1" s="179"/>
      <c r="TCL1" s="179"/>
      <c r="TCM1" s="179"/>
      <c r="TCN1" s="179"/>
      <c r="TCO1" s="179"/>
      <c r="TCP1" s="179"/>
      <c r="TCQ1" s="179"/>
      <c r="TCR1" s="179"/>
      <c r="TCS1" s="179"/>
      <c r="TCT1" s="179"/>
      <c r="TCU1" s="179"/>
      <c r="TCV1" s="179"/>
      <c r="TCW1" s="179"/>
      <c r="TCX1" s="179"/>
      <c r="TCY1" s="179"/>
      <c r="TCZ1" s="179"/>
      <c r="TDA1" s="179"/>
      <c r="TDB1" s="179"/>
      <c r="TDC1" s="179"/>
      <c r="TDD1" s="179"/>
      <c r="TDE1" s="179"/>
      <c r="TDF1" s="179"/>
      <c r="TDG1" s="179"/>
      <c r="TDH1" s="179"/>
      <c r="TDI1" s="179"/>
      <c r="TDJ1" s="179"/>
      <c r="TDK1" s="179"/>
      <c r="TDL1" s="179"/>
      <c r="TDM1" s="179"/>
      <c r="TDN1" s="179"/>
      <c r="TDO1" s="179"/>
      <c r="TDP1" s="179"/>
      <c r="TDQ1" s="179"/>
      <c r="TDR1" s="179"/>
      <c r="TDS1" s="179"/>
      <c r="TDT1" s="179"/>
      <c r="TDU1" s="179"/>
      <c r="TDV1" s="179"/>
      <c r="TDW1" s="179"/>
      <c r="TDX1" s="179"/>
      <c r="TDY1" s="179"/>
      <c r="TDZ1" s="179"/>
      <c r="TEA1" s="179"/>
      <c r="TEB1" s="179"/>
      <c r="TEC1" s="179"/>
      <c r="TED1" s="179"/>
      <c r="TEE1" s="179"/>
      <c r="TEF1" s="179"/>
      <c r="TEG1" s="179"/>
      <c r="TEH1" s="179"/>
      <c r="TEI1" s="179"/>
      <c r="TEJ1" s="179"/>
      <c r="TEK1" s="179"/>
      <c r="TEL1" s="179"/>
      <c r="TEM1" s="179"/>
      <c r="TEN1" s="179"/>
      <c r="TEO1" s="179"/>
      <c r="TEP1" s="179"/>
      <c r="TEQ1" s="179"/>
      <c r="TER1" s="179"/>
      <c r="TES1" s="179"/>
      <c r="TET1" s="179"/>
      <c r="TEU1" s="179"/>
      <c r="TEV1" s="179"/>
      <c r="TEW1" s="179"/>
      <c r="TEX1" s="179"/>
      <c r="TEY1" s="179"/>
      <c r="TEZ1" s="179"/>
      <c r="TFA1" s="179"/>
      <c r="TFB1" s="179"/>
      <c r="TFC1" s="179"/>
      <c r="TFD1" s="179"/>
      <c r="TFE1" s="179"/>
      <c r="TFF1" s="179"/>
      <c r="TFG1" s="179"/>
      <c r="TFH1" s="179"/>
      <c r="TFI1" s="179"/>
      <c r="TFJ1" s="179"/>
      <c r="TFK1" s="179"/>
      <c r="TFL1" s="179"/>
      <c r="TFM1" s="179"/>
      <c r="TFN1" s="179"/>
      <c r="TFO1" s="179"/>
      <c r="TFP1" s="179"/>
      <c r="TFQ1" s="179"/>
      <c r="TFR1" s="179"/>
      <c r="TFS1" s="179"/>
      <c r="TFT1" s="179"/>
      <c r="TFU1" s="179"/>
      <c r="TFV1" s="179"/>
      <c r="TFW1" s="179"/>
      <c r="TFX1" s="179"/>
      <c r="TFY1" s="179"/>
      <c r="TFZ1" s="179"/>
      <c r="TGA1" s="179"/>
      <c r="TGB1" s="179"/>
      <c r="TGC1" s="179"/>
      <c r="TGD1" s="179"/>
      <c r="TGE1" s="179"/>
      <c r="TGF1" s="179"/>
      <c r="TGG1" s="179"/>
      <c r="TGH1" s="179"/>
      <c r="TGI1" s="179"/>
      <c r="TGJ1" s="179"/>
      <c r="TGK1" s="179"/>
      <c r="TGL1" s="179"/>
      <c r="TGM1" s="179"/>
      <c r="TGN1" s="179"/>
      <c r="TGO1" s="179"/>
      <c r="TGP1" s="179"/>
      <c r="TGQ1" s="179"/>
      <c r="TGR1" s="179"/>
      <c r="TGS1" s="179"/>
      <c r="TGT1" s="179"/>
      <c r="TGU1" s="179"/>
      <c r="TGV1" s="179"/>
      <c r="TGW1" s="179"/>
      <c r="TGX1" s="179"/>
      <c r="TGY1" s="179"/>
      <c r="TGZ1" s="179"/>
      <c r="THA1" s="179"/>
      <c r="THB1" s="179"/>
      <c r="THC1" s="179"/>
      <c r="THD1" s="179"/>
      <c r="THE1" s="179"/>
      <c r="THF1" s="179"/>
      <c r="THG1" s="179"/>
      <c r="THH1" s="179"/>
      <c r="THI1" s="179"/>
      <c r="THJ1" s="179"/>
      <c r="THK1" s="179"/>
      <c r="THL1" s="179"/>
      <c r="THM1" s="179"/>
      <c r="THN1" s="179"/>
      <c r="THO1" s="179"/>
      <c r="THP1" s="179"/>
      <c r="THQ1" s="179"/>
      <c r="THR1" s="179"/>
      <c r="THS1" s="179"/>
      <c r="THT1" s="179"/>
      <c r="THU1" s="179"/>
      <c r="THV1" s="179"/>
      <c r="THW1" s="179"/>
      <c r="THX1" s="179"/>
      <c r="THY1" s="179"/>
      <c r="THZ1" s="179"/>
      <c r="TIA1" s="179"/>
      <c r="TIB1" s="179"/>
      <c r="TIC1" s="179"/>
      <c r="TID1" s="179"/>
      <c r="TIE1" s="179"/>
      <c r="TIF1" s="179"/>
      <c r="TIG1" s="179"/>
      <c r="TIH1" s="179"/>
      <c r="TII1" s="179"/>
      <c r="TIJ1" s="179"/>
      <c r="TIK1" s="179"/>
      <c r="TIL1" s="179"/>
      <c r="TIM1" s="179"/>
      <c r="TIN1" s="179"/>
      <c r="TIO1" s="179"/>
      <c r="TIP1" s="179"/>
      <c r="TIQ1" s="179"/>
      <c r="TIR1" s="179"/>
      <c r="TIS1" s="179"/>
      <c r="TIT1" s="179"/>
      <c r="TIU1" s="179"/>
      <c r="TIV1" s="179"/>
      <c r="TIW1" s="179"/>
      <c r="TIX1" s="179"/>
      <c r="TIY1" s="179"/>
      <c r="TIZ1" s="179"/>
      <c r="TJA1" s="179"/>
      <c r="TJB1" s="179"/>
      <c r="TJC1" s="179"/>
      <c r="TJD1" s="179"/>
      <c r="TJE1" s="179"/>
      <c r="TJF1" s="179"/>
      <c r="TJG1" s="179"/>
      <c r="TJH1" s="179"/>
      <c r="TJI1" s="179"/>
      <c r="TJJ1" s="179"/>
      <c r="TJK1" s="179"/>
      <c r="TJL1" s="179"/>
      <c r="TJM1" s="179"/>
      <c r="TJN1" s="179"/>
      <c r="TJO1" s="179"/>
      <c r="TJP1" s="179"/>
      <c r="TJQ1" s="179"/>
      <c r="TJR1" s="179"/>
      <c r="TJS1" s="179"/>
      <c r="TJT1" s="179"/>
      <c r="TJU1" s="179"/>
      <c r="TJV1" s="179"/>
      <c r="TJW1" s="179"/>
      <c r="TJX1" s="179"/>
      <c r="TJY1" s="179"/>
      <c r="TJZ1" s="179"/>
      <c r="TKA1" s="179"/>
      <c r="TKB1" s="179"/>
      <c r="TKC1" s="179"/>
      <c r="TKD1" s="179"/>
      <c r="TKE1" s="179"/>
      <c r="TKF1" s="179"/>
      <c r="TKG1" s="179"/>
      <c r="TKH1" s="179"/>
      <c r="TKI1" s="179"/>
      <c r="TKJ1" s="179"/>
      <c r="TKK1" s="179"/>
      <c r="TKL1" s="179"/>
      <c r="TKM1" s="179"/>
      <c r="TKN1" s="179"/>
      <c r="TKO1" s="179"/>
      <c r="TKP1" s="179"/>
      <c r="TKQ1" s="179"/>
      <c r="TKR1" s="179"/>
      <c r="TKS1" s="179"/>
      <c r="TKT1" s="179"/>
      <c r="TKU1" s="179"/>
      <c r="TKV1" s="179"/>
      <c r="TKW1" s="179"/>
      <c r="TKX1" s="179"/>
      <c r="TKY1" s="179"/>
      <c r="TKZ1" s="179"/>
      <c r="TLA1" s="179"/>
      <c r="TLB1" s="179"/>
      <c r="TLC1" s="179"/>
      <c r="TLD1" s="179"/>
      <c r="TLE1" s="179"/>
      <c r="TLF1" s="179"/>
      <c r="TLG1" s="179"/>
      <c r="TLH1" s="179"/>
      <c r="TLI1" s="179"/>
      <c r="TLJ1" s="179"/>
      <c r="TLK1" s="179"/>
      <c r="TLL1" s="179"/>
      <c r="TLM1" s="179"/>
      <c r="TLN1" s="179"/>
      <c r="TLO1" s="179"/>
      <c r="TLP1" s="179"/>
      <c r="TLQ1" s="179"/>
      <c r="TLR1" s="179"/>
      <c r="TLS1" s="179"/>
      <c r="TLT1" s="179"/>
      <c r="TLU1" s="179"/>
      <c r="TLV1" s="179"/>
      <c r="TLW1" s="179"/>
      <c r="TLX1" s="179"/>
      <c r="TLY1" s="179"/>
      <c r="TLZ1" s="179"/>
      <c r="TMA1" s="179"/>
      <c r="TMB1" s="179"/>
      <c r="TMC1" s="179"/>
      <c r="TMD1" s="179"/>
      <c r="TME1" s="179"/>
      <c r="TMF1" s="179"/>
      <c r="TMG1" s="179"/>
      <c r="TMH1" s="179"/>
      <c r="TMI1" s="179"/>
      <c r="TMJ1" s="179"/>
      <c r="TMK1" s="179"/>
      <c r="TML1" s="179"/>
      <c r="TMM1" s="179"/>
      <c r="TMN1" s="179"/>
      <c r="TMO1" s="179"/>
      <c r="TMP1" s="179"/>
      <c r="TMQ1" s="179"/>
      <c r="TMR1" s="179"/>
      <c r="TMS1" s="179"/>
      <c r="TMT1" s="179"/>
      <c r="TMU1" s="179"/>
      <c r="TMV1" s="179"/>
      <c r="TMW1" s="179"/>
      <c r="TMX1" s="179"/>
      <c r="TMY1" s="179"/>
      <c r="TMZ1" s="179"/>
      <c r="TNA1" s="179"/>
      <c r="TNB1" s="179"/>
      <c r="TNC1" s="179"/>
      <c r="TND1" s="179"/>
      <c r="TNE1" s="179"/>
      <c r="TNF1" s="179"/>
      <c r="TNG1" s="179"/>
      <c r="TNH1" s="179"/>
      <c r="TNI1" s="179"/>
      <c r="TNJ1" s="179"/>
      <c r="TNK1" s="179"/>
      <c r="TNL1" s="179"/>
      <c r="TNM1" s="179"/>
      <c r="TNN1" s="179"/>
      <c r="TNO1" s="179"/>
      <c r="TNP1" s="179"/>
      <c r="TNQ1" s="179"/>
      <c r="TNR1" s="179"/>
      <c r="TNS1" s="179"/>
      <c r="TNT1" s="179"/>
      <c r="TNU1" s="179"/>
      <c r="TNV1" s="179"/>
      <c r="TNW1" s="179"/>
      <c r="TNX1" s="179"/>
      <c r="TNY1" s="179"/>
      <c r="TNZ1" s="179"/>
      <c r="TOA1" s="179"/>
      <c r="TOB1" s="179"/>
      <c r="TOC1" s="179"/>
      <c r="TOD1" s="179"/>
      <c r="TOE1" s="179"/>
      <c r="TOF1" s="179"/>
      <c r="TOG1" s="179"/>
      <c r="TOH1" s="179"/>
      <c r="TOI1" s="179"/>
      <c r="TOJ1" s="179"/>
      <c r="TOK1" s="179"/>
      <c r="TOL1" s="179"/>
      <c r="TOM1" s="179"/>
      <c r="TON1" s="179"/>
      <c r="TOO1" s="179"/>
      <c r="TOP1" s="179"/>
      <c r="TOQ1" s="179"/>
      <c r="TOR1" s="179"/>
      <c r="TOS1" s="179"/>
      <c r="TOT1" s="179"/>
      <c r="TOU1" s="179"/>
      <c r="TOV1" s="179"/>
      <c r="TOW1" s="179"/>
      <c r="TOX1" s="179"/>
      <c r="TOY1" s="179"/>
      <c r="TOZ1" s="179"/>
      <c r="TPA1" s="179"/>
      <c r="TPB1" s="179"/>
      <c r="TPC1" s="179"/>
      <c r="TPD1" s="179"/>
      <c r="TPE1" s="179"/>
      <c r="TPF1" s="179"/>
      <c r="TPG1" s="179"/>
      <c r="TPH1" s="179"/>
      <c r="TPI1" s="179"/>
      <c r="TPJ1" s="179"/>
      <c r="TPK1" s="179"/>
      <c r="TPL1" s="179"/>
      <c r="TPM1" s="179"/>
      <c r="TPN1" s="179"/>
      <c r="TPO1" s="179"/>
      <c r="TPP1" s="179"/>
      <c r="TPQ1" s="179"/>
      <c r="TPR1" s="179"/>
      <c r="TPS1" s="179"/>
      <c r="TPT1" s="179"/>
      <c r="TPU1" s="179"/>
      <c r="TPV1" s="179"/>
      <c r="TPW1" s="179"/>
      <c r="TPX1" s="179"/>
      <c r="TPY1" s="179"/>
      <c r="TPZ1" s="179"/>
      <c r="TQA1" s="179"/>
      <c r="TQB1" s="179"/>
      <c r="TQC1" s="179"/>
      <c r="TQD1" s="179"/>
      <c r="TQE1" s="179"/>
      <c r="TQF1" s="179"/>
      <c r="TQG1" s="179"/>
      <c r="TQH1" s="179"/>
      <c r="TQI1" s="179"/>
      <c r="TQJ1" s="179"/>
      <c r="TQK1" s="179"/>
      <c r="TQL1" s="179"/>
      <c r="TQM1" s="179"/>
      <c r="TQN1" s="179"/>
      <c r="TQO1" s="179"/>
      <c r="TQP1" s="179"/>
      <c r="TQQ1" s="179"/>
      <c r="TQR1" s="179"/>
      <c r="TQS1" s="179"/>
      <c r="TQT1" s="179"/>
      <c r="TQU1" s="179"/>
      <c r="TQV1" s="179"/>
      <c r="TQW1" s="179"/>
      <c r="TQX1" s="179"/>
      <c r="TQY1" s="179"/>
      <c r="TQZ1" s="179"/>
      <c r="TRA1" s="179"/>
      <c r="TRB1" s="179"/>
      <c r="TRC1" s="179"/>
      <c r="TRD1" s="179"/>
      <c r="TRE1" s="179"/>
      <c r="TRF1" s="179"/>
      <c r="TRG1" s="179"/>
      <c r="TRH1" s="179"/>
      <c r="TRI1" s="179"/>
      <c r="TRJ1" s="179"/>
      <c r="TRK1" s="179"/>
      <c r="TRL1" s="179"/>
      <c r="TRM1" s="179"/>
      <c r="TRN1" s="179"/>
      <c r="TRO1" s="179"/>
      <c r="TRP1" s="179"/>
      <c r="TRQ1" s="179"/>
      <c r="TRR1" s="179"/>
      <c r="TRS1" s="179"/>
      <c r="TRT1" s="179"/>
      <c r="TRU1" s="179"/>
      <c r="TRV1" s="179"/>
      <c r="TRW1" s="179"/>
      <c r="TRX1" s="179"/>
      <c r="TRY1" s="179"/>
      <c r="TRZ1" s="179"/>
      <c r="TSA1" s="179"/>
      <c r="TSB1" s="179"/>
      <c r="TSC1" s="179"/>
      <c r="TSD1" s="179"/>
      <c r="TSE1" s="179"/>
      <c r="TSF1" s="179"/>
      <c r="TSG1" s="179"/>
      <c r="TSH1" s="179"/>
      <c r="TSI1" s="179"/>
      <c r="TSJ1" s="179"/>
      <c r="TSK1" s="179"/>
      <c r="TSL1" s="179"/>
      <c r="TSM1" s="179"/>
      <c r="TSN1" s="179"/>
      <c r="TSO1" s="179"/>
      <c r="TSP1" s="179"/>
      <c r="TSQ1" s="179"/>
      <c r="TSR1" s="179"/>
      <c r="TSS1" s="179"/>
      <c r="TST1" s="179"/>
      <c r="TSU1" s="179"/>
      <c r="TSV1" s="179"/>
      <c r="TSW1" s="179"/>
      <c r="TSX1" s="179"/>
      <c r="TSY1" s="179"/>
      <c r="TSZ1" s="179"/>
      <c r="TTA1" s="179"/>
      <c r="TTB1" s="179"/>
      <c r="TTC1" s="179"/>
      <c r="TTD1" s="179"/>
      <c r="TTE1" s="179"/>
      <c r="TTF1" s="179"/>
      <c r="TTG1" s="179"/>
      <c r="TTH1" s="179"/>
      <c r="TTI1" s="179"/>
      <c r="TTJ1" s="179"/>
      <c r="TTK1" s="179"/>
      <c r="TTL1" s="179"/>
      <c r="TTM1" s="179"/>
      <c r="TTN1" s="179"/>
      <c r="TTO1" s="179"/>
      <c r="TTP1" s="179"/>
      <c r="TTQ1" s="179"/>
      <c r="TTR1" s="179"/>
      <c r="TTS1" s="179"/>
      <c r="TTT1" s="179"/>
      <c r="TTU1" s="179"/>
      <c r="TTV1" s="179"/>
      <c r="TTW1" s="179"/>
      <c r="TTX1" s="179"/>
      <c r="TTY1" s="179"/>
      <c r="TTZ1" s="179"/>
      <c r="TUA1" s="179"/>
      <c r="TUB1" s="179"/>
      <c r="TUC1" s="179"/>
      <c r="TUD1" s="179"/>
      <c r="TUE1" s="179"/>
      <c r="TUF1" s="179"/>
      <c r="TUG1" s="179"/>
      <c r="TUH1" s="179"/>
      <c r="TUI1" s="179"/>
      <c r="TUJ1" s="179"/>
      <c r="TUK1" s="179"/>
      <c r="TUL1" s="179"/>
      <c r="TUM1" s="179"/>
      <c r="TUN1" s="179"/>
      <c r="TUO1" s="179"/>
      <c r="TUP1" s="179"/>
      <c r="TUQ1" s="179"/>
      <c r="TUR1" s="179"/>
      <c r="TUS1" s="179"/>
      <c r="TUT1" s="179"/>
      <c r="TUU1" s="179"/>
      <c r="TUV1" s="179"/>
      <c r="TUW1" s="179"/>
      <c r="TUX1" s="179"/>
      <c r="TUY1" s="179"/>
      <c r="TUZ1" s="179"/>
      <c r="TVA1" s="179"/>
      <c r="TVB1" s="179"/>
      <c r="TVC1" s="179"/>
      <c r="TVD1" s="179"/>
      <c r="TVE1" s="179"/>
      <c r="TVF1" s="179"/>
      <c r="TVG1" s="179"/>
      <c r="TVH1" s="179"/>
      <c r="TVI1" s="179"/>
      <c r="TVJ1" s="179"/>
      <c r="TVK1" s="179"/>
      <c r="TVL1" s="179"/>
      <c r="TVM1" s="179"/>
      <c r="TVN1" s="179"/>
      <c r="TVO1" s="179"/>
      <c r="TVP1" s="179"/>
      <c r="TVQ1" s="179"/>
      <c r="TVR1" s="179"/>
      <c r="TVS1" s="179"/>
      <c r="TVT1" s="179"/>
      <c r="TVU1" s="179"/>
      <c r="TVV1" s="179"/>
      <c r="TVW1" s="179"/>
      <c r="TVX1" s="179"/>
      <c r="TVY1" s="179"/>
      <c r="TVZ1" s="179"/>
      <c r="TWA1" s="179"/>
      <c r="TWB1" s="179"/>
      <c r="TWC1" s="179"/>
      <c r="TWD1" s="179"/>
      <c r="TWE1" s="179"/>
      <c r="TWF1" s="179"/>
      <c r="TWG1" s="179"/>
      <c r="TWH1" s="179"/>
      <c r="TWI1" s="179"/>
      <c r="TWJ1" s="179"/>
      <c r="TWK1" s="179"/>
      <c r="TWL1" s="179"/>
      <c r="TWM1" s="179"/>
      <c r="TWN1" s="179"/>
      <c r="TWO1" s="179"/>
      <c r="TWP1" s="179"/>
      <c r="TWQ1" s="179"/>
      <c r="TWR1" s="179"/>
      <c r="TWS1" s="179"/>
      <c r="TWT1" s="179"/>
      <c r="TWU1" s="179"/>
      <c r="TWV1" s="179"/>
      <c r="TWW1" s="179"/>
      <c r="TWX1" s="179"/>
      <c r="TWY1" s="179"/>
      <c r="TWZ1" s="179"/>
      <c r="TXA1" s="179"/>
      <c r="TXB1" s="179"/>
      <c r="TXC1" s="179"/>
      <c r="TXD1" s="179"/>
      <c r="TXE1" s="179"/>
      <c r="TXF1" s="179"/>
      <c r="TXG1" s="179"/>
      <c r="TXH1" s="179"/>
      <c r="TXI1" s="179"/>
      <c r="TXJ1" s="179"/>
      <c r="TXK1" s="179"/>
      <c r="TXL1" s="179"/>
      <c r="TXM1" s="179"/>
      <c r="TXN1" s="179"/>
      <c r="TXO1" s="179"/>
      <c r="TXP1" s="179"/>
      <c r="TXQ1" s="179"/>
      <c r="TXR1" s="179"/>
      <c r="TXS1" s="179"/>
      <c r="TXT1" s="179"/>
      <c r="TXU1" s="179"/>
      <c r="TXV1" s="179"/>
      <c r="TXW1" s="179"/>
      <c r="TXX1" s="179"/>
      <c r="TXY1" s="179"/>
      <c r="TXZ1" s="179"/>
      <c r="TYA1" s="179"/>
      <c r="TYB1" s="179"/>
      <c r="TYC1" s="179"/>
      <c r="TYD1" s="179"/>
      <c r="TYE1" s="179"/>
      <c r="TYF1" s="179"/>
      <c r="TYG1" s="179"/>
      <c r="TYH1" s="179"/>
      <c r="TYI1" s="179"/>
      <c r="TYJ1" s="179"/>
      <c r="TYK1" s="179"/>
      <c r="TYL1" s="179"/>
      <c r="TYM1" s="179"/>
      <c r="TYN1" s="179"/>
      <c r="TYO1" s="179"/>
      <c r="TYP1" s="179"/>
      <c r="TYQ1" s="179"/>
      <c r="TYR1" s="179"/>
      <c r="TYS1" s="179"/>
      <c r="TYT1" s="179"/>
      <c r="TYU1" s="179"/>
      <c r="TYV1" s="179"/>
      <c r="TYW1" s="179"/>
      <c r="TYX1" s="179"/>
      <c r="TYY1" s="179"/>
      <c r="TYZ1" s="179"/>
      <c r="TZA1" s="179"/>
      <c r="TZB1" s="179"/>
      <c r="TZC1" s="179"/>
      <c r="TZD1" s="179"/>
      <c r="TZE1" s="179"/>
      <c r="TZF1" s="179"/>
      <c r="TZG1" s="179"/>
      <c r="TZH1" s="179"/>
      <c r="TZI1" s="179"/>
      <c r="TZJ1" s="179"/>
      <c r="TZK1" s="179"/>
      <c r="TZL1" s="179"/>
      <c r="TZM1" s="179"/>
      <c r="TZN1" s="179"/>
      <c r="TZO1" s="179"/>
      <c r="TZP1" s="179"/>
      <c r="TZQ1" s="179"/>
      <c r="TZR1" s="179"/>
      <c r="TZS1" s="179"/>
      <c r="TZT1" s="179"/>
      <c r="TZU1" s="179"/>
      <c r="TZV1" s="179"/>
      <c r="TZW1" s="179"/>
      <c r="TZX1" s="179"/>
      <c r="TZY1" s="179"/>
      <c r="TZZ1" s="179"/>
      <c r="UAA1" s="179"/>
      <c r="UAB1" s="179"/>
      <c r="UAC1" s="179"/>
      <c r="UAD1" s="179"/>
      <c r="UAE1" s="179"/>
      <c r="UAF1" s="179"/>
      <c r="UAG1" s="179"/>
      <c r="UAH1" s="179"/>
      <c r="UAI1" s="179"/>
      <c r="UAJ1" s="179"/>
      <c r="UAK1" s="179"/>
      <c r="UAL1" s="179"/>
      <c r="UAM1" s="179"/>
      <c r="UAN1" s="179"/>
      <c r="UAO1" s="179"/>
      <c r="UAP1" s="179"/>
      <c r="UAQ1" s="179"/>
      <c r="UAR1" s="179"/>
      <c r="UAS1" s="179"/>
      <c r="UAT1" s="179"/>
      <c r="UAU1" s="179"/>
      <c r="UAV1" s="179"/>
      <c r="UAW1" s="179"/>
      <c r="UAX1" s="179"/>
      <c r="UAY1" s="179"/>
      <c r="UAZ1" s="179"/>
      <c r="UBA1" s="179"/>
      <c r="UBB1" s="179"/>
      <c r="UBC1" s="179"/>
      <c r="UBD1" s="179"/>
      <c r="UBE1" s="179"/>
      <c r="UBF1" s="179"/>
      <c r="UBG1" s="179"/>
      <c r="UBH1" s="179"/>
      <c r="UBI1" s="179"/>
      <c r="UBJ1" s="179"/>
      <c r="UBK1" s="179"/>
      <c r="UBL1" s="179"/>
      <c r="UBM1" s="179"/>
      <c r="UBN1" s="179"/>
      <c r="UBO1" s="179"/>
      <c r="UBP1" s="179"/>
      <c r="UBQ1" s="179"/>
      <c r="UBR1" s="179"/>
      <c r="UBS1" s="179"/>
      <c r="UBT1" s="179"/>
      <c r="UBU1" s="179"/>
      <c r="UBV1" s="179"/>
      <c r="UBW1" s="179"/>
      <c r="UBX1" s="179"/>
      <c r="UBY1" s="179"/>
      <c r="UBZ1" s="179"/>
      <c r="UCA1" s="179"/>
      <c r="UCB1" s="179"/>
      <c r="UCC1" s="179"/>
      <c r="UCD1" s="179"/>
      <c r="UCE1" s="179"/>
      <c r="UCF1" s="179"/>
      <c r="UCG1" s="179"/>
      <c r="UCH1" s="179"/>
      <c r="UCI1" s="179"/>
      <c r="UCJ1" s="179"/>
      <c r="UCK1" s="179"/>
      <c r="UCL1" s="179"/>
      <c r="UCM1" s="179"/>
      <c r="UCN1" s="179"/>
      <c r="UCO1" s="179"/>
      <c r="UCP1" s="179"/>
      <c r="UCQ1" s="179"/>
      <c r="UCR1" s="179"/>
      <c r="UCS1" s="179"/>
      <c r="UCT1" s="179"/>
      <c r="UCU1" s="179"/>
      <c r="UCV1" s="179"/>
      <c r="UCW1" s="179"/>
      <c r="UCX1" s="179"/>
      <c r="UCY1" s="179"/>
      <c r="UCZ1" s="179"/>
      <c r="UDA1" s="179"/>
      <c r="UDB1" s="179"/>
      <c r="UDC1" s="179"/>
      <c r="UDD1" s="179"/>
      <c r="UDE1" s="179"/>
      <c r="UDF1" s="179"/>
      <c r="UDG1" s="179"/>
      <c r="UDH1" s="179"/>
      <c r="UDI1" s="179"/>
      <c r="UDJ1" s="179"/>
      <c r="UDK1" s="179"/>
      <c r="UDL1" s="179"/>
      <c r="UDM1" s="179"/>
      <c r="UDN1" s="179"/>
      <c r="UDO1" s="179"/>
      <c r="UDP1" s="179"/>
      <c r="UDQ1" s="179"/>
      <c r="UDR1" s="179"/>
      <c r="UDS1" s="179"/>
      <c r="UDT1" s="179"/>
      <c r="UDU1" s="179"/>
      <c r="UDV1" s="179"/>
      <c r="UDW1" s="179"/>
      <c r="UDX1" s="179"/>
      <c r="UDY1" s="179"/>
      <c r="UDZ1" s="179"/>
      <c r="UEA1" s="179"/>
      <c r="UEB1" s="179"/>
      <c r="UEC1" s="179"/>
      <c r="UED1" s="179"/>
      <c r="UEE1" s="179"/>
      <c r="UEF1" s="179"/>
      <c r="UEG1" s="179"/>
      <c r="UEH1" s="179"/>
      <c r="UEI1" s="179"/>
      <c r="UEJ1" s="179"/>
      <c r="UEK1" s="179"/>
      <c r="UEL1" s="179"/>
      <c r="UEM1" s="179"/>
      <c r="UEN1" s="179"/>
      <c r="UEO1" s="179"/>
      <c r="UEP1" s="179"/>
      <c r="UEQ1" s="179"/>
      <c r="UER1" s="179"/>
      <c r="UES1" s="179"/>
      <c r="UET1" s="179"/>
      <c r="UEU1" s="179"/>
      <c r="UEV1" s="179"/>
      <c r="UEW1" s="179"/>
      <c r="UEX1" s="179"/>
      <c r="UEY1" s="179"/>
      <c r="UEZ1" s="179"/>
      <c r="UFA1" s="179"/>
      <c r="UFB1" s="179"/>
      <c r="UFC1" s="179"/>
      <c r="UFD1" s="179"/>
      <c r="UFE1" s="179"/>
      <c r="UFF1" s="179"/>
      <c r="UFG1" s="179"/>
      <c r="UFH1" s="179"/>
      <c r="UFI1" s="179"/>
      <c r="UFJ1" s="179"/>
      <c r="UFK1" s="179"/>
      <c r="UFL1" s="179"/>
      <c r="UFM1" s="179"/>
      <c r="UFN1" s="179"/>
      <c r="UFO1" s="179"/>
      <c r="UFP1" s="179"/>
      <c r="UFQ1" s="179"/>
      <c r="UFR1" s="179"/>
      <c r="UFS1" s="179"/>
      <c r="UFT1" s="179"/>
      <c r="UFU1" s="179"/>
      <c r="UFV1" s="179"/>
      <c r="UFW1" s="179"/>
      <c r="UFX1" s="179"/>
      <c r="UFY1" s="179"/>
      <c r="UFZ1" s="179"/>
      <c r="UGA1" s="179"/>
      <c r="UGB1" s="179"/>
      <c r="UGC1" s="179"/>
      <c r="UGD1" s="179"/>
      <c r="UGE1" s="179"/>
      <c r="UGF1" s="179"/>
      <c r="UGG1" s="179"/>
      <c r="UGH1" s="179"/>
      <c r="UGI1" s="179"/>
      <c r="UGJ1" s="179"/>
      <c r="UGK1" s="179"/>
      <c r="UGL1" s="179"/>
      <c r="UGM1" s="179"/>
      <c r="UGN1" s="179"/>
      <c r="UGO1" s="179"/>
      <c r="UGP1" s="179"/>
      <c r="UGQ1" s="179"/>
      <c r="UGR1" s="179"/>
      <c r="UGS1" s="179"/>
      <c r="UGT1" s="179"/>
      <c r="UGU1" s="179"/>
      <c r="UGV1" s="179"/>
      <c r="UGW1" s="179"/>
      <c r="UGX1" s="179"/>
      <c r="UGY1" s="179"/>
      <c r="UGZ1" s="179"/>
      <c r="UHA1" s="179"/>
      <c r="UHB1" s="179"/>
      <c r="UHC1" s="179"/>
      <c r="UHD1" s="179"/>
      <c r="UHE1" s="179"/>
      <c r="UHF1" s="179"/>
      <c r="UHG1" s="179"/>
      <c r="UHH1" s="179"/>
      <c r="UHI1" s="179"/>
      <c r="UHJ1" s="179"/>
      <c r="UHK1" s="179"/>
      <c r="UHL1" s="179"/>
      <c r="UHM1" s="179"/>
      <c r="UHN1" s="179"/>
      <c r="UHO1" s="179"/>
      <c r="UHP1" s="179"/>
      <c r="UHQ1" s="179"/>
      <c r="UHR1" s="179"/>
      <c r="UHS1" s="179"/>
      <c r="UHT1" s="179"/>
      <c r="UHU1" s="179"/>
      <c r="UHV1" s="179"/>
      <c r="UHW1" s="179"/>
      <c r="UHX1" s="179"/>
      <c r="UHY1" s="179"/>
      <c r="UHZ1" s="179"/>
      <c r="UIA1" s="179"/>
      <c r="UIB1" s="179"/>
      <c r="UIC1" s="179"/>
      <c r="UID1" s="179"/>
      <c r="UIE1" s="179"/>
      <c r="UIF1" s="179"/>
      <c r="UIG1" s="179"/>
      <c r="UIH1" s="179"/>
      <c r="UII1" s="179"/>
      <c r="UIJ1" s="179"/>
      <c r="UIK1" s="179"/>
      <c r="UIL1" s="179"/>
      <c r="UIM1" s="179"/>
      <c r="UIN1" s="179"/>
      <c r="UIO1" s="179"/>
      <c r="UIP1" s="179"/>
      <c r="UIQ1" s="179"/>
      <c r="UIR1" s="179"/>
      <c r="UIS1" s="179"/>
      <c r="UIT1" s="179"/>
      <c r="UIU1" s="179"/>
      <c r="UIV1" s="179"/>
      <c r="UIW1" s="179"/>
      <c r="UIX1" s="179"/>
      <c r="UIY1" s="179"/>
      <c r="UIZ1" s="179"/>
      <c r="UJA1" s="179"/>
      <c r="UJB1" s="179"/>
      <c r="UJC1" s="179"/>
      <c r="UJD1" s="179"/>
      <c r="UJE1" s="179"/>
      <c r="UJF1" s="179"/>
      <c r="UJG1" s="179"/>
      <c r="UJH1" s="179"/>
      <c r="UJI1" s="179"/>
      <c r="UJJ1" s="179"/>
      <c r="UJK1" s="179"/>
      <c r="UJL1" s="179"/>
      <c r="UJM1" s="179"/>
      <c r="UJN1" s="179"/>
      <c r="UJO1" s="179"/>
      <c r="UJP1" s="179"/>
      <c r="UJQ1" s="179"/>
      <c r="UJR1" s="179"/>
      <c r="UJS1" s="179"/>
      <c r="UJT1" s="179"/>
      <c r="UJU1" s="179"/>
      <c r="UJV1" s="179"/>
      <c r="UJW1" s="179"/>
      <c r="UJX1" s="179"/>
      <c r="UJY1" s="179"/>
      <c r="UJZ1" s="179"/>
      <c r="UKA1" s="179"/>
      <c r="UKB1" s="179"/>
      <c r="UKC1" s="179"/>
      <c r="UKD1" s="179"/>
      <c r="UKE1" s="179"/>
      <c r="UKF1" s="179"/>
      <c r="UKG1" s="179"/>
      <c r="UKH1" s="179"/>
      <c r="UKI1" s="179"/>
      <c r="UKJ1" s="179"/>
      <c r="UKK1" s="179"/>
      <c r="UKL1" s="179"/>
      <c r="UKM1" s="179"/>
      <c r="UKN1" s="179"/>
      <c r="UKO1" s="179"/>
      <c r="UKP1" s="179"/>
      <c r="UKQ1" s="179"/>
      <c r="UKR1" s="179"/>
      <c r="UKS1" s="179"/>
      <c r="UKT1" s="179"/>
      <c r="UKU1" s="179"/>
      <c r="UKV1" s="179"/>
      <c r="UKW1" s="179"/>
      <c r="UKX1" s="179"/>
      <c r="UKY1" s="179"/>
      <c r="UKZ1" s="179"/>
      <c r="ULA1" s="179"/>
      <c r="ULB1" s="179"/>
      <c r="ULC1" s="179"/>
      <c r="ULD1" s="179"/>
      <c r="ULE1" s="179"/>
      <c r="ULF1" s="179"/>
      <c r="ULG1" s="179"/>
      <c r="ULH1" s="179"/>
      <c r="ULI1" s="179"/>
      <c r="ULJ1" s="179"/>
      <c r="ULK1" s="179"/>
      <c r="ULL1" s="179"/>
      <c r="ULM1" s="179"/>
      <c r="ULN1" s="179"/>
      <c r="ULO1" s="179"/>
      <c r="ULP1" s="179"/>
      <c r="ULQ1" s="179"/>
      <c r="ULR1" s="179"/>
      <c r="ULS1" s="179"/>
      <c r="ULT1" s="179"/>
      <c r="ULU1" s="179"/>
      <c r="ULV1" s="179"/>
      <c r="ULW1" s="179"/>
      <c r="ULX1" s="179"/>
      <c r="ULY1" s="179"/>
      <c r="ULZ1" s="179"/>
      <c r="UMA1" s="179"/>
      <c r="UMB1" s="179"/>
      <c r="UMC1" s="179"/>
      <c r="UMD1" s="179"/>
      <c r="UME1" s="179"/>
      <c r="UMF1" s="179"/>
      <c r="UMG1" s="179"/>
      <c r="UMH1" s="179"/>
      <c r="UMI1" s="179"/>
      <c r="UMJ1" s="179"/>
      <c r="UMK1" s="179"/>
      <c r="UML1" s="179"/>
      <c r="UMM1" s="179"/>
      <c r="UMN1" s="179"/>
      <c r="UMO1" s="179"/>
      <c r="UMP1" s="179"/>
      <c r="UMQ1" s="179"/>
      <c r="UMR1" s="179"/>
      <c r="UMS1" s="179"/>
      <c r="UMT1" s="179"/>
      <c r="UMU1" s="179"/>
      <c r="UMV1" s="179"/>
      <c r="UMW1" s="179"/>
      <c r="UMX1" s="179"/>
      <c r="UMY1" s="179"/>
      <c r="UMZ1" s="179"/>
      <c r="UNA1" s="179"/>
      <c r="UNB1" s="179"/>
      <c r="UNC1" s="179"/>
      <c r="UND1" s="179"/>
      <c r="UNE1" s="179"/>
      <c r="UNF1" s="179"/>
      <c r="UNG1" s="179"/>
      <c r="UNH1" s="179"/>
      <c r="UNI1" s="179"/>
      <c r="UNJ1" s="179"/>
      <c r="UNK1" s="179"/>
      <c r="UNL1" s="179"/>
      <c r="UNM1" s="179"/>
      <c r="UNN1" s="179"/>
      <c r="UNO1" s="179"/>
      <c r="UNP1" s="179"/>
      <c r="UNQ1" s="179"/>
      <c r="UNR1" s="179"/>
      <c r="UNS1" s="179"/>
      <c r="UNT1" s="179"/>
      <c r="UNU1" s="179"/>
      <c r="UNV1" s="179"/>
      <c r="UNW1" s="179"/>
      <c r="UNX1" s="179"/>
      <c r="UNY1" s="179"/>
      <c r="UNZ1" s="179"/>
      <c r="UOA1" s="179"/>
      <c r="UOB1" s="179"/>
      <c r="UOC1" s="179"/>
      <c r="UOD1" s="179"/>
      <c r="UOE1" s="179"/>
      <c r="UOF1" s="179"/>
      <c r="UOG1" s="179"/>
      <c r="UOH1" s="179"/>
      <c r="UOI1" s="179"/>
      <c r="UOJ1" s="179"/>
      <c r="UOK1" s="179"/>
      <c r="UOL1" s="179"/>
      <c r="UOM1" s="179"/>
      <c r="UON1" s="179"/>
      <c r="UOO1" s="179"/>
      <c r="UOP1" s="179"/>
      <c r="UOQ1" s="179"/>
      <c r="UOR1" s="179"/>
      <c r="UOS1" s="179"/>
      <c r="UOT1" s="179"/>
      <c r="UOU1" s="179"/>
      <c r="UOV1" s="179"/>
      <c r="UOW1" s="179"/>
      <c r="UOX1" s="179"/>
      <c r="UOY1" s="179"/>
      <c r="UOZ1" s="179"/>
      <c r="UPA1" s="179"/>
      <c r="UPB1" s="179"/>
      <c r="UPC1" s="179"/>
      <c r="UPD1" s="179"/>
      <c r="UPE1" s="179"/>
      <c r="UPF1" s="179"/>
      <c r="UPG1" s="179"/>
      <c r="UPH1" s="179"/>
      <c r="UPI1" s="179"/>
      <c r="UPJ1" s="179"/>
      <c r="UPK1" s="179"/>
      <c r="UPL1" s="179"/>
      <c r="UPM1" s="179"/>
      <c r="UPN1" s="179"/>
      <c r="UPO1" s="179"/>
      <c r="UPP1" s="179"/>
      <c r="UPQ1" s="179"/>
      <c r="UPR1" s="179"/>
      <c r="UPS1" s="179"/>
      <c r="UPT1" s="179"/>
      <c r="UPU1" s="179"/>
      <c r="UPV1" s="179"/>
      <c r="UPW1" s="179"/>
      <c r="UPX1" s="179"/>
      <c r="UPY1" s="179"/>
      <c r="UPZ1" s="179"/>
      <c r="UQA1" s="179"/>
      <c r="UQB1" s="179"/>
      <c r="UQC1" s="179"/>
      <c r="UQD1" s="179"/>
      <c r="UQE1" s="179"/>
      <c r="UQF1" s="179"/>
      <c r="UQG1" s="179"/>
      <c r="UQH1" s="179"/>
      <c r="UQI1" s="179"/>
      <c r="UQJ1" s="179"/>
      <c r="UQK1" s="179"/>
      <c r="UQL1" s="179"/>
      <c r="UQM1" s="179"/>
      <c r="UQN1" s="179"/>
      <c r="UQO1" s="179"/>
      <c r="UQP1" s="179"/>
      <c r="UQQ1" s="179"/>
      <c r="UQR1" s="179"/>
      <c r="UQS1" s="179"/>
      <c r="UQT1" s="179"/>
      <c r="UQU1" s="179"/>
      <c r="UQV1" s="179"/>
      <c r="UQW1" s="179"/>
      <c r="UQX1" s="179"/>
      <c r="UQY1" s="179"/>
      <c r="UQZ1" s="179"/>
      <c r="URA1" s="179"/>
      <c r="URB1" s="179"/>
      <c r="URC1" s="179"/>
      <c r="URD1" s="179"/>
      <c r="URE1" s="179"/>
      <c r="URF1" s="179"/>
      <c r="URG1" s="179"/>
      <c r="URH1" s="179"/>
      <c r="URI1" s="179"/>
      <c r="URJ1" s="179"/>
      <c r="URK1" s="179"/>
      <c r="URL1" s="179"/>
      <c r="URM1" s="179"/>
      <c r="URN1" s="179"/>
      <c r="URO1" s="179"/>
      <c r="URP1" s="179"/>
      <c r="URQ1" s="179"/>
      <c r="URR1" s="179"/>
      <c r="URS1" s="179"/>
      <c r="URT1" s="179"/>
      <c r="URU1" s="179"/>
      <c r="URV1" s="179"/>
      <c r="URW1" s="179"/>
      <c r="URX1" s="179"/>
      <c r="URY1" s="179"/>
      <c r="URZ1" s="179"/>
      <c r="USA1" s="179"/>
      <c r="USB1" s="179"/>
      <c r="USC1" s="179"/>
      <c r="USD1" s="179"/>
      <c r="USE1" s="179"/>
      <c r="USF1" s="179"/>
      <c r="USG1" s="179"/>
      <c r="USH1" s="179"/>
      <c r="USI1" s="179"/>
      <c r="USJ1" s="179"/>
      <c r="USK1" s="179"/>
      <c r="USL1" s="179"/>
      <c r="USM1" s="179"/>
      <c r="USN1" s="179"/>
      <c r="USO1" s="179"/>
      <c r="USP1" s="179"/>
      <c r="USQ1" s="179"/>
      <c r="USR1" s="179"/>
      <c r="USS1" s="179"/>
      <c r="UST1" s="179"/>
      <c r="USU1" s="179"/>
      <c r="USV1" s="179"/>
      <c r="USW1" s="179"/>
      <c r="USX1" s="179"/>
      <c r="USY1" s="179"/>
      <c r="USZ1" s="179"/>
      <c r="UTA1" s="179"/>
      <c r="UTB1" s="179"/>
      <c r="UTC1" s="179"/>
      <c r="UTD1" s="179"/>
      <c r="UTE1" s="179"/>
      <c r="UTF1" s="179"/>
      <c r="UTG1" s="179"/>
      <c r="UTH1" s="179"/>
      <c r="UTI1" s="179"/>
      <c r="UTJ1" s="179"/>
      <c r="UTK1" s="179"/>
      <c r="UTL1" s="179"/>
      <c r="UTM1" s="179"/>
      <c r="UTN1" s="179"/>
      <c r="UTO1" s="179"/>
      <c r="UTP1" s="179"/>
      <c r="UTQ1" s="179"/>
      <c r="UTR1" s="179"/>
      <c r="UTS1" s="179"/>
      <c r="UTT1" s="179"/>
      <c r="UTU1" s="179"/>
      <c r="UTV1" s="179"/>
      <c r="UTW1" s="179"/>
      <c r="UTX1" s="179"/>
      <c r="UTY1" s="179"/>
      <c r="UTZ1" s="179"/>
      <c r="UUA1" s="179"/>
      <c r="UUB1" s="179"/>
      <c r="UUC1" s="179"/>
      <c r="UUD1" s="179"/>
      <c r="UUE1" s="179"/>
      <c r="UUF1" s="179"/>
      <c r="UUG1" s="179"/>
      <c r="UUH1" s="179"/>
      <c r="UUI1" s="179"/>
      <c r="UUJ1" s="179"/>
      <c r="UUK1" s="179"/>
      <c r="UUL1" s="179"/>
      <c r="UUM1" s="179"/>
      <c r="UUN1" s="179"/>
      <c r="UUO1" s="179"/>
      <c r="UUP1" s="179"/>
      <c r="UUQ1" s="179"/>
      <c r="UUR1" s="179"/>
      <c r="UUS1" s="179"/>
      <c r="UUT1" s="179"/>
      <c r="UUU1" s="179"/>
      <c r="UUV1" s="179"/>
      <c r="UUW1" s="179"/>
      <c r="UUX1" s="179"/>
      <c r="UUY1" s="179"/>
      <c r="UUZ1" s="179"/>
      <c r="UVA1" s="179"/>
      <c r="UVB1" s="179"/>
      <c r="UVC1" s="179"/>
      <c r="UVD1" s="179"/>
      <c r="UVE1" s="179"/>
      <c r="UVF1" s="179"/>
      <c r="UVG1" s="179"/>
      <c r="UVH1" s="179"/>
      <c r="UVI1" s="179"/>
      <c r="UVJ1" s="179"/>
      <c r="UVK1" s="179"/>
      <c r="UVL1" s="179"/>
      <c r="UVM1" s="179"/>
      <c r="UVN1" s="179"/>
      <c r="UVO1" s="179"/>
      <c r="UVP1" s="179"/>
      <c r="UVQ1" s="179"/>
      <c r="UVR1" s="179"/>
      <c r="UVS1" s="179"/>
      <c r="UVT1" s="179"/>
      <c r="UVU1" s="179"/>
      <c r="UVV1" s="179"/>
      <c r="UVW1" s="179"/>
      <c r="UVX1" s="179"/>
      <c r="UVY1" s="179"/>
      <c r="UVZ1" s="179"/>
      <c r="UWA1" s="179"/>
      <c r="UWB1" s="179"/>
      <c r="UWC1" s="179"/>
      <c r="UWD1" s="179"/>
      <c r="UWE1" s="179"/>
      <c r="UWF1" s="179"/>
      <c r="UWG1" s="179"/>
      <c r="UWH1" s="179"/>
      <c r="UWI1" s="179"/>
      <c r="UWJ1" s="179"/>
      <c r="UWK1" s="179"/>
      <c r="UWL1" s="179"/>
      <c r="UWM1" s="179"/>
      <c r="UWN1" s="179"/>
      <c r="UWO1" s="179"/>
      <c r="UWP1" s="179"/>
      <c r="UWQ1" s="179"/>
      <c r="UWR1" s="179"/>
      <c r="UWS1" s="179"/>
      <c r="UWT1" s="179"/>
      <c r="UWU1" s="179"/>
      <c r="UWV1" s="179"/>
      <c r="UWW1" s="179"/>
      <c r="UWX1" s="179"/>
      <c r="UWY1" s="179"/>
      <c r="UWZ1" s="179"/>
      <c r="UXA1" s="179"/>
      <c r="UXB1" s="179"/>
      <c r="UXC1" s="179"/>
      <c r="UXD1" s="179"/>
      <c r="UXE1" s="179"/>
      <c r="UXF1" s="179"/>
      <c r="UXG1" s="179"/>
      <c r="UXH1" s="179"/>
      <c r="UXI1" s="179"/>
      <c r="UXJ1" s="179"/>
      <c r="UXK1" s="179"/>
      <c r="UXL1" s="179"/>
      <c r="UXM1" s="179"/>
      <c r="UXN1" s="179"/>
      <c r="UXO1" s="179"/>
      <c r="UXP1" s="179"/>
      <c r="UXQ1" s="179"/>
      <c r="UXR1" s="179"/>
      <c r="UXS1" s="179"/>
      <c r="UXT1" s="179"/>
      <c r="UXU1" s="179"/>
      <c r="UXV1" s="179"/>
      <c r="UXW1" s="179"/>
      <c r="UXX1" s="179"/>
      <c r="UXY1" s="179"/>
      <c r="UXZ1" s="179"/>
      <c r="UYA1" s="179"/>
      <c r="UYB1" s="179"/>
      <c r="UYC1" s="179"/>
      <c r="UYD1" s="179"/>
      <c r="UYE1" s="179"/>
      <c r="UYF1" s="179"/>
      <c r="UYG1" s="179"/>
      <c r="UYH1" s="179"/>
      <c r="UYI1" s="179"/>
      <c r="UYJ1" s="179"/>
      <c r="UYK1" s="179"/>
      <c r="UYL1" s="179"/>
      <c r="UYM1" s="179"/>
      <c r="UYN1" s="179"/>
      <c r="UYO1" s="179"/>
      <c r="UYP1" s="179"/>
      <c r="UYQ1" s="179"/>
      <c r="UYR1" s="179"/>
      <c r="UYS1" s="179"/>
      <c r="UYT1" s="179"/>
      <c r="UYU1" s="179"/>
      <c r="UYV1" s="179"/>
      <c r="UYW1" s="179"/>
      <c r="UYX1" s="179"/>
      <c r="UYY1" s="179"/>
      <c r="UYZ1" s="179"/>
      <c r="UZA1" s="179"/>
      <c r="UZB1" s="179"/>
      <c r="UZC1" s="179"/>
      <c r="UZD1" s="179"/>
      <c r="UZE1" s="179"/>
      <c r="UZF1" s="179"/>
      <c r="UZG1" s="179"/>
      <c r="UZH1" s="179"/>
      <c r="UZI1" s="179"/>
      <c r="UZJ1" s="179"/>
      <c r="UZK1" s="179"/>
      <c r="UZL1" s="179"/>
      <c r="UZM1" s="179"/>
      <c r="UZN1" s="179"/>
      <c r="UZO1" s="179"/>
      <c r="UZP1" s="179"/>
      <c r="UZQ1" s="179"/>
      <c r="UZR1" s="179"/>
      <c r="UZS1" s="179"/>
      <c r="UZT1" s="179"/>
      <c r="UZU1" s="179"/>
      <c r="UZV1" s="179"/>
      <c r="UZW1" s="179"/>
      <c r="UZX1" s="179"/>
      <c r="UZY1" s="179"/>
      <c r="UZZ1" s="179"/>
      <c r="VAA1" s="179"/>
      <c r="VAB1" s="179"/>
      <c r="VAC1" s="179"/>
      <c r="VAD1" s="179"/>
      <c r="VAE1" s="179"/>
      <c r="VAF1" s="179"/>
      <c r="VAG1" s="179"/>
      <c r="VAH1" s="179"/>
      <c r="VAI1" s="179"/>
      <c r="VAJ1" s="179"/>
      <c r="VAK1" s="179"/>
      <c r="VAL1" s="179"/>
      <c r="VAM1" s="179"/>
      <c r="VAN1" s="179"/>
      <c r="VAO1" s="179"/>
      <c r="VAP1" s="179"/>
      <c r="VAQ1" s="179"/>
      <c r="VAR1" s="179"/>
      <c r="VAS1" s="179"/>
      <c r="VAT1" s="179"/>
      <c r="VAU1" s="179"/>
      <c r="VAV1" s="179"/>
      <c r="VAW1" s="179"/>
      <c r="VAX1" s="179"/>
      <c r="VAY1" s="179"/>
      <c r="VAZ1" s="179"/>
      <c r="VBA1" s="179"/>
      <c r="VBB1" s="179"/>
      <c r="VBC1" s="179"/>
      <c r="VBD1" s="179"/>
      <c r="VBE1" s="179"/>
      <c r="VBF1" s="179"/>
      <c r="VBG1" s="179"/>
      <c r="VBH1" s="179"/>
      <c r="VBI1" s="179"/>
      <c r="VBJ1" s="179"/>
      <c r="VBK1" s="179"/>
      <c r="VBL1" s="179"/>
      <c r="VBM1" s="179"/>
      <c r="VBN1" s="179"/>
      <c r="VBO1" s="179"/>
      <c r="VBP1" s="179"/>
      <c r="VBQ1" s="179"/>
      <c r="VBR1" s="179"/>
      <c r="VBS1" s="179"/>
      <c r="VBT1" s="179"/>
      <c r="VBU1" s="179"/>
      <c r="VBV1" s="179"/>
      <c r="VBW1" s="179"/>
      <c r="VBX1" s="179"/>
      <c r="VBY1" s="179"/>
      <c r="VBZ1" s="179"/>
      <c r="VCA1" s="179"/>
      <c r="VCB1" s="179"/>
      <c r="VCC1" s="179"/>
      <c r="VCD1" s="179"/>
      <c r="VCE1" s="179"/>
      <c r="VCF1" s="179"/>
      <c r="VCG1" s="179"/>
      <c r="VCH1" s="179"/>
      <c r="VCI1" s="179"/>
      <c r="VCJ1" s="179"/>
      <c r="VCK1" s="179"/>
      <c r="VCL1" s="179"/>
      <c r="VCM1" s="179"/>
      <c r="VCN1" s="179"/>
      <c r="VCO1" s="179"/>
      <c r="VCP1" s="179"/>
      <c r="VCQ1" s="179"/>
      <c r="VCR1" s="179"/>
      <c r="VCS1" s="179"/>
      <c r="VCT1" s="179"/>
      <c r="VCU1" s="179"/>
      <c r="VCV1" s="179"/>
      <c r="VCW1" s="179"/>
      <c r="VCX1" s="179"/>
      <c r="VCY1" s="179"/>
      <c r="VCZ1" s="179"/>
      <c r="VDA1" s="179"/>
      <c r="VDB1" s="179"/>
      <c r="VDC1" s="179"/>
      <c r="VDD1" s="179"/>
      <c r="VDE1" s="179"/>
      <c r="VDF1" s="179"/>
      <c r="VDG1" s="179"/>
      <c r="VDH1" s="179"/>
      <c r="VDI1" s="179"/>
      <c r="VDJ1" s="179"/>
      <c r="VDK1" s="179"/>
      <c r="VDL1" s="179"/>
      <c r="VDM1" s="179"/>
      <c r="VDN1" s="179"/>
      <c r="VDO1" s="179"/>
      <c r="VDP1" s="179"/>
      <c r="VDQ1" s="179"/>
      <c r="VDR1" s="179"/>
      <c r="VDS1" s="179"/>
      <c r="VDT1" s="179"/>
      <c r="VDU1" s="179"/>
      <c r="VDV1" s="179"/>
      <c r="VDW1" s="179"/>
      <c r="VDX1" s="179"/>
      <c r="VDY1" s="179"/>
      <c r="VDZ1" s="179"/>
      <c r="VEA1" s="179"/>
      <c r="VEB1" s="179"/>
      <c r="VEC1" s="179"/>
      <c r="VED1" s="179"/>
      <c r="VEE1" s="179"/>
      <c r="VEF1" s="179"/>
      <c r="VEG1" s="179"/>
      <c r="VEH1" s="179"/>
      <c r="VEI1" s="179"/>
      <c r="VEJ1" s="179"/>
      <c r="VEK1" s="179"/>
      <c r="VEL1" s="179"/>
      <c r="VEM1" s="179"/>
      <c r="VEN1" s="179"/>
      <c r="VEO1" s="179"/>
      <c r="VEP1" s="179"/>
      <c r="VEQ1" s="179"/>
      <c r="VER1" s="179"/>
      <c r="VES1" s="179"/>
      <c r="VET1" s="179"/>
      <c r="VEU1" s="179"/>
      <c r="VEV1" s="179"/>
      <c r="VEW1" s="179"/>
      <c r="VEX1" s="179"/>
      <c r="VEY1" s="179"/>
      <c r="VEZ1" s="179"/>
      <c r="VFA1" s="179"/>
      <c r="VFB1" s="179"/>
      <c r="VFC1" s="179"/>
      <c r="VFD1" s="179"/>
      <c r="VFE1" s="179"/>
      <c r="VFF1" s="179"/>
      <c r="VFG1" s="179"/>
      <c r="VFH1" s="179"/>
      <c r="VFI1" s="179"/>
      <c r="VFJ1" s="179"/>
      <c r="VFK1" s="179"/>
      <c r="VFL1" s="179"/>
      <c r="VFM1" s="179"/>
      <c r="VFN1" s="179"/>
      <c r="VFO1" s="179"/>
      <c r="VFP1" s="179"/>
      <c r="VFQ1" s="179"/>
      <c r="VFR1" s="179"/>
      <c r="VFS1" s="179"/>
      <c r="VFT1" s="179"/>
      <c r="VFU1" s="179"/>
      <c r="VFV1" s="179"/>
      <c r="VFW1" s="179"/>
      <c r="VFX1" s="179"/>
      <c r="VFY1" s="179"/>
      <c r="VFZ1" s="179"/>
      <c r="VGA1" s="179"/>
      <c r="VGB1" s="179"/>
      <c r="VGC1" s="179"/>
      <c r="VGD1" s="179"/>
      <c r="VGE1" s="179"/>
      <c r="VGF1" s="179"/>
      <c r="VGG1" s="179"/>
      <c r="VGH1" s="179"/>
      <c r="VGI1" s="179"/>
      <c r="VGJ1" s="179"/>
      <c r="VGK1" s="179"/>
      <c r="VGL1" s="179"/>
      <c r="VGM1" s="179"/>
      <c r="VGN1" s="179"/>
      <c r="VGO1" s="179"/>
      <c r="VGP1" s="179"/>
      <c r="VGQ1" s="179"/>
      <c r="VGR1" s="179"/>
      <c r="VGS1" s="179"/>
      <c r="VGT1" s="179"/>
      <c r="VGU1" s="179"/>
      <c r="VGV1" s="179"/>
      <c r="VGW1" s="179"/>
      <c r="VGX1" s="179"/>
      <c r="VGY1" s="179"/>
      <c r="VGZ1" s="179"/>
      <c r="VHA1" s="179"/>
      <c r="VHB1" s="179"/>
      <c r="VHC1" s="179"/>
      <c r="VHD1" s="179"/>
      <c r="VHE1" s="179"/>
      <c r="VHF1" s="179"/>
      <c r="VHG1" s="179"/>
      <c r="VHH1" s="179"/>
      <c r="VHI1" s="179"/>
      <c r="VHJ1" s="179"/>
      <c r="VHK1" s="179"/>
      <c r="VHL1" s="179"/>
      <c r="VHM1" s="179"/>
      <c r="VHN1" s="179"/>
      <c r="VHO1" s="179"/>
      <c r="VHP1" s="179"/>
      <c r="VHQ1" s="179"/>
      <c r="VHR1" s="179"/>
      <c r="VHS1" s="179"/>
      <c r="VHT1" s="179"/>
      <c r="VHU1" s="179"/>
      <c r="VHV1" s="179"/>
      <c r="VHW1" s="179"/>
      <c r="VHX1" s="179"/>
      <c r="VHY1" s="179"/>
      <c r="VHZ1" s="179"/>
      <c r="VIA1" s="179"/>
      <c r="VIB1" s="179"/>
      <c r="VIC1" s="179"/>
      <c r="VID1" s="179"/>
      <c r="VIE1" s="179"/>
      <c r="VIF1" s="179"/>
      <c r="VIG1" s="179"/>
      <c r="VIH1" s="179"/>
      <c r="VII1" s="179"/>
      <c r="VIJ1" s="179"/>
      <c r="VIK1" s="179"/>
      <c r="VIL1" s="179"/>
      <c r="VIM1" s="179"/>
      <c r="VIN1" s="179"/>
      <c r="VIO1" s="179"/>
      <c r="VIP1" s="179"/>
      <c r="VIQ1" s="179"/>
      <c r="VIR1" s="179"/>
      <c r="VIS1" s="179"/>
      <c r="VIT1" s="179"/>
      <c r="VIU1" s="179"/>
      <c r="VIV1" s="179"/>
      <c r="VIW1" s="179"/>
      <c r="VIX1" s="179"/>
      <c r="VIY1" s="179"/>
      <c r="VIZ1" s="179"/>
      <c r="VJA1" s="179"/>
      <c r="VJB1" s="179"/>
      <c r="VJC1" s="179"/>
      <c r="VJD1" s="179"/>
      <c r="VJE1" s="179"/>
      <c r="VJF1" s="179"/>
      <c r="VJG1" s="179"/>
      <c r="VJH1" s="179"/>
      <c r="VJI1" s="179"/>
      <c r="VJJ1" s="179"/>
      <c r="VJK1" s="179"/>
      <c r="VJL1" s="179"/>
      <c r="VJM1" s="179"/>
      <c r="VJN1" s="179"/>
      <c r="VJO1" s="179"/>
      <c r="VJP1" s="179"/>
      <c r="VJQ1" s="179"/>
      <c r="VJR1" s="179"/>
      <c r="VJS1" s="179"/>
      <c r="VJT1" s="179"/>
      <c r="VJU1" s="179"/>
      <c r="VJV1" s="179"/>
      <c r="VJW1" s="179"/>
      <c r="VJX1" s="179"/>
      <c r="VJY1" s="179"/>
      <c r="VJZ1" s="179"/>
      <c r="VKA1" s="179"/>
      <c r="VKB1" s="179"/>
      <c r="VKC1" s="179"/>
      <c r="VKD1" s="179"/>
      <c r="VKE1" s="179"/>
      <c r="VKF1" s="179"/>
      <c r="VKG1" s="179"/>
      <c r="VKH1" s="179"/>
      <c r="VKI1" s="179"/>
      <c r="VKJ1" s="179"/>
      <c r="VKK1" s="179"/>
      <c r="VKL1" s="179"/>
      <c r="VKM1" s="179"/>
      <c r="VKN1" s="179"/>
      <c r="VKO1" s="179"/>
      <c r="VKP1" s="179"/>
      <c r="VKQ1" s="179"/>
      <c r="VKR1" s="179"/>
      <c r="VKS1" s="179"/>
      <c r="VKT1" s="179"/>
      <c r="VKU1" s="179"/>
      <c r="VKV1" s="179"/>
      <c r="VKW1" s="179"/>
      <c r="VKX1" s="179"/>
      <c r="VKY1" s="179"/>
      <c r="VKZ1" s="179"/>
      <c r="VLA1" s="179"/>
      <c r="VLB1" s="179"/>
      <c r="VLC1" s="179"/>
      <c r="VLD1" s="179"/>
      <c r="VLE1" s="179"/>
      <c r="VLF1" s="179"/>
      <c r="VLG1" s="179"/>
      <c r="VLH1" s="179"/>
      <c r="VLI1" s="179"/>
      <c r="VLJ1" s="179"/>
      <c r="VLK1" s="179"/>
      <c r="VLL1" s="179"/>
      <c r="VLM1" s="179"/>
      <c r="VLN1" s="179"/>
      <c r="VLO1" s="179"/>
      <c r="VLP1" s="179"/>
      <c r="VLQ1" s="179"/>
      <c r="VLR1" s="179"/>
      <c r="VLS1" s="179"/>
      <c r="VLT1" s="179"/>
      <c r="VLU1" s="179"/>
      <c r="VLV1" s="179"/>
      <c r="VLW1" s="179"/>
      <c r="VLX1" s="179"/>
      <c r="VLY1" s="179"/>
      <c r="VLZ1" s="179"/>
      <c r="VMA1" s="179"/>
      <c r="VMB1" s="179"/>
      <c r="VMC1" s="179"/>
      <c r="VMD1" s="179"/>
      <c r="VME1" s="179"/>
      <c r="VMF1" s="179"/>
      <c r="VMG1" s="179"/>
      <c r="VMH1" s="179"/>
      <c r="VMI1" s="179"/>
      <c r="VMJ1" s="179"/>
      <c r="VMK1" s="179"/>
      <c r="VML1" s="179"/>
      <c r="VMM1" s="179"/>
      <c r="VMN1" s="179"/>
      <c r="VMO1" s="179"/>
      <c r="VMP1" s="179"/>
      <c r="VMQ1" s="179"/>
      <c r="VMR1" s="179"/>
      <c r="VMS1" s="179"/>
      <c r="VMT1" s="179"/>
      <c r="VMU1" s="179"/>
      <c r="VMV1" s="179"/>
      <c r="VMW1" s="179"/>
      <c r="VMX1" s="179"/>
      <c r="VMY1" s="179"/>
      <c r="VMZ1" s="179"/>
      <c r="VNA1" s="179"/>
      <c r="VNB1" s="179"/>
      <c r="VNC1" s="179"/>
      <c r="VND1" s="179"/>
      <c r="VNE1" s="179"/>
      <c r="VNF1" s="179"/>
      <c r="VNG1" s="179"/>
      <c r="VNH1" s="179"/>
      <c r="VNI1" s="179"/>
      <c r="VNJ1" s="179"/>
      <c r="VNK1" s="179"/>
      <c r="VNL1" s="179"/>
      <c r="VNM1" s="179"/>
      <c r="VNN1" s="179"/>
      <c r="VNO1" s="179"/>
      <c r="VNP1" s="179"/>
      <c r="VNQ1" s="179"/>
      <c r="VNR1" s="179"/>
      <c r="VNS1" s="179"/>
      <c r="VNT1" s="179"/>
      <c r="VNU1" s="179"/>
      <c r="VNV1" s="179"/>
      <c r="VNW1" s="179"/>
      <c r="VNX1" s="179"/>
      <c r="VNY1" s="179"/>
      <c r="VNZ1" s="179"/>
      <c r="VOA1" s="179"/>
      <c r="VOB1" s="179"/>
      <c r="VOC1" s="179"/>
      <c r="VOD1" s="179"/>
      <c r="VOE1" s="179"/>
      <c r="VOF1" s="179"/>
      <c r="VOG1" s="179"/>
      <c r="VOH1" s="179"/>
      <c r="VOI1" s="179"/>
      <c r="VOJ1" s="179"/>
      <c r="VOK1" s="179"/>
      <c r="VOL1" s="179"/>
      <c r="VOM1" s="179"/>
      <c r="VON1" s="179"/>
      <c r="VOO1" s="179"/>
      <c r="VOP1" s="179"/>
      <c r="VOQ1" s="179"/>
      <c r="VOR1" s="179"/>
      <c r="VOS1" s="179"/>
      <c r="VOT1" s="179"/>
      <c r="VOU1" s="179"/>
      <c r="VOV1" s="179"/>
      <c r="VOW1" s="179"/>
      <c r="VOX1" s="179"/>
      <c r="VOY1" s="179"/>
      <c r="VOZ1" s="179"/>
      <c r="VPA1" s="179"/>
      <c r="VPB1" s="179"/>
      <c r="VPC1" s="179"/>
      <c r="VPD1" s="179"/>
      <c r="VPE1" s="179"/>
      <c r="VPF1" s="179"/>
      <c r="VPG1" s="179"/>
      <c r="VPH1" s="179"/>
      <c r="VPI1" s="179"/>
      <c r="VPJ1" s="179"/>
      <c r="VPK1" s="179"/>
      <c r="VPL1" s="179"/>
      <c r="VPM1" s="179"/>
      <c r="VPN1" s="179"/>
      <c r="VPO1" s="179"/>
      <c r="VPP1" s="179"/>
      <c r="VPQ1" s="179"/>
      <c r="VPR1" s="179"/>
      <c r="VPS1" s="179"/>
      <c r="VPT1" s="179"/>
      <c r="VPU1" s="179"/>
      <c r="VPV1" s="179"/>
      <c r="VPW1" s="179"/>
      <c r="VPX1" s="179"/>
      <c r="VPY1" s="179"/>
      <c r="VPZ1" s="179"/>
      <c r="VQA1" s="179"/>
      <c r="VQB1" s="179"/>
      <c r="VQC1" s="179"/>
      <c r="VQD1" s="179"/>
      <c r="VQE1" s="179"/>
      <c r="VQF1" s="179"/>
      <c r="VQG1" s="179"/>
      <c r="VQH1" s="179"/>
      <c r="VQI1" s="179"/>
      <c r="VQJ1" s="179"/>
      <c r="VQK1" s="179"/>
      <c r="VQL1" s="179"/>
      <c r="VQM1" s="179"/>
      <c r="VQN1" s="179"/>
      <c r="VQO1" s="179"/>
      <c r="VQP1" s="179"/>
      <c r="VQQ1" s="179"/>
      <c r="VQR1" s="179"/>
      <c r="VQS1" s="179"/>
      <c r="VQT1" s="179"/>
      <c r="VQU1" s="179"/>
      <c r="VQV1" s="179"/>
      <c r="VQW1" s="179"/>
      <c r="VQX1" s="179"/>
      <c r="VQY1" s="179"/>
      <c r="VQZ1" s="179"/>
      <c r="VRA1" s="179"/>
      <c r="VRB1" s="179"/>
      <c r="VRC1" s="179"/>
      <c r="VRD1" s="179"/>
      <c r="VRE1" s="179"/>
      <c r="VRF1" s="179"/>
      <c r="VRG1" s="179"/>
      <c r="VRH1" s="179"/>
      <c r="VRI1" s="179"/>
      <c r="VRJ1" s="179"/>
      <c r="VRK1" s="179"/>
      <c r="VRL1" s="179"/>
      <c r="VRM1" s="179"/>
      <c r="VRN1" s="179"/>
      <c r="VRO1" s="179"/>
      <c r="VRP1" s="179"/>
      <c r="VRQ1" s="179"/>
      <c r="VRR1" s="179"/>
      <c r="VRS1" s="179"/>
      <c r="VRT1" s="179"/>
      <c r="VRU1" s="179"/>
      <c r="VRV1" s="179"/>
      <c r="VRW1" s="179"/>
      <c r="VRX1" s="179"/>
      <c r="VRY1" s="179"/>
      <c r="VRZ1" s="179"/>
      <c r="VSA1" s="179"/>
      <c r="VSB1" s="179"/>
      <c r="VSC1" s="179"/>
      <c r="VSD1" s="179"/>
      <c r="VSE1" s="179"/>
      <c r="VSF1" s="179"/>
      <c r="VSG1" s="179"/>
      <c r="VSH1" s="179"/>
      <c r="VSI1" s="179"/>
      <c r="VSJ1" s="179"/>
      <c r="VSK1" s="179"/>
      <c r="VSL1" s="179"/>
      <c r="VSM1" s="179"/>
      <c r="VSN1" s="179"/>
      <c r="VSO1" s="179"/>
      <c r="VSP1" s="179"/>
      <c r="VSQ1" s="179"/>
      <c r="VSR1" s="179"/>
      <c r="VSS1" s="179"/>
      <c r="VST1" s="179"/>
      <c r="VSU1" s="179"/>
      <c r="VSV1" s="179"/>
      <c r="VSW1" s="179"/>
      <c r="VSX1" s="179"/>
      <c r="VSY1" s="179"/>
      <c r="VSZ1" s="179"/>
      <c r="VTA1" s="179"/>
      <c r="VTB1" s="179"/>
      <c r="VTC1" s="179"/>
      <c r="VTD1" s="179"/>
      <c r="VTE1" s="179"/>
      <c r="VTF1" s="179"/>
      <c r="VTG1" s="179"/>
      <c r="VTH1" s="179"/>
      <c r="VTI1" s="179"/>
      <c r="VTJ1" s="179"/>
      <c r="VTK1" s="179"/>
      <c r="VTL1" s="179"/>
      <c r="VTM1" s="179"/>
      <c r="VTN1" s="179"/>
      <c r="VTO1" s="179"/>
      <c r="VTP1" s="179"/>
      <c r="VTQ1" s="179"/>
      <c r="VTR1" s="179"/>
      <c r="VTS1" s="179"/>
      <c r="VTT1" s="179"/>
      <c r="VTU1" s="179"/>
      <c r="VTV1" s="179"/>
      <c r="VTW1" s="179"/>
      <c r="VTX1" s="179"/>
      <c r="VTY1" s="179"/>
      <c r="VTZ1" s="179"/>
      <c r="VUA1" s="179"/>
      <c r="VUB1" s="179"/>
      <c r="VUC1" s="179"/>
      <c r="VUD1" s="179"/>
      <c r="VUE1" s="179"/>
      <c r="VUF1" s="179"/>
      <c r="VUG1" s="179"/>
      <c r="VUH1" s="179"/>
      <c r="VUI1" s="179"/>
      <c r="VUJ1" s="179"/>
      <c r="VUK1" s="179"/>
      <c r="VUL1" s="179"/>
      <c r="VUM1" s="179"/>
      <c r="VUN1" s="179"/>
      <c r="VUO1" s="179"/>
      <c r="VUP1" s="179"/>
      <c r="VUQ1" s="179"/>
      <c r="VUR1" s="179"/>
      <c r="VUS1" s="179"/>
      <c r="VUT1" s="179"/>
      <c r="VUU1" s="179"/>
      <c r="VUV1" s="179"/>
      <c r="VUW1" s="179"/>
      <c r="VUX1" s="179"/>
      <c r="VUY1" s="179"/>
      <c r="VUZ1" s="179"/>
      <c r="VVA1" s="179"/>
      <c r="VVB1" s="179"/>
      <c r="VVC1" s="179"/>
      <c r="VVD1" s="179"/>
      <c r="VVE1" s="179"/>
      <c r="VVF1" s="179"/>
      <c r="VVG1" s="179"/>
      <c r="VVH1" s="179"/>
      <c r="VVI1" s="179"/>
      <c r="VVJ1" s="179"/>
      <c r="VVK1" s="179"/>
      <c r="VVL1" s="179"/>
      <c r="VVM1" s="179"/>
      <c r="VVN1" s="179"/>
      <c r="VVO1" s="179"/>
      <c r="VVP1" s="179"/>
      <c r="VVQ1" s="179"/>
      <c r="VVR1" s="179"/>
      <c r="VVS1" s="179"/>
      <c r="VVT1" s="179"/>
      <c r="VVU1" s="179"/>
      <c r="VVV1" s="179"/>
      <c r="VVW1" s="179"/>
      <c r="VVX1" s="179"/>
      <c r="VVY1" s="179"/>
      <c r="VVZ1" s="179"/>
      <c r="VWA1" s="179"/>
      <c r="VWB1" s="179"/>
      <c r="VWC1" s="179"/>
      <c r="VWD1" s="179"/>
      <c r="VWE1" s="179"/>
      <c r="VWF1" s="179"/>
      <c r="VWG1" s="179"/>
      <c r="VWH1" s="179"/>
      <c r="VWI1" s="179"/>
      <c r="VWJ1" s="179"/>
      <c r="VWK1" s="179"/>
      <c r="VWL1" s="179"/>
      <c r="VWM1" s="179"/>
      <c r="VWN1" s="179"/>
      <c r="VWO1" s="179"/>
      <c r="VWP1" s="179"/>
      <c r="VWQ1" s="179"/>
      <c r="VWR1" s="179"/>
      <c r="VWS1" s="179"/>
      <c r="VWT1" s="179"/>
      <c r="VWU1" s="179"/>
      <c r="VWV1" s="179"/>
      <c r="VWW1" s="179"/>
      <c r="VWX1" s="179"/>
      <c r="VWY1" s="179"/>
      <c r="VWZ1" s="179"/>
      <c r="VXA1" s="179"/>
      <c r="VXB1" s="179"/>
      <c r="VXC1" s="179"/>
      <c r="VXD1" s="179"/>
      <c r="VXE1" s="179"/>
      <c r="VXF1" s="179"/>
      <c r="VXG1" s="179"/>
      <c r="VXH1" s="179"/>
      <c r="VXI1" s="179"/>
      <c r="VXJ1" s="179"/>
      <c r="VXK1" s="179"/>
      <c r="VXL1" s="179"/>
      <c r="VXM1" s="179"/>
      <c r="VXN1" s="179"/>
      <c r="VXO1" s="179"/>
      <c r="VXP1" s="179"/>
      <c r="VXQ1" s="179"/>
      <c r="VXR1" s="179"/>
      <c r="VXS1" s="179"/>
      <c r="VXT1" s="179"/>
      <c r="VXU1" s="179"/>
      <c r="VXV1" s="179"/>
      <c r="VXW1" s="179"/>
      <c r="VXX1" s="179"/>
      <c r="VXY1" s="179"/>
      <c r="VXZ1" s="179"/>
      <c r="VYA1" s="179"/>
      <c r="VYB1" s="179"/>
      <c r="VYC1" s="179"/>
      <c r="VYD1" s="179"/>
      <c r="VYE1" s="179"/>
      <c r="VYF1" s="179"/>
      <c r="VYG1" s="179"/>
      <c r="VYH1" s="179"/>
      <c r="VYI1" s="179"/>
      <c r="VYJ1" s="179"/>
      <c r="VYK1" s="179"/>
      <c r="VYL1" s="179"/>
      <c r="VYM1" s="179"/>
      <c r="VYN1" s="179"/>
      <c r="VYO1" s="179"/>
      <c r="VYP1" s="179"/>
      <c r="VYQ1" s="179"/>
      <c r="VYR1" s="179"/>
      <c r="VYS1" s="179"/>
      <c r="VYT1" s="179"/>
      <c r="VYU1" s="179"/>
      <c r="VYV1" s="179"/>
      <c r="VYW1" s="179"/>
      <c r="VYX1" s="179"/>
      <c r="VYY1" s="179"/>
      <c r="VYZ1" s="179"/>
      <c r="VZA1" s="179"/>
      <c r="VZB1" s="179"/>
      <c r="VZC1" s="179"/>
      <c r="VZD1" s="179"/>
      <c r="VZE1" s="179"/>
      <c r="VZF1" s="179"/>
      <c r="VZG1" s="179"/>
      <c r="VZH1" s="179"/>
      <c r="VZI1" s="179"/>
      <c r="VZJ1" s="179"/>
      <c r="VZK1" s="179"/>
      <c r="VZL1" s="179"/>
      <c r="VZM1" s="179"/>
      <c r="VZN1" s="179"/>
      <c r="VZO1" s="179"/>
      <c r="VZP1" s="179"/>
      <c r="VZQ1" s="179"/>
      <c r="VZR1" s="179"/>
      <c r="VZS1" s="179"/>
      <c r="VZT1" s="179"/>
      <c r="VZU1" s="179"/>
      <c r="VZV1" s="179"/>
      <c r="VZW1" s="179"/>
      <c r="VZX1" s="179"/>
      <c r="VZY1" s="179"/>
      <c r="VZZ1" s="179"/>
      <c r="WAA1" s="179"/>
      <c r="WAB1" s="179"/>
      <c r="WAC1" s="179"/>
      <c r="WAD1" s="179"/>
      <c r="WAE1" s="179"/>
      <c r="WAF1" s="179"/>
      <c r="WAG1" s="179"/>
      <c r="WAH1" s="179"/>
      <c r="WAI1" s="179"/>
      <c r="WAJ1" s="179"/>
      <c r="WAK1" s="179"/>
      <c r="WAL1" s="179"/>
      <c r="WAM1" s="179"/>
      <c r="WAN1" s="179"/>
      <c r="WAO1" s="179"/>
      <c r="WAP1" s="179"/>
      <c r="WAQ1" s="179"/>
      <c r="WAR1" s="179"/>
      <c r="WAS1" s="179"/>
      <c r="WAT1" s="179"/>
      <c r="WAU1" s="179"/>
      <c r="WAV1" s="179"/>
      <c r="WAW1" s="179"/>
      <c r="WAX1" s="179"/>
      <c r="WAY1" s="179"/>
      <c r="WAZ1" s="179"/>
      <c r="WBA1" s="179"/>
      <c r="WBB1" s="179"/>
      <c r="WBC1" s="179"/>
      <c r="WBD1" s="179"/>
      <c r="WBE1" s="179"/>
      <c r="WBF1" s="179"/>
      <c r="WBG1" s="179"/>
      <c r="WBH1" s="179"/>
      <c r="WBI1" s="179"/>
      <c r="WBJ1" s="179"/>
      <c r="WBK1" s="179"/>
      <c r="WBL1" s="179"/>
      <c r="WBM1" s="179"/>
      <c r="WBN1" s="179"/>
      <c r="WBO1" s="179"/>
      <c r="WBP1" s="179"/>
      <c r="WBQ1" s="179"/>
      <c r="WBR1" s="179"/>
      <c r="WBS1" s="179"/>
      <c r="WBT1" s="179"/>
      <c r="WBU1" s="179"/>
      <c r="WBV1" s="179"/>
      <c r="WBW1" s="179"/>
      <c r="WBX1" s="179"/>
      <c r="WBY1" s="179"/>
      <c r="WBZ1" s="179"/>
      <c r="WCA1" s="179"/>
      <c r="WCB1" s="179"/>
      <c r="WCC1" s="179"/>
      <c r="WCD1" s="179"/>
      <c r="WCE1" s="179"/>
      <c r="WCF1" s="179"/>
      <c r="WCG1" s="179"/>
      <c r="WCH1" s="179"/>
      <c r="WCI1" s="179"/>
      <c r="WCJ1" s="179"/>
      <c r="WCK1" s="179"/>
      <c r="WCL1" s="179"/>
      <c r="WCM1" s="179"/>
      <c r="WCN1" s="179"/>
      <c r="WCO1" s="179"/>
      <c r="WCP1" s="179"/>
      <c r="WCQ1" s="179"/>
      <c r="WCR1" s="179"/>
      <c r="WCS1" s="179"/>
      <c r="WCT1" s="179"/>
      <c r="WCU1" s="179"/>
      <c r="WCV1" s="179"/>
      <c r="WCW1" s="179"/>
      <c r="WCX1" s="179"/>
      <c r="WCY1" s="179"/>
      <c r="WCZ1" s="179"/>
      <c r="WDA1" s="179"/>
      <c r="WDB1" s="179"/>
      <c r="WDC1" s="179"/>
      <c r="WDD1" s="179"/>
      <c r="WDE1" s="179"/>
      <c r="WDF1" s="179"/>
      <c r="WDG1" s="179"/>
      <c r="WDH1" s="179"/>
      <c r="WDI1" s="179"/>
      <c r="WDJ1" s="179"/>
      <c r="WDK1" s="179"/>
      <c r="WDL1" s="179"/>
      <c r="WDM1" s="179"/>
      <c r="WDN1" s="179"/>
      <c r="WDO1" s="179"/>
      <c r="WDP1" s="179"/>
      <c r="WDQ1" s="179"/>
      <c r="WDR1" s="179"/>
      <c r="WDS1" s="179"/>
      <c r="WDT1" s="179"/>
      <c r="WDU1" s="179"/>
      <c r="WDV1" s="179"/>
      <c r="WDW1" s="179"/>
      <c r="WDX1" s="179"/>
      <c r="WDY1" s="179"/>
      <c r="WDZ1" s="179"/>
      <c r="WEA1" s="179"/>
      <c r="WEB1" s="179"/>
      <c r="WEC1" s="179"/>
      <c r="WED1" s="179"/>
      <c r="WEE1" s="179"/>
      <c r="WEF1" s="179"/>
      <c r="WEG1" s="179"/>
      <c r="WEH1" s="179"/>
      <c r="WEI1" s="179"/>
      <c r="WEJ1" s="179"/>
      <c r="WEK1" s="179"/>
      <c r="WEL1" s="179"/>
      <c r="WEM1" s="179"/>
      <c r="WEN1" s="179"/>
      <c r="WEO1" s="179"/>
      <c r="WEP1" s="179"/>
      <c r="WEQ1" s="179"/>
      <c r="WER1" s="179"/>
      <c r="WES1" s="179"/>
      <c r="WET1" s="179"/>
      <c r="WEU1" s="179"/>
      <c r="WEV1" s="179"/>
      <c r="WEW1" s="179"/>
      <c r="WEX1" s="179"/>
      <c r="WEY1" s="179"/>
      <c r="WEZ1" s="179"/>
      <c r="WFA1" s="179"/>
      <c r="WFB1" s="179"/>
      <c r="WFC1" s="179"/>
      <c r="WFD1" s="179"/>
      <c r="WFE1" s="179"/>
      <c r="WFF1" s="179"/>
      <c r="WFG1" s="179"/>
      <c r="WFH1" s="179"/>
      <c r="WFI1" s="179"/>
      <c r="WFJ1" s="179"/>
      <c r="WFK1" s="179"/>
      <c r="WFL1" s="179"/>
      <c r="WFM1" s="179"/>
      <c r="WFN1" s="179"/>
      <c r="WFO1" s="179"/>
      <c r="WFP1" s="179"/>
      <c r="WFQ1" s="179"/>
      <c r="WFR1" s="179"/>
      <c r="WFS1" s="179"/>
      <c r="WFT1" s="179"/>
      <c r="WFU1" s="179"/>
      <c r="WFV1" s="179"/>
      <c r="WFW1" s="179"/>
      <c r="WFX1" s="179"/>
      <c r="WFY1" s="179"/>
      <c r="WFZ1" s="179"/>
      <c r="WGA1" s="179"/>
      <c r="WGB1" s="179"/>
      <c r="WGC1" s="179"/>
      <c r="WGD1" s="179"/>
      <c r="WGE1" s="179"/>
      <c r="WGF1" s="179"/>
      <c r="WGG1" s="179"/>
      <c r="WGH1" s="179"/>
      <c r="WGI1" s="179"/>
      <c r="WGJ1" s="179"/>
      <c r="WGK1" s="179"/>
      <c r="WGL1" s="179"/>
      <c r="WGM1" s="179"/>
      <c r="WGN1" s="179"/>
      <c r="WGO1" s="179"/>
      <c r="WGP1" s="179"/>
      <c r="WGQ1" s="179"/>
      <c r="WGR1" s="179"/>
      <c r="WGS1" s="179"/>
      <c r="WGT1" s="179"/>
      <c r="WGU1" s="179"/>
      <c r="WGV1" s="179"/>
      <c r="WGW1" s="179"/>
      <c r="WGX1" s="179"/>
      <c r="WGY1" s="179"/>
      <c r="WGZ1" s="179"/>
      <c r="WHA1" s="179"/>
      <c r="WHB1" s="179"/>
      <c r="WHC1" s="179"/>
      <c r="WHD1" s="179"/>
      <c r="WHE1" s="179"/>
      <c r="WHF1" s="179"/>
      <c r="WHG1" s="179"/>
      <c r="WHH1" s="179"/>
      <c r="WHI1" s="179"/>
      <c r="WHJ1" s="179"/>
      <c r="WHK1" s="179"/>
      <c r="WHL1" s="179"/>
      <c r="WHM1" s="179"/>
      <c r="WHN1" s="179"/>
      <c r="WHO1" s="179"/>
      <c r="WHP1" s="179"/>
      <c r="WHQ1" s="179"/>
      <c r="WHR1" s="179"/>
      <c r="WHS1" s="179"/>
      <c r="WHT1" s="179"/>
      <c r="WHU1" s="179"/>
      <c r="WHV1" s="179"/>
      <c r="WHW1" s="179"/>
      <c r="WHX1" s="179"/>
      <c r="WHY1" s="179"/>
      <c r="WHZ1" s="179"/>
      <c r="WIA1" s="179"/>
      <c r="WIB1" s="179"/>
      <c r="WIC1" s="179"/>
      <c r="WID1" s="179"/>
      <c r="WIE1" s="179"/>
      <c r="WIF1" s="179"/>
      <c r="WIG1" s="179"/>
      <c r="WIH1" s="179"/>
      <c r="WII1" s="179"/>
      <c r="WIJ1" s="179"/>
      <c r="WIK1" s="179"/>
      <c r="WIL1" s="179"/>
      <c r="WIM1" s="179"/>
      <c r="WIN1" s="179"/>
      <c r="WIO1" s="179"/>
      <c r="WIP1" s="179"/>
      <c r="WIQ1" s="179"/>
      <c r="WIR1" s="179"/>
      <c r="WIS1" s="179"/>
      <c r="WIT1" s="179"/>
      <c r="WIU1" s="179"/>
      <c r="WIV1" s="179"/>
      <c r="WIW1" s="179"/>
      <c r="WIX1" s="179"/>
      <c r="WIY1" s="179"/>
      <c r="WIZ1" s="179"/>
      <c r="WJA1" s="179"/>
      <c r="WJB1" s="179"/>
      <c r="WJC1" s="179"/>
      <c r="WJD1" s="179"/>
      <c r="WJE1" s="179"/>
      <c r="WJF1" s="179"/>
      <c r="WJG1" s="179"/>
      <c r="WJH1" s="179"/>
      <c r="WJI1" s="179"/>
      <c r="WJJ1" s="179"/>
      <c r="WJK1" s="179"/>
      <c r="WJL1" s="179"/>
      <c r="WJM1" s="179"/>
      <c r="WJN1" s="179"/>
      <c r="WJO1" s="179"/>
      <c r="WJP1" s="179"/>
      <c r="WJQ1" s="179"/>
      <c r="WJR1" s="179"/>
      <c r="WJS1" s="179"/>
      <c r="WJT1" s="179"/>
      <c r="WJU1" s="179"/>
      <c r="WJV1" s="179"/>
      <c r="WJW1" s="179"/>
      <c r="WJX1" s="179"/>
      <c r="WJY1" s="179"/>
      <c r="WJZ1" s="179"/>
      <c r="WKA1" s="179"/>
      <c r="WKB1" s="179"/>
      <c r="WKC1" s="179"/>
      <c r="WKD1" s="179"/>
      <c r="WKE1" s="179"/>
      <c r="WKF1" s="179"/>
      <c r="WKG1" s="179"/>
      <c r="WKH1" s="179"/>
      <c r="WKI1" s="179"/>
      <c r="WKJ1" s="179"/>
      <c r="WKK1" s="179"/>
      <c r="WKL1" s="179"/>
      <c r="WKM1" s="179"/>
      <c r="WKN1" s="179"/>
      <c r="WKO1" s="179"/>
      <c r="WKP1" s="179"/>
      <c r="WKQ1" s="179"/>
      <c r="WKR1" s="179"/>
      <c r="WKS1" s="179"/>
      <c r="WKT1" s="179"/>
      <c r="WKU1" s="179"/>
      <c r="WKV1" s="179"/>
      <c r="WKW1" s="179"/>
      <c r="WKX1" s="179"/>
      <c r="WKY1" s="179"/>
      <c r="WKZ1" s="179"/>
      <c r="WLA1" s="179"/>
      <c r="WLB1" s="179"/>
      <c r="WLC1" s="179"/>
      <c r="WLD1" s="179"/>
      <c r="WLE1" s="179"/>
      <c r="WLF1" s="179"/>
      <c r="WLG1" s="179"/>
      <c r="WLH1" s="179"/>
      <c r="WLI1" s="179"/>
      <c r="WLJ1" s="179"/>
      <c r="WLK1" s="179"/>
      <c r="WLL1" s="179"/>
      <c r="WLM1" s="179"/>
      <c r="WLN1" s="179"/>
      <c r="WLO1" s="179"/>
      <c r="WLP1" s="179"/>
      <c r="WLQ1" s="179"/>
      <c r="WLR1" s="179"/>
      <c r="WLS1" s="179"/>
      <c r="WLT1" s="179"/>
      <c r="WLU1" s="179"/>
      <c r="WLV1" s="179"/>
      <c r="WLW1" s="179"/>
      <c r="WLX1" s="179"/>
      <c r="WLY1" s="179"/>
      <c r="WLZ1" s="179"/>
      <c r="WMA1" s="179"/>
      <c r="WMB1" s="179"/>
      <c r="WMC1" s="179"/>
      <c r="WMD1" s="179"/>
      <c r="WME1" s="179"/>
      <c r="WMF1" s="179"/>
      <c r="WMG1" s="179"/>
      <c r="WMH1" s="179"/>
      <c r="WMI1" s="179"/>
      <c r="WMJ1" s="179"/>
      <c r="WMK1" s="179"/>
      <c r="WML1" s="179"/>
      <c r="WMM1" s="179"/>
      <c r="WMN1" s="179"/>
      <c r="WMO1" s="179"/>
      <c r="WMP1" s="179"/>
      <c r="WMQ1" s="179"/>
      <c r="WMR1" s="179"/>
      <c r="WMS1" s="179"/>
      <c r="WMT1" s="179"/>
      <c r="WMU1" s="179"/>
      <c r="WMV1" s="179"/>
      <c r="WMW1" s="179"/>
      <c r="WMX1" s="179"/>
      <c r="WMY1" s="179"/>
      <c r="WMZ1" s="179"/>
      <c r="WNA1" s="179"/>
      <c r="WNB1" s="179"/>
      <c r="WNC1" s="179"/>
      <c r="WND1" s="179"/>
      <c r="WNE1" s="179"/>
      <c r="WNF1" s="179"/>
      <c r="WNG1" s="179"/>
      <c r="WNH1" s="179"/>
      <c r="WNI1" s="179"/>
      <c r="WNJ1" s="179"/>
      <c r="WNK1" s="179"/>
      <c r="WNL1" s="179"/>
      <c r="WNM1" s="179"/>
      <c r="WNN1" s="179"/>
      <c r="WNO1" s="179"/>
      <c r="WNP1" s="179"/>
      <c r="WNQ1" s="179"/>
      <c r="WNR1" s="179"/>
      <c r="WNS1" s="179"/>
      <c r="WNT1" s="179"/>
      <c r="WNU1" s="179"/>
      <c r="WNV1" s="179"/>
      <c r="WNW1" s="179"/>
      <c r="WNX1" s="179"/>
      <c r="WNY1" s="179"/>
      <c r="WNZ1" s="179"/>
      <c r="WOA1" s="179"/>
      <c r="WOB1" s="179"/>
      <c r="WOC1" s="179"/>
      <c r="WOD1" s="179"/>
      <c r="WOE1" s="179"/>
      <c r="WOF1" s="179"/>
      <c r="WOG1" s="179"/>
      <c r="WOH1" s="179"/>
      <c r="WOI1" s="179"/>
      <c r="WOJ1" s="179"/>
      <c r="WOK1" s="179"/>
      <c r="WOL1" s="179"/>
      <c r="WOM1" s="179"/>
      <c r="WON1" s="179"/>
      <c r="WOO1" s="179"/>
      <c r="WOP1" s="179"/>
      <c r="WOQ1" s="179"/>
      <c r="WOR1" s="179"/>
      <c r="WOS1" s="179"/>
      <c r="WOT1" s="179"/>
      <c r="WOU1" s="179"/>
      <c r="WOV1" s="179"/>
      <c r="WOW1" s="179"/>
      <c r="WOX1" s="179"/>
      <c r="WOY1" s="179"/>
      <c r="WOZ1" s="179"/>
      <c r="WPA1" s="179"/>
      <c r="WPB1" s="179"/>
      <c r="WPC1" s="179"/>
      <c r="WPD1" s="179"/>
      <c r="WPE1" s="179"/>
      <c r="WPF1" s="179"/>
      <c r="WPG1" s="179"/>
      <c r="WPH1" s="179"/>
      <c r="WPI1" s="179"/>
      <c r="WPJ1" s="179"/>
      <c r="WPK1" s="179"/>
      <c r="WPL1" s="179"/>
      <c r="WPM1" s="179"/>
      <c r="WPN1" s="179"/>
      <c r="WPO1" s="179"/>
      <c r="WPP1" s="179"/>
      <c r="WPQ1" s="179"/>
      <c r="WPR1" s="179"/>
      <c r="WPS1" s="179"/>
      <c r="WPT1" s="179"/>
      <c r="WPU1" s="179"/>
      <c r="WPV1" s="179"/>
      <c r="WPW1" s="179"/>
      <c r="WPX1" s="179"/>
      <c r="WPY1" s="179"/>
      <c r="WPZ1" s="179"/>
      <c r="WQA1" s="179"/>
      <c r="WQB1" s="179"/>
      <c r="WQC1" s="179"/>
      <c r="WQD1" s="179"/>
      <c r="WQE1" s="179"/>
      <c r="WQF1" s="179"/>
      <c r="WQG1" s="179"/>
      <c r="WQH1" s="179"/>
      <c r="WQI1" s="179"/>
      <c r="WQJ1" s="179"/>
      <c r="WQK1" s="179"/>
      <c r="WQL1" s="179"/>
      <c r="WQM1" s="179"/>
      <c r="WQN1" s="179"/>
      <c r="WQO1" s="179"/>
      <c r="WQP1" s="179"/>
      <c r="WQQ1" s="179"/>
      <c r="WQR1" s="179"/>
      <c r="WQS1" s="179"/>
      <c r="WQT1" s="179"/>
      <c r="WQU1" s="179"/>
      <c r="WQV1" s="179"/>
      <c r="WQW1" s="179"/>
      <c r="WQX1" s="179"/>
      <c r="WQY1" s="179"/>
      <c r="WQZ1" s="179"/>
      <c r="WRA1" s="179"/>
      <c r="WRB1" s="179"/>
      <c r="WRC1" s="179"/>
      <c r="WRD1" s="179"/>
      <c r="WRE1" s="179"/>
      <c r="WRF1" s="179"/>
      <c r="WRG1" s="179"/>
      <c r="WRH1" s="179"/>
      <c r="WRI1" s="179"/>
      <c r="WRJ1" s="179"/>
      <c r="WRK1" s="179"/>
      <c r="WRL1" s="179"/>
      <c r="WRM1" s="179"/>
      <c r="WRN1" s="179"/>
      <c r="WRO1" s="179"/>
      <c r="WRP1" s="179"/>
      <c r="WRQ1" s="179"/>
      <c r="WRR1" s="179"/>
      <c r="WRS1" s="179"/>
      <c r="WRT1" s="179"/>
      <c r="WRU1" s="179"/>
      <c r="WRV1" s="179"/>
      <c r="WRW1" s="179"/>
      <c r="WRX1" s="179"/>
      <c r="WRY1" s="179"/>
      <c r="WRZ1" s="179"/>
      <c r="WSA1" s="179"/>
      <c r="WSB1" s="179"/>
      <c r="WSC1" s="179"/>
      <c r="WSD1" s="179"/>
      <c r="WSE1" s="179"/>
      <c r="WSF1" s="179"/>
      <c r="WSG1" s="179"/>
      <c r="WSH1" s="179"/>
      <c r="WSI1" s="179"/>
      <c r="WSJ1" s="179"/>
      <c r="WSK1" s="179"/>
      <c r="WSL1" s="179"/>
      <c r="WSM1" s="179"/>
      <c r="WSN1" s="179"/>
      <c r="WSO1" s="179"/>
      <c r="WSP1" s="179"/>
      <c r="WSQ1" s="179"/>
      <c r="WSR1" s="179"/>
      <c r="WSS1" s="179"/>
      <c r="WST1" s="179"/>
      <c r="WSU1" s="179"/>
      <c r="WSV1" s="179"/>
      <c r="WSW1" s="179"/>
      <c r="WSX1" s="179"/>
      <c r="WSY1" s="179"/>
      <c r="WSZ1" s="179"/>
      <c r="WTA1" s="179"/>
      <c r="WTB1" s="179"/>
      <c r="WTC1" s="179"/>
      <c r="WTD1" s="179"/>
      <c r="WTE1" s="179"/>
      <c r="WTF1" s="179"/>
      <c r="WTG1" s="179"/>
      <c r="WTH1" s="179"/>
      <c r="WTI1" s="179"/>
      <c r="WTJ1" s="179"/>
      <c r="WTK1" s="179"/>
      <c r="WTL1" s="179"/>
      <c r="WTM1" s="179"/>
      <c r="WTN1" s="179"/>
      <c r="WTO1" s="179"/>
      <c r="WTP1" s="179"/>
      <c r="WTQ1" s="179"/>
      <c r="WTR1" s="179"/>
      <c r="WTS1" s="179"/>
      <c r="WTT1" s="179"/>
      <c r="WTU1" s="179"/>
      <c r="WTV1" s="179"/>
      <c r="WTW1" s="179"/>
      <c r="WTX1" s="179"/>
      <c r="WTY1" s="179"/>
      <c r="WTZ1" s="179"/>
      <c r="WUA1" s="179"/>
      <c r="WUB1" s="179"/>
      <c r="WUC1" s="179"/>
      <c r="WUD1" s="179"/>
      <c r="WUE1" s="179"/>
      <c r="WUF1" s="179"/>
      <c r="WUG1" s="179"/>
      <c r="WUH1" s="179"/>
      <c r="WUI1" s="179"/>
      <c r="WUJ1" s="179"/>
      <c r="WUK1" s="179"/>
      <c r="WUL1" s="179"/>
      <c r="WUM1" s="179"/>
      <c r="WUN1" s="179"/>
      <c r="WUO1" s="179"/>
      <c r="WUP1" s="179"/>
      <c r="WUQ1" s="179"/>
      <c r="WUR1" s="179"/>
      <c r="WUS1" s="179"/>
      <c r="WUT1" s="179"/>
      <c r="WUU1" s="179"/>
      <c r="WUV1" s="179"/>
      <c r="WUW1" s="179"/>
      <c r="WUX1" s="179"/>
      <c r="WUY1" s="179"/>
      <c r="WUZ1" s="179"/>
      <c r="WVA1" s="179"/>
      <c r="WVB1" s="179"/>
      <c r="WVC1" s="179"/>
      <c r="WVD1" s="179"/>
      <c r="WVE1" s="179"/>
      <c r="WVF1" s="179"/>
      <c r="WVG1" s="179"/>
      <c r="WVH1" s="179"/>
      <c r="WVI1" s="179"/>
      <c r="WVJ1" s="179"/>
      <c r="WVK1" s="179"/>
      <c r="WVL1" s="179"/>
      <c r="WVM1" s="179"/>
      <c r="WVN1" s="179"/>
      <c r="WVO1" s="179"/>
      <c r="WVP1" s="179"/>
      <c r="WVQ1" s="179"/>
      <c r="WVR1" s="179"/>
      <c r="WVS1" s="179"/>
      <c r="WVT1" s="179"/>
      <c r="WVU1" s="179"/>
      <c r="WVV1" s="179"/>
      <c r="WVW1" s="179"/>
      <c r="WVX1" s="179"/>
      <c r="WVY1" s="179"/>
      <c r="WVZ1" s="179"/>
      <c r="WWA1" s="179"/>
      <c r="WWB1" s="179"/>
      <c r="WWC1" s="179"/>
      <c r="WWD1" s="179"/>
      <c r="WWE1" s="179"/>
      <c r="WWF1" s="179"/>
      <c r="WWG1" s="179"/>
      <c r="WWH1" s="179"/>
      <c r="WWI1" s="179"/>
      <c r="WWJ1" s="179"/>
      <c r="WWK1" s="179"/>
      <c r="WWL1" s="179"/>
      <c r="WWM1" s="179"/>
      <c r="WWN1" s="179"/>
      <c r="WWO1" s="179"/>
      <c r="WWP1" s="179"/>
      <c r="WWQ1" s="179"/>
      <c r="WWR1" s="179"/>
      <c r="WWS1" s="179"/>
      <c r="WWT1" s="179"/>
      <c r="WWU1" s="179"/>
      <c r="WWV1" s="179"/>
      <c r="WWW1" s="179"/>
      <c r="WWX1" s="179"/>
      <c r="WWY1" s="179"/>
      <c r="WWZ1" s="179"/>
      <c r="WXA1" s="179"/>
      <c r="WXB1" s="179"/>
      <c r="WXC1" s="179"/>
      <c r="WXD1" s="179"/>
      <c r="WXE1" s="179"/>
      <c r="WXF1" s="179"/>
      <c r="WXG1" s="179"/>
      <c r="WXH1" s="179"/>
      <c r="WXI1" s="179"/>
      <c r="WXJ1" s="179"/>
      <c r="WXK1" s="179"/>
      <c r="WXL1" s="179"/>
      <c r="WXM1" s="179"/>
      <c r="WXN1" s="179"/>
      <c r="WXO1" s="179"/>
      <c r="WXP1" s="179"/>
      <c r="WXQ1" s="179"/>
      <c r="WXR1" s="179"/>
      <c r="WXS1" s="179"/>
      <c r="WXT1" s="179"/>
      <c r="WXU1" s="179"/>
      <c r="WXV1" s="179"/>
      <c r="WXW1" s="179"/>
      <c r="WXX1" s="179"/>
      <c r="WXY1" s="179"/>
      <c r="WXZ1" s="179"/>
      <c r="WYA1" s="179"/>
      <c r="WYB1" s="179"/>
      <c r="WYC1" s="179"/>
      <c r="WYD1" s="179"/>
      <c r="WYE1" s="179"/>
      <c r="WYF1" s="179"/>
      <c r="WYG1" s="179"/>
      <c r="WYH1" s="179"/>
      <c r="WYI1" s="179"/>
      <c r="WYJ1" s="179"/>
      <c r="WYK1" s="179"/>
      <c r="WYL1" s="179"/>
      <c r="WYM1" s="179"/>
      <c r="WYN1" s="179"/>
      <c r="WYO1" s="179"/>
      <c r="WYP1" s="179"/>
      <c r="WYQ1" s="179"/>
      <c r="WYR1" s="179"/>
      <c r="WYS1" s="179"/>
      <c r="WYT1" s="179"/>
      <c r="WYU1" s="179"/>
      <c r="WYV1" s="179"/>
      <c r="WYW1" s="179"/>
      <c r="WYX1" s="179"/>
      <c r="WYY1" s="179"/>
      <c r="WYZ1" s="179"/>
      <c r="WZA1" s="179"/>
      <c r="WZB1" s="179"/>
      <c r="WZC1" s="179"/>
      <c r="WZD1" s="179"/>
      <c r="WZE1" s="179"/>
      <c r="WZF1" s="179"/>
      <c r="WZG1" s="179"/>
      <c r="WZH1" s="179"/>
      <c r="WZI1" s="179"/>
      <c r="WZJ1" s="179"/>
      <c r="WZK1" s="179"/>
      <c r="WZL1" s="179"/>
      <c r="WZM1" s="179"/>
      <c r="WZN1" s="179"/>
      <c r="WZO1" s="179"/>
      <c r="WZP1" s="179"/>
      <c r="WZQ1" s="179"/>
      <c r="WZR1" s="179"/>
      <c r="WZS1" s="179"/>
      <c r="WZT1" s="179"/>
      <c r="WZU1" s="179"/>
      <c r="WZV1" s="179"/>
      <c r="WZW1" s="179"/>
      <c r="WZX1" s="179"/>
      <c r="WZY1" s="179"/>
      <c r="WZZ1" s="179"/>
      <c r="XAA1" s="179"/>
      <c r="XAB1" s="179"/>
      <c r="XAC1" s="179"/>
      <c r="XAD1" s="179"/>
      <c r="XAE1" s="179"/>
      <c r="XAF1" s="179"/>
      <c r="XAG1" s="179"/>
      <c r="XAH1" s="179"/>
      <c r="XAI1" s="179"/>
      <c r="XAJ1" s="179"/>
      <c r="XAK1" s="179"/>
      <c r="XAL1" s="179"/>
      <c r="XAM1" s="179"/>
      <c r="XAN1" s="179"/>
      <c r="XAO1" s="179"/>
      <c r="XAP1" s="179"/>
      <c r="XAQ1" s="179"/>
      <c r="XAR1" s="179"/>
      <c r="XAS1" s="179"/>
      <c r="XAT1" s="179"/>
      <c r="XAU1" s="179"/>
      <c r="XAV1" s="179"/>
      <c r="XAW1" s="179"/>
      <c r="XAX1" s="179"/>
      <c r="XAY1" s="179"/>
      <c r="XAZ1" s="179"/>
      <c r="XBA1" s="179"/>
      <c r="XBB1" s="179"/>
      <c r="XBC1" s="179"/>
      <c r="XBD1" s="179"/>
      <c r="XBE1" s="179"/>
      <c r="XBF1" s="179"/>
      <c r="XBG1" s="179"/>
      <c r="XBH1" s="179"/>
      <c r="XBI1" s="179"/>
      <c r="XBJ1" s="179"/>
      <c r="XBK1" s="179"/>
      <c r="XBL1" s="179"/>
      <c r="XBM1" s="179"/>
      <c r="XBN1" s="179"/>
      <c r="XBO1" s="179"/>
      <c r="XBP1" s="179"/>
      <c r="XBQ1" s="179"/>
      <c r="XBR1" s="179"/>
      <c r="XBS1" s="179"/>
      <c r="XBT1" s="179"/>
      <c r="XBU1" s="179"/>
      <c r="XBV1" s="179"/>
      <c r="XBW1" s="179"/>
      <c r="XBX1" s="179"/>
      <c r="XBY1" s="179"/>
      <c r="XBZ1" s="179"/>
      <c r="XCA1" s="179"/>
      <c r="XCB1" s="179"/>
      <c r="XCC1" s="179"/>
      <c r="XCD1" s="179"/>
      <c r="XCE1" s="179"/>
      <c r="XCF1" s="179"/>
      <c r="XCG1" s="179"/>
      <c r="XCH1" s="179"/>
      <c r="XCI1" s="179"/>
      <c r="XCJ1" s="179"/>
      <c r="XCK1" s="179"/>
      <c r="XCL1" s="179"/>
      <c r="XCM1" s="179"/>
      <c r="XCN1" s="179"/>
      <c r="XCO1" s="179"/>
      <c r="XCP1" s="179"/>
      <c r="XCQ1" s="179"/>
      <c r="XCR1" s="179"/>
      <c r="XCS1" s="179"/>
      <c r="XCT1" s="179"/>
      <c r="XCU1" s="179"/>
      <c r="XCV1" s="179"/>
      <c r="XCW1" s="179"/>
      <c r="XCX1" s="179"/>
      <c r="XCY1" s="179"/>
      <c r="XCZ1" s="179"/>
      <c r="XDA1" s="179"/>
      <c r="XDB1" s="179"/>
      <c r="XDC1" s="179"/>
      <c r="XDD1" s="179"/>
      <c r="XDE1" s="179"/>
      <c r="XDF1" s="179"/>
      <c r="XDG1" s="179"/>
      <c r="XDH1" s="179"/>
      <c r="XDI1" s="179"/>
      <c r="XDJ1" s="179"/>
      <c r="XDK1" s="179"/>
      <c r="XDL1" s="179"/>
      <c r="XDM1" s="179"/>
    </row>
    <row r="2" spans="1:16341" ht="20.25" customHeight="1">
      <c r="A2" s="180" t="s">
        <v>6063</v>
      </c>
      <c r="B2" s="181">
        <v>43629</v>
      </c>
      <c r="C2" s="182" t="s">
        <v>6064</v>
      </c>
      <c r="D2" s="182" t="s">
        <v>6065</v>
      </c>
      <c r="E2" s="182" t="s">
        <v>5342</v>
      </c>
      <c r="F2" s="182" t="s">
        <v>5531</v>
      </c>
      <c r="G2" s="182" t="s">
        <v>5532</v>
      </c>
      <c r="H2" s="182" t="s">
        <v>5533</v>
      </c>
      <c r="I2" s="183" t="s">
        <v>58</v>
      </c>
      <c r="J2" s="183" t="s">
        <v>6066</v>
      </c>
      <c r="K2" s="184">
        <v>-7205506</v>
      </c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5"/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5"/>
      <c r="CK2" s="185"/>
      <c r="CL2" s="185"/>
      <c r="CM2" s="185"/>
      <c r="CN2" s="185"/>
      <c r="CO2" s="185"/>
      <c r="CP2" s="185"/>
      <c r="CQ2" s="185"/>
      <c r="CR2" s="185"/>
      <c r="CS2" s="185"/>
      <c r="CT2" s="185"/>
      <c r="CU2" s="185"/>
      <c r="CV2" s="185"/>
      <c r="CW2" s="185"/>
      <c r="CX2" s="185"/>
      <c r="CY2" s="185"/>
      <c r="CZ2" s="185"/>
      <c r="DA2" s="185"/>
      <c r="DB2" s="185"/>
      <c r="DC2" s="185"/>
      <c r="DD2" s="185"/>
      <c r="DE2" s="185"/>
      <c r="DF2" s="185"/>
      <c r="DG2" s="185"/>
      <c r="DH2" s="185"/>
      <c r="DI2" s="185"/>
      <c r="DJ2" s="185"/>
      <c r="DK2" s="185"/>
      <c r="DL2" s="185"/>
      <c r="DM2" s="185"/>
      <c r="DN2" s="185"/>
      <c r="DO2" s="185"/>
      <c r="DP2" s="185"/>
      <c r="DQ2" s="185"/>
      <c r="DR2" s="185"/>
      <c r="DS2" s="185"/>
      <c r="DT2" s="185"/>
      <c r="DU2" s="185"/>
      <c r="DV2" s="185"/>
      <c r="DW2" s="185"/>
      <c r="DX2" s="185"/>
      <c r="DY2" s="185"/>
      <c r="DZ2" s="185"/>
      <c r="EA2" s="185"/>
      <c r="EB2" s="185"/>
      <c r="EC2" s="185"/>
      <c r="ED2" s="185"/>
      <c r="EE2" s="185"/>
      <c r="EF2" s="185"/>
      <c r="EG2" s="185"/>
      <c r="EH2" s="185"/>
      <c r="EI2" s="185"/>
      <c r="EJ2" s="185"/>
      <c r="EK2" s="185"/>
      <c r="EL2" s="185"/>
      <c r="EM2" s="185"/>
      <c r="EN2" s="185"/>
      <c r="EO2" s="185"/>
      <c r="EP2" s="185"/>
      <c r="EQ2" s="185"/>
      <c r="ER2" s="185"/>
      <c r="ES2" s="185"/>
      <c r="ET2" s="185"/>
      <c r="EU2" s="185"/>
      <c r="EV2" s="185"/>
      <c r="EW2" s="185"/>
      <c r="EX2" s="185"/>
      <c r="EY2" s="185"/>
      <c r="EZ2" s="185"/>
      <c r="FA2" s="185"/>
      <c r="FB2" s="185"/>
      <c r="FC2" s="185"/>
      <c r="FD2" s="185"/>
      <c r="FE2" s="185"/>
      <c r="FF2" s="185"/>
      <c r="FG2" s="185"/>
      <c r="FH2" s="185"/>
      <c r="FI2" s="185"/>
      <c r="FJ2" s="185"/>
      <c r="FK2" s="185"/>
      <c r="FL2" s="185"/>
      <c r="FM2" s="185"/>
      <c r="FN2" s="185"/>
      <c r="FO2" s="185"/>
      <c r="FP2" s="185"/>
      <c r="FQ2" s="185"/>
      <c r="FR2" s="185"/>
      <c r="FS2" s="185"/>
      <c r="FT2" s="185"/>
      <c r="FU2" s="185"/>
      <c r="FV2" s="185"/>
      <c r="FW2" s="185"/>
      <c r="FX2" s="185"/>
      <c r="FY2" s="185"/>
      <c r="FZ2" s="185"/>
      <c r="GA2" s="185"/>
      <c r="GB2" s="185"/>
      <c r="GC2" s="185"/>
      <c r="GD2" s="185"/>
      <c r="GE2" s="185"/>
      <c r="GF2" s="185"/>
      <c r="GG2" s="185"/>
      <c r="GH2" s="185"/>
      <c r="GI2" s="185"/>
      <c r="GJ2" s="185"/>
      <c r="GK2" s="185"/>
      <c r="GL2" s="185"/>
      <c r="GM2" s="185"/>
      <c r="GN2" s="185"/>
      <c r="GO2" s="185"/>
      <c r="GP2" s="185"/>
      <c r="GQ2" s="185"/>
      <c r="GR2" s="185"/>
      <c r="GS2" s="185"/>
      <c r="GT2" s="185"/>
      <c r="GU2" s="185"/>
      <c r="GV2" s="185"/>
      <c r="GW2" s="185"/>
      <c r="GX2" s="185"/>
      <c r="GY2" s="185"/>
      <c r="GZ2" s="185"/>
      <c r="HA2" s="185"/>
      <c r="HB2" s="185"/>
      <c r="HC2" s="185"/>
      <c r="HD2" s="185"/>
      <c r="HE2" s="185"/>
      <c r="HF2" s="185"/>
      <c r="HG2" s="185"/>
      <c r="HH2" s="185"/>
      <c r="HI2" s="185"/>
      <c r="HJ2" s="185"/>
      <c r="HK2" s="185"/>
      <c r="HL2" s="185"/>
      <c r="HM2" s="185"/>
      <c r="HN2" s="185"/>
      <c r="HO2" s="185"/>
      <c r="HP2" s="185"/>
      <c r="HQ2" s="185"/>
      <c r="HR2" s="185"/>
      <c r="HS2" s="185"/>
      <c r="HT2" s="185"/>
      <c r="HU2" s="185"/>
      <c r="HV2" s="185"/>
      <c r="HW2" s="185"/>
      <c r="HX2" s="185"/>
      <c r="HY2" s="185"/>
      <c r="HZ2" s="185"/>
      <c r="IA2" s="185"/>
      <c r="IB2" s="185"/>
      <c r="IC2" s="185"/>
      <c r="ID2" s="185"/>
      <c r="IE2" s="185"/>
      <c r="IF2" s="185"/>
      <c r="IG2" s="185"/>
      <c r="IH2" s="185"/>
      <c r="II2" s="185"/>
      <c r="IJ2" s="185"/>
      <c r="IK2" s="185"/>
      <c r="IL2" s="185"/>
      <c r="IM2" s="185"/>
      <c r="IN2" s="185"/>
      <c r="IO2" s="185"/>
      <c r="IP2" s="185"/>
      <c r="IQ2" s="185"/>
      <c r="IR2" s="185"/>
      <c r="IS2" s="185"/>
      <c r="IT2" s="185"/>
      <c r="IU2" s="185"/>
      <c r="IV2" s="185"/>
      <c r="IW2" s="185"/>
      <c r="IX2" s="185"/>
      <c r="IY2" s="185"/>
      <c r="IZ2" s="185"/>
      <c r="JA2" s="185"/>
      <c r="JB2" s="185"/>
      <c r="JC2" s="185"/>
      <c r="JD2" s="185"/>
      <c r="JE2" s="185"/>
      <c r="JF2" s="185"/>
      <c r="JG2" s="185"/>
      <c r="JH2" s="185"/>
      <c r="JI2" s="185"/>
      <c r="JJ2" s="185"/>
      <c r="JK2" s="185"/>
      <c r="JL2" s="185"/>
      <c r="JM2" s="185"/>
      <c r="JN2" s="185"/>
      <c r="JO2" s="185"/>
      <c r="JP2" s="185"/>
      <c r="JQ2" s="185"/>
      <c r="JR2" s="185"/>
      <c r="JS2" s="185"/>
      <c r="JT2" s="185"/>
      <c r="JU2" s="185"/>
      <c r="JV2" s="185"/>
      <c r="JW2" s="185"/>
      <c r="JX2" s="185"/>
      <c r="JY2" s="185"/>
      <c r="JZ2" s="185"/>
      <c r="KA2" s="185"/>
      <c r="KB2" s="185"/>
      <c r="KC2" s="185"/>
      <c r="KD2" s="185"/>
      <c r="KE2" s="185"/>
      <c r="KF2" s="185"/>
      <c r="KG2" s="185"/>
      <c r="KH2" s="185"/>
      <c r="KI2" s="185"/>
      <c r="KJ2" s="185"/>
      <c r="KK2" s="185"/>
      <c r="KL2" s="185"/>
      <c r="KM2" s="185"/>
      <c r="KN2" s="185"/>
      <c r="KO2" s="185"/>
      <c r="KP2" s="185"/>
      <c r="KQ2" s="185"/>
      <c r="KR2" s="185"/>
      <c r="KS2" s="185"/>
      <c r="KT2" s="185"/>
      <c r="KU2" s="185"/>
      <c r="KV2" s="185"/>
      <c r="KW2" s="185"/>
      <c r="KX2" s="185"/>
      <c r="KY2" s="185"/>
      <c r="KZ2" s="185"/>
      <c r="LA2" s="185"/>
      <c r="LB2" s="185"/>
      <c r="LC2" s="185"/>
      <c r="LD2" s="185"/>
      <c r="LE2" s="185"/>
      <c r="LF2" s="185"/>
      <c r="LG2" s="185"/>
      <c r="LH2" s="185"/>
      <c r="LI2" s="185"/>
      <c r="LJ2" s="185"/>
      <c r="LK2" s="185"/>
      <c r="LL2" s="185"/>
      <c r="LM2" s="185"/>
      <c r="LN2" s="185"/>
      <c r="LO2" s="185"/>
      <c r="LP2" s="185"/>
      <c r="LQ2" s="185"/>
      <c r="LR2" s="185"/>
      <c r="LS2" s="185"/>
      <c r="LT2" s="185"/>
      <c r="LU2" s="185"/>
      <c r="LV2" s="185"/>
      <c r="LW2" s="185"/>
      <c r="LX2" s="185"/>
      <c r="LY2" s="185"/>
      <c r="LZ2" s="185"/>
      <c r="MA2" s="185"/>
      <c r="MB2" s="185"/>
      <c r="MC2" s="185"/>
      <c r="MD2" s="185"/>
      <c r="ME2" s="185"/>
      <c r="MF2" s="185"/>
      <c r="MG2" s="185"/>
      <c r="MH2" s="185"/>
      <c r="MI2" s="185"/>
      <c r="MJ2" s="185"/>
      <c r="MK2" s="185"/>
      <c r="ML2" s="185"/>
      <c r="MM2" s="185"/>
      <c r="MN2" s="185"/>
      <c r="MO2" s="185"/>
      <c r="MP2" s="185"/>
      <c r="MQ2" s="185"/>
      <c r="MR2" s="185"/>
      <c r="MS2" s="185"/>
      <c r="MT2" s="185"/>
      <c r="MU2" s="185"/>
      <c r="MV2" s="185"/>
      <c r="MW2" s="185"/>
      <c r="MX2" s="185"/>
      <c r="MY2" s="185"/>
      <c r="MZ2" s="185"/>
      <c r="NA2" s="185"/>
      <c r="NB2" s="185"/>
      <c r="NC2" s="185"/>
      <c r="ND2" s="185"/>
      <c r="NE2" s="185"/>
      <c r="NF2" s="185"/>
      <c r="NG2" s="185"/>
      <c r="NH2" s="185"/>
      <c r="NI2" s="185"/>
      <c r="NJ2" s="185"/>
      <c r="NK2" s="185"/>
      <c r="NL2" s="185"/>
      <c r="NM2" s="185"/>
      <c r="NN2" s="185"/>
      <c r="NO2" s="185"/>
      <c r="NP2" s="185"/>
      <c r="NQ2" s="185"/>
      <c r="NR2" s="185"/>
      <c r="NS2" s="185"/>
      <c r="NT2" s="185"/>
      <c r="NU2" s="185"/>
      <c r="NV2" s="185"/>
      <c r="NW2" s="185"/>
      <c r="NX2" s="185"/>
      <c r="NY2" s="185"/>
      <c r="NZ2" s="185"/>
      <c r="OA2" s="185"/>
      <c r="OB2" s="185"/>
      <c r="OC2" s="185"/>
      <c r="OD2" s="185"/>
      <c r="OE2" s="185"/>
      <c r="OF2" s="185"/>
      <c r="OG2" s="185"/>
      <c r="OH2" s="185"/>
      <c r="OI2" s="185"/>
      <c r="OJ2" s="185"/>
      <c r="OK2" s="185"/>
      <c r="OL2" s="185"/>
      <c r="OM2" s="185"/>
      <c r="ON2" s="185"/>
      <c r="OO2" s="185"/>
      <c r="OP2" s="185"/>
      <c r="OQ2" s="185"/>
      <c r="OR2" s="185"/>
      <c r="OS2" s="185"/>
      <c r="OT2" s="185"/>
      <c r="OU2" s="185"/>
      <c r="OV2" s="185"/>
      <c r="OW2" s="185"/>
      <c r="OX2" s="185"/>
      <c r="OY2" s="185"/>
      <c r="OZ2" s="185"/>
      <c r="PA2" s="185"/>
      <c r="PB2" s="185"/>
      <c r="PC2" s="185"/>
      <c r="PD2" s="185"/>
      <c r="PE2" s="185"/>
      <c r="PF2" s="185"/>
      <c r="PG2" s="185"/>
      <c r="PH2" s="185"/>
      <c r="PI2" s="185"/>
      <c r="PJ2" s="185"/>
      <c r="PK2" s="185"/>
      <c r="PL2" s="185"/>
      <c r="PM2" s="185"/>
      <c r="PN2" s="185"/>
      <c r="PO2" s="185"/>
      <c r="PP2" s="185"/>
      <c r="PQ2" s="185"/>
      <c r="PR2" s="185"/>
      <c r="PS2" s="185"/>
      <c r="PT2" s="185"/>
      <c r="PU2" s="185"/>
      <c r="PV2" s="185"/>
      <c r="PW2" s="185"/>
      <c r="PX2" s="185"/>
      <c r="PY2" s="185"/>
      <c r="PZ2" s="185"/>
      <c r="QA2" s="185"/>
      <c r="QB2" s="185"/>
      <c r="QC2" s="185"/>
      <c r="QD2" s="185"/>
      <c r="QE2" s="185"/>
      <c r="QF2" s="185"/>
      <c r="QG2" s="185"/>
      <c r="QH2" s="185"/>
      <c r="QI2" s="185"/>
      <c r="QJ2" s="185"/>
      <c r="QK2" s="185"/>
      <c r="QL2" s="185"/>
      <c r="QM2" s="185"/>
      <c r="QN2" s="185"/>
      <c r="QO2" s="185"/>
      <c r="QP2" s="185"/>
      <c r="QQ2" s="185"/>
      <c r="QR2" s="185"/>
      <c r="QS2" s="185"/>
      <c r="QT2" s="185"/>
      <c r="QU2" s="185"/>
      <c r="QV2" s="185"/>
      <c r="QW2" s="185"/>
      <c r="QX2" s="185"/>
      <c r="QY2" s="185"/>
      <c r="QZ2" s="185"/>
      <c r="RA2" s="185"/>
      <c r="RB2" s="185"/>
      <c r="RC2" s="185"/>
      <c r="RD2" s="185"/>
      <c r="RE2" s="185"/>
      <c r="RF2" s="185"/>
      <c r="RG2" s="185"/>
      <c r="RH2" s="185"/>
      <c r="RI2" s="185"/>
      <c r="RJ2" s="185"/>
      <c r="RK2" s="185"/>
      <c r="RL2" s="185"/>
      <c r="RM2" s="185"/>
      <c r="RN2" s="185"/>
      <c r="RO2" s="185"/>
      <c r="RP2" s="185"/>
      <c r="RQ2" s="185"/>
      <c r="RR2" s="185"/>
      <c r="RS2" s="185"/>
      <c r="RT2" s="185"/>
      <c r="RU2" s="185"/>
      <c r="RV2" s="185"/>
      <c r="RW2" s="185"/>
      <c r="RX2" s="185"/>
      <c r="RY2" s="185"/>
      <c r="RZ2" s="185"/>
      <c r="SA2" s="185"/>
      <c r="SB2" s="185"/>
      <c r="SC2" s="185"/>
      <c r="SD2" s="185"/>
      <c r="SE2" s="185"/>
      <c r="SF2" s="185"/>
      <c r="SG2" s="185"/>
      <c r="SH2" s="185"/>
      <c r="SI2" s="185"/>
      <c r="SJ2" s="185"/>
      <c r="SK2" s="185"/>
      <c r="SL2" s="185"/>
      <c r="SM2" s="185"/>
      <c r="SN2" s="185"/>
      <c r="SO2" s="185"/>
      <c r="SP2" s="185"/>
      <c r="SQ2" s="185"/>
      <c r="SR2" s="185"/>
      <c r="SS2" s="185"/>
      <c r="ST2" s="185"/>
      <c r="SU2" s="185"/>
      <c r="SV2" s="185"/>
      <c r="SW2" s="185"/>
      <c r="SX2" s="185"/>
      <c r="SY2" s="185"/>
      <c r="SZ2" s="185"/>
      <c r="TA2" s="185"/>
      <c r="TB2" s="185"/>
      <c r="TC2" s="185"/>
      <c r="TD2" s="185"/>
      <c r="TE2" s="185"/>
      <c r="TF2" s="185"/>
      <c r="TG2" s="185"/>
      <c r="TH2" s="185"/>
      <c r="TI2" s="185"/>
      <c r="TJ2" s="185"/>
      <c r="TK2" s="185"/>
      <c r="TL2" s="185"/>
      <c r="TM2" s="185"/>
      <c r="TN2" s="185"/>
      <c r="TO2" s="185"/>
      <c r="TP2" s="185"/>
      <c r="TQ2" s="185"/>
      <c r="TR2" s="185"/>
      <c r="TS2" s="185"/>
      <c r="TT2" s="185"/>
      <c r="TU2" s="185"/>
      <c r="TV2" s="185"/>
      <c r="TW2" s="185"/>
      <c r="TX2" s="185"/>
      <c r="TY2" s="185"/>
      <c r="TZ2" s="185"/>
      <c r="UA2" s="185"/>
      <c r="UB2" s="185"/>
      <c r="UC2" s="185"/>
      <c r="UD2" s="185"/>
      <c r="UE2" s="185"/>
      <c r="UF2" s="185"/>
      <c r="UG2" s="185"/>
      <c r="UH2" s="185"/>
      <c r="UI2" s="185"/>
      <c r="UJ2" s="185"/>
      <c r="UK2" s="185"/>
      <c r="UL2" s="185"/>
      <c r="UM2" s="185"/>
      <c r="UN2" s="185"/>
      <c r="UO2" s="185"/>
      <c r="UP2" s="185"/>
      <c r="UQ2" s="185"/>
      <c r="UR2" s="185"/>
      <c r="US2" s="185"/>
      <c r="UT2" s="185"/>
      <c r="UU2" s="185"/>
      <c r="UV2" s="185"/>
      <c r="UW2" s="185"/>
      <c r="UX2" s="185"/>
      <c r="UY2" s="185"/>
      <c r="UZ2" s="185"/>
      <c r="VA2" s="185"/>
      <c r="VB2" s="185"/>
      <c r="VC2" s="185"/>
      <c r="VD2" s="185"/>
      <c r="VE2" s="185"/>
      <c r="VF2" s="185"/>
      <c r="VG2" s="185"/>
      <c r="VH2" s="185"/>
      <c r="VI2" s="185"/>
      <c r="VJ2" s="185"/>
      <c r="VK2" s="185"/>
      <c r="VL2" s="185"/>
      <c r="VM2" s="185"/>
      <c r="VN2" s="185"/>
      <c r="VO2" s="185"/>
      <c r="VP2" s="185"/>
      <c r="VQ2" s="185"/>
      <c r="VR2" s="185"/>
      <c r="VS2" s="185"/>
      <c r="VT2" s="185"/>
      <c r="VU2" s="185"/>
      <c r="VV2" s="185"/>
      <c r="VW2" s="185"/>
      <c r="VX2" s="185"/>
      <c r="VY2" s="185"/>
      <c r="VZ2" s="185"/>
      <c r="WA2" s="185"/>
      <c r="WB2" s="185"/>
      <c r="WC2" s="185"/>
      <c r="WD2" s="185"/>
      <c r="WE2" s="185"/>
      <c r="WF2" s="185"/>
      <c r="WG2" s="185"/>
      <c r="WH2" s="185"/>
      <c r="WI2" s="185"/>
      <c r="WJ2" s="185"/>
      <c r="WK2" s="185"/>
      <c r="WL2" s="185"/>
      <c r="WM2" s="185"/>
      <c r="WN2" s="185"/>
      <c r="WO2" s="185"/>
      <c r="WP2" s="185"/>
      <c r="WQ2" s="185"/>
      <c r="WR2" s="185"/>
      <c r="WS2" s="185"/>
      <c r="WT2" s="185"/>
      <c r="WU2" s="185"/>
      <c r="WV2" s="185"/>
      <c r="WW2" s="185"/>
      <c r="WX2" s="185"/>
      <c r="WY2" s="185"/>
      <c r="WZ2" s="185"/>
      <c r="XA2" s="185"/>
      <c r="XB2" s="185"/>
      <c r="XC2" s="185"/>
      <c r="XD2" s="185"/>
      <c r="XE2" s="185"/>
      <c r="XF2" s="185"/>
      <c r="XG2" s="185"/>
      <c r="XH2" s="185"/>
      <c r="XI2" s="185"/>
      <c r="XJ2" s="185"/>
      <c r="XK2" s="185"/>
      <c r="XL2" s="185"/>
      <c r="XM2" s="185"/>
      <c r="XN2" s="185"/>
      <c r="XO2" s="185"/>
      <c r="XP2" s="185"/>
      <c r="XQ2" s="185"/>
      <c r="XR2" s="185"/>
      <c r="XS2" s="185"/>
      <c r="XT2" s="185"/>
      <c r="XU2" s="185"/>
      <c r="XV2" s="185"/>
      <c r="XW2" s="185"/>
      <c r="XX2" s="185"/>
      <c r="XY2" s="185"/>
      <c r="XZ2" s="185"/>
      <c r="YA2" s="185"/>
      <c r="YB2" s="185"/>
      <c r="YC2" s="185"/>
      <c r="YD2" s="185"/>
      <c r="YE2" s="185"/>
      <c r="YF2" s="185"/>
      <c r="YG2" s="185"/>
      <c r="YH2" s="185"/>
      <c r="YI2" s="185"/>
      <c r="YJ2" s="185"/>
      <c r="YK2" s="185"/>
      <c r="YL2" s="185"/>
      <c r="YM2" s="185"/>
      <c r="YN2" s="185"/>
      <c r="YO2" s="185"/>
      <c r="YP2" s="185"/>
      <c r="YQ2" s="185"/>
      <c r="YR2" s="185"/>
      <c r="YS2" s="185"/>
      <c r="YT2" s="185"/>
      <c r="YU2" s="185"/>
      <c r="YV2" s="185"/>
      <c r="YW2" s="185"/>
      <c r="YX2" s="185"/>
      <c r="YY2" s="185"/>
      <c r="YZ2" s="185"/>
      <c r="ZA2" s="185"/>
      <c r="ZB2" s="185"/>
      <c r="ZC2" s="185"/>
      <c r="ZD2" s="185"/>
      <c r="ZE2" s="185"/>
      <c r="ZF2" s="185"/>
      <c r="ZG2" s="185"/>
      <c r="ZH2" s="185"/>
      <c r="ZI2" s="185"/>
      <c r="ZJ2" s="185"/>
      <c r="ZK2" s="185"/>
      <c r="ZL2" s="185"/>
      <c r="ZM2" s="185"/>
      <c r="ZN2" s="185"/>
      <c r="ZO2" s="185"/>
      <c r="ZP2" s="185"/>
      <c r="ZQ2" s="185"/>
      <c r="ZR2" s="185"/>
      <c r="ZS2" s="185"/>
      <c r="ZT2" s="185"/>
      <c r="ZU2" s="185"/>
      <c r="ZV2" s="185"/>
      <c r="ZW2" s="185"/>
      <c r="ZX2" s="185"/>
      <c r="ZY2" s="185"/>
      <c r="ZZ2" s="185"/>
      <c r="AAA2" s="185"/>
      <c r="AAB2" s="185"/>
      <c r="AAC2" s="185"/>
      <c r="AAD2" s="185"/>
      <c r="AAE2" s="185"/>
      <c r="AAF2" s="185"/>
      <c r="AAG2" s="185"/>
      <c r="AAH2" s="185"/>
      <c r="AAI2" s="185"/>
      <c r="AAJ2" s="185"/>
      <c r="AAK2" s="185"/>
      <c r="AAL2" s="185"/>
      <c r="AAM2" s="185"/>
      <c r="AAN2" s="185"/>
      <c r="AAO2" s="185"/>
      <c r="AAP2" s="185"/>
      <c r="AAQ2" s="185"/>
      <c r="AAR2" s="185"/>
      <c r="AAS2" s="185"/>
      <c r="AAT2" s="185"/>
      <c r="AAU2" s="185"/>
      <c r="AAV2" s="185"/>
      <c r="AAW2" s="185"/>
      <c r="AAX2" s="185"/>
      <c r="AAY2" s="185"/>
      <c r="AAZ2" s="185"/>
      <c r="ABA2" s="185"/>
      <c r="ABB2" s="185"/>
      <c r="ABC2" s="185"/>
      <c r="ABD2" s="185"/>
      <c r="ABE2" s="185"/>
      <c r="ABF2" s="185"/>
      <c r="ABG2" s="185"/>
      <c r="ABH2" s="185"/>
      <c r="ABI2" s="185"/>
      <c r="ABJ2" s="185"/>
      <c r="ABK2" s="185"/>
      <c r="ABL2" s="185"/>
      <c r="ABM2" s="185"/>
      <c r="ABN2" s="185"/>
      <c r="ABO2" s="185"/>
      <c r="ABP2" s="185"/>
      <c r="ABQ2" s="185"/>
      <c r="ABR2" s="185"/>
      <c r="ABS2" s="185"/>
      <c r="ABT2" s="185"/>
      <c r="ABU2" s="185"/>
      <c r="ABV2" s="185"/>
      <c r="ABW2" s="185"/>
      <c r="ABX2" s="185"/>
      <c r="ABY2" s="185"/>
      <c r="ABZ2" s="185"/>
      <c r="ACA2" s="185"/>
      <c r="ACB2" s="185"/>
      <c r="ACC2" s="185"/>
      <c r="ACD2" s="185"/>
      <c r="ACE2" s="185"/>
      <c r="ACF2" s="185"/>
      <c r="ACG2" s="185"/>
      <c r="ACH2" s="185"/>
      <c r="ACI2" s="185"/>
      <c r="ACJ2" s="185"/>
      <c r="ACK2" s="185"/>
      <c r="ACL2" s="185"/>
      <c r="ACM2" s="185"/>
      <c r="ACN2" s="185"/>
      <c r="ACO2" s="185"/>
      <c r="ACP2" s="185"/>
      <c r="ACQ2" s="185"/>
      <c r="ACR2" s="185"/>
      <c r="ACS2" s="185"/>
      <c r="ACT2" s="185"/>
      <c r="ACU2" s="185"/>
      <c r="ACV2" s="185"/>
      <c r="ACW2" s="185"/>
      <c r="ACX2" s="185"/>
      <c r="ACY2" s="185"/>
      <c r="ACZ2" s="185"/>
      <c r="ADA2" s="185"/>
      <c r="ADB2" s="185"/>
      <c r="ADC2" s="185"/>
      <c r="ADD2" s="185"/>
      <c r="ADE2" s="185"/>
      <c r="ADF2" s="185"/>
      <c r="ADG2" s="185"/>
      <c r="ADH2" s="185"/>
      <c r="ADI2" s="185"/>
      <c r="ADJ2" s="185"/>
      <c r="ADK2" s="185"/>
      <c r="ADL2" s="185"/>
      <c r="ADM2" s="185"/>
      <c r="ADN2" s="185"/>
      <c r="ADO2" s="185"/>
      <c r="ADP2" s="185"/>
      <c r="ADQ2" s="185"/>
      <c r="ADR2" s="185"/>
      <c r="ADS2" s="185"/>
      <c r="ADT2" s="185"/>
      <c r="ADU2" s="185"/>
      <c r="ADV2" s="185"/>
      <c r="ADW2" s="185"/>
      <c r="ADX2" s="185"/>
      <c r="ADY2" s="185"/>
      <c r="ADZ2" s="185"/>
      <c r="AEA2" s="185"/>
      <c r="AEB2" s="185"/>
      <c r="AEC2" s="185"/>
      <c r="AED2" s="185"/>
      <c r="AEE2" s="185"/>
      <c r="AEF2" s="185"/>
      <c r="AEG2" s="185"/>
      <c r="AEH2" s="185"/>
      <c r="AEI2" s="185"/>
      <c r="AEJ2" s="185"/>
      <c r="AEK2" s="185"/>
      <c r="AEL2" s="185"/>
      <c r="AEM2" s="185"/>
      <c r="AEN2" s="185"/>
      <c r="AEO2" s="185"/>
      <c r="AEP2" s="185"/>
      <c r="AEQ2" s="185"/>
      <c r="AER2" s="185"/>
      <c r="AES2" s="185"/>
      <c r="AET2" s="185"/>
      <c r="AEU2" s="185"/>
      <c r="AEV2" s="185"/>
      <c r="AEW2" s="185"/>
      <c r="AEX2" s="185"/>
      <c r="AEY2" s="185"/>
      <c r="AEZ2" s="185"/>
      <c r="AFA2" s="185"/>
      <c r="AFB2" s="185"/>
      <c r="AFC2" s="185"/>
      <c r="AFD2" s="185"/>
      <c r="AFE2" s="185"/>
      <c r="AFF2" s="185"/>
      <c r="AFG2" s="185"/>
      <c r="AFH2" s="185"/>
      <c r="AFI2" s="185"/>
      <c r="AFJ2" s="185"/>
      <c r="AFK2" s="185"/>
      <c r="AFL2" s="185"/>
      <c r="AFM2" s="185"/>
      <c r="AFN2" s="185"/>
      <c r="AFO2" s="185"/>
      <c r="AFP2" s="185"/>
      <c r="AFQ2" s="185"/>
      <c r="AFR2" s="185"/>
      <c r="AFS2" s="185"/>
      <c r="AFT2" s="185"/>
      <c r="AFU2" s="185"/>
      <c r="AFV2" s="185"/>
      <c r="AFW2" s="185"/>
      <c r="AFX2" s="185"/>
      <c r="AFY2" s="185"/>
      <c r="AFZ2" s="185"/>
      <c r="AGA2" s="185"/>
      <c r="AGB2" s="185"/>
      <c r="AGC2" s="185"/>
      <c r="AGD2" s="185"/>
      <c r="AGE2" s="185"/>
      <c r="AGF2" s="185"/>
      <c r="AGG2" s="185"/>
      <c r="AGH2" s="185"/>
      <c r="AGI2" s="185"/>
      <c r="AGJ2" s="185"/>
      <c r="AGK2" s="185"/>
      <c r="AGL2" s="185"/>
      <c r="AGM2" s="185"/>
      <c r="AGN2" s="185"/>
      <c r="AGO2" s="185"/>
      <c r="AGP2" s="185"/>
      <c r="AGQ2" s="185"/>
      <c r="AGR2" s="185"/>
      <c r="AGS2" s="185"/>
      <c r="AGT2" s="185"/>
      <c r="AGU2" s="185"/>
      <c r="AGV2" s="185"/>
      <c r="AGW2" s="185"/>
      <c r="AGX2" s="185"/>
      <c r="AGY2" s="185"/>
      <c r="AGZ2" s="185"/>
      <c r="AHA2" s="185"/>
      <c r="AHB2" s="185"/>
      <c r="AHC2" s="185"/>
      <c r="AHD2" s="185"/>
      <c r="AHE2" s="185"/>
      <c r="AHF2" s="185"/>
      <c r="AHG2" s="185"/>
      <c r="AHH2" s="185"/>
      <c r="AHI2" s="185"/>
      <c r="AHJ2" s="185"/>
      <c r="AHK2" s="185"/>
      <c r="AHL2" s="185"/>
      <c r="AHM2" s="185"/>
      <c r="AHN2" s="185"/>
      <c r="AHO2" s="185"/>
      <c r="AHP2" s="185"/>
      <c r="AHQ2" s="185"/>
      <c r="AHR2" s="185"/>
      <c r="AHS2" s="185"/>
      <c r="AHT2" s="185"/>
      <c r="AHU2" s="185"/>
      <c r="AHV2" s="185"/>
      <c r="AHW2" s="185"/>
      <c r="AHX2" s="185"/>
      <c r="AHY2" s="185"/>
      <c r="AHZ2" s="185"/>
      <c r="AIA2" s="185"/>
      <c r="AIB2" s="185"/>
      <c r="AIC2" s="185"/>
      <c r="AID2" s="185"/>
      <c r="AIE2" s="185"/>
      <c r="AIF2" s="185"/>
      <c r="AIG2" s="185"/>
      <c r="AIH2" s="185"/>
      <c r="AII2" s="185"/>
      <c r="AIJ2" s="185"/>
      <c r="AIK2" s="185"/>
      <c r="AIL2" s="185"/>
      <c r="AIM2" s="185"/>
      <c r="AIN2" s="185"/>
      <c r="AIO2" s="185"/>
      <c r="AIP2" s="185"/>
      <c r="AIQ2" s="185"/>
      <c r="AIR2" s="185"/>
      <c r="AIS2" s="185"/>
      <c r="AIT2" s="185"/>
      <c r="AIU2" s="185"/>
      <c r="AIV2" s="185"/>
      <c r="AIW2" s="185"/>
      <c r="AIX2" s="185"/>
      <c r="AIY2" s="185"/>
      <c r="AIZ2" s="185"/>
      <c r="AJA2" s="185"/>
      <c r="AJB2" s="185"/>
      <c r="AJC2" s="185"/>
      <c r="AJD2" s="185"/>
      <c r="AJE2" s="185"/>
      <c r="AJF2" s="185"/>
      <c r="AJG2" s="185"/>
      <c r="AJH2" s="185"/>
      <c r="AJI2" s="185"/>
      <c r="AJJ2" s="185"/>
      <c r="AJK2" s="185"/>
      <c r="AJL2" s="185"/>
      <c r="AJM2" s="185"/>
      <c r="AJN2" s="185"/>
      <c r="AJO2" s="185"/>
      <c r="AJP2" s="185"/>
      <c r="AJQ2" s="185"/>
      <c r="AJR2" s="185"/>
      <c r="AJS2" s="185"/>
      <c r="AJT2" s="185"/>
      <c r="AJU2" s="185"/>
      <c r="AJV2" s="185"/>
      <c r="AJW2" s="185"/>
      <c r="AJX2" s="185"/>
      <c r="AJY2" s="185"/>
      <c r="AJZ2" s="185"/>
      <c r="AKA2" s="185"/>
      <c r="AKB2" s="185"/>
      <c r="AKC2" s="185"/>
      <c r="AKD2" s="185"/>
      <c r="AKE2" s="185"/>
      <c r="AKF2" s="185"/>
      <c r="AKG2" s="185"/>
      <c r="AKH2" s="185"/>
      <c r="AKI2" s="185"/>
      <c r="AKJ2" s="185"/>
      <c r="AKK2" s="185"/>
      <c r="AKL2" s="185"/>
      <c r="AKM2" s="185"/>
      <c r="AKN2" s="185"/>
      <c r="AKO2" s="185"/>
      <c r="AKP2" s="185"/>
      <c r="AKQ2" s="185"/>
      <c r="AKR2" s="185"/>
      <c r="AKS2" s="185"/>
      <c r="AKT2" s="185"/>
      <c r="AKU2" s="185"/>
      <c r="AKV2" s="185"/>
      <c r="AKW2" s="185"/>
      <c r="AKX2" s="185"/>
      <c r="AKY2" s="185"/>
      <c r="AKZ2" s="185"/>
      <c r="ALA2" s="185"/>
      <c r="ALB2" s="185"/>
      <c r="ALC2" s="185"/>
      <c r="ALD2" s="185"/>
      <c r="ALE2" s="185"/>
      <c r="ALF2" s="185"/>
      <c r="ALG2" s="185"/>
      <c r="ALH2" s="185"/>
      <c r="ALI2" s="185"/>
      <c r="ALJ2" s="185"/>
      <c r="ALK2" s="185"/>
      <c r="ALL2" s="185"/>
      <c r="ALM2" s="185"/>
      <c r="ALN2" s="185"/>
      <c r="ALO2" s="185"/>
      <c r="ALP2" s="185"/>
      <c r="ALQ2" s="185"/>
      <c r="ALR2" s="185"/>
      <c r="ALS2" s="185"/>
      <c r="ALT2" s="185"/>
      <c r="ALU2" s="185"/>
      <c r="ALV2" s="185"/>
      <c r="ALW2" s="185"/>
      <c r="ALX2" s="185"/>
      <c r="ALY2" s="185"/>
      <c r="ALZ2" s="185"/>
      <c r="AMA2" s="185"/>
      <c r="AMB2" s="185"/>
      <c r="AMC2" s="185"/>
      <c r="AMD2" s="185"/>
      <c r="AME2" s="185"/>
      <c r="AMF2" s="185"/>
      <c r="AMG2" s="185"/>
      <c r="AMH2" s="185"/>
      <c r="AMI2" s="185"/>
      <c r="AMJ2" s="185"/>
      <c r="AMK2" s="185"/>
      <c r="AML2" s="185"/>
      <c r="AMM2" s="185"/>
      <c r="AMN2" s="185"/>
      <c r="AMO2" s="185"/>
      <c r="AMP2" s="185"/>
      <c r="AMQ2" s="185"/>
      <c r="AMR2" s="185"/>
      <c r="AMS2" s="185"/>
      <c r="AMT2" s="185"/>
      <c r="AMU2" s="185"/>
      <c r="AMV2" s="185"/>
      <c r="AMW2" s="185"/>
      <c r="AMX2" s="185"/>
      <c r="AMY2" s="185"/>
      <c r="AMZ2" s="185"/>
      <c r="ANA2" s="185"/>
      <c r="ANB2" s="185"/>
      <c r="ANC2" s="185"/>
      <c r="AND2" s="185"/>
      <c r="ANE2" s="185"/>
      <c r="ANF2" s="185"/>
      <c r="ANG2" s="185"/>
      <c r="ANH2" s="185"/>
      <c r="ANI2" s="185"/>
      <c r="ANJ2" s="185"/>
      <c r="ANK2" s="185"/>
      <c r="ANL2" s="185"/>
      <c r="ANM2" s="185"/>
      <c r="ANN2" s="185"/>
      <c r="ANO2" s="185"/>
      <c r="ANP2" s="185"/>
      <c r="ANQ2" s="185"/>
      <c r="ANR2" s="185"/>
      <c r="ANS2" s="185"/>
      <c r="ANT2" s="185"/>
      <c r="ANU2" s="185"/>
      <c r="ANV2" s="185"/>
      <c r="ANW2" s="185"/>
      <c r="ANX2" s="185"/>
      <c r="ANY2" s="185"/>
      <c r="ANZ2" s="185"/>
      <c r="AOA2" s="185"/>
      <c r="AOB2" s="185"/>
      <c r="AOC2" s="185"/>
      <c r="AOD2" s="185"/>
      <c r="AOE2" s="185"/>
      <c r="AOF2" s="185"/>
      <c r="AOG2" s="185"/>
      <c r="AOH2" s="185"/>
      <c r="AOI2" s="185"/>
      <c r="AOJ2" s="185"/>
      <c r="AOK2" s="185"/>
      <c r="AOL2" s="185"/>
      <c r="AOM2" s="185"/>
      <c r="AON2" s="185"/>
      <c r="AOO2" s="185"/>
      <c r="AOP2" s="185"/>
      <c r="AOQ2" s="185"/>
      <c r="AOR2" s="185"/>
      <c r="AOS2" s="185"/>
      <c r="AOT2" s="185"/>
      <c r="AOU2" s="185"/>
      <c r="AOV2" s="185"/>
      <c r="AOW2" s="185"/>
      <c r="AOX2" s="185"/>
      <c r="AOY2" s="185"/>
      <c r="AOZ2" s="185"/>
      <c r="APA2" s="185"/>
      <c r="APB2" s="185"/>
      <c r="APC2" s="185"/>
      <c r="APD2" s="185"/>
      <c r="APE2" s="185"/>
      <c r="APF2" s="185"/>
      <c r="APG2" s="185"/>
      <c r="APH2" s="185"/>
      <c r="API2" s="185"/>
      <c r="APJ2" s="185"/>
      <c r="APK2" s="185"/>
      <c r="APL2" s="185"/>
      <c r="APM2" s="185"/>
      <c r="APN2" s="185"/>
      <c r="APO2" s="185"/>
      <c r="APP2" s="185"/>
      <c r="APQ2" s="185"/>
      <c r="APR2" s="185"/>
      <c r="APS2" s="185"/>
      <c r="APT2" s="185"/>
      <c r="APU2" s="185"/>
      <c r="APV2" s="185"/>
      <c r="APW2" s="185"/>
      <c r="APX2" s="185"/>
      <c r="APY2" s="185"/>
      <c r="APZ2" s="185"/>
      <c r="AQA2" s="185"/>
      <c r="AQB2" s="185"/>
      <c r="AQC2" s="185"/>
      <c r="AQD2" s="185"/>
      <c r="AQE2" s="185"/>
      <c r="AQF2" s="185"/>
      <c r="AQG2" s="185"/>
      <c r="AQH2" s="185"/>
      <c r="AQI2" s="185"/>
      <c r="AQJ2" s="185"/>
      <c r="AQK2" s="185"/>
      <c r="AQL2" s="185"/>
      <c r="AQM2" s="185"/>
      <c r="AQN2" s="185"/>
      <c r="AQO2" s="185"/>
      <c r="AQP2" s="185"/>
      <c r="AQQ2" s="185"/>
      <c r="AQR2" s="185"/>
      <c r="AQS2" s="185"/>
      <c r="AQT2" s="185"/>
      <c r="AQU2" s="185"/>
      <c r="AQV2" s="185"/>
      <c r="AQW2" s="185"/>
      <c r="AQX2" s="185"/>
      <c r="AQY2" s="185"/>
      <c r="AQZ2" s="185"/>
      <c r="ARA2" s="185"/>
      <c r="ARB2" s="185"/>
      <c r="ARC2" s="185"/>
      <c r="ARD2" s="185"/>
      <c r="ARE2" s="185"/>
      <c r="ARF2" s="185"/>
      <c r="ARG2" s="185"/>
      <c r="ARH2" s="185"/>
      <c r="ARI2" s="185"/>
      <c r="ARJ2" s="185"/>
      <c r="ARK2" s="185"/>
      <c r="ARL2" s="185"/>
      <c r="ARM2" s="185"/>
      <c r="ARN2" s="185"/>
      <c r="ARO2" s="185"/>
      <c r="ARP2" s="185"/>
      <c r="ARQ2" s="185"/>
      <c r="ARR2" s="185"/>
      <c r="ARS2" s="185"/>
      <c r="ART2" s="185"/>
      <c r="ARU2" s="185"/>
      <c r="ARV2" s="185"/>
      <c r="ARW2" s="185"/>
      <c r="ARX2" s="185"/>
      <c r="ARY2" s="185"/>
      <c r="ARZ2" s="185"/>
      <c r="ASA2" s="185"/>
      <c r="ASB2" s="185"/>
      <c r="ASC2" s="185"/>
      <c r="ASD2" s="185"/>
      <c r="ASE2" s="185"/>
      <c r="ASF2" s="185"/>
      <c r="ASG2" s="185"/>
      <c r="ASH2" s="185"/>
      <c r="ASI2" s="185"/>
      <c r="ASJ2" s="185"/>
      <c r="ASK2" s="185"/>
      <c r="ASL2" s="185"/>
      <c r="ASM2" s="185"/>
      <c r="ASN2" s="185"/>
      <c r="ASO2" s="185"/>
      <c r="ASP2" s="185"/>
      <c r="ASQ2" s="185"/>
      <c r="ASR2" s="185"/>
      <c r="ASS2" s="185"/>
      <c r="AST2" s="185"/>
      <c r="ASU2" s="185"/>
      <c r="ASV2" s="185"/>
      <c r="ASW2" s="185"/>
      <c r="ASX2" s="185"/>
      <c r="ASY2" s="185"/>
      <c r="ASZ2" s="185"/>
      <c r="ATA2" s="185"/>
      <c r="ATB2" s="185"/>
      <c r="ATC2" s="185"/>
      <c r="ATD2" s="185"/>
      <c r="ATE2" s="185"/>
      <c r="ATF2" s="185"/>
      <c r="ATG2" s="185"/>
      <c r="ATH2" s="185"/>
      <c r="ATI2" s="185"/>
      <c r="ATJ2" s="185"/>
      <c r="ATK2" s="185"/>
      <c r="ATL2" s="185"/>
      <c r="ATM2" s="185"/>
      <c r="ATN2" s="185"/>
      <c r="ATO2" s="185"/>
      <c r="ATP2" s="185"/>
      <c r="ATQ2" s="185"/>
      <c r="ATR2" s="185"/>
      <c r="ATS2" s="185"/>
      <c r="ATT2" s="185"/>
      <c r="ATU2" s="185"/>
      <c r="ATV2" s="185"/>
      <c r="ATW2" s="185"/>
      <c r="ATX2" s="185"/>
      <c r="ATY2" s="185"/>
      <c r="ATZ2" s="185"/>
      <c r="AUA2" s="185"/>
      <c r="AUB2" s="185"/>
      <c r="AUC2" s="185"/>
      <c r="AUD2" s="185"/>
      <c r="AUE2" s="185"/>
      <c r="AUF2" s="185"/>
      <c r="AUG2" s="185"/>
      <c r="AUH2" s="185"/>
      <c r="AUI2" s="185"/>
      <c r="AUJ2" s="185"/>
      <c r="AUK2" s="185"/>
      <c r="AUL2" s="185"/>
      <c r="AUM2" s="185"/>
      <c r="AUN2" s="185"/>
      <c r="AUO2" s="185"/>
      <c r="AUP2" s="185"/>
      <c r="AUQ2" s="185"/>
      <c r="AUR2" s="185"/>
      <c r="AUS2" s="185"/>
      <c r="AUT2" s="185"/>
      <c r="AUU2" s="185"/>
      <c r="AUV2" s="185"/>
      <c r="AUW2" s="185"/>
      <c r="AUX2" s="185"/>
      <c r="AUY2" s="185"/>
      <c r="AUZ2" s="185"/>
      <c r="AVA2" s="185"/>
      <c r="AVB2" s="185"/>
      <c r="AVC2" s="185"/>
      <c r="AVD2" s="185"/>
      <c r="AVE2" s="185"/>
      <c r="AVF2" s="185"/>
      <c r="AVG2" s="185"/>
      <c r="AVH2" s="185"/>
      <c r="AVI2" s="185"/>
      <c r="AVJ2" s="185"/>
      <c r="AVK2" s="185"/>
      <c r="AVL2" s="185"/>
      <c r="AVM2" s="185"/>
      <c r="AVN2" s="185"/>
      <c r="AVO2" s="185"/>
      <c r="AVP2" s="185"/>
      <c r="AVQ2" s="185"/>
      <c r="AVR2" s="185"/>
      <c r="AVS2" s="185"/>
      <c r="AVT2" s="185"/>
      <c r="AVU2" s="185"/>
      <c r="AVV2" s="185"/>
      <c r="AVW2" s="185"/>
      <c r="AVX2" s="185"/>
      <c r="AVY2" s="185"/>
      <c r="AVZ2" s="185"/>
      <c r="AWA2" s="185"/>
      <c r="AWB2" s="185"/>
      <c r="AWC2" s="185"/>
      <c r="AWD2" s="185"/>
      <c r="AWE2" s="185"/>
      <c r="AWF2" s="185"/>
      <c r="AWG2" s="185"/>
      <c r="AWH2" s="185"/>
      <c r="AWI2" s="185"/>
      <c r="AWJ2" s="185"/>
      <c r="AWK2" s="185"/>
      <c r="AWL2" s="185"/>
      <c r="AWM2" s="185"/>
      <c r="AWN2" s="185"/>
      <c r="AWO2" s="185"/>
      <c r="AWP2" s="185"/>
      <c r="AWQ2" s="185"/>
      <c r="AWR2" s="185"/>
      <c r="AWS2" s="185"/>
      <c r="AWT2" s="185"/>
      <c r="AWU2" s="185"/>
      <c r="AWV2" s="185"/>
      <c r="AWW2" s="185"/>
      <c r="AWX2" s="185"/>
      <c r="AWY2" s="185"/>
      <c r="AWZ2" s="185"/>
      <c r="AXA2" s="185"/>
      <c r="AXB2" s="185"/>
      <c r="AXC2" s="185"/>
      <c r="AXD2" s="185"/>
      <c r="AXE2" s="185"/>
      <c r="AXF2" s="185"/>
      <c r="AXG2" s="185"/>
      <c r="AXH2" s="185"/>
      <c r="AXI2" s="185"/>
      <c r="AXJ2" s="185"/>
      <c r="AXK2" s="185"/>
      <c r="AXL2" s="185"/>
      <c r="AXM2" s="185"/>
      <c r="AXN2" s="185"/>
      <c r="AXO2" s="185"/>
      <c r="AXP2" s="185"/>
      <c r="AXQ2" s="185"/>
      <c r="AXR2" s="185"/>
      <c r="AXS2" s="185"/>
      <c r="AXT2" s="185"/>
      <c r="AXU2" s="185"/>
      <c r="AXV2" s="185"/>
      <c r="AXW2" s="185"/>
      <c r="AXX2" s="185"/>
      <c r="AXY2" s="185"/>
      <c r="AXZ2" s="185"/>
      <c r="AYA2" s="185"/>
      <c r="AYB2" s="185"/>
      <c r="AYC2" s="185"/>
      <c r="AYD2" s="185"/>
      <c r="AYE2" s="185"/>
      <c r="AYF2" s="185"/>
      <c r="AYG2" s="185"/>
      <c r="AYH2" s="185"/>
      <c r="AYI2" s="185"/>
      <c r="AYJ2" s="185"/>
      <c r="AYK2" s="185"/>
      <c r="AYL2" s="185"/>
      <c r="AYM2" s="185"/>
      <c r="AYN2" s="185"/>
      <c r="AYO2" s="185"/>
      <c r="AYP2" s="185"/>
      <c r="AYQ2" s="185"/>
      <c r="AYR2" s="185"/>
      <c r="AYS2" s="185"/>
      <c r="AYT2" s="185"/>
      <c r="AYU2" s="185"/>
      <c r="AYV2" s="185"/>
      <c r="AYW2" s="185"/>
      <c r="AYX2" s="185"/>
      <c r="AYY2" s="185"/>
      <c r="AYZ2" s="185"/>
      <c r="AZA2" s="185"/>
      <c r="AZB2" s="185"/>
      <c r="AZC2" s="185"/>
      <c r="AZD2" s="185"/>
      <c r="AZE2" s="185"/>
      <c r="AZF2" s="185"/>
      <c r="AZG2" s="185"/>
      <c r="AZH2" s="185"/>
      <c r="AZI2" s="185"/>
      <c r="AZJ2" s="185"/>
      <c r="AZK2" s="185"/>
      <c r="AZL2" s="185"/>
      <c r="AZM2" s="185"/>
      <c r="AZN2" s="185"/>
      <c r="AZO2" s="185"/>
      <c r="AZP2" s="185"/>
      <c r="AZQ2" s="185"/>
      <c r="AZR2" s="185"/>
      <c r="AZS2" s="185"/>
      <c r="AZT2" s="185"/>
      <c r="AZU2" s="185"/>
      <c r="AZV2" s="185"/>
      <c r="AZW2" s="185"/>
      <c r="AZX2" s="185"/>
      <c r="AZY2" s="185"/>
      <c r="AZZ2" s="185"/>
      <c r="BAA2" s="185"/>
      <c r="BAB2" s="185"/>
      <c r="BAC2" s="185"/>
      <c r="BAD2" s="185"/>
      <c r="BAE2" s="185"/>
      <c r="BAF2" s="185"/>
      <c r="BAG2" s="185"/>
      <c r="BAH2" s="185"/>
      <c r="BAI2" s="185"/>
      <c r="BAJ2" s="185"/>
      <c r="BAK2" s="185"/>
      <c r="BAL2" s="185"/>
      <c r="BAM2" s="185"/>
      <c r="BAN2" s="185"/>
      <c r="BAO2" s="185"/>
      <c r="BAP2" s="185"/>
      <c r="BAQ2" s="185"/>
      <c r="BAR2" s="185"/>
      <c r="BAS2" s="185"/>
      <c r="BAT2" s="185"/>
      <c r="BAU2" s="185"/>
      <c r="BAV2" s="185"/>
      <c r="BAW2" s="185"/>
      <c r="BAX2" s="185"/>
      <c r="BAY2" s="185"/>
      <c r="BAZ2" s="185"/>
      <c r="BBA2" s="185"/>
      <c r="BBB2" s="185"/>
      <c r="BBC2" s="185"/>
      <c r="BBD2" s="185"/>
      <c r="BBE2" s="185"/>
      <c r="BBF2" s="185"/>
      <c r="BBG2" s="185"/>
      <c r="BBH2" s="185"/>
      <c r="BBI2" s="185"/>
      <c r="BBJ2" s="185"/>
      <c r="BBK2" s="185"/>
      <c r="BBL2" s="185"/>
      <c r="BBM2" s="185"/>
      <c r="BBN2" s="185"/>
      <c r="BBO2" s="185"/>
      <c r="BBP2" s="185"/>
      <c r="BBQ2" s="185"/>
      <c r="BBR2" s="185"/>
      <c r="BBS2" s="185"/>
      <c r="BBT2" s="185"/>
      <c r="BBU2" s="185"/>
      <c r="BBV2" s="185"/>
      <c r="BBW2" s="185"/>
      <c r="BBX2" s="185"/>
      <c r="BBY2" s="185"/>
      <c r="BBZ2" s="185"/>
      <c r="BCA2" s="185"/>
      <c r="BCB2" s="185"/>
      <c r="BCC2" s="185"/>
      <c r="BCD2" s="185"/>
      <c r="BCE2" s="185"/>
      <c r="BCF2" s="185"/>
      <c r="BCG2" s="185"/>
      <c r="BCH2" s="185"/>
      <c r="BCI2" s="185"/>
      <c r="BCJ2" s="185"/>
      <c r="BCK2" s="185"/>
      <c r="BCL2" s="185"/>
      <c r="BCM2" s="185"/>
      <c r="BCN2" s="185"/>
      <c r="BCO2" s="185"/>
      <c r="BCP2" s="185"/>
      <c r="BCQ2" s="185"/>
      <c r="BCR2" s="185"/>
      <c r="BCS2" s="185"/>
      <c r="BCT2" s="185"/>
      <c r="BCU2" s="185"/>
      <c r="BCV2" s="185"/>
      <c r="BCW2" s="185"/>
      <c r="BCX2" s="185"/>
      <c r="BCY2" s="185"/>
      <c r="BCZ2" s="185"/>
      <c r="BDA2" s="185"/>
      <c r="BDB2" s="185"/>
      <c r="BDC2" s="185"/>
      <c r="BDD2" s="185"/>
      <c r="BDE2" s="185"/>
      <c r="BDF2" s="185"/>
      <c r="BDG2" s="185"/>
      <c r="BDH2" s="185"/>
      <c r="BDI2" s="185"/>
      <c r="BDJ2" s="185"/>
      <c r="BDK2" s="185"/>
      <c r="BDL2" s="185"/>
      <c r="BDM2" s="185"/>
      <c r="BDN2" s="185"/>
      <c r="BDO2" s="185"/>
      <c r="BDP2" s="185"/>
      <c r="BDQ2" s="185"/>
      <c r="BDR2" s="185"/>
      <c r="BDS2" s="185"/>
      <c r="BDT2" s="185"/>
      <c r="BDU2" s="185"/>
      <c r="BDV2" s="185"/>
      <c r="BDW2" s="185"/>
      <c r="BDX2" s="185"/>
      <c r="BDY2" s="185"/>
      <c r="BDZ2" s="185"/>
      <c r="BEA2" s="185"/>
      <c r="BEB2" s="185"/>
      <c r="BEC2" s="185"/>
      <c r="BED2" s="185"/>
      <c r="BEE2" s="185"/>
      <c r="BEF2" s="185"/>
      <c r="BEG2" s="185"/>
      <c r="BEH2" s="185"/>
      <c r="BEI2" s="185"/>
      <c r="BEJ2" s="185"/>
      <c r="BEK2" s="185"/>
      <c r="BEL2" s="185"/>
      <c r="BEM2" s="185"/>
      <c r="BEN2" s="185"/>
      <c r="BEO2" s="185"/>
      <c r="BEP2" s="185"/>
      <c r="BEQ2" s="185"/>
      <c r="BER2" s="185"/>
      <c r="BES2" s="185"/>
      <c r="BET2" s="185"/>
      <c r="BEU2" s="185"/>
      <c r="BEV2" s="185"/>
      <c r="BEW2" s="185"/>
      <c r="BEX2" s="185"/>
      <c r="BEY2" s="185"/>
      <c r="BEZ2" s="185"/>
      <c r="BFA2" s="185"/>
      <c r="BFB2" s="185"/>
      <c r="BFC2" s="185"/>
      <c r="BFD2" s="185"/>
      <c r="BFE2" s="185"/>
      <c r="BFF2" s="185"/>
      <c r="BFG2" s="185"/>
      <c r="BFH2" s="185"/>
      <c r="BFI2" s="185"/>
      <c r="BFJ2" s="185"/>
      <c r="BFK2" s="185"/>
      <c r="BFL2" s="185"/>
      <c r="BFM2" s="185"/>
      <c r="BFN2" s="185"/>
      <c r="BFO2" s="185"/>
      <c r="BFP2" s="185"/>
      <c r="BFQ2" s="185"/>
      <c r="BFR2" s="185"/>
      <c r="BFS2" s="185"/>
      <c r="BFT2" s="185"/>
      <c r="BFU2" s="185"/>
      <c r="BFV2" s="185"/>
      <c r="BFW2" s="185"/>
      <c r="BFX2" s="185"/>
      <c r="BFY2" s="185"/>
      <c r="BFZ2" s="185"/>
      <c r="BGA2" s="185"/>
      <c r="BGB2" s="185"/>
      <c r="BGC2" s="185"/>
      <c r="BGD2" s="185"/>
      <c r="BGE2" s="185"/>
      <c r="BGF2" s="185"/>
      <c r="BGG2" s="185"/>
      <c r="BGH2" s="185"/>
      <c r="BGI2" s="185"/>
      <c r="BGJ2" s="185"/>
      <c r="BGK2" s="185"/>
      <c r="BGL2" s="185"/>
      <c r="BGM2" s="185"/>
      <c r="BGN2" s="185"/>
      <c r="BGO2" s="185"/>
      <c r="BGP2" s="185"/>
      <c r="BGQ2" s="185"/>
      <c r="BGR2" s="185"/>
      <c r="BGS2" s="185"/>
      <c r="BGT2" s="185"/>
      <c r="BGU2" s="185"/>
      <c r="BGV2" s="185"/>
      <c r="BGW2" s="185"/>
      <c r="BGX2" s="185"/>
      <c r="BGY2" s="185"/>
      <c r="BGZ2" s="185"/>
      <c r="BHA2" s="185"/>
      <c r="BHB2" s="185"/>
      <c r="BHC2" s="185"/>
      <c r="BHD2" s="185"/>
      <c r="BHE2" s="185"/>
      <c r="BHF2" s="185"/>
      <c r="BHG2" s="185"/>
      <c r="BHH2" s="185"/>
      <c r="BHI2" s="185"/>
      <c r="BHJ2" s="185"/>
      <c r="BHK2" s="185"/>
      <c r="BHL2" s="185"/>
      <c r="BHM2" s="185"/>
      <c r="BHN2" s="185"/>
      <c r="BHO2" s="185"/>
      <c r="BHP2" s="185"/>
      <c r="BHQ2" s="185"/>
      <c r="BHR2" s="185"/>
      <c r="BHS2" s="185"/>
      <c r="BHT2" s="185"/>
      <c r="BHU2" s="185"/>
      <c r="BHV2" s="185"/>
      <c r="BHW2" s="185"/>
      <c r="BHX2" s="185"/>
      <c r="BHY2" s="185"/>
      <c r="BHZ2" s="185"/>
      <c r="BIA2" s="185"/>
      <c r="BIB2" s="185"/>
      <c r="BIC2" s="185"/>
      <c r="BID2" s="185"/>
      <c r="BIE2" s="185"/>
      <c r="BIF2" s="185"/>
      <c r="BIG2" s="185"/>
      <c r="BIH2" s="185"/>
      <c r="BII2" s="185"/>
      <c r="BIJ2" s="185"/>
      <c r="BIK2" s="185"/>
      <c r="BIL2" s="185"/>
      <c r="BIM2" s="185"/>
      <c r="BIN2" s="185"/>
      <c r="BIO2" s="185"/>
      <c r="BIP2" s="185"/>
      <c r="BIQ2" s="185"/>
      <c r="BIR2" s="185"/>
      <c r="BIS2" s="185"/>
      <c r="BIT2" s="185"/>
      <c r="BIU2" s="185"/>
      <c r="BIV2" s="185"/>
      <c r="BIW2" s="185"/>
      <c r="BIX2" s="185"/>
      <c r="BIY2" s="185"/>
      <c r="BIZ2" s="185"/>
      <c r="BJA2" s="185"/>
      <c r="BJB2" s="185"/>
      <c r="BJC2" s="185"/>
      <c r="BJD2" s="185"/>
      <c r="BJE2" s="185"/>
      <c r="BJF2" s="185"/>
      <c r="BJG2" s="185"/>
      <c r="BJH2" s="185"/>
      <c r="BJI2" s="185"/>
      <c r="BJJ2" s="185"/>
      <c r="BJK2" s="185"/>
      <c r="BJL2" s="185"/>
      <c r="BJM2" s="185"/>
      <c r="BJN2" s="185"/>
      <c r="BJO2" s="185"/>
      <c r="BJP2" s="185"/>
      <c r="BJQ2" s="185"/>
      <c r="BJR2" s="185"/>
      <c r="BJS2" s="185"/>
      <c r="BJT2" s="185"/>
      <c r="BJU2" s="185"/>
      <c r="BJV2" s="185"/>
      <c r="BJW2" s="185"/>
      <c r="BJX2" s="185"/>
      <c r="BJY2" s="185"/>
      <c r="BJZ2" s="185"/>
      <c r="BKA2" s="185"/>
      <c r="BKB2" s="185"/>
      <c r="BKC2" s="185"/>
      <c r="BKD2" s="185"/>
      <c r="BKE2" s="185"/>
      <c r="BKF2" s="185"/>
      <c r="BKG2" s="185"/>
      <c r="BKH2" s="185"/>
      <c r="BKI2" s="185"/>
      <c r="BKJ2" s="185"/>
      <c r="BKK2" s="185"/>
      <c r="BKL2" s="185"/>
      <c r="BKM2" s="185"/>
      <c r="BKN2" s="185"/>
      <c r="BKO2" s="185"/>
      <c r="BKP2" s="185"/>
      <c r="BKQ2" s="185"/>
      <c r="BKR2" s="185"/>
      <c r="BKS2" s="185"/>
      <c r="BKT2" s="185"/>
      <c r="BKU2" s="185"/>
      <c r="BKV2" s="185"/>
      <c r="BKW2" s="185"/>
      <c r="BKX2" s="185"/>
      <c r="BKY2" s="185"/>
      <c r="BKZ2" s="185"/>
      <c r="BLA2" s="185"/>
      <c r="BLB2" s="185"/>
      <c r="BLC2" s="185"/>
      <c r="BLD2" s="185"/>
      <c r="BLE2" s="185"/>
      <c r="BLF2" s="185"/>
      <c r="BLG2" s="185"/>
      <c r="BLH2" s="185"/>
      <c r="BLI2" s="185"/>
      <c r="BLJ2" s="185"/>
      <c r="BLK2" s="185"/>
      <c r="BLL2" s="185"/>
      <c r="BLM2" s="185"/>
      <c r="BLN2" s="185"/>
      <c r="BLO2" s="185"/>
      <c r="BLP2" s="185"/>
      <c r="BLQ2" s="185"/>
      <c r="BLR2" s="185"/>
      <c r="BLS2" s="185"/>
      <c r="BLT2" s="185"/>
      <c r="BLU2" s="185"/>
      <c r="BLV2" s="185"/>
      <c r="BLW2" s="185"/>
      <c r="BLX2" s="185"/>
      <c r="BLY2" s="185"/>
      <c r="BLZ2" s="185"/>
      <c r="BMA2" s="185"/>
      <c r="BMB2" s="185"/>
      <c r="BMC2" s="185"/>
      <c r="BMD2" s="185"/>
      <c r="BME2" s="185"/>
      <c r="BMF2" s="185"/>
      <c r="BMG2" s="185"/>
      <c r="BMH2" s="185"/>
      <c r="BMI2" s="185"/>
      <c r="BMJ2" s="185"/>
      <c r="BMK2" s="185"/>
      <c r="BML2" s="185"/>
      <c r="BMM2" s="185"/>
      <c r="BMN2" s="185"/>
      <c r="BMO2" s="185"/>
      <c r="BMP2" s="185"/>
      <c r="BMQ2" s="185"/>
      <c r="BMR2" s="185"/>
      <c r="BMS2" s="185"/>
      <c r="BMT2" s="185"/>
      <c r="BMU2" s="185"/>
      <c r="BMV2" s="185"/>
      <c r="BMW2" s="185"/>
      <c r="BMX2" s="185"/>
      <c r="BMY2" s="185"/>
      <c r="BMZ2" s="185"/>
      <c r="BNA2" s="185"/>
      <c r="BNB2" s="185"/>
      <c r="BNC2" s="185"/>
      <c r="BND2" s="185"/>
      <c r="BNE2" s="185"/>
      <c r="BNF2" s="185"/>
      <c r="BNG2" s="185"/>
      <c r="BNH2" s="185"/>
      <c r="BNI2" s="185"/>
      <c r="BNJ2" s="185"/>
      <c r="BNK2" s="185"/>
      <c r="BNL2" s="185"/>
      <c r="BNM2" s="185"/>
      <c r="BNN2" s="185"/>
      <c r="BNO2" s="185"/>
      <c r="BNP2" s="185"/>
      <c r="BNQ2" s="185"/>
      <c r="BNR2" s="185"/>
      <c r="BNS2" s="185"/>
      <c r="BNT2" s="185"/>
      <c r="BNU2" s="185"/>
      <c r="BNV2" s="185"/>
      <c r="BNW2" s="185"/>
      <c r="BNX2" s="185"/>
      <c r="BNY2" s="185"/>
      <c r="BNZ2" s="185"/>
      <c r="BOA2" s="185"/>
      <c r="BOB2" s="185"/>
      <c r="BOC2" s="185"/>
      <c r="BOD2" s="185"/>
      <c r="BOE2" s="185"/>
      <c r="BOF2" s="185"/>
      <c r="BOG2" s="185"/>
      <c r="BOH2" s="185"/>
      <c r="BOI2" s="185"/>
      <c r="BOJ2" s="185"/>
      <c r="BOK2" s="185"/>
      <c r="BOL2" s="185"/>
      <c r="BOM2" s="185"/>
      <c r="BON2" s="185"/>
      <c r="BOO2" s="185"/>
      <c r="BOP2" s="185"/>
      <c r="BOQ2" s="185"/>
      <c r="BOR2" s="185"/>
      <c r="BOS2" s="185"/>
      <c r="BOT2" s="185"/>
      <c r="BOU2" s="185"/>
      <c r="BOV2" s="185"/>
      <c r="BOW2" s="185"/>
      <c r="BOX2" s="185"/>
      <c r="BOY2" s="185"/>
      <c r="BOZ2" s="185"/>
      <c r="BPA2" s="185"/>
      <c r="BPB2" s="185"/>
      <c r="BPC2" s="185"/>
      <c r="BPD2" s="185"/>
      <c r="BPE2" s="185"/>
      <c r="BPF2" s="185"/>
      <c r="BPG2" s="185"/>
      <c r="BPH2" s="185"/>
      <c r="BPI2" s="185"/>
      <c r="BPJ2" s="185"/>
      <c r="BPK2" s="185"/>
      <c r="BPL2" s="185"/>
      <c r="BPM2" s="185"/>
      <c r="BPN2" s="185"/>
      <c r="BPO2" s="185"/>
      <c r="BPP2" s="185"/>
      <c r="BPQ2" s="185"/>
      <c r="BPR2" s="185"/>
      <c r="BPS2" s="185"/>
      <c r="BPT2" s="185"/>
      <c r="BPU2" s="185"/>
      <c r="BPV2" s="185"/>
      <c r="BPW2" s="185"/>
      <c r="BPX2" s="185"/>
      <c r="BPY2" s="185"/>
      <c r="BPZ2" s="185"/>
      <c r="BQA2" s="185"/>
      <c r="BQB2" s="185"/>
      <c r="BQC2" s="185"/>
      <c r="BQD2" s="185"/>
      <c r="BQE2" s="185"/>
      <c r="BQF2" s="185"/>
      <c r="BQG2" s="185"/>
      <c r="BQH2" s="185"/>
      <c r="BQI2" s="185"/>
      <c r="BQJ2" s="185"/>
      <c r="BQK2" s="185"/>
      <c r="BQL2" s="185"/>
      <c r="BQM2" s="185"/>
      <c r="BQN2" s="185"/>
      <c r="BQO2" s="185"/>
      <c r="BQP2" s="185"/>
      <c r="BQQ2" s="185"/>
      <c r="BQR2" s="185"/>
      <c r="BQS2" s="185"/>
      <c r="BQT2" s="185"/>
      <c r="BQU2" s="185"/>
      <c r="BQV2" s="185"/>
      <c r="BQW2" s="185"/>
      <c r="BQX2" s="185"/>
      <c r="BQY2" s="185"/>
      <c r="BQZ2" s="185"/>
      <c r="BRA2" s="185"/>
      <c r="BRB2" s="185"/>
      <c r="BRC2" s="185"/>
      <c r="BRD2" s="185"/>
      <c r="BRE2" s="185"/>
      <c r="BRF2" s="185"/>
      <c r="BRG2" s="185"/>
      <c r="BRH2" s="185"/>
      <c r="BRI2" s="185"/>
      <c r="BRJ2" s="185"/>
      <c r="BRK2" s="185"/>
      <c r="BRL2" s="185"/>
      <c r="BRM2" s="185"/>
      <c r="BRN2" s="185"/>
      <c r="BRO2" s="185"/>
      <c r="BRP2" s="185"/>
      <c r="BRQ2" s="185"/>
      <c r="BRR2" s="185"/>
      <c r="BRS2" s="185"/>
      <c r="BRT2" s="185"/>
      <c r="BRU2" s="185"/>
      <c r="BRV2" s="185"/>
      <c r="BRW2" s="185"/>
      <c r="BRX2" s="185"/>
      <c r="BRY2" s="185"/>
      <c r="BRZ2" s="185"/>
      <c r="BSA2" s="185"/>
      <c r="BSB2" s="185"/>
      <c r="BSC2" s="185"/>
      <c r="BSD2" s="185"/>
      <c r="BSE2" s="185"/>
      <c r="BSF2" s="185"/>
      <c r="BSG2" s="185"/>
      <c r="BSH2" s="185"/>
      <c r="BSI2" s="185"/>
      <c r="BSJ2" s="185"/>
      <c r="BSK2" s="185"/>
      <c r="BSL2" s="185"/>
      <c r="BSM2" s="185"/>
      <c r="BSN2" s="185"/>
      <c r="BSO2" s="185"/>
      <c r="BSP2" s="185"/>
      <c r="BSQ2" s="185"/>
      <c r="BSR2" s="185"/>
      <c r="BSS2" s="185"/>
      <c r="BST2" s="185"/>
      <c r="BSU2" s="185"/>
      <c r="BSV2" s="185"/>
      <c r="BSW2" s="185"/>
      <c r="BSX2" s="185"/>
      <c r="BSY2" s="185"/>
      <c r="BSZ2" s="185"/>
      <c r="BTA2" s="185"/>
      <c r="BTB2" s="185"/>
      <c r="BTC2" s="185"/>
      <c r="BTD2" s="185"/>
      <c r="BTE2" s="185"/>
      <c r="BTF2" s="185"/>
      <c r="BTG2" s="185"/>
      <c r="BTH2" s="185"/>
      <c r="BTI2" s="185"/>
      <c r="BTJ2" s="185"/>
      <c r="BTK2" s="185"/>
      <c r="BTL2" s="185"/>
      <c r="BTM2" s="185"/>
      <c r="BTN2" s="185"/>
      <c r="BTO2" s="185"/>
      <c r="BTP2" s="185"/>
      <c r="BTQ2" s="185"/>
      <c r="BTR2" s="185"/>
      <c r="BTS2" s="185"/>
      <c r="BTT2" s="185"/>
      <c r="BTU2" s="185"/>
      <c r="BTV2" s="185"/>
      <c r="BTW2" s="185"/>
      <c r="BTX2" s="185"/>
      <c r="BTY2" s="185"/>
      <c r="BTZ2" s="185"/>
      <c r="BUA2" s="185"/>
      <c r="BUB2" s="185"/>
      <c r="BUC2" s="185"/>
      <c r="BUD2" s="185"/>
      <c r="BUE2" s="185"/>
      <c r="BUF2" s="185"/>
      <c r="BUG2" s="185"/>
      <c r="BUH2" s="185"/>
      <c r="BUI2" s="185"/>
      <c r="BUJ2" s="185"/>
      <c r="BUK2" s="185"/>
      <c r="BUL2" s="185"/>
      <c r="BUM2" s="185"/>
      <c r="BUN2" s="185"/>
      <c r="BUO2" s="185"/>
      <c r="BUP2" s="185"/>
      <c r="BUQ2" s="185"/>
      <c r="BUR2" s="185"/>
      <c r="BUS2" s="185"/>
      <c r="BUT2" s="185"/>
      <c r="BUU2" s="185"/>
      <c r="BUV2" s="185"/>
      <c r="BUW2" s="185"/>
      <c r="BUX2" s="185"/>
      <c r="BUY2" s="185"/>
      <c r="BUZ2" s="185"/>
      <c r="BVA2" s="185"/>
      <c r="BVB2" s="185"/>
      <c r="BVC2" s="185"/>
      <c r="BVD2" s="185"/>
      <c r="BVE2" s="185"/>
      <c r="BVF2" s="185"/>
      <c r="BVG2" s="185"/>
      <c r="BVH2" s="185"/>
      <c r="BVI2" s="185"/>
      <c r="BVJ2" s="185"/>
      <c r="BVK2" s="185"/>
      <c r="BVL2" s="185"/>
      <c r="BVM2" s="185"/>
      <c r="BVN2" s="185"/>
      <c r="BVO2" s="185"/>
      <c r="BVP2" s="185"/>
      <c r="BVQ2" s="185"/>
      <c r="BVR2" s="185"/>
      <c r="BVS2" s="185"/>
      <c r="BVT2" s="185"/>
      <c r="BVU2" s="185"/>
      <c r="BVV2" s="185"/>
      <c r="BVW2" s="185"/>
      <c r="BVX2" s="185"/>
      <c r="BVY2" s="185"/>
      <c r="BVZ2" s="185"/>
      <c r="BWA2" s="185"/>
      <c r="BWB2" s="185"/>
      <c r="BWC2" s="185"/>
      <c r="BWD2" s="185"/>
      <c r="BWE2" s="185"/>
      <c r="BWF2" s="185"/>
      <c r="BWG2" s="185"/>
      <c r="BWH2" s="185"/>
      <c r="BWI2" s="185"/>
      <c r="BWJ2" s="185"/>
      <c r="BWK2" s="185"/>
      <c r="BWL2" s="185"/>
      <c r="BWM2" s="185"/>
      <c r="BWN2" s="185"/>
      <c r="BWO2" s="185"/>
      <c r="BWP2" s="185"/>
      <c r="BWQ2" s="185"/>
      <c r="BWR2" s="185"/>
      <c r="BWS2" s="185"/>
      <c r="BWT2" s="185"/>
      <c r="BWU2" s="185"/>
      <c r="BWV2" s="185"/>
      <c r="BWW2" s="185"/>
      <c r="BWX2" s="185"/>
      <c r="BWY2" s="185"/>
      <c r="BWZ2" s="185"/>
      <c r="BXA2" s="185"/>
      <c r="BXB2" s="185"/>
      <c r="BXC2" s="185"/>
      <c r="BXD2" s="185"/>
      <c r="BXE2" s="185"/>
      <c r="BXF2" s="185"/>
      <c r="BXG2" s="185"/>
      <c r="BXH2" s="185"/>
      <c r="BXI2" s="185"/>
      <c r="BXJ2" s="185"/>
      <c r="BXK2" s="185"/>
      <c r="BXL2" s="185"/>
      <c r="BXM2" s="185"/>
      <c r="BXN2" s="185"/>
      <c r="BXO2" s="185"/>
      <c r="BXP2" s="185"/>
      <c r="BXQ2" s="185"/>
      <c r="BXR2" s="185"/>
      <c r="BXS2" s="185"/>
      <c r="BXT2" s="185"/>
      <c r="BXU2" s="185"/>
      <c r="BXV2" s="185"/>
      <c r="BXW2" s="185"/>
      <c r="BXX2" s="185"/>
      <c r="BXY2" s="185"/>
      <c r="BXZ2" s="185"/>
      <c r="BYA2" s="185"/>
      <c r="BYB2" s="185"/>
      <c r="BYC2" s="185"/>
      <c r="BYD2" s="185"/>
      <c r="BYE2" s="185"/>
      <c r="BYF2" s="185"/>
      <c r="BYG2" s="185"/>
      <c r="BYH2" s="185"/>
      <c r="BYI2" s="185"/>
      <c r="BYJ2" s="185"/>
      <c r="BYK2" s="185"/>
      <c r="BYL2" s="185"/>
      <c r="BYM2" s="185"/>
      <c r="BYN2" s="185"/>
      <c r="BYO2" s="185"/>
      <c r="BYP2" s="185"/>
      <c r="BYQ2" s="185"/>
      <c r="BYR2" s="185"/>
      <c r="BYS2" s="185"/>
      <c r="BYT2" s="185"/>
      <c r="BYU2" s="185"/>
      <c r="BYV2" s="185"/>
      <c r="BYW2" s="185"/>
      <c r="BYX2" s="185"/>
      <c r="BYY2" s="185"/>
      <c r="BYZ2" s="185"/>
      <c r="BZA2" s="185"/>
      <c r="BZB2" s="185"/>
      <c r="BZC2" s="185"/>
      <c r="BZD2" s="185"/>
      <c r="BZE2" s="185"/>
      <c r="BZF2" s="185"/>
      <c r="BZG2" s="185"/>
      <c r="BZH2" s="185"/>
      <c r="BZI2" s="185"/>
      <c r="BZJ2" s="185"/>
      <c r="BZK2" s="185"/>
      <c r="BZL2" s="185"/>
      <c r="BZM2" s="185"/>
      <c r="BZN2" s="185"/>
      <c r="BZO2" s="185"/>
      <c r="BZP2" s="185"/>
      <c r="BZQ2" s="185"/>
      <c r="BZR2" s="185"/>
      <c r="BZS2" s="185"/>
      <c r="BZT2" s="185"/>
      <c r="BZU2" s="185"/>
      <c r="BZV2" s="185"/>
      <c r="BZW2" s="185"/>
      <c r="BZX2" s="185"/>
      <c r="BZY2" s="185"/>
      <c r="BZZ2" s="185"/>
      <c r="CAA2" s="185"/>
      <c r="CAB2" s="185"/>
      <c r="CAC2" s="185"/>
      <c r="CAD2" s="185"/>
      <c r="CAE2" s="185"/>
      <c r="CAF2" s="185"/>
      <c r="CAG2" s="185"/>
      <c r="CAH2" s="185"/>
      <c r="CAI2" s="185"/>
      <c r="CAJ2" s="185"/>
      <c r="CAK2" s="185"/>
      <c r="CAL2" s="185"/>
      <c r="CAM2" s="185"/>
      <c r="CAN2" s="185"/>
      <c r="CAO2" s="185"/>
      <c r="CAP2" s="185"/>
      <c r="CAQ2" s="185"/>
      <c r="CAR2" s="185"/>
      <c r="CAS2" s="185"/>
      <c r="CAT2" s="185"/>
      <c r="CAU2" s="185"/>
      <c r="CAV2" s="185"/>
      <c r="CAW2" s="185"/>
      <c r="CAX2" s="185"/>
      <c r="CAY2" s="185"/>
      <c r="CAZ2" s="185"/>
      <c r="CBA2" s="185"/>
      <c r="CBB2" s="185"/>
      <c r="CBC2" s="185"/>
      <c r="CBD2" s="185"/>
      <c r="CBE2" s="185"/>
      <c r="CBF2" s="185"/>
      <c r="CBG2" s="185"/>
      <c r="CBH2" s="185"/>
      <c r="CBI2" s="185"/>
      <c r="CBJ2" s="185"/>
      <c r="CBK2" s="185"/>
      <c r="CBL2" s="185"/>
      <c r="CBM2" s="185"/>
      <c r="CBN2" s="185"/>
      <c r="CBO2" s="185"/>
      <c r="CBP2" s="185"/>
      <c r="CBQ2" s="185"/>
      <c r="CBR2" s="185"/>
      <c r="CBS2" s="185"/>
      <c r="CBT2" s="185"/>
      <c r="CBU2" s="185"/>
      <c r="CBV2" s="185"/>
      <c r="CBW2" s="185"/>
      <c r="CBX2" s="185"/>
      <c r="CBY2" s="185"/>
      <c r="CBZ2" s="185"/>
      <c r="CCA2" s="185"/>
      <c r="CCB2" s="185"/>
      <c r="CCC2" s="185"/>
      <c r="CCD2" s="185"/>
      <c r="CCE2" s="185"/>
      <c r="CCF2" s="185"/>
      <c r="CCG2" s="185"/>
      <c r="CCH2" s="185"/>
      <c r="CCI2" s="185"/>
      <c r="CCJ2" s="185"/>
      <c r="CCK2" s="185"/>
      <c r="CCL2" s="185"/>
      <c r="CCM2" s="185"/>
      <c r="CCN2" s="185"/>
      <c r="CCO2" s="185"/>
      <c r="CCP2" s="185"/>
      <c r="CCQ2" s="185"/>
      <c r="CCR2" s="185"/>
      <c r="CCS2" s="185"/>
      <c r="CCT2" s="185"/>
      <c r="CCU2" s="185"/>
      <c r="CCV2" s="185"/>
      <c r="CCW2" s="185"/>
      <c r="CCX2" s="185"/>
      <c r="CCY2" s="185"/>
      <c r="CCZ2" s="185"/>
      <c r="CDA2" s="185"/>
      <c r="CDB2" s="185"/>
      <c r="CDC2" s="185"/>
      <c r="CDD2" s="185"/>
      <c r="CDE2" s="185"/>
      <c r="CDF2" s="185"/>
      <c r="CDG2" s="185"/>
      <c r="CDH2" s="185"/>
      <c r="CDI2" s="185"/>
      <c r="CDJ2" s="185"/>
      <c r="CDK2" s="185"/>
      <c r="CDL2" s="185"/>
      <c r="CDM2" s="185"/>
      <c r="CDN2" s="185"/>
      <c r="CDO2" s="185"/>
      <c r="CDP2" s="185"/>
      <c r="CDQ2" s="185"/>
      <c r="CDR2" s="185"/>
      <c r="CDS2" s="185"/>
      <c r="CDT2" s="185"/>
      <c r="CDU2" s="185"/>
      <c r="CDV2" s="185"/>
      <c r="CDW2" s="185"/>
      <c r="CDX2" s="185"/>
      <c r="CDY2" s="185"/>
      <c r="CDZ2" s="185"/>
      <c r="CEA2" s="185"/>
      <c r="CEB2" s="185"/>
      <c r="CEC2" s="185"/>
      <c r="CED2" s="185"/>
      <c r="CEE2" s="185"/>
      <c r="CEF2" s="185"/>
      <c r="CEG2" s="185"/>
      <c r="CEH2" s="185"/>
      <c r="CEI2" s="185"/>
      <c r="CEJ2" s="185"/>
      <c r="CEK2" s="185"/>
      <c r="CEL2" s="185"/>
      <c r="CEM2" s="185"/>
      <c r="CEN2" s="185"/>
      <c r="CEO2" s="185"/>
      <c r="CEP2" s="185"/>
      <c r="CEQ2" s="185"/>
      <c r="CER2" s="185"/>
      <c r="CES2" s="185"/>
      <c r="CET2" s="185"/>
      <c r="CEU2" s="185"/>
      <c r="CEV2" s="185"/>
      <c r="CEW2" s="185"/>
      <c r="CEX2" s="185"/>
      <c r="CEY2" s="185"/>
      <c r="CEZ2" s="185"/>
      <c r="CFA2" s="185"/>
      <c r="CFB2" s="185"/>
      <c r="CFC2" s="185"/>
      <c r="CFD2" s="185"/>
      <c r="CFE2" s="185"/>
      <c r="CFF2" s="185"/>
      <c r="CFG2" s="185"/>
      <c r="CFH2" s="185"/>
      <c r="CFI2" s="185"/>
      <c r="CFJ2" s="185"/>
      <c r="CFK2" s="185"/>
      <c r="CFL2" s="185"/>
      <c r="CFM2" s="185"/>
      <c r="CFN2" s="185"/>
      <c r="CFO2" s="185"/>
      <c r="CFP2" s="185"/>
      <c r="CFQ2" s="185"/>
      <c r="CFR2" s="185"/>
      <c r="CFS2" s="185"/>
      <c r="CFT2" s="185"/>
      <c r="CFU2" s="185"/>
      <c r="CFV2" s="185"/>
      <c r="CFW2" s="185"/>
      <c r="CFX2" s="185"/>
      <c r="CFY2" s="185"/>
      <c r="CFZ2" s="185"/>
      <c r="CGA2" s="185"/>
      <c r="CGB2" s="185"/>
      <c r="CGC2" s="185"/>
      <c r="CGD2" s="185"/>
      <c r="CGE2" s="185"/>
      <c r="CGF2" s="185"/>
      <c r="CGG2" s="185"/>
      <c r="CGH2" s="185"/>
      <c r="CGI2" s="185"/>
      <c r="CGJ2" s="185"/>
      <c r="CGK2" s="185"/>
      <c r="CGL2" s="185"/>
      <c r="CGM2" s="185"/>
      <c r="CGN2" s="185"/>
      <c r="CGO2" s="185"/>
      <c r="CGP2" s="185"/>
      <c r="CGQ2" s="185"/>
      <c r="CGR2" s="185"/>
      <c r="CGS2" s="185"/>
      <c r="CGT2" s="185"/>
      <c r="CGU2" s="185"/>
      <c r="CGV2" s="185"/>
      <c r="CGW2" s="185"/>
      <c r="CGX2" s="185"/>
      <c r="CGY2" s="185"/>
      <c r="CGZ2" s="185"/>
      <c r="CHA2" s="185"/>
      <c r="CHB2" s="185"/>
      <c r="CHC2" s="185"/>
      <c r="CHD2" s="185"/>
      <c r="CHE2" s="185"/>
      <c r="CHF2" s="185"/>
      <c r="CHG2" s="185"/>
      <c r="CHH2" s="185"/>
      <c r="CHI2" s="185"/>
      <c r="CHJ2" s="185"/>
      <c r="CHK2" s="185"/>
      <c r="CHL2" s="185"/>
      <c r="CHM2" s="185"/>
      <c r="CHN2" s="185"/>
      <c r="CHO2" s="185"/>
      <c r="CHP2" s="185"/>
      <c r="CHQ2" s="185"/>
      <c r="CHR2" s="185"/>
      <c r="CHS2" s="185"/>
      <c r="CHT2" s="185"/>
      <c r="CHU2" s="185"/>
      <c r="CHV2" s="185"/>
      <c r="CHW2" s="185"/>
      <c r="CHX2" s="185"/>
      <c r="CHY2" s="185"/>
      <c r="CHZ2" s="185"/>
      <c r="CIA2" s="185"/>
      <c r="CIB2" s="185"/>
      <c r="CIC2" s="185"/>
      <c r="CID2" s="185"/>
      <c r="CIE2" s="185"/>
      <c r="CIF2" s="185"/>
      <c r="CIG2" s="185"/>
      <c r="CIH2" s="185"/>
      <c r="CII2" s="185"/>
      <c r="CIJ2" s="185"/>
      <c r="CIK2" s="185"/>
      <c r="CIL2" s="185"/>
      <c r="CIM2" s="185"/>
      <c r="CIN2" s="185"/>
      <c r="CIO2" s="185"/>
      <c r="CIP2" s="185"/>
      <c r="CIQ2" s="185"/>
      <c r="CIR2" s="185"/>
      <c r="CIS2" s="185"/>
      <c r="CIT2" s="185"/>
      <c r="CIU2" s="185"/>
      <c r="CIV2" s="185"/>
      <c r="CIW2" s="185"/>
      <c r="CIX2" s="185"/>
      <c r="CIY2" s="185"/>
      <c r="CIZ2" s="185"/>
      <c r="CJA2" s="185"/>
      <c r="CJB2" s="185"/>
      <c r="CJC2" s="185"/>
      <c r="CJD2" s="185"/>
      <c r="CJE2" s="185"/>
      <c r="CJF2" s="185"/>
      <c r="CJG2" s="185"/>
      <c r="CJH2" s="185"/>
      <c r="CJI2" s="185"/>
      <c r="CJJ2" s="185"/>
      <c r="CJK2" s="185"/>
      <c r="CJL2" s="185"/>
      <c r="CJM2" s="185"/>
      <c r="CJN2" s="185"/>
      <c r="CJO2" s="185"/>
      <c r="CJP2" s="185"/>
      <c r="CJQ2" s="185"/>
      <c r="CJR2" s="185"/>
      <c r="CJS2" s="185"/>
      <c r="CJT2" s="185"/>
      <c r="CJU2" s="185"/>
      <c r="CJV2" s="185"/>
      <c r="CJW2" s="185"/>
      <c r="CJX2" s="185"/>
      <c r="CJY2" s="185"/>
      <c r="CJZ2" s="185"/>
      <c r="CKA2" s="185"/>
      <c r="CKB2" s="185"/>
      <c r="CKC2" s="185"/>
      <c r="CKD2" s="185"/>
      <c r="CKE2" s="185"/>
      <c r="CKF2" s="185"/>
      <c r="CKG2" s="185"/>
      <c r="CKH2" s="185"/>
      <c r="CKI2" s="185"/>
      <c r="CKJ2" s="185"/>
      <c r="CKK2" s="185"/>
      <c r="CKL2" s="185"/>
      <c r="CKM2" s="185"/>
      <c r="CKN2" s="185"/>
      <c r="CKO2" s="185"/>
      <c r="CKP2" s="185"/>
      <c r="CKQ2" s="185"/>
      <c r="CKR2" s="185"/>
      <c r="CKS2" s="185"/>
      <c r="CKT2" s="185"/>
      <c r="CKU2" s="185"/>
      <c r="CKV2" s="185"/>
      <c r="CKW2" s="185"/>
      <c r="CKX2" s="185"/>
      <c r="CKY2" s="185"/>
      <c r="CKZ2" s="185"/>
      <c r="CLA2" s="185"/>
      <c r="CLB2" s="185"/>
      <c r="CLC2" s="185"/>
      <c r="CLD2" s="185"/>
      <c r="CLE2" s="185"/>
      <c r="CLF2" s="185"/>
      <c r="CLG2" s="185"/>
      <c r="CLH2" s="185"/>
      <c r="CLI2" s="185"/>
      <c r="CLJ2" s="185"/>
      <c r="CLK2" s="185"/>
      <c r="CLL2" s="185"/>
      <c r="CLM2" s="185"/>
      <c r="CLN2" s="185"/>
      <c r="CLO2" s="185"/>
      <c r="CLP2" s="185"/>
      <c r="CLQ2" s="185"/>
      <c r="CLR2" s="185"/>
      <c r="CLS2" s="185"/>
      <c r="CLT2" s="185"/>
      <c r="CLU2" s="185"/>
      <c r="CLV2" s="185"/>
      <c r="CLW2" s="185"/>
      <c r="CLX2" s="185"/>
      <c r="CLY2" s="185"/>
      <c r="CLZ2" s="185"/>
      <c r="CMA2" s="185"/>
      <c r="CMB2" s="185"/>
      <c r="CMC2" s="185"/>
      <c r="CMD2" s="185"/>
      <c r="CME2" s="185"/>
      <c r="CMF2" s="185"/>
      <c r="CMG2" s="185"/>
      <c r="CMH2" s="185"/>
      <c r="CMI2" s="185"/>
      <c r="CMJ2" s="185"/>
      <c r="CMK2" s="185"/>
      <c r="CML2" s="185"/>
      <c r="CMM2" s="185"/>
      <c r="CMN2" s="185"/>
      <c r="CMO2" s="185"/>
      <c r="CMP2" s="185"/>
      <c r="CMQ2" s="185"/>
      <c r="CMR2" s="185"/>
      <c r="CMS2" s="185"/>
      <c r="CMT2" s="185"/>
      <c r="CMU2" s="185"/>
      <c r="CMV2" s="185"/>
      <c r="CMW2" s="185"/>
      <c r="CMX2" s="185"/>
      <c r="CMY2" s="185"/>
      <c r="CMZ2" s="185"/>
      <c r="CNA2" s="185"/>
      <c r="CNB2" s="185"/>
      <c r="CNC2" s="185"/>
      <c r="CND2" s="185"/>
      <c r="CNE2" s="185"/>
      <c r="CNF2" s="185"/>
      <c r="CNG2" s="185"/>
      <c r="CNH2" s="185"/>
      <c r="CNI2" s="185"/>
      <c r="CNJ2" s="185"/>
      <c r="CNK2" s="185"/>
      <c r="CNL2" s="185"/>
      <c r="CNM2" s="185"/>
      <c r="CNN2" s="185"/>
      <c r="CNO2" s="185"/>
      <c r="CNP2" s="185"/>
      <c r="CNQ2" s="185"/>
      <c r="CNR2" s="185"/>
      <c r="CNS2" s="185"/>
      <c r="CNT2" s="185"/>
      <c r="CNU2" s="185"/>
      <c r="CNV2" s="185"/>
      <c r="CNW2" s="185"/>
      <c r="CNX2" s="185"/>
      <c r="CNY2" s="185"/>
      <c r="CNZ2" s="185"/>
      <c r="COA2" s="185"/>
      <c r="COB2" s="185"/>
      <c r="COC2" s="185"/>
      <c r="COD2" s="185"/>
      <c r="COE2" s="185"/>
      <c r="COF2" s="185"/>
      <c r="COG2" s="185"/>
      <c r="COH2" s="185"/>
      <c r="COI2" s="185"/>
      <c r="COJ2" s="185"/>
      <c r="COK2" s="185"/>
      <c r="COL2" s="185"/>
      <c r="COM2" s="185"/>
      <c r="CON2" s="185"/>
      <c r="COO2" s="185"/>
      <c r="COP2" s="185"/>
      <c r="COQ2" s="185"/>
      <c r="COR2" s="185"/>
      <c r="COS2" s="185"/>
      <c r="COT2" s="185"/>
      <c r="COU2" s="185"/>
      <c r="COV2" s="185"/>
      <c r="COW2" s="185"/>
      <c r="COX2" s="185"/>
      <c r="COY2" s="185"/>
      <c r="COZ2" s="185"/>
      <c r="CPA2" s="185"/>
      <c r="CPB2" s="185"/>
      <c r="CPC2" s="185"/>
      <c r="CPD2" s="185"/>
      <c r="CPE2" s="185"/>
      <c r="CPF2" s="185"/>
      <c r="CPG2" s="185"/>
      <c r="CPH2" s="185"/>
      <c r="CPI2" s="185"/>
      <c r="CPJ2" s="185"/>
      <c r="CPK2" s="185"/>
      <c r="CPL2" s="185"/>
      <c r="CPM2" s="185"/>
      <c r="CPN2" s="185"/>
      <c r="CPO2" s="185"/>
      <c r="CPP2" s="185"/>
      <c r="CPQ2" s="185"/>
      <c r="CPR2" s="185"/>
      <c r="CPS2" s="185"/>
      <c r="CPT2" s="185"/>
      <c r="CPU2" s="185"/>
      <c r="CPV2" s="185"/>
      <c r="CPW2" s="185"/>
      <c r="CPX2" s="185"/>
      <c r="CPY2" s="185"/>
      <c r="CPZ2" s="185"/>
      <c r="CQA2" s="185"/>
      <c r="CQB2" s="185"/>
      <c r="CQC2" s="185"/>
      <c r="CQD2" s="185"/>
      <c r="CQE2" s="185"/>
      <c r="CQF2" s="185"/>
      <c r="CQG2" s="185"/>
      <c r="CQH2" s="185"/>
      <c r="CQI2" s="185"/>
      <c r="CQJ2" s="185"/>
      <c r="CQK2" s="185"/>
      <c r="CQL2" s="185"/>
      <c r="CQM2" s="185"/>
      <c r="CQN2" s="185"/>
      <c r="CQO2" s="185"/>
      <c r="CQP2" s="185"/>
      <c r="CQQ2" s="185"/>
      <c r="CQR2" s="185"/>
      <c r="CQS2" s="185"/>
      <c r="CQT2" s="185"/>
      <c r="CQU2" s="185"/>
      <c r="CQV2" s="185"/>
      <c r="CQW2" s="185"/>
      <c r="CQX2" s="185"/>
      <c r="CQY2" s="185"/>
      <c r="CQZ2" s="185"/>
      <c r="CRA2" s="185"/>
      <c r="CRB2" s="185"/>
      <c r="CRC2" s="185"/>
      <c r="CRD2" s="185"/>
      <c r="CRE2" s="185"/>
      <c r="CRF2" s="185"/>
      <c r="CRG2" s="185"/>
      <c r="CRH2" s="185"/>
      <c r="CRI2" s="185"/>
      <c r="CRJ2" s="185"/>
      <c r="CRK2" s="185"/>
      <c r="CRL2" s="185"/>
      <c r="CRM2" s="185"/>
      <c r="CRN2" s="185"/>
      <c r="CRO2" s="185"/>
      <c r="CRP2" s="185"/>
      <c r="CRQ2" s="185"/>
      <c r="CRR2" s="185"/>
      <c r="CRS2" s="185"/>
      <c r="CRT2" s="185"/>
      <c r="CRU2" s="185"/>
      <c r="CRV2" s="185"/>
      <c r="CRW2" s="185"/>
      <c r="CRX2" s="185"/>
      <c r="CRY2" s="185"/>
      <c r="CRZ2" s="185"/>
      <c r="CSA2" s="185"/>
      <c r="CSB2" s="185"/>
      <c r="CSC2" s="185"/>
      <c r="CSD2" s="185"/>
      <c r="CSE2" s="185"/>
      <c r="CSF2" s="185"/>
      <c r="CSG2" s="185"/>
      <c r="CSH2" s="185"/>
      <c r="CSI2" s="185"/>
      <c r="CSJ2" s="185"/>
      <c r="CSK2" s="185"/>
      <c r="CSL2" s="185"/>
      <c r="CSM2" s="185"/>
      <c r="CSN2" s="185"/>
      <c r="CSO2" s="185"/>
      <c r="CSP2" s="185"/>
      <c r="CSQ2" s="185"/>
      <c r="CSR2" s="185"/>
      <c r="CSS2" s="185"/>
      <c r="CST2" s="185"/>
      <c r="CSU2" s="185"/>
      <c r="CSV2" s="185"/>
      <c r="CSW2" s="185"/>
      <c r="CSX2" s="185"/>
      <c r="CSY2" s="185"/>
      <c r="CSZ2" s="185"/>
      <c r="CTA2" s="185"/>
      <c r="CTB2" s="185"/>
      <c r="CTC2" s="185"/>
      <c r="CTD2" s="185"/>
      <c r="CTE2" s="185"/>
      <c r="CTF2" s="185"/>
      <c r="CTG2" s="185"/>
      <c r="CTH2" s="185"/>
      <c r="CTI2" s="185"/>
      <c r="CTJ2" s="185"/>
      <c r="CTK2" s="185"/>
      <c r="CTL2" s="185"/>
      <c r="CTM2" s="185"/>
      <c r="CTN2" s="185"/>
      <c r="CTO2" s="185"/>
      <c r="CTP2" s="185"/>
      <c r="CTQ2" s="185"/>
      <c r="CTR2" s="185"/>
      <c r="CTS2" s="185"/>
      <c r="CTT2" s="185"/>
      <c r="CTU2" s="185"/>
      <c r="CTV2" s="185"/>
      <c r="CTW2" s="185"/>
      <c r="CTX2" s="185"/>
      <c r="CTY2" s="185"/>
      <c r="CTZ2" s="185"/>
      <c r="CUA2" s="185"/>
      <c r="CUB2" s="185"/>
      <c r="CUC2" s="185"/>
      <c r="CUD2" s="185"/>
      <c r="CUE2" s="185"/>
      <c r="CUF2" s="185"/>
      <c r="CUG2" s="185"/>
      <c r="CUH2" s="185"/>
      <c r="CUI2" s="185"/>
      <c r="CUJ2" s="185"/>
      <c r="CUK2" s="185"/>
      <c r="CUL2" s="185"/>
      <c r="CUM2" s="185"/>
      <c r="CUN2" s="185"/>
      <c r="CUO2" s="185"/>
      <c r="CUP2" s="185"/>
      <c r="CUQ2" s="185"/>
      <c r="CUR2" s="185"/>
      <c r="CUS2" s="185"/>
      <c r="CUT2" s="185"/>
      <c r="CUU2" s="185"/>
      <c r="CUV2" s="185"/>
      <c r="CUW2" s="185"/>
      <c r="CUX2" s="185"/>
      <c r="CUY2" s="185"/>
      <c r="CUZ2" s="185"/>
      <c r="CVA2" s="185"/>
      <c r="CVB2" s="185"/>
      <c r="CVC2" s="185"/>
      <c r="CVD2" s="185"/>
      <c r="CVE2" s="185"/>
      <c r="CVF2" s="185"/>
      <c r="CVG2" s="185"/>
      <c r="CVH2" s="185"/>
      <c r="CVI2" s="185"/>
      <c r="CVJ2" s="185"/>
      <c r="CVK2" s="185"/>
      <c r="CVL2" s="185"/>
      <c r="CVM2" s="185"/>
      <c r="CVN2" s="185"/>
      <c r="CVO2" s="185"/>
      <c r="CVP2" s="185"/>
      <c r="CVQ2" s="185"/>
      <c r="CVR2" s="185"/>
      <c r="CVS2" s="185"/>
      <c r="CVT2" s="185"/>
      <c r="CVU2" s="185"/>
      <c r="CVV2" s="185"/>
      <c r="CVW2" s="185"/>
      <c r="CVX2" s="185"/>
      <c r="CVY2" s="185"/>
      <c r="CVZ2" s="185"/>
      <c r="CWA2" s="185"/>
      <c r="CWB2" s="185"/>
      <c r="CWC2" s="185"/>
      <c r="CWD2" s="185"/>
      <c r="CWE2" s="185"/>
      <c r="CWF2" s="185"/>
      <c r="CWG2" s="185"/>
      <c r="CWH2" s="185"/>
      <c r="CWI2" s="185"/>
      <c r="CWJ2" s="185"/>
      <c r="CWK2" s="185"/>
      <c r="CWL2" s="185"/>
      <c r="CWM2" s="185"/>
      <c r="CWN2" s="185"/>
      <c r="CWO2" s="185"/>
      <c r="CWP2" s="185"/>
      <c r="CWQ2" s="185"/>
      <c r="CWR2" s="185"/>
      <c r="CWS2" s="185"/>
      <c r="CWT2" s="185"/>
      <c r="CWU2" s="185"/>
      <c r="CWV2" s="185"/>
      <c r="CWW2" s="185"/>
      <c r="CWX2" s="185"/>
      <c r="CWY2" s="185"/>
      <c r="CWZ2" s="185"/>
      <c r="CXA2" s="185"/>
      <c r="CXB2" s="185"/>
      <c r="CXC2" s="185"/>
      <c r="CXD2" s="185"/>
      <c r="CXE2" s="185"/>
      <c r="CXF2" s="185"/>
      <c r="CXG2" s="185"/>
      <c r="CXH2" s="185"/>
      <c r="CXI2" s="185"/>
      <c r="CXJ2" s="185"/>
      <c r="CXK2" s="185"/>
      <c r="CXL2" s="185"/>
      <c r="CXM2" s="185"/>
      <c r="CXN2" s="185"/>
      <c r="CXO2" s="185"/>
      <c r="CXP2" s="185"/>
      <c r="CXQ2" s="185"/>
      <c r="CXR2" s="185"/>
      <c r="CXS2" s="185"/>
      <c r="CXT2" s="185"/>
      <c r="CXU2" s="185"/>
      <c r="CXV2" s="185"/>
      <c r="CXW2" s="185"/>
      <c r="CXX2" s="185"/>
      <c r="CXY2" s="185"/>
      <c r="CXZ2" s="185"/>
      <c r="CYA2" s="185"/>
      <c r="CYB2" s="185"/>
      <c r="CYC2" s="185"/>
      <c r="CYD2" s="185"/>
      <c r="CYE2" s="185"/>
      <c r="CYF2" s="185"/>
      <c r="CYG2" s="185"/>
      <c r="CYH2" s="185"/>
      <c r="CYI2" s="185"/>
      <c r="CYJ2" s="185"/>
      <c r="CYK2" s="185"/>
      <c r="CYL2" s="185"/>
      <c r="CYM2" s="185"/>
      <c r="CYN2" s="185"/>
      <c r="CYO2" s="185"/>
      <c r="CYP2" s="185"/>
      <c r="CYQ2" s="185"/>
      <c r="CYR2" s="185"/>
      <c r="CYS2" s="185"/>
      <c r="CYT2" s="185"/>
      <c r="CYU2" s="185"/>
      <c r="CYV2" s="185"/>
      <c r="CYW2" s="185"/>
      <c r="CYX2" s="185"/>
      <c r="CYY2" s="185"/>
      <c r="CYZ2" s="185"/>
      <c r="CZA2" s="185"/>
      <c r="CZB2" s="185"/>
      <c r="CZC2" s="185"/>
      <c r="CZD2" s="185"/>
      <c r="CZE2" s="185"/>
      <c r="CZF2" s="185"/>
      <c r="CZG2" s="185"/>
      <c r="CZH2" s="185"/>
      <c r="CZI2" s="185"/>
      <c r="CZJ2" s="185"/>
      <c r="CZK2" s="185"/>
      <c r="CZL2" s="185"/>
      <c r="CZM2" s="185"/>
      <c r="CZN2" s="185"/>
      <c r="CZO2" s="185"/>
      <c r="CZP2" s="185"/>
      <c r="CZQ2" s="185"/>
      <c r="CZR2" s="185"/>
      <c r="CZS2" s="185"/>
      <c r="CZT2" s="185"/>
      <c r="CZU2" s="185"/>
      <c r="CZV2" s="185"/>
      <c r="CZW2" s="185"/>
      <c r="CZX2" s="185"/>
      <c r="CZY2" s="185"/>
      <c r="CZZ2" s="185"/>
      <c r="DAA2" s="185"/>
      <c r="DAB2" s="185"/>
      <c r="DAC2" s="185"/>
      <c r="DAD2" s="185"/>
      <c r="DAE2" s="185"/>
      <c r="DAF2" s="185"/>
      <c r="DAG2" s="185"/>
      <c r="DAH2" s="185"/>
      <c r="DAI2" s="185"/>
      <c r="DAJ2" s="185"/>
      <c r="DAK2" s="185"/>
      <c r="DAL2" s="185"/>
      <c r="DAM2" s="185"/>
      <c r="DAN2" s="185"/>
      <c r="DAO2" s="185"/>
      <c r="DAP2" s="185"/>
      <c r="DAQ2" s="185"/>
      <c r="DAR2" s="185"/>
      <c r="DAS2" s="185"/>
      <c r="DAT2" s="185"/>
      <c r="DAU2" s="185"/>
      <c r="DAV2" s="185"/>
      <c r="DAW2" s="185"/>
      <c r="DAX2" s="185"/>
      <c r="DAY2" s="185"/>
      <c r="DAZ2" s="185"/>
      <c r="DBA2" s="185"/>
      <c r="DBB2" s="185"/>
      <c r="DBC2" s="185"/>
      <c r="DBD2" s="185"/>
      <c r="DBE2" s="185"/>
      <c r="DBF2" s="185"/>
      <c r="DBG2" s="185"/>
      <c r="DBH2" s="185"/>
      <c r="DBI2" s="185"/>
      <c r="DBJ2" s="185"/>
      <c r="DBK2" s="185"/>
      <c r="DBL2" s="185"/>
      <c r="DBM2" s="185"/>
      <c r="DBN2" s="185"/>
      <c r="DBO2" s="185"/>
      <c r="DBP2" s="185"/>
      <c r="DBQ2" s="185"/>
      <c r="DBR2" s="185"/>
      <c r="DBS2" s="185"/>
      <c r="DBT2" s="185"/>
      <c r="DBU2" s="185"/>
      <c r="DBV2" s="185"/>
      <c r="DBW2" s="185"/>
      <c r="DBX2" s="185"/>
      <c r="DBY2" s="185"/>
      <c r="DBZ2" s="185"/>
      <c r="DCA2" s="185"/>
      <c r="DCB2" s="185"/>
      <c r="DCC2" s="185"/>
      <c r="DCD2" s="185"/>
      <c r="DCE2" s="185"/>
      <c r="DCF2" s="185"/>
      <c r="DCG2" s="185"/>
      <c r="DCH2" s="185"/>
      <c r="DCI2" s="185"/>
      <c r="DCJ2" s="185"/>
      <c r="DCK2" s="185"/>
      <c r="DCL2" s="185"/>
      <c r="DCM2" s="185"/>
      <c r="DCN2" s="185"/>
      <c r="DCO2" s="185"/>
      <c r="DCP2" s="185"/>
      <c r="DCQ2" s="185"/>
      <c r="DCR2" s="185"/>
      <c r="DCS2" s="185"/>
      <c r="DCT2" s="185"/>
      <c r="DCU2" s="185"/>
      <c r="DCV2" s="185"/>
      <c r="DCW2" s="185"/>
      <c r="DCX2" s="185"/>
      <c r="DCY2" s="185"/>
      <c r="DCZ2" s="185"/>
      <c r="DDA2" s="185"/>
      <c r="DDB2" s="185"/>
      <c r="DDC2" s="185"/>
      <c r="DDD2" s="185"/>
      <c r="DDE2" s="185"/>
      <c r="DDF2" s="185"/>
      <c r="DDG2" s="185"/>
      <c r="DDH2" s="185"/>
      <c r="DDI2" s="185"/>
      <c r="DDJ2" s="185"/>
      <c r="DDK2" s="185"/>
      <c r="DDL2" s="185"/>
      <c r="DDM2" s="185"/>
      <c r="DDN2" s="185"/>
      <c r="DDO2" s="185"/>
      <c r="DDP2" s="185"/>
      <c r="DDQ2" s="185"/>
      <c r="DDR2" s="185"/>
      <c r="DDS2" s="185"/>
      <c r="DDT2" s="185"/>
      <c r="DDU2" s="185"/>
      <c r="DDV2" s="185"/>
      <c r="DDW2" s="185"/>
      <c r="DDX2" s="185"/>
      <c r="DDY2" s="185"/>
      <c r="DDZ2" s="185"/>
      <c r="DEA2" s="185"/>
      <c r="DEB2" s="185"/>
      <c r="DEC2" s="185"/>
      <c r="DED2" s="185"/>
      <c r="DEE2" s="185"/>
      <c r="DEF2" s="185"/>
      <c r="DEG2" s="185"/>
      <c r="DEH2" s="185"/>
      <c r="DEI2" s="185"/>
      <c r="DEJ2" s="185"/>
      <c r="DEK2" s="185"/>
      <c r="DEL2" s="185"/>
      <c r="DEM2" s="185"/>
      <c r="DEN2" s="185"/>
      <c r="DEO2" s="185"/>
      <c r="DEP2" s="185"/>
      <c r="DEQ2" s="185"/>
      <c r="DER2" s="185"/>
      <c r="DES2" s="185"/>
      <c r="DET2" s="185"/>
      <c r="DEU2" s="185"/>
      <c r="DEV2" s="185"/>
      <c r="DEW2" s="185"/>
      <c r="DEX2" s="185"/>
      <c r="DEY2" s="185"/>
      <c r="DEZ2" s="185"/>
      <c r="DFA2" s="185"/>
      <c r="DFB2" s="185"/>
      <c r="DFC2" s="185"/>
      <c r="DFD2" s="185"/>
      <c r="DFE2" s="185"/>
      <c r="DFF2" s="185"/>
      <c r="DFG2" s="185"/>
      <c r="DFH2" s="185"/>
      <c r="DFI2" s="185"/>
      <c r="DFJ2" s="185"/>
      <c r="DFK2" s="185"/>
      <c r="DFL2" s="185"/>
      <c r="DFM2" s="185"/>
      <c r="DFN2" s="185"/>
      <c r="DFO2" s="185"/>
      <c r="DFP2" s="185"/>
      <c r="DFQ2" s="185"/>
      <c r="DFR2" s="185"/>
      <c r="DFS2" s="185"/>
      <c r="DFT2" s="185"/>
      <c r="DFU2" s="185"/>
      <c r="DFV2" s="185"/>
      <c r="DFW2" s="185"/>
      <c r="DFX2" s="185"/>
      <c r="DFY2" s="185"/>
      <c r="DFZ2" s="185"/>
      <c r="DGA2" s="185"/>
      <c r="DGB2" s="185"/>
      <c r="DGC2" s="185"/>
      <c r="DGD2" s="185"/>
      <c r="DGE2" s="185"/>
      <c r="DGF2" s="185"/>
      <c r="DGG2" s="185"/>
      <c r="DGH2" s="185"/>
      <c r="DGI2" s="185"/>
      <c r="DGJ2" s="185"/>
      <c r="DGK2" s="185"/>
      <c r="DGL2" s="185"/>
      <c r="DGM2" s="185"/>
      <c r="DGN2" s="185"/>
      <c r="DGO2" s="185"/>
      <c r="DGP2" s="185"/>
      <c r="DGQ2" s="185"/>
      <c r="DGR2" s="185"/>
      <c r="DGS2" s="185"/>
      <c r="DGT2" s="185"/>
      <c r="DGU2" s="185"/>
      <c r="DGV2" s="185"/>
      <c r="DGW2" s="185"/>
      <c r="DGX2" s="185"/>
      <c r="DGY2" s="185"/>
      <c r="DGZ2" s="185"/>
      <c r="DHA2" s="185"/>
      <c r="DHB2" s="185"/>
      <c r="DHC2" s="185"/>
      <c r="DHD2" s="185"/>
      <c r="DHE2" s="185"/>
      <c r="DHF2" s="185"/>
      <c r="DHG2" s="185"/>
      <c r="DHH2" s="185"/>
      <c r="DHI2" s="185"/>
      <c r="DHJ2" s="185"/>
      <c r="DHK2" s="185"/>
      <c r="DHL2" s="185"/>
      <c r="DHM2" s="185"/>
      <c r="DHN2" s="185"/>
      <c r="DHO2" s="185"/>
      <c r="DHP2" s="185"/>
      <c r="DHQ2" s="185"/>
      <c r="DHR2" s="185"/>
      <c r="DHS2" s="185"/>
      <c r="DHT2" s="185"/>
      <c r="DHU2" s="185"/>
      <c r="DHV2" s="185"/>
      <c r="DHW2" s="185"/>
      <c r="DHX2" s="185"/>
      <c r="DHY2" s="185"/>
      <c r="DHZ2" s="185"/>
      <c r="DIA2" s="185"/>
      <c r="DIB2" s="185"/>
      <c r="DIC2" s="185"/>
      <c r="DID2" s="185"/>
      <c r="DIE2" s="185"/>
      <c r="DIF2" s="185"/>
      <c r="DIG2" s="185"/>
      <c r="DIH2" s="185"/>
      <c r="DII2" s="185"/>
      <c r="DIJ2" s="185"/>
      <c r="DIK2" s="185"/>
      <c r="DIL2" s="185"/>
      <c r="DIM2" s="185"/>
      <c r="DIN2" s="185"/>
      <c r="DIO2" s="185"/>
      <c r="DIP2" s="185"/>
      <c r="DIQ2" s="185"/>
      <c r="DIR2" s="185"/>
      <c r="DIS2" s="185"/>
      <c r="DIT2" s="185"/>
      <c r="DIU2" s="185"/>
      <c r="DIV2" s="185"/>
      <c r="DIW2" s="185"/>
      <c r="DIX2" s="185"/>
      <c r="DIY2" s="185"/>
      <c r="DIZ2" s="185"/>
      <c r="DJA2" s="185"/>
      <c r="DJB2" s="185"/>
      <c r="DJC2" s="185"/>
      <c r="DJD2" s="185"/>
      <c r="DJE2" s="185"/>
      <c r="DJF2" s="185"/>
      <c r="DJG2" s="185"/>
      <c r="DJH2" s="185"/>
      <c r="DJI2" s="185"/>
      <c r="DJJ2" s="185"/>
      <c r="DJK2" s="185"/>
      <c r="DJL2" s="185"/>
      <c r="DJM2" s="185"/>
      <c r="DJN2" s="185"/>
      <c r="DJO2" s="185"/>
      <c r="DJP2" s="185"/>
      <c r="DJQ2" s="185"/>
      <c r="DJR2" s="185"/>
      <c r="DJS2" s="185"/>
      <c r="DJT2" s="185"/>
      <c r="DJU2" s="185"/>
      <c r="DJV2" s="185"/>
      <c r="DJW2" s="185"/>
      <c r="DJX2" s="185"/>
      <c r="DJY2" s="185"/>
      <c r="DJZ2" s="185"/>
      <c r="DKA2" s="185"/>
      <c r="DKB2" s="185"/>
      <c r="DKC2" s="185"/>
      <c r="DKD2" s="185"/>
      <c r="DKE2" s="185"/>
      <c r="DKF2" s="185"/>
      <c r="DKG2" s="185"/>
      <c r="DKH2" s="185"/>
      <c r="DKI2" s="185"/>
      <c r="DKJ2" s="185"/>
      <c r="DKK2" s="185"/>
      <c r="DKL2" s="185"/>
      <c r="DKM2" s="185"/>
      <c r="DKN2" s="185"/>
      <c r="DKO2" s="185"/>
      <c r="DKP2" s="185"/>
      <c r="DKQ2" s="185"/>
      <c r="DKR2" s="185"/>
      <c r="DKS2" s="185"/>
      <c r="DKT2" s="185"/>
      <c r="DKU2" s="185"/>
      <c r="DKV2" s="185"/>
      <c r="DKW2" s="185"/>
      <c r="DKX2" s="185"/>
      <c r="DKY2" s="185"/>
      <c r="DKZ2" s="185"/>
      <c r="DLA2" s="185"/>
      <c r="DLB2" s="185"/>
      <c r="DLC2" s="185"/>
      <c r="DLD2" s="185"/>
      <c r="DLE2" s="185"/>
      <c r="DLF2" s="185"/>
      <c r="DLG2" s="185"/>
      <c r="DLH2" s="185"/>
      <c r="DLI2" s="185"/>
      <c r="DLJ2" s="185"/>
      <c r="DLK2" s="185"/>
      <c r="DLL2" s="185"/>
      <c r="DLM2" s="185"/>
      <c r="DLN2" s="185"/>
      <c r="DLO2" s="185"/>
      <c r="DLP2" s="185"/>
      <c r="DLQ2" s="185"/>
      <c r="DLR2" s="185"/>
      <c r="DLS2" s="185"/>
      <c r="DLT2" s="185"/>
      <c r="DLU2" s="185"/>
      <c r="DLV2" s="185"/>
      <c r="DLW2" s="185"/>
      <c r="DLX2" s="185"/>
      <c r="DLY2" s="185"/>
      <c r="DLZ2" s="185"/>
      <c r="DMA2" s="185"/>
      <c r="DMB2" s="185"/>
      <c r="DMC2" s="185"/>
      <c r="DMD2" s="185"/>
      <c r="DME2" s="185"/>
      <c r="DMF2" s="185"/>
      <c r="DMG2" s="185"/>
      <c r="DMH2" s="185"/>
      <c r="DMI2" s="185"/>
      <c r="DMJ2" s="185"/>
      <c r="DMK2" s="185"/>
      <c r="DML2" s="185"/>
      <c r="DMM2" s="185"/>
      <c r="DMN2" s="185"/>
      <c r="DMO2" s="185"/>
      <c r="DMP2" s="185"/>
      <c r="DMQ2" s="185"/>
      <c r="DMR2" s="185"/>
      <c r="DMS2" s="185"/>
      <c r="DMT2" s="185"/>
      <c r="DMU2" s="185"/>
      <c r="DMV2" s="185"/>
      <c r="DMW2" s="185"/>
      <c r="DMX2" s="185"/>
      <c r="DMY2" s="185"/>
      <c r="DMZ2" s="185"/>
      <c r="DNA2" s="185"/>
      <c r="DNB2" s="185"/>
      <c r="DNC2" s="185"/>
      <c r="DND2" s="185"/>
      <c r="DNE2" s="185"/>
      <c r="DNF2" s="185"/>
      <c r="DNG2" s="185"/>
      <c r="DNH2" s="185"/>
      <c r="DNI2" s="185"/>
      <c r="DNJ2" s="185"/>
      <c r="DNK2" s="185"/>
      <c r="DNL2" s="185"/>
      <c r="DNM2" s="185"/>
      <c r="DNN2" s="185"/>
      <c r="DNO2" s="185"/>
      <c r="DNP2" s="185"/>
      <c r="DNQ2" s="185"/>
      <c r="DNR2" s="185"/>
      <c r="DNS2" s="185"/>
      <c r="DNT2" s="185"/>
      <c r="DNU2" s="185"/>
      <c r="DNV2" s="185"/>
      <c r="DNW2" s="185"/>
      <c r="DNX2" s="185"/>
      <c r="DNY2" s="185"/>
      <c r="DNZ2" s="185"/>
      <c r="DOA2" s="185"/>
      <c r="DOB2" s="185"/>
      <c r="DOC2" s="185"/>
      <c r="DOD2" s="185"/>
      <c r="DOE2" s="185"/>
      <c r="DOF2" s="185"/>
      <c r="DOG2" s="185"/>
      <c r="DOH2" s="185"/>
      <c r="DOI2" s="185"/>
      <c r="DOJ2" s="185"/>
      <c r="DOK2" s="185"/>
      <c r="DOL2" s="185"/>
      <c r="DOM2" s="185"/>
      <c r="DON2" s="185"/>
      <c r="DOO2" s="185"/>
      <c r="DOP2" s="185"/>
      <c r="DOQ2" s="185"/>
      <c r="DOR2" s="185"/>
      <c r="DOS2" s="185"/>
      <c r="DOT2" s="185"/>
      <c r="DOU2" s="185"/>
      <c r="DOV2" s="185"/>
      <c r="DOW2" s="185"/>
      <c r="DOX2" s="185"/>
      <c r="DOY2" s="185"/>
      <c r="DOZ2" s="185"/>
      <c r="DPA2" s="185"/>
      <c r="DPB2" s="185"/>
      <c r="DPC2" s="185"/>
      <c r="DPD2" s="185"/>
      <c r="DPE2" s="185"/>
      <c r="DPF2" s="185"/>
      <c r="DPG2" s="185"/>
      <c r="DPH2" s="185"/>
      <c r="DPI2" s="185"/>
      <c r="DPJ2" s="185"/>
      <c r="DPK2" s="185"/>
      <c r="DPL2" s="185"/>
      <c r="DPM2" s="185"/>
      <c r="DPN2" s="185"/>
      <c r="DPO2" s="185"/>
      <c r="DPP2" s="185"/>
      <c r="DPQ2" s="185"/>
      <c r="DPR2" s="185"/>
      <c r="DPS2" s="185"/>
      <c r="DPT2" s="185"/>
      <c r="DPU2" s="185"/>
      <c r="DPV2" s="185"/>
      <c r="DPW2" s="185"/>
      <c r="DPX2" s="185"/>
      <c r="DPY2" s="185"/>
      <c r="DPZ2" s="185"/>
      <c r="DQA2" s="185"/>
      <c r="DQB2" s="185"/>
      <c r="DQC2" s="185"/>
      <c r="DQD2" s="185"/>
      <c r="DQE2" s="185"/>
      <c r="DQF2" s="185"/>
      <c r="DQG2" s="185"/>
      <c r="DQH2" s="185"/>
      <c r="DQI2" s="185"/>
      <c r="DQJ2" s="185"/>
      <c r="DQK2" s="185"/>
      <c r="DQL2" s="185"/>
      <c r="DQM2" s="185"/>
      <c r="DQN2" s="185"/>
      <c r="DQO2" s="185"/>
      <c r="DQP2" s="185"/>
      <c r="DQQ2" s="185"/>
      <c r="DQR2" s="185"/>
      <c r="DQS2" s="185"/>
      <c r="DQT2" s="185"/>
      <c r="DQU2" s="185"/>
      <c r="DQV2" s="185"/>
      <c r="DQW2" s="185"/>
      <c r="DQX2" s="185"/>
      <c r="DQY2" s="185"/>
      <c r="DQZ2" s="185"/>
      <c r="DRA2" s="185"/>
      <c r="DRB2" s="185"/>
      <c r="DRC2" s="185"/>
      <c r="DRD2" s="185"/>
      <c r="DRE2" s="185"/>
      <c r="DRF2" s="185"/>
      <c r="DRG2" s="185"/>
      <c r="DRH2" s="185"/>
      <c r="DRI2" s="185"/>
      <c r="DRJ2" s="185"/>
      <c r="DRK2" s="185"/>
      <c r="DRL2" s="185"/>
      <c r="DRM2" s="185"/>
      <c r="DRN2" s="185"/>
      <c r="DRO2" s="185"/>
      <c r="DRP2" s="185"/>
      <c r="DRQ2" s="185"/>
      <c r="DRR2" s="185"/>
      <c r="DRS2" s="185"/>
      <c r="DRT2" s="185"/>
      <c r="DRU2" s="185"/>
      <c r="DRV2" s="185"/>
      <c r="DRW2" s="185"/>
      <c r="DRX2" s="185"/>
      <c r="DRY2" s="185"/>
      <c r="DRZ2" s="185"/>
      <c r="DSA2" s="185"/>
      <c r="DSB2" s="185"/>
      <c r="DSC2" s="185"/>
      <c r="DSD2" s="185"/>
      <c r="DSE2" s="185"/>
      <c r="DSF2" s="185"/>
      <c r="DSG2" s="185"/>
      <c r="DSH2" s="185"/>
      <c r="DSI2" s="185"/>
      <c r="DSJ2" s="185"/>
      <c r="DSK2" s="185"/>
      <c r="DSL2" s="185"/>
      <c r="DSM2" s="185"/>
      <c r="DSN2" s="185"/>
      <c r="DSO2" s="185"/>
      <c r="DSP2" s="185"/>
      <c r="DSQ2" s="185"/>
      <c r="DSR2" s="185"/>
      <c r="DSS2" s="185"/>
      <c r="DST2" s="185"/>
      <c r="DSU2" s="185"/>
      <c r="DSV2" s="185"/>
      <c r="DSW2" s="185"/>
      <c r="DSX2" s="185"/>
      <c r="DSY2" s="185"/>
      <c r="DSZ2" s="185"/>
      <c r="DTA2" s="185"/>
      <c r="DTB2" s="185"/>
      <c r="DTC2" s="185"/>
      <c r="DTD2" s="185"/>
      <c r="DTE2" s="185"/>
      <c r="DTF2" s="185"/>
      <c r="DTG2" s="185"/>
      <c r="DTH2" s="185"/>
      <c r="DTI2" s="185"/>
      <c r="DTJ2" s="185"/>
      <c r="DTK2" s="185"/>
      <c r="DTL2" s="185"/>
      <c r="DTM2" s="185"/>
      <c r="DTN2" s="185"/>
      <c r="DTO2" s="185"/>
      <c r="DTP2" s="185"/>
      <c r="DTQ2" s="185"/>
      <c r="DTR2" s="185"/>
      <c r="DTS2" s="185"/>
      <c r="DTT2" s="185"/>
      <c r="DTU2" s="185"/>
      <c r="DTV2" s="185"/>
      <c r="DTW2" s="185"/>
      <c r="DTX2" s="185"/>
      <c r="DTY2" s="185"/>
      <c r="DTZ2" s="185"/>
      <c r="DUA2" s="185"/>
      <c r="DUB2" s="185"/>
      <c r="DUC2" s="185"/>
      <c r="DUD2" s="185"/>
      <c r="DUE2" s="185"/>
      <c r="DUF2" s="185"/>
      <c r="DUG2" s="185"/>
      <c r="DUH2" s="185"/>
      <c r="DUI2" s="185"/>
      <c r="DUJ2" s="185"/>
      <c r="DUK2" s="185"/>
      <c r="DUL2" s="185"/>
      <c r="DUM2" s="185"/>
      <c r="DUN2" s="185"/>
      <c r="DUO2" s="185"/>
      <c r="DUP2" s="185"/>
      <c r="DUQ2" s="185"/>
      <c r="DUR2" s="185"/>
      <c r="DUS2" s="185"/>
      <c r="DUT2" s="185"/>
      <c r="DUU2" s="185"/>
      <c r="DUV2" s="185"/>
      <c r="DUW2" s="185"/>
      <c r="DUX2" s="185"/>
      <c r="DUY2" s="185"/>
      <c r="DUZ2" s="185"/>
      <c r="DVA2" s="185"/>
      <c r="DVB2" s="185"/>
      <c r="DVC2" s="185"/>
      <c r="DVD2" s="185"/>
      <c r="DVE2" s="185"/>
      <c r="DVF2" s="185"/>
      <c r="DVG2" s="185"/>
      <c r="DVH2" s="185"/>
      <c r="DVI2" s="185"/>
      <c r="DVJ2" s="185"/>
      <c r="DVK2" s="185"/>
      <c r="DVL2" s="185"/>
      <c r="DVM2" s="185"/>
      <c r="DVN2" s="185"/>
      <c r="DVO2" s="185"/>
      <c r="DVP2" s="185"/>
      <c r="DVQ2" s="185"/>
      <c r="DVR2" s="185"/>
      <c r="DVS2" s="185"/>
      <c r="DVT2" s="185"/>
      <c r="DVU2" s="185"/>
      <c r="DVV2" s="185"/>
      <c r="DVW2" s="185"/>
      <c r="DVX2" s="185"/>
      <c r="DVY2" s="185"/>
      <c r="DVZ2" s="185"/>
      <c r="DWA2" s="185"/>
      <c r="DWB2" s="185"/>
      <c r="DWC2" s="185"/>
      <c r="DWD2" s="185"/>
      <c r="DWE2" s="185"/>
      <c r="DWF2" s="185"/>
      <c r="DWG2" s="185"/>
      <c r="DWH2" s="185"/>
      <c r="DWI2" s="185"/>
      <c r="DWJ2" s="185"/>
      <c r="DWK2" s="185"/>
      <c r="DWL2" s="185"/>
      <c r="DWM2" s="185"/>
      <c r="DWN2" s="185"/>
      <c r="DWO2" s="185"/>
      <c r="DWP2" s="185"/>
      <c r="DWQ2" s="185"/>
      <c r="DWR2" s="185"/>
      <c r="DWS2" s="185"/>
      <c r="DWT2" s="185"/>
      <c r="DWU2" s="185"/>
      <c r="DWV2" s="185"/>
      <c r="DWW2" s="185"/>
      <c r="DWX2" s="185"/>
      <c r="DWY2" s="185"/>
      <c r="DWZ2" s="185"/>
      <c r="DXA2" s="185"/>
      <c r="DXB2" s="185"/>
      <c r="DXC2" s="185"/>
      <c r="DXD2" s="185"/>
      <c r="DXE2" s="185"/>
      <c r="DXF2" s="185"/>
      <c r="DXG2" s="185"/>
      <c r="DXH2" s="185"/>
      <c r="DXI2" s="185"/>
      <c r="DXJ2" s="185"/>
      <c r="DXK2" s="185"/>
      <c r="DXL2" s="185"/>
      <c r="DXM2" s="185"/>
      <c r="DXN2" s="185"/>
      <c r="DXO2" s="185"/>
      <c r="DXP2" s="185"/>
      <c r="DXQ2" s="185"/>
      <c r="DXR2" s="185"/>
      <c r="DXS2" s="185"/>
      <c r="DXT2" s="185"/>
      <c r="DXU2" s="185"/>
      <c r="DXV2" s="185"/>
      <c r="DXW2" s="185"/>
      <c r="DXX2" s="185"/>
      <c r="DXY2" s="185"/>
      <c r="DXZ2" s="185"/>
      <c r="DYA2" s="185"/>
      <c r="DYB2" s="185"/>
      <c r="DYC2" s="185"/>
      <c r="DYD2" s="185"/>
      <c r="DYE2" s="185"/>
      <c r="DYF2" s="185"/>
      <c r="DYG2" s="185"/>
      <c r="DYH2" s="185"/>
      <c r="DYI2" s="185"/>
      <c r="DYJ2" s="185"/>
      <c r="DYK2" s="185"/>
      <c r="DYL2" s="185"/>
      <c r="DYM2" s="185"/>
      <c r="DYN2" s="185"/>
      <c r="DYO2" s="185"/>
      <c r="DYP2" s="185"/>
      <c r="DYQ2" s="185"/>
      <c r="DYR2" s="185"/>
      <c r="DYS2" s="185"/>
      <c r="DYT2" s="185"/>
      <c r="DYU2" s="185"/>
      <c r="DYV2" s="185"/>
      <c r="DYW2" s="185"/>
      <c r="DYX2" s="185"/>
      <c r="DYY2" s="185"/>
      <c r="DYZ2" s="185"/>
      <c r="DZA2" s="185"/>
      <c r="DZB2" s="185"/>
      <c r="DZC2" s="185"/>
      <c r="DZD2" s="185"/>
      <c r="DZE2" s="185"/>
      <c r="DZF2" s="185"/>
      <c r="DZG2" s="185"/>
      <c r="DZH2" s="185"/>
      <c r="DZI2" s="185"/>
      <c r="DZJ2" s="185"/>
      <c r="DZK2" s="185"/>
      <c r="DZL2" s="185"/>
      <c r="DZM2" s="185"/>
      <c r="DZN2" s="185"/>
      <c r="DZO2" s="185"/>
      <c r="DZP2" s="185"/>
      <c r="DZQ2" s="185"/>
      <c r="DZR2" s="185"/>
      <c r="DZS2" s="185"/>
      <c r="DZT2" s="185"/>
      <c r="DZU2" s="185"/>
      <c r="DZV2" s="185"/>
      <c r="DZW2" s="185"/>
      <c r="DZX2" s="185"/>
      <c r="DZY2" s="185"/>
      <c r="DZZ2" s="185"/>
      <c r="EAA2" s="185"/>
      <c r="EAB2" s="185"/>
      <c r="EAC2" s="185"/>
      <c r="EAD2" s="185"/>
      <c r="EAE2" s="185"/>
      <c r="EAF2" s="185"/>
      <c r="EAG2" s="185"/>
      <c r="EAH2" s="185"/>
      <c r="EAI2" s="185"/>
      <c r="EAJ2" s="185"/>
      <c r="EAK2" s="185"/>
      <c r="EAL2" s="185"/>
      <c r="EAM2" s="185"/>
      <c r="EAN2" s="185"/>
      <c r="EAO2" s="185"/>
      <c r="EAP2" s="185"/>
      <c r="EAQ2" s="185"/>
      <c r="EAR2" s="185"/>
      <c r="EAS2" s="185"/>
      <c r="EAT2" s="185"/>
      <c r="EAU2" s="185"/>
      <c r="EAV2" s="185"/>
      <c r="EAW2" s="185"/>
      <c r="EAX2" s="185"/>
      <c r="EAY2" s="185"/>
      <c r="EAZ2" s="185"/>
      <c r="EBA2" s="185"/>
      <c r="EBB2" s="185"/>
      <c r="EBC2" s="185"/>
      <c r="EBD2" s="185"/>
      <c r="EBE2" s="185"/>
      <c r="EBF2" s="185"/>
      <c r="EBG2" s="185"/>
      <c r="EBH2" s="185"/>
      <c r="EBI2" s="185"/>
      <c r="EBJ2" s="185"/>
      <c r="EBK2" s="185"/>
      <c r="EBL2" s="185"/>
      <c r="EBM2" s="185"/>
      <c r="EBN2" s="185"/>
      <c r="EBO2" s="185"/>
      <c r="EBP2" s="185"/>
      <c r="EBQ2" s="185"/>
      <c r="EBR2" s="185"/>
      <c r="EBS2" s="185"/>
      <c r="EBT2" s="185"/>
      <c r="EBU2" s="185"/>
      <c r="EBV2" s="185"/>
      <c r="EBW2" s="185"/>
      <c r="EBX2" s="185"/>
      <c r="EBY2" s="185"/>
      <c r="EBZ2" s="185"/>
      <c r="ECA2" s="185"/>
      <c r="ECB2" s="185"/>
      <c r="ECC2" s="185"/>
      <c r="ECD2" s="185"/>
      <c r="ECE2" s="185"/>
      <c r="ECF2" s="185"/>
      <c r="ECG2" s="185"/>
      <c r="ECH2" s="185"/>
      <c r="ECI2" s="185"/>
      <c r="ECJ2" s="185"/>
      <c r="ECK2" s="185"/>
      <c r="ECL2" s="185"/>
      <c r="ECM2" s="185"/>
      <c r="ECN2" s="185"/>
      <c r="ECO2" s="185"/>
      <c r="ECP2" s="185"/>
      <c r="ECQ2" s="185"/>
      <c r="ECR2" s="185"/>
      <c r="ECS2" s="185"/>
      <c r="ECT2" s="185"/>
      <c r="ECU2" s="185"/>
      <c r="ECV2" s="185"/>
      <c r="ECW2" s="185"/>
      <c r="ECX2" s="185"/>
      <c r="ECY2" s="185"/>
      <c r="ECZ2" s="185"/>
      <c r="EDA2" s="185"/>
      <c r="EDB2" s="185"/>
      <c r="EDC2" s="185"/>
      <c r="EDD2" s="185"/>
      <c r="EDE2" s="185"/>
      <c r="EDF2" s="185"/>
      <c r="EDG2" s="185"/>
      <c r="EDH2" s="185"/>
      <c r="EDI2" s="185"/>
      <c r="EDJ2" s="185"/>
      <c r="EDK2" s="185"/>
      <c r="EDL2" s="185"/>
      <c r="EDM2" s="185"/>
      <c r="EDN2" s="185"/>
      <c r="EDO2" s="185"/>
      <c r="EDP2" s="185"/>
      <c r="EDQ2" s="185"/>
      <c r="EDR2" s="185"/>
      <c r="EDS2" s="185"/>
      <c r="EDT2" s="185"/>
      <c r="EDU2" s="185"/>
      <c r="EDV2" s="185"/>
      <c r="EDW2" s="185"/>
      <c r="EDX2" s="185"/>
      <c r="EDY2" s="185"/>
      <c r="EDZ2" s="185"/>
      <c r="EEA2" s="185"/>
      <c r="EEB2" s="185"/>
      <c r="EEC2" s="185"/>
      <c r="EED2" s="185"/>
      <c r="EEE2" s="185"/>
      <c r="EEF2" s="185"/>
      <c r="EEG2" s="185"/>
      <c r="EEH2" s="185"/>
      <c r="EEI2" s="185"/>
      <c r="EEJ2" s="185"/>
      <c r="EEK2" s="185"/>
      <c r="EEL2" s="185"/>
      <c r="EEM2" s="185"/>
      <c r="EEN2" s="185"/>
      <c r="EEO2" s="185"/>
      <c r="EEP2" s="185"/>
      <c r="EEQ2" s="185"/>
      <c r="EER2" s="185"/>
      <c r="EES2" s="185"/>
      <c r="EET2" s="185"/>
      <c r="EEU2" s="185"/>
      <c r="EEV2" s="185"/>
      <c r="EEW2" s="185"/>
      <c r="EEX2" s="185"/>
      <c r="EEY2" s="185"/>
      <c r="EEZ2" s="185"/>
      <c r="EFA2" s="185"/>
      <c r="EFB2" s="185"/>
      <c r="EFC2" s="185"/>
      <c r="EFD2" s="185"/>
      <c r="EFE2" s="185"/>
      <c r="EFF2" s="185"/>
      <c r="EFG2" s="185"/>
      <c r="EFH2" s="185"/>
      <c r="EFI2" s="185"/>
      <c r="EFJ2" s="185"/>
      <c r="EFK2" s="185"/>
      <c r="EFL2" s="185"/>
      <c r="EFM2" s="185"/>
      <c r="EFN2" s="185"/>
      <c r="EFO2" s="185"/>
      <c r="EFP2" s="185"/>
      <c r="EFQ2" s="185"/>
      <c r="EFR2" s="185"/>
      <c r="EFS2" s="185"/>
      <c r="EFT2" s="185"/>
      <c r="EFU2" s="185"/>
      <c r="EFV2" s="185"/>
      <c r="EFW2" s="185"/>
      <c r="EFX2" s="185"/>
      <c r="EFY2" s="185"/>
      <c r="EFZ2" s="185"/>
      <c r="EGA2" s="185"/>
      <c r="EGB2" s="185"/>
      <c r="EGC2" s="185"/>
      <c r="EGD2" s="185"/>
      <c r="EGE2" s="185"/>
      <c r="EGF2" s="185"/>
      <c r="EGG2" s="185"/>
      <c r="EGH2" s="185"/>
      <c r="EGI2" s="185"/>
      <c r="EGJ2" s="185"/>
      <c r="EGK2" s="185"/>
      <c r="EGL2" s="185"/>
      <c r="EGM2" s="185"/>
      <c r="EGN2" s="185"/>
      <c r="EGO2" s="185"/>
      <c r="EGP2" s="185"/>
      <c r="EGQ2" s="185"/>
      <c r="EGR2" s="185"/>
      <c r="EGS2" s="185"/>
      <c r="EGT2" s="185"/>
      <c r="EGU2" s="185"/>
      <c r="EGV2" s="185"/>
      <c r="EGW2" s="185"/>
      <c r="EGX2" s="185"/>
      <c r="EGY2" s="185"/>
      <c r="EGZ2" s="185"/>
      <c r="EHA2" s="185"/>
      <c r="EHB2" s="185"/>
      <c r="EHC2" s="185"/>
      <c r="EHD2" s="185"/>
      <c r="EHE2" s="185"/>
      <c r="EHF2" s="185"/>
      <c r="EHG2" s="185"/>
      <c r="EHH2" s="185"/>
      <c r="EHI2" s="185"/>
      <c r="EHJ2" s="185"/>
      <c r="EHK2" s="185"/>
      <c r="EHL2" s="185"/>
      <c r="EHM2" s="185"/>
      <c r="EHN2" s="185"/>
      <c r="EHO2" s="185"/>
      <c r="EHP2" s="185"/>
      <c r="EHQ2" s="185"/>
      <c r="EHR2" s="185"/>
      <c r="EHS2" s="185"/>
      <c r="EHT2" s="185"/>
      <c r="EHU2" s="185"/>
      <c r="EHV2" s="185"/>
      <c r="EHW2" s="185"/>
      <c r="EHX2" s="185"/>
      <c r="EHY2" s="185"/>
      <c r="EHZ2" s="185"/>
      <c r="EIA2" s="185"/>
      <c r="EIB2" s="185"/>
      <c r="EIC2" s="185"/>
      <c r="EID2" s="185"/>
      <c r="EIE2" s="185"/>
      <c r="EIF2" s="185"/>
      <c r="EIG2" s="185"/>
      <c r="EIH2" s="185"/>
      <c r="EII2" s="185"/>
      <c r="EIJ2" s="185"/>
      <c r="EIK2" s="185"/>
      <c r="EIL2" s="185"/>
      <c r="EIM2" s="185"/>
      <c r="EIN2" s="185"/>
      <c r="EIO2" s="185"/>
      <c r="EIP2" s="185"/>
      <c r="EIQ2" s="185"/>
      <c r="EIR2" s="185"/>
      <c r="EIS2" s="185"/>
      <c r="EIT2" s="185"/>
      <c r="EIU2" s="185"/>
      <c r="EIV2" s="185"/>
      <c r="EIW2" s="185"/>
      <c r="EIX2" s="185"/>
      <c r="EIY2" s="185"/>
      <c r="EIZ2" s="185"/>
      <c r="EJA2" s="185"/>
      <c r="EJB2" s="185"/>
      <c r="EJC2" s="185"/>
      <c r="EJD2" s="185"/>
      <c r="EJE2" s="185"/>
      <c r="EJF2" s="185"/>
      <c r="EJG2" s="185"/>
      <c r="EJH2" s="185"/>
      <c r="EJI2" s="185"/>
      <c r="EJJ2" s="185"/>
      <c r="EJK2" s="185"/>
      <c r="EJL2" s="185"/>
      <c r="EJM2" s="185"/>
      <c r="EJN2" s="185"/>
      <c r="EJO2" s="185"/>
      <c r="EJP2" s="185"/>
      <c r="EJQ2" s="185"/>
      <c r="EJR2" s="185"/>
      <c r="EJS2" s="185"/>
      <c r="EJT2" s="185"/>
      <c r="EJU2" s="185"/>
      <c r="EJV2" s="185"/>
      <c r="EJW2" s="185"/>
      <c r="EJX2" s="185"/>
      <c r="EJY2" s="185"/>
      <c r="EJZ2" s="185"/>
      <c r="EKA2" s="185"/>
      <c r="EKB2" s="185"/>
      <c r="EKC2" s="185"/>
      <c r="EKD2" s="185"/>
      <c r="EKE2" s="185"/>
      <c r="EKF2" s="185"/>
      <c r="EKG2" s="185"/>
      <c r="EKH2" s="185"/>
      <c r="EKI2" s="185"/>
      <c r="EKJ2" s="185"/>
      <c r="EKK2" s="185"/>
      <c r="EKL2" s="185"/>
      <c r="EKM2" s="185"/>
      <c r="EKN2" s="185"/>
      <c r="EKO2" s="185"/>
      <c r="EKP2" s="185"/>
      <c r="EKQ2" s="185"/>
      <c r="EKR2" s="185"/>
      <c r="EKS2" s="185"/>
      <c r="EKT2" s="185"/>
      <c r="EKU2" s="185"/>
      <c r="EKV2" s="185"/>
      <c r="EKW2" s="185"/>
      <c r="EKX2" s="185"/>
      <c r="EKY2" s="185"/>
      <c r="EKZ2" s="185"/>
      <c r="ELA2" s="185"/>
      <c r="ELB2" s="185"/>
      <c r="ELC2" s="185"/>
      <c r="ELD2" s="185"/>
      <c r="ELE2" s="185"/>
      <c r="ELF2" s="185"/>
      <c r="ELG2" s="185"/>
      <c r="ELH2" s="185"/>
      <c r="ELI2" s="185"/>
      <c r="ELJ2" s="185"/>
      <c r="ELK2" s="185"/>
      <c r="ELL2" s="185"/>
      <c r="ELM2" s="185"/>
      <c r="ELN2" s="185"/>
      <c r="ELO2" s="185"/>
      <c r="ELP2" s="185"/>
      <c r="ELQ2" s="185"/>
      <c r="ELR2" s="185"/>
      <c r="ELS2" s="185"/>
      <c r="ELT2" s="185"/>
      <c r="ELU2" s="185"/>
      <c r="ELV2" s="185"/>
      <c r="ELW2" s="185"/>
      <c r="ELX2" s="185"/>
      <c r="ELY2" s="185"/>
      <c r="ELZ2" s="185"/>
      <c r="EMA2" s="185"/>
      <c r="EMB2" s="185"/>
      <c r="EMC2" s="185"/>
      <c r="EMD2" s="185"/>
      <c r="EME2" s="185"/>
      <c r="EMF2" s="185"/>
      <c r="EMG2" s="185"/>
      <c r="EMH2" s="185"/>
      <c r="EMI2" s="185"/>
      <c r="EMJ2" s="185"/>
      <c r="EMK2" s="185"/>
      <c r="EML2" s="185"/>
      <c r="EMM2" s="185"/>
      <c r="EMN2" s="185"/>
      <c r="EMO2" s="185"/>
      <c r="EMP2" s="185"/>
      <c r="EMQ2" s="185"/>
      <c r="EMR2" s="185"/>
      <c r="EMS2" s="185"/>
      <c r="EMT2" s="185"/>
      <c r="EMU2" s="185"/>
      <c r="EMV2" s="185"/>
      <c r="EMW2" s="185"/>
      <c r="EMX2" s="185"/>
      <c r="EMY2" s="185"/>
      <c r="EMZ2" s="185"/>
      <c r="ENA2" s="185"/>
      <c r="ENB2" s="185"/>
      <c r="ENC2" s="185"/>
      <c r="END2" s="185"/>
      <c r="ENE2" s="185"/>
      <c r="ENF2" s="185"/>
      <c r="ENG2" s="185"/>
      <c r="ENH2" s="185"/>
      <c r="ENI2" s="185"/>
      <c r="ENJ2" s="185"/>
      <c r="ENK2" s="185"/>
      <c r="ENL2" s="185"/>
      <c r="ENM2" s="185"/>
      <c r="ENN2" s="185"/>
      <c r="ENO2" s="185"/>
      <c r="ENP2" s="185"/>
      <c r="ENQ2" s="185"/>
      <c r="ENR2" s="185"/>
      <c r="ENS2" s="185"/>
      <c r="ENT2" s="185"/>
      <c r="ENU2" s="185"/>
      <c r="ENV2" s="185"/>
      <c r="ENW2" s="185"/>
      <c r="ENX2" s="185"/>
      <c r="ENY2" s="185"/>
      <c r="ENZ2" s="185"/>
      <c r="EOA2" s="185"/>
      <c r="EOB2" s="185"/>
      <c r="EOC2" s="185"/>
      <c r="EOD2" s="185"/>
      <c r="EOE2" s="185"/>
      <c r="EOF2" s="185"/>
      <c r="EOG2" s="185"/>
      <c r="EOH2" s="185"/>
      <c r="EOI2" s="185"/>
      <c r="EOJ2" s="185"/>
      <c r="EOK2" s="185"/>
      <c r="EOL2" s="185"/>
      <c r="EOM2" s="185"/>
      <c r="EON2" s="185"/>
      <c r="EOO2" s="185"/>
      <c r="EOP2" s="185"/>
      <c r="EOQ2" s="185"/>
      <c r="EOR2" s="185"/>
      <c r="EOS2" s="185"/>
      <c r="EOT2" s="185"/>
      <c r="EOU2" s="185"/>
      <c r="EOV2" s="185"/>
      <c r="EOW2" s="185"/>
      <c r="EOX2" s="185"/>
      <c r="EOY2" s="185"/>
      <c r="EOZ2" s="185"/>
      <c r="EPA2" s="185"/>
      <c r="EPB2" s="185"/>
      <c r="EPC2" s="185"/>
      <c r="EPD2" s="185"/>
      <c r="EPE2" s="185"/>
      <c r="EPF2" s="185"/>
      <c r="EPG2" s="185"/>
      <c r="EPH2" s="185"/>
      <c r="EPI2" s="185"/>
      <c r="EPJ2" s="185"/>
      <c r="EPK2" s="185"/>
      <c r="EPL2" s="185"/>
      <c r="EPM2" s="185"/>
      <c r="EPN2" s="185"/>
      <c r="EPO2" s="185"/>
      <c r="EPP2" s="185"/>
      <c r="EPQ2" s="185"/>
      <c r="EPR2" s="185"/>
      <c r="EPS2" s="185"/>
      <c r="EPT2" s="185"/>
      <c r="EPU2" s="185"/>
      <c r="EPV2" s="185"/>
      <c r="EPW2" s="185"/>
      <c r="EPX2" s="185"/>
      <c r="EPY2" s="185"/>
      <c r="EPZ2" s="185"/>
      <c r="EQA2" s="185"/>
      <c r="EQB2" s="185"/>
      <c r="EQC2" s="185"/>
      <c r="EQD2" s="185"/>
      <c r="EQE2" s="185"/>
      <c r="EQF2" s="185"/>
      <c r="EQG2" s="185"/>
      <c r="EQH2" s="185"/>
      <c r="EQI2" s="185"/>
      <c r="EQJ2" s="185"/>
      <c r="EQK2" s="185"/>
      <c r="EQL2" s="185"/>
      <c r="EQM2" s="185"/>
      <c r="EQN2" s="185"/>
      <c r="EQO2" s="185"/>
      <c r="EQP2" s="185"/>
      <c r="EQQ2" s="185"/>
      <c r="EQR2" s="185"/>
      <c r="EQS2" s="185"/>
      <c r="EQT2" s="185"/>
      <c r="EQU2" s="185"/>
      <c r="EQV2" s="185"/>
      <c r="EQW2" s="185"/>
      <c r="EQX2" s="185"/>
      <c r="EQY2" s="185"/>
      <c r="EQZ2" s="185"/>
      <c r="ERA2" s="185"/>
      <c r="ERB2" s="185"/>
      <c r="ERC2" s="185"/>
      <c r="ERD2" s="185"/>
      <c r="ERE2" s="185"/>
      <c r="ERF2" s="185"/>
      <c r="ERG2" s="185"/>
      <c r="ERH2" s="185"/>
      <c r="ERI2" s="185"/>
      <c r="ERJ2" s="185"/>
      <c r="ERK2" s="185"/>
      <c r="ERL2" s="185"/>
      <c r="ERM2" s="185"/>
      <c r="ERN2" s="185"/>
      <c r="ERO2" s="185"/>
      <c r="ERP2" s="185"/>
      <c r="ERQ2" s="185"/>
      <c r="ERR2" s="185"/>
      <c r="ERS2" s="185"/>
      <c r="ERT2" s="185"/>
      <c r="ERU2" s="185"/>
      <c r="ERV2" s="185"/>
      <c r="ERW2" s="185"/>
      <c r="ERX2" s="185"/>
      <c r="ERY2" s="185"/>
      <c r="ERZ2" s="185"/>
      <c r="ESA2" s="185"/>
      <c r="ESB2" s="185"/>
      <c r="ESC2" s="185"/>
      <c r="ESD2" s="185"/>
      <c r="ESE2" s="185"/>
      <c r="ESF2" s="185"/>
      <c r="ESG2" s="185"/>
      <c r="ESH2" s="185"/>
      <c r="ESI2" s="185"/>
      <c r="ESJ2" s="185"/>
      <c r="ESK2" s="185"/>
      <c r="ESL2" s="185"/>
      <c r="ESM2" s="185"/>
      <c r="ESN2" s="185"/>
      <c r="ESO2" s="185"/>
      <c r="ESP2" s="185"/>
      <c r="ESQ2" s="185"/>
      <c r="ESR2" s="185"/>
      <c r="ESS2" s="185"/>
      <c r="EST2" s="185"/>
      <c r="ESU2" s="185"/>
      <c r="ESV2" s="185"/>
      <c r="ESW2" s="185"/>
      <c r="ESX2" s="185"/>
      <c r="ESY2" s="185"/>
      <c r="ESZ2" s="185"/>
      <c r="ETA2" s="185"/>
      <c r="ETB2" s="185"/>
      <c r="ETC2" s="185"/>
      <c r="ETD2" s="185"/>
      <c r="ETE2" s="185"/>
      <c r="ETF2" s="185"/>
      <c r="ETG2" s="185"/>
      <c r="ETH2" s="185"/>
      <c r="ETI2" s="185"/>
      <c r="ETJ2" s="185"/>
      <c r="ETK2" s="185"/>
      <c r="ETL2" s="185"/>
      <c r="ETM2" s="185"/>
      <c r="ETN2" s="185"/>
      <c r="ETO2" s="185"/>
      <c r="ETP2" s="185"/>
      <c r="ETQ2" s="185"/>
      <c r="ETR2" s="185"/>
      <c r="ETS2" s="185"/>
      <c r="ETT2" s="185"/>
      <c r="ETU2" s="185"/>
      <c r="ETV2" s="185"/>
      <c r="ETW2" s="185"/>
      <c r="ETX2" s="185"/>
      <c r="ETY2" s="185"/>
      <c r="ETZ2" s="185"/>
      <c r="EUA2" s="185"/>
      <c r="EUB2" s="185"/>
      <c r="EUC2" s="185"/>
      <c r="EUD2" s="185"/>
      <c r="EUE2" s="185"/>
      <c r="EUF2" s="185"/>
      <c r="EUG2" s="185"/>
      <c r="EUH2" s="185"/>
      <c r="EUI2" s="185"/>
      <c r="EUJ2" s="185"/>
      <c r="EUK2" s="185"/>
      <c r="EUL2" s="185"/>
      <c r="EUM2" s="185"/>
      <c r="EUN2" s="185"/>
      <c r="EUO2" s="185"/>
      <c r="EUP2" s="185"/>
      <c r="EUQ2" s="185"/>
      <c r="EUR2" s="185"/>
      <c r="EUS2" s="185"/>
      <c r="EUT2" s="185"/>
      <c r="EUU2" s="185"/>
      <c r="EUV2" s="185"/>
      <c r="EUW2" s="185"/>
      <c r="EUX2" s="185"/>
      <c r="EUY2" s="185"/>
      <c r="EUZ2" s="185"/>
      <c r="EVA2" s="185"/>
      <c r="EVB2" s="185"/>
      <c r="EVC2" s="185"/>
      <c r="EVD2" s="185"/>
      <c r="EVE2" s="185"/>
      <c r="EVF2" s="185"/>
      <c r="EVG2" s="185"/>
      <c r="EVH2" s="185"/>
      <c r="EVI2" s="185"/>
      <c r="EVJ2" s="185"/>
      <c r="EVK2" s="185"/>
      <c r="EVL2" s="185"/>
      <c r="EVM2" s="185"/>
      <c r="EVN2" s="185"/>
      <c r="EVO2" s="185"/>
      <c r="EVP2" s="185"/>
      <c r="EVQ2" s="185"/>
      <c r="EVR2" s="185"/>
      <c r="EVS2" s="185"/>
      <c r="EVT2" s="185"/>
      <c r="EVU2" s="185"/>
      <c r="EVV2" s="185"/>
      <c r="EVW2" s="185"/>
      <c r="EVX2" s="185"/>
      <c r="EVY2" s="185"/>
      <c r="EVZ2" s="185"/>
      <c r="EWA2" s="185"/>
      <c r="EWB2" s="185"/>
      <c r="EWC2" s="185"/>
      <c r="EWD2" s="185"/>
      <c r="EWE2" s="185"/>
      <c r="EWF2" s="185"/>
      <c r="EWG2" s="185"/>
      <c r="EWH2" s="185"/>
      <c r="EWI2" s="185"/>
      <c r="EWJ2" s="185"/>
      <c r="EWK2" s="185"/>
      <c r="EWL2" s="185"/>
      <c r="EWM2" s="185"/>
      <c r="EWN2" s="185"/>
      <c r="EWO2" s="185"/>
      <c r="EWP2" s="185"/>
      <c r="EWQ2" s="185"/>
      <c r="EWR2" s="185"/>
      <c r="EWS2" s="185"/>
      <c r="EWT2" s="185"/>
      <c r="EWU2" s="185"/>
      <c r="EWV2" s="185"/>
      <c r="EWW2" s="185"/>
      <c r="EWX2" s="185"/>
      <c r="EWY2" s="185"/>
      <c r="EWZ2" s="185"/>
      <c r="EXA2" s="185"/>
      <c r="EXB2" s="185"/>
      <c r="EXC2" s="185"/>
      <c r="EXD2" s="185"/>
      <c r="EXE2" s="185"/>
      <c r="EXF2" s="185"/>
      <c r="EXG2" s="185"/>
      <c r="EXH2" s="185"/>
      <c r="EXI2" s="185"/>
      <c r="EXJ2" s="185"/>
      <c r="EXK2" s="185"/>
      <c r="EXL2" s="185"/>
      <c r="EXM2" s="185"/>
      <c r="EXN2" s="185"/>
      <c r="EXO2" s="185"/>
      <c r="EXP2" s="185"/>
      <c r="EXQ2" s="185"/>
      <c r="EXR2" s="185"/>
      <c r="EXS2" s="185"/>
      <c r="EXT2" s="185"/>
      <c r="EXU2" s="185"/>
      <c r="EXV2" s="185"/>
      <c r="EXW2" s="185"/>
      <c r="EXX2" s="185"/>
      <c r="EXY2" s="185"/>
      <c r="EXZ2" s="185"/>
      <c r="EYA2" s="185"/>
      <c r="EYB2" s="185"/>
      <c r="EYC2" s="185"/>
      <c r="EYD2" s="185"/>
      <c r="EYE2" s="185"/>
      <c r="EYF2" s="185"/>
      <c r="EYG2" s="185"/>
      <c r="EYH2" s="185"/>
      <c r="EYI2" s="185"/>
      <c r="EYJ2" s="185"/>
      <c r="EYK2" s="185"/>
      <c r="EYL2" s="185"/>
      <c r="EYM2" s="185"/>
      <c r="EYN2" s="185"/>
      <c r="EYO2" s="185"/>
      <c r="EYP2" s="185"/>
      <c r="EYQ2" s="185"/>
      <c r="EYR2" s="185"/>
      <c r="EYS2" s="185"/>
      <c r="EYT2" s="185"/>
      <c r="EYU2" s="185"/>
      <c r="EYV2" s="185"/>
      <c r="EYW2" s="185"/>
      <c r="EYX2" s="185"/>
      <c r="EYY2" s="185"/>
      <c r="EYZ2" s="185"/>
      <c r="EZA2" s="185"/>
      <c r="EZB2" s="185"/>
      <c r="EZC2" s="185"/>
      <c r="EZD2" s="185"/>
      <c r="EZE2" s="185"/>
      <c r="EZF2" s="185"/>
      <c r="EZG2" s="185"/>
      <c r="EZH2" s="185"/>
      <c r="EZI2" s="185"/>
      <c r="EZJ2" s="185"/>
      <c r="EZK2" s="185"/>
      <c r="EZL2" s="185"/>
      <c r="EZM2" s="185"/>
      <c r="EZN2" s="185"/>
      <c r="EZO2" s="185"/>
      <c r="EZP2" s="185"/>
      <c r="EZQ2" s="185"/>
      <c r="EZR2" s="185"/>
      <c r="EZS2" s="185"/>
      <c r="EZT2" s="185"/>
      <c r="EZU2" s="185"/>
      <c r="EZV2" s="185"/>
      <c r="EZW2" s="185"/>
      <c r="EZX2" s="185"/>
      <c r="EZY2" s="185"/>
      <c r="EZZ2" s="185"/>
      <c r="FAA2" s="185"/>
      <c r="FAB2" s="185"/>
      <c r="FAC2" s="185"/>
      <c r="FAD2" s="185"/>
      <c r="FAE2" s="185"/>
      <c r="FAF2" s="185"/>
      <c r="FAG2" s="185"/>
      <c r="FAH2" s="185"/>
      <c r="FAI2" s="185"/>
      <c r="FAJ2" s="185"/>
      <c r="FAK2" s="185"/>
      <c r="FAL2" s="185"/>
      <c r="FAM2" s="185"/>
      <c r="FAN2" s="185"/>
      <c r="FAO2" s="185"/>
      <c r="FAP2" s="185"/>
      <c r="FAQ2" s="185"/>
      <c r="FAR2" s="185"/>
      <c r="FAS2" s="185"/>
      <c r="FAT2" s="185"/>
      <c r="FAU2" s="185"/>
      <c r="FAV2" s="185"/>
      <c r="FAW2" s="185"/>
      <c r="FAX2" s="185"/>
      <c r="FAY2" s="185"/>
      <c r="FAZ2" s="185"/>
      <c r="FBA2" s="185"/>
      <c r="FBB2" s="185"/>
      <c r="FBC2" s="185"/>
      <c r="FBD2" s="185"/>
      <c r="FBE2" s="185"/>
      <c r="FBF2" s="185"/>
      <c r="FBG2" s="185"/>
      <c r="FBH2" s="185"/>
      <c r="FBI2" s="185"/>
      <c r="FBJ2" s="185"/>
      <c r="FBK2" s="185"/>
      <c r="FBL2" s="185"/>
      <c r="FBM2" s="185"/>
      <c r="FBN2" s="185"/>
      <c r="FBO2" s="185"/>
      <c r="FBP2" s="185"/>
      <c r="FBQ2" s="185"/>
      <c r="FBR2" s="185"/>
      <c r="FBS2" s="185"/>
      <c r="FBT2" s="185"/>
      <c r="FBU2" s="185"/>
      <c r="FBV2" s="185"/>
      <c r="FBW2" s="185"/>
      <c r="FBX2" s="185"/>
      <c r="FBY2" s="185"/>
      <c r="FBZ2" s="185"/>
      <c r="FCA2" s="185"/>
      <c r="FCB2" s="185"/>
      <c r="FCC2" s="185"/>
      <c r="FCD2" s="185"/>
      <c r="FCE2" s="185"/>
      <c r="FCF2" s="185"/>
      <c r="FCG2" s="185"/>
      <c r="FCH2" s="185"/>
      <c r="FCI2" s="185"/>
      <c r="FCJ2" s="185"/>
      <c r="FCK2" s="185"/>
      <c r="FCL2" s="185"/>
      <c r="FCM2" s="185"/>
      <c r="FCN2" s="185"/>
      <c r="FCO2" s="185"/>
      <c r="FCP2" s="185"/>
      <c r="FCQ2" s="185"/>
      <c r="FCR2" s="185"/>
      <c r="FCS2" s="185"/>
      <c r="FCT2" s="185"/>
      <c r="FCU2" s="185"/>
      <c r="FCV2" s="185"/>
      <c r="FCW2" s="185"/>
      <c r="FCX2" s="185"/>
      <c r="FCY2" s="185"/>
      <c r="FCZ2" s="185"/>
      <c r="FDA2" s="185"/>
      <c r="FDB2" s="185"/>
      <c r="FDC2" s="185"/>
      <c r="FDD2" s="185"/>
      <c r="FDE2" s="185"/>
      <c r="FDF2" s="185"/>
      <c r="FDG2" s="185"/>
      <c r="FDH2" s="185"/>
      <c r="FDI2" s="185"/>
      <c r="FDJ2" s="185"/>
      <c r="FDK2" s="185"/>
      <c r="FDL2" s="185"/>
      <c r="FDM2" s="185"/>
      <c r="FDN2" s="185"/>
      <c r="FDO2" s="185"/>
      <c r="FDP2" s="185"/>
      <c r="FDQ2" s="185"/>
      <c r="FDR2" s="185"/>
      <c r="FDS2" s="185"/>
      <c r="FDT2" s="185"/>
      <c r="FDU2" s="185"/>
      <c r="FDV2" s="185"/>
      <c r="FDW2" s="185"/>
      <c r="FDX2" s="185"/>
      <c r="FDY2" s="185"/>
      <c r="FDZ2" s="185"/>
      <c r="FEA2" s="185"/>
      <c r="FEB2" s="185"/>
      <c r="FEC2" s="185"/>
      <c r="FED2" s="185"/>
      <c r="FEE2" s="185"/>
      <c r="FEF2" s="185"/>
      <c r="FEG2" s="185"/>
      <c r="FEH2" s="185"/>
      <c r="FEI2" s="185"/>
      <c r="FEJ2" s="185"/>
      <c r="FEK2" s="185"/>
      <c r="FEL2" s="185"/>
      <c r="FEM2" s="185"/>
      <c r="FEN2" s="185"/>
      <c r="FEO2" s="185"/>
      <c r="FEP2" s="185"/>
      <c r="FEQ2" s="185"/>
      <c r="FER2" s="185"/>
      <c r="FES2" s="185"/>
      <c r="FET2" s="185"/>
      <c r="FEU2" s="185"/>
      <c r="FEV2" s="185"/>
      <c r="FEW2" s="185"/>
      <c r="FEX2" s="185"/>
      <c r="FEY2" s="185"/>
      <c r="FEZ2" s="185"/>
      <c r="FFA2" s="185"/>
      <c r="FFB2" s="185"/>
      <c r="FFC2" s="185"/>
      <c r="FFD2" s="185"/>
      <c r="FFE2" s="185"/>
      <c r="FFF2" s="185"/>
      <c r="FFG2" s="185"/>
      <c r="FFH2" s="185"/>
      <c r="FFI2" s="185"/>
      <c r="FFJ2" s="185"/>
      <c r="FFK2" s="185"/>
      <c r="FFL2" s="185"/>
      <c r="FFM2" s="185"/>
      <c r="FFN2" s="185"/>
      <c r="FFO2" s="185"/>
      <c r="FFP2" s="185"/>
      <c r="FFQ2" s="185"/>
      <c r="FFR2" s="185"/>
      <c r="FFS2" s="185"/>
      <c r="FFT2" s="185"/>
      <c r="FFU2" s="185"/>
      <c r="FFV2" s="185"/>
      <c r="FFW2" s="185"/>
      <c r="FFX2" s="185"/>
      <c r="FFY2" s="185"/>
      <c r="FFZ2" s="185"/>
      <c r="FGA2" s="185"/>
      <c r="FGB2" s="185"/>
      <c r="FGC2" s="185"/>
      <c r="FGD2" s="185"/>
      <c r="FGE2" s="185"/>
      <c r="FGF2" s="185"/>
      <c r="FGG2" s="185"/>
      <c r="FGH2" s="185"/>
      <c r="FGI2" s="185"/>
      <c r="FGJ2" s="185"/>
      <c r="FGK2" s="185"/>
      <c r="FGL2" s="185"/>
      <c r="FGM2" s="185"/>
      <c r="FGN2" s="185"/>
      <c r="FGO2" s="185"/>
      <c r="FGP2" s="185"/>
      <c r="FGQ2" s="185"/>
      <c r="FGR2" s="185"/>
      <c r="FGS2" s="185"/>
      <c r="FGT2" s="185"/>
      <c r="FGU2" s="185"/>
      <c r="FGV2" s="185"/>
      <c r="FGW2" s="185"/>
      <c r="FGX2" s="185"/>
      <c r="FGY2" s="185"/>
      <c r="FGZ2" s="185"/>
      <c r="FHA2" s="185"/>
      <c r="FHB2" s="185"/>
      <c r="FHC2" s="185"/>
      <c r="FHD2" s="185"/>
      <c r="FHE2" s="185"/>
      <c r="FHF2" s="185"/>
      <c r="FHG2" s="185"/>
      <c r="FHH2" s="185"/>
      <c r="FHI2" s="185"/>
      <c r="FHJ2" s="185"/>
      <c r="FHK2" s="185"/>
      <c r="FHL2" s="185"/>
      <c r="FHM2" s="185"/>
      <c r="FHN2" s="185"/>
      <c r="FHO2" s="185"/>
      <c r="FHP2" s="185"/>
      <c r="FHQ2" s="185"/>
      <c r="FHR2" s="185"/>
      <c r="FHS2" s="185"/>
      <c r="FHT2" s="185"/>
      <c r="FHU2" s="185"/>
      <c r="FHV2" s="185"/>
      <c r="FHW2" s="185"/>
      <c r="FHX2" s="185"/>
      <c r="FHY2" s="185"/>
      <c r="FHZ2" s="185"/>
      <c r="FIA2" s="185"/>
      <c r="FIB2" s="185"/>
      <c r="FIC2" s="185"/>
      <c r="FID2" s="185"/>
      <c r="FIE2" s="185"/>
      <c r="FIF2" s="185"/>
      <c r="FIG2" s="185"/>
      <c r="FIH2" s="185"/>
      <c r="FII2" s="185"/>
      <c r="FIJ2" s="185"/>
      <c r="FIK2" s="185"/>
      <c r="FIL2" s="185"/>
      <c r="FIM2" s="185"/>
      <c r="FIN2" s="185"/>
      <c r="FIO2" s="185"/>
      <c r="FIP2" s="185"/>
      <c r="FIQ2" s="185"/>
      <c r="FIR2" s="185"/>
      <c r="FIS2" s="185"/>
      <c r="FIT2" s="185"/>
      <c r="FIU2" s="185"/>
      <c r="FIV2" s="185"/>
      <c r="FIW2" s="185"/>
      <c r="FIX2" s="185"/>
      <c r="FIY2" s="185"/>
      <c r="FIZ2" s="185"/>
      <c r="FJA2" s="185"/>
      <c r="FJB2" s="185"/>
      <c r="FJC2" s="185"/>
      <c r="FJD2" s="185"/>
      <c r="FJE2" s="185"/>
      <c r="FJF2" s="185"/>
      <c r="FJG2" s="185"/>
      <c r="FJH2" s="185"/>
      <c r="FJI2" s="185"/>
      <c r="FJJ2" s="185"/>
      <c r="FJK2" s="185"/>
      <c r="FJL2" s="185"/>
      <c r="FJM2" s="185"/>
      <c r="FJN2" s="185"/>
      <c r="FJO2" s="185"/>
      <c r="FJP2" s="185"/>
      <c r="FJQ2" s="185"/>
      <c r="FJR2" s="185"/>
      <c r="FJS2" s="185"/>
      <c r="FJT2" s="185"/>
      <c r="FJU2" s="185"/>
      <c r="FJV2" s="185"/>
      <c r="FJW2" s="185"/>
      <c r="FJX2" s="185"/>
      <c r="FJY2" s="185"/>
      <c r="FJZ2" s="185"/>
      <c r="FKA2" s="185"/>
      <c r="FKB2" s="185"/>
      <c r="FKC2" s="185"/>
      <c r="FKD2" s="185"/>
      <c r="FKE2" s="185"/>
      <c r="FKF2" s="185"/>
      <c r="FKG2" s="185"/>
      <c r="FKH2" s="185"/>
      <c r="FKI2" s="185"/>
      <c r="FKJ2" s="185"/>
      <c r="FKK2" s="185"/>
      <c r="FKL2" s="185"/>
      <c r="FKM2" s="185"/>
      <c r="FKN2" s="185"/>
      <c r="FKO2" s="185"/>
      <c r="FKP2" s="185"/>
      <c r="FKQ2" s="185"/>
      <c r="FKR2" s="185"/>
      <c r="FKS2" s="185"/>
      <c r="FKT2" s="185"/>
      <c r="FKU2" s="185"/>
      <c r="FKV2" s="185"/>
      <c r="FKW2" s="185"/>
      <c r="FKX2" s="185"/>
      <c r="FKY2" s="185"/>
      <c r="FKZ2" s="185"/>
      <c r="FLA2" s="185"/>
      <c r="FLB2" s="185"/>
      <c r="FLC2" s="185"/>
      <c r="FLD2" s="185"/>
      <c r="FLE2" s="185"/>
      <c r="FLF2" s="185"/>
      <c r="FLG2" s="185"/>
      <c r="FLH2" s="185"/>
      <c r="FLI2" s="185"/>
      <c r="FLJ2" s="185"/>
      <c r="FLK2" s="185"/>
      <c r="FLL2" s="185"/>
      <c r="FLM2" s="185"/>
      <c r="FLN2" s="185"/>
      <c r="FLO2" s="185"/>
      <c r="FLP2" s="185"/>
      <c r="FLQ2" s="185"/>
      <c r="FLR2" s="185"/>
      <c r="FLS2" s="185"/>
      <c r="FLT2" s="185"/>
      <c r="FLU2" s="185"/>
      <c r="FLV2" s="185"/>
      <c r="FLW2" s="185"/>
      <c r="FLX2" s="185"/>
      <c r="FLY2" s="185"/>
      <c r="FLZ2" s="185"/>
      <c r="FMA2" s="185"/>
      <c r="FMB2" s="185"/>
      <c r="FMC2" s="185"/>
      <c r="FMD2" s="185"/>
      <c r="FME2" s="185"/>
      <c r="FMF2" s="185"/>
      <c r="FMG2" s="185"/>
      <c r="FMH2" s="185"/>
      <c r="FMI2" s="185"/>
      <c r="FMJ2" s="185"/>
      <c r="FMK2" s="185"/>
      <c r="FML2" s="185"/>
      <c r="FMM2" s="185"/>
      <c r="FMN2" s="185"/>
      <c r="FMO2" s="185"/>
      <c r="FMP2" s="185"/>
      <c r="FMQ2" s="185"/>
      <c r="FMR2" s="185"/>
      <c r="FMS2" s="185"/>
      <c r="FMT2" s="185"/>
      <c r="FMU2" s="185"/>
      <c r="FMV2" s="185"/>
      <c r="FMW2" s="185"/>
      <c r="FMX2" s="185"/>
      <c r="FMY2" s="185"/>
      <c r="FMZ2" s="185"/>
      <c r="FNA2" s="185"/>
      <c r="FNB2" s="185"/>
      <c r="FNC2" s="185"/>
      <c r="FND2" s="185"/>
      <c r="FNE2" s="185"/>
      <c r="FNF2" s="185"/>
      <c r="FNG2" s="185"/>
      <c r="FNH2" s="185"/>
      <c r="FNI2" s="185"/>
      <c r="FNJ2" s="185"/>
      <c r="FNK2" s="185"/>
      <c r="FNL2" s="185"/>
      <c r="FNM2" s="185"/>
      <c r="FNN2" s="185"/>
      <c r="FNO2" s="185"/>
      <c r="FNP2" s="185"/>
      <c r="FNQ2" s="185"/>
      <c r="FNR2" s="185"/>
      <c r="FNS2" s="185"/>
      <c r="FNT2" s="185"/>
      <c r="FNU2" s="185"/>
      <c r="FNV2" s="185"/>
      <c r="FNW2" s="185"/>
      <c r="FNX2" s="185"/>
      <c r="FNY2" s="185"/>
      <c r="FNZ2" s="185"/>
      <c r="FOA2" s="185"/>
      <c r="FOB2" s="185"/>
      <c r="FOC2" s="185"/>
      <c r="FOD2" s="185"/>
      <c r="FOE2" s="185"/>
      <c r="FOF2" s="185"/>
      <c r="FOG2" s="185"/>
      <c r="FOH2" s="185"/>
      <c r="FOI2" s="185"/>
      <c r="FOJ2" s="185"/>
      <c r="FOK2" s="185"/>
      <c r="FOL2" s="185"/>
      <c r="FOM2" s="185"/>
      <c r="FON2" s="185"/>
      <c r="FOO2" s="185"/>
      <c r="FOP2" s="185"/>
      <c r="FOQ2" s="185"/>
      <c r="FOR2" s="185"/>
      <c r="FOS2" s="185"/>
      <c r="FOT2" s="185"/>
      <c r="FOU2" s="185"/>
      <c r="FOV2" s="185"/>
      <c r="FOW2" s="185"/>
      <c r="FOX2" s="185"/>
      <c r="FOY2" s="185"/>
      <c r="FOZ2" s="185"/>
      <c r="FPA2" s="185"/>
      <c r="FPB2" s="185"/>
      <c r="FPC2" s="185"/>
      <c r="FPD2" s="185"/>
      <c r="FPE2" s="185"/>
      <c r="FPF2" s="185"/>
      <c r="FPG2" s="185"/>
      <c r="FPH2" s="185"/>
      <c r="FPI2" s="185"/>
      <c r="FPJ2" s="185"/>
      <c r="FPK2" s="185"/>
      <c r="FPL2" s="185"/>
      <c r="FPM2" s="185"/>
      <c r="FPN2" s="185"/>
      <c r="FPO2" s="185"/>
      <c r="FPP2" s="185"/>
      <c r="FPQ2" s="185"/>
      <c r="FPR2" s="185"/>
      <c r="FPS2" s="185"/>
      <c r="FPT2" s="185"/>
      <c r="FPU2" s="185"/>
      <c r="FPV2" s="185"/>
      <c r="FPW2" s="185"/>
      <c r="FPX2" s="185"/>
      <c r="FPY2" s="185"/>
      <c r="FPZ2" s="185"/>
      <c r="FQA2" s="185"/>
      <c r="FQB2" s="185"/>
      <c r="FQC2" s="185"/>
      <c r="FQD2" s="185"/>
      <c r="FQE2" s="185"/>
      <c r="FQF2" s="185"/>
      <c r="FQG2" s="185"/>
      <c r="FQH2" s="185"/>
      <c r="FQI2" s="185"/>
      <c r="FQJ2" s="185"/>
      <c r="FQK2" s="185"/>
      <c r="FQL2" s="185"/>
      <c r="FQM2" s="185"/>
      <c r="FQN2" s="185"/>
      <c r="FQO2" s="185"/>
      <c r="FQP2" s="185"/>
      <c r="FQQ2" s="185"/>
      <c r="FQR2" s="185"/>
      <c r="FQS2" s="185"/>
      <c r="FQT2" s="185"/>
      <c r="FQU2" s="185"/>
      <c r="FQV2" s="185"/>
      <c r="FQW2" s="185"/>
      <c r="FQX2" s="185"/>
      <c r="FQY2" s="185"/>
      <c r="FQZ2" s="185"/>
      <c r="FRA2" s="185"/>
      <c r="FRB2" s="185"/>
      <c r="FRC2" s="185"/>
      <c r="FRD2" s="185"/>
      <c r="FRE2" s="185"/>
      <c r="FRF2" s="185"/>
      <c r="FRG2" s="185"/>
      <c r="FRH2" s="185"/>
      <c r="FRI2" s="185"/>
      <c r="FRJ2" s="185"/>
      <c r="FRK2" s="185"/>
      <c r="FRL2" s="185"/>
      <c r="FRM2" s="185"/>
      <c r="FRN2" s="185"/>
      <c r="FRO2" s="185"/>
      <c r="FRP2" s="185"/>
      <c r="FRQ2" s="185"/>
      <c r="FRR2" s="185"/>
      <c r="FRS2" s="185"/>
      <c r="FRT2" s="185"/>
      <c r="FRU2" s="185"/>
      <c r="FRV2" s="185"/>
      <c r="FRW2" s="185"/>
      <c r="FRX2" s="185"/>
      <c r="FRY2" s="185"/>
      <c r="FRZ2" s="185"/>
      <c r="FSA2" s="185"/>
      <c r="FSB2" s="185"/>
      <c r="FSC2" s="185"/>
      <c r="FSD2" s="185"/>
      <c r="FSE2" s="185"/>
      <c r="FSF2" s="185"/>
      <c r="FSG2" s="185"/>
      <c r="FSH2" s="185"/>
      <c r="FSI2" s="185"/>
      <c r="FSJ2" s="185"/>
      <c r="FSK2" s="185"/>
      <c r="FSL2" s="185"/>
      <c r="FSM2" s="185"/>
      <c r="FSN2" s="185"/>
      <c r="FSO2" s="185"/>
      <c r="FSP2" s="185"/>
      <c r="FSQ2" s="185"/>
      <c r="FSR2" s="185"/>
      <c r="FSS2" s="185"/>
      <c r="FST2" s="185"/>
      <c r="FSU2" s="185"/>
      <c r="FSV2" s="185"/>
      <c r="FSW2" s="185"/>
      <c r="FSX2" s="185"/>
      <c r="FSY2" s="185"/>
      <c r="FSZ2" s="185"/>
      <c r="FTA2" s="185"/>
      <c r="FTB2" s="185"/>
      <c r="FTC2" s="185"/>
      <c r="FTD2" s="185"/>
      <c r="FTE2" s="185"/>
      <c r="FTF2" s="185"/>
      <c r="FTG2" s="185"/>
      <c r="FTH2" s="185"/>
      <c r="FTI2" s="185"/>
      <c r="FTJ2" s="185"/>
      <c r="FTK2" s="185"/>
      <c r="FTL2" s="185"/>
      <c r="FTM2" s="185"/>
      <c r="FTN2" s="185"/>
      <c r="FTO2" s="185"/>
      <c r="FTP2" s="185"/>
      <c r="FTQ2" s="185"/>
      <c r="FTR2" s="185"/>
      <c r="FTS2" s="185"/>
      <c r="FTT2" s="185"/>
      <c r="FTU2" s="185"/>
      <c r="FTV2" s="185"/>
      <c r="FTW2" s="185"/>
      <c r="FTX2" s="185"/>
      <c r="FTY2" s="185"/>
      <c r="FTZ2" s="185"/>
      <c r="FUA2" s="185"/>
      <c r="FUB2" s="185"/>
      <c r="FUC2" s="185"/>
      <c r="FUD2" s="185"/>
      <c r="FUE2" s="185"/>
      <c r="FUF2" s="185"/>
      <c r="FUG2" s="185"/>
      <c r="FUH2" s="185"/>
      <c r="FUI2" s="185"/>
      <c r="FUJ2" s="185"/>
      <c r="FUK2" s="185"/>
      <c r="FUL2" s="185"/>
      <c r="FUM2" s="185"/>
      <c r="FUN2" s="185"/>
      <c r="FUO2" s="185"/>
      <c r="FUP2" s="185"/>
      <c r="FUQ2" s="185"/>
      <c r="FUR2" s="185"/>
      <c r="FUS2" s="185"/>
      <c r="FUT2" s="185"/>
      <c r="FUU2" s="185"/>
      <c r="FUV2" s="185"/>
      <c r="FUW2" s="185"/>
      <c r="FUX2" s="185"/>
      <c r="FUY2" s="185"/>
      <c r="FUZ2" s="185"/>
      <c r="FVA2" s="185"/>
      <c r="FVB2" s="185"/>
      <c r="FVC2" s="185"/>
      <c r="FVD2" s="185"/>
      <c r="FVE2" s="185"/>
      <c r="FVF2" s="185"/>
      <c r="FVG2" s="185"/>
      <c r="FVH2" s="185"/>
      <c r="FVI2" s="185"/>
      <c r="FVJ2" s="185"/>
      <c r="FVK2" s="185"/>
      <c r="FVL2" s="185"/>
      <c r="FVM2" s="185"/>
      <c r="FVN2" s="185"/>
      <c r="FVO2" s="185"/>
      <c r="FVP2" s="185"/>
      <c r="FVQ2" s="185"/>
      <c r="FVR2" s="185"/>
      <c r="FVS2" s="185"/>
      <c r="FVT2" s="185"/>
      <c r="FVU2" s="185"/>
      <c r="FVV2" s="185"/>
      <c r="FVW2" s="185"/>
      <c r="FVX2" s="185"/>
      <c r="FVY2" s="185"/>
      <c r="FVZ2" s="185"/>
      <c r="FWA2" s="185"/>
      <c r="FWB2" s="185"/>
      <c r="FWC2" s="185"/>
      <c r="FWD2" s="185"/>
      <c r="FWE2" s="185"/>
      <c r="FWF2" s="185"/>
      <c r="FWG2" s="185"/>
      <c r="FWH2" s="185"/>
      <c r="FWI2" s="185"/>
      <c r="FWJ2" s="185"/>
      <c r="FWK2" s="185"/>
      <c r="FWL2" s="185"/>
      <c r="FWM2" s="185"/>
      <c r="FWN2" s="185"/>
      <c r="FWO2" s="185"/>
      <c r="FWP2" s="185"/>
      <c r="FWQ2" s="185"/>
      <c r="FWR2" s="185"/>
      <c r="FWS2" s="185"/>
      <c r="FWT2" s="185"/>
      <c r="FWU2" s="185"/>
      <c r="FWV2" s="185"/>
      <c r="FWW2" s="185"/>
      <c r="FWX2" s="185"/>
      <c r="FWY2" s="185"/>
      <c r="FWZ2" s="185"/>
      <c r="FXA2" s="185"/>
      <c r="FXB2" s="185"/>
      <c r="FXC2" s="185"/>
      <c r="FXD2" s="185"/>
      <c r="FXE2" s="185"/>
      <c r="FXF2" s="185"/>
      <c r="FXG2" s="185"/>
      <c r="FXH2" s="185"/>
      <c r="FXI2" s="185"/>
      <c r="FXJ2" s="185"/>
      <c r="FXK2" s="185"/>
      <c r="FXL2" s="185"/>
      <c r="FXM2" s="185"/>
      <c r="FXN2" s="185"/>
      <c r="FXO2" s="185"/>
      <c r="FXP2" s="185"/>
      <c r="FXQ2" s="185"/>
      <c r="FXR2" s="185"/>
      <c r="FXS2" s="185"/>
      <c r="FXT2" s="185"/>
      <c r="FXU2" s="185"/>
      <c r="FXV2" s="185"/>
      <c r="FXW2" s="185"/>
      <c r="FXX2" s="185"/>
      <c r="FXY2" s="185"/>
      <c r="FXZ2" s="185"/>
      <c r="FYA2" s="185"/>
      <c r="FYB2" s="185"/>
      <c r="FYC2" s="185"/>
      <c r="FYD2" s="185"/>
      <c r="FYE2" s="185"/>
      <c r="FYF2" s="185"/>
      <c r="FYG2" s="185"/>
      <c r="FYH2" s="185"/>
      <c r="FYI2" s="185"/>
      <c r="FYJ2" s="185"/>
      <c r="FYK2" s="185"/>
      <c r="FYL2" s="185"/>
      <c r="FYM2" s="185"/>
      <c r="FYN2" s="185"/>
      <c r="FYO2" s="185"/>
      <c r="FYP2" s="185"/>
      <c r="FYQ2" s="185"/>
      <c r="FYR2" s="185"/>
      <c r="FYS2" s="185"/>
      <c r="FYT2" s="185"/>
      <c r="FYU2" s="185"/>
      <c r="FYV2" s="185"/>
      <c r="FYW2" s="185"/>
      <c r="FYX2" s="185"/>
      <c r="FYY2" s="185"/>
      <c r="FYZ2" s="185"/>
      <c r="FZA2" s="185"/>
      <c r="FZB2" s="185"/>
      <c r="FZC2" s="185"/>
      <c r="FZD2" s="185"/>
      <c r="FZE2" s="185"/>
      <c r="FZF2" s="185"/>
      <c r="FZG2" s="185"/>
      <c r="FZH2" s="185"/>
      <c r="FZI2" s="185"/>
      <c r="FZJ2" s="185"/>
      <c r="FZK2" s="185"/>
      <c r="FZL2" s="185"/>
      <c r="FZM2" s="185"/>
      <c r="FZN2" s="185"/>
      <c r="FZO2" s="185"/>
      <c r="FZP2" s="185"/>
      <c r="FZQ2" s="185"/>
      <c r="FZR2" s="185"/>
      <c r="FZS2" s="185"/>
      <c r="FZT2" s="185"/>
      <c r="FZU2" s="185"/>
      <c r="FZV2" s="185"/>
      <c r="FZW2" s="185"/>
      <c r="FZX2" s="185"/>
      <c r="FZY2" s="185"/>
      <c r="FZZ2" s="185"/>
      <c r="GAA2" s="185"/>
      <c r="GAB2" s="185"/>
      <c r="GAC2" s="185"/>
      <c r="GAD2" s="185"/>
      <c r="GAE2" s="185"/>
      <c r="GAF2" s="185"/>
      <c r="GAG2" s="185"/>
      <c r="GAH2" s="185"/>
      <c r="GAI2" s="185"/>
      <c r="GAJ2" s="185"/>
      <c r="GAK2" s="185"/>
      <c r="GAL2" s="185"/>
      <c r="GAM2" s="185"/>
      <c r="GAN2" s="185"/>
      <c r="GAO2" s="185"/>
      <c r="GAP2" s="185"/>
      <c r="GAQ2" s="185"/>
      <c r="GAR2" s="185"/>
      <c r="GAS2" s="185"/>
      <c r="GAT2" s="185"/>
      <c r="GAU2" s="185"/>
      <c r="GAV2" s="185"/>
      <c r="GAW2" s="185"/>
      <c r="GAX2" s="185"/>
      <c r="GAY2" s="185"/>
      <c r="GAZ2" s="185"/>
      <c r="GBA2" s="185"/>
      <c r="GBB2" s="185"/>
      <c r="GBC2" s="185"/>
      <c r="GBD2" s="185"/>
      <c r="GBE2" s="185"/>
      <c r="GBF2" s="185"/>
      <c r="GBG2" s="185"/>
      <c r="GBH2" s="185"/>
      <c r="GBI2" s="185"/>
      <c r="GBJ2" s="185"/>
      <c r="GBK2" s="185"/>
      <c r="GBL2" s="185"/>
      <c r="GBM2" s="185"/>
      <c r="GBN2" s="185"/>
      <c r="GBO2" s="185"/>
      <c r="GBP2" s="185"/>
      <c r="GBQ2" s="185"/>
      <c r="GBR2" s="185"/>
      <c r="GBS2" s="185"/>
      <c r="GBT2" s="185"/>
      <c r="GBU2" s="185"/>
      <c r="GBV2" s="185"/>
      <c r="GBW2" s="185"/>
      <c r="GBX2" s="185"/>
      <c r="GBY2" s="185"/>
      <c r="GBZ2" s="185"/>
      <c r="GCA2" s="185"/>
      <c r="GCB2" s="185"/>
      <c r="GCC2" s="185"/>
      <c r="GCD2" s="185"/>
      <c r="GCE2" s="185"/>
      <c r="GCF2" s="185"/>
      <c r="GCG2" s="185"/>
      <c r="GCH2" s="185"/>
      <c r="GCI2" s="185"/>
      <c r="GCJ2" s="185"/>
      <c r="GCK2" s="185"/>
      <c r="GCL2" s="185"/>
      <c r="GCM2" s="185"/>
      <c r="GCN2" s="185"/>
      <c r="GCO2" s="185"/>
      <c r="GCP2" s="185"/>
      <c r="GCQ2" s="185"/>
      <c r="GCR2" s="185"/>
      <c r="GCS2" s="185"/>
      <c r="GCT2" s="185"/>
      <c r="GCU2" s="185"/>
      <c r="GCV2" s="185"/>
      <c r="GCW2" s="185"/>
      <c r="GCX2" s="185"/>
      <c r="GCY2" s="185"/>
      <c r="GCZ2" s="185"/>
      <c r="GDA2" s="185"/>
      <c r="GDB2" s="185"/>
      <c r="GDC2" s="185"/>
      <c r="GDD2" s="185"/>
      <c r="GDE2" s="185"/>
      <c r="GDF2" s="185"/>
      <c r="GDG2" s="185"/>
      <c r="GDH2" s="185"/>
      <c r="GDI2" s="185"/>
      <c r="GDJ2" s="185"/>
      <c r="GDK2" s="185"/>
      <c r="GDL2" s="185"/>
      <c r="GDM2" s="185"/>
      <c r="GDN2" s="185"/>
      <c r="GDO2" s="185"/>
      <c r="GDP2" s="185"/>
      <c r="GDQ2" s="185"/>
      <c r="GDR2" s="185"/>
      <c r="GDS2" s="185"/>
      <c r="GDT2" s="185"/>
      <c r="GDU2" s="185"/>
      <c r="GDV2" s="185"/>
      <c r="GDW2" s="185"/>
      <c r="GDX2" s="185"/>
      <c r="GDY2" s="185"/>
      <c r="GDZ2" s="185"/>
      <c r="GEA2" s="185"/>
      <c r="GEB2" s="185"/>
      <c r="GEC2" s="185"/>
      <c r="GED2" s="185"/>
      <c r="GEE2" s="185"/>
      <c r="GEF2" s="185"/>
      <c r="GEG2" s="185"/>
      <c r="GEH2" s="185"/>
      <c r="GEI2" s="185"/>
      <c r="GEJ2" s="185"/>
      <c r="GEK2" s="185"/>
      <c r="GEL2" s="185"/>
      <c r="GEM2" s="185"/>
      <c r="GEN2" s="185"/>
      <c r="GEO2" s="185"/>
      <c r="GEP2" s="185"/>
      <c r="GEQ2" s="185"/>
      <c r="GER2" s="185"/>
      <c r="GES2" s="185"/>
      <c r="GET2" s="185"/>
      <c r="GEU2" s="185"/>
      <c r="GEV2" s="185"/>
      <c r="GEW2" s="185"/>
      <c r="GEX2" s="185"/>
      <c r="GEY2" s="185"/>
      <c r="GEZ2" s="185"/>
      <c r="GFA2" s="185"/>
      <c r="GFB2" s="185"/>
      <c r="GFC2" s="185"/>
      <c r="GFD2" s="185"/>
      <c r="GFE2" s="185"/>
      <c r="GFF2" s="185"/>
      <c r="GFG2" s="185"/>
      <c r="GFH2" s="185"/>
      <c r="GFI2" s="185"/>
      <c r="GFJ2" s="185"/>
      <c r="GFK2" s="185"/>
      <c r="GFL2" s="185"/>
      <c r="GFM2" s="185"/>
      <c r="GFN2" s="185"/>
      <c r="GFO2" s="185"/>
      <c r="GFP2" s="185"/>
      <c r="GFQ2" s="185"/>
      <c r="GFR2" s="185"/>
      <c r="GFS2" s="185"/>
      <c r="GFT2" s="185"/>
      <c r="GFU2" s="185"/>
      <c r="GFV2" s="185"/>
      <c r="GFW2" s="185"/>
      <c r="GFX2" s="185"/>
      <c r="GFY2" s="185"/>
      <c r="GFZ2" s="185"/>
      <c r="GGA2" s="185"/>
      <c r="GGB2" s="185"/>
      <c r="GGC2" s="185"/>
      <c r="GGD2" s="185"/>
      <c r="GGE2" s="185"/>
      <c r="GGF2" s="185"/>
      <c r="GGG2" s="185"/>
      <c r="GGH2" s="185"/>
      <c r="GGI2" s="185"/>
      <c r="GGJ2" s="185"/>
      <c r="GGK2" s="185"/>
      <c r="GGL2" s="185"/>
      <c r="GGM2" s="185"/>
      <c r="GGN2" s="185"/>
      <c r="GGO2" s="185"/>
      <c r="GGP2" s="185"/>
      <c r="GGQ2" s="185"/>
      <c r="GGR2" s="185"/>
      <c r="GGS2" s="185"/>
      <c r="GGT2" s="185"/>
      <c r="GGU2" s="185"/>
      <c r="GGV2" s="185"/>
      <c r="GGW2" s="185"/>
      <c r="GGX2" s="185"/>
      <c r="GGY2" s="185"/>
      <c r="GGZ2" s="185"/>
      <c r="GHA2" s="185"/>
      <c r="GHB2" s="185"/>
      <c r="GHC2" s="185"/>
      <c r="GHD2" s="185"/>
      <c r="GHE2" s="185"/>
      <c r="GHF2" s="185"/>
      <c r="GHG2" s="185"/>
      <c r="GHH2" s="185"/>
      <c r="GHI2" s="185"/>
      <c r="GHJ2" s="185"/>
      <c r="GHK2" s="185"/>
      <c r="GHL2" s="185"/>
      <c r="GHM2" s="185"/>
      <c r="GHN2" s="185"/>
      <c r="GHO2" s="185"/>
      <c r="GHP2" s="185"/>
      <c r="GHQ2" s="185"/>
      <c r="GHR2" s="185"/>
      <c r="GHS2" s="185"/>
      <c r="GHT2" s="185"/>
      <c r="GHU2" s="185"/>
      <c r="GHV2" s="185"/>
      <c r="GHW2" s="185"/>
      <c r="GHX2" s="185"/>
      <c r="GHY2" s="185"/>
      <c r="GHZ2" s="185"/>
      <c r="GIA2" s="185"/>
      <c r="GIB2" s="185"/>
      <c r="GIC2" s="185"/>
      <c r="GID2" s="185"/>
      <c r="GIE2" s="185"/>
      <c r="GIF2" s="185"/>
      <c r="GIG2" s="185"/>
      <c r="GIH2" s="185"/>
      <c r="GII2" s="185"/>
      <c r="GIJ2" s="185"/>
      <c r="GIK2" s="185"/>
      <c r="GIL2" s="185"/>
      <c r="GIM2" s="185"/>
      <c r="GIN2" s="185"/>
      <c r="GIO2" s="185"/>
      <c r="GIP2" s="185"/>
      <c r="GIQ2" s="185"/>
      <c r="GIR2" s="185"/>
      <c r="GIS2" s="185"/>
      <c r="GIT2" s="185"/>
      <c r="GIU2" s="185"/>
      <c r="GIV2" s="185"/>
      <c r="GIW2" s="185"/>
      <c r="GIX2" s="185"/>
      <c r="GIY2" s="185"/>
      <c r="GIZ2" s="185"/>
      <c r="GJA2" s="185"/>
      <c r="GJB2" s="185"/>
      <c r="GJC2" s="185"/>
      <c r="GJD2" s="185"/>
      <c r="GJE2" s="185"/>
      <c r="GJF2" s="185"/>
      <c r="GJG2" s="185"/>
      <c r="GJH2" s="185"/>
      <c r="GJI2" s="185"/>
      <c r="GJJ2" s="185"/>
      <c r="GJK2" s="185"/>
      <c r="GJL2" s="185"/>
      <c r="GJM2" s="185"/>
      <c r="GJN2" s="185"/>
      <c r="GJO2" s="185"/>
      <c r="GJP2" s="185"/>
      <c r="GJQ2" s="185"/>
      <c r="GJR2" s="185"/>
      <c r="GJS2" s="185"/>
      <c r="GJT2" s="185"/>
      <c r="GJU2" s="185"/>
      <c r="GJV2" s="185"/>
      <c r="GJW2" s="185"/>
      <c r="GJX2" s="185"/>
      <c r="GJY2" s="185"/>
      <c r="GJZ2" s="185"/>
      <c r="GKA2" s="185"/>
      <c r="GKB2" s="185"/>
      <c r="GKC2" s="185"/>
      <c r="GKD2" s="185"/>
      <c r="GKE2" s="185"/>
      <c r="GKF2" s="185"/>
      <c r="GKG2" s="185"/>
      <c r="GKH2" s="185"/>
      <c r="GKI2" s="185"/>
      <c r="GKJ2" s="185"/>
      <c r="GKK2" s="185"/>
      <c r="GKL2" s="185"/>
      <c r="GKM2" s="185"/>
      <c r="GKN2" s="185"/>
      <c r="GKO2" s="185"/>
      <c r="GKP2" s="185"/>
      <c r="GKQ2" s="185"/>
      <c r="GKR2" s="185"/>
      <c r="GKS2" s="185"/>
      <c r="GKT2" s="185"/>
      <c r="GKU2" s="185"/>
      <c r="GKV2" s="185"/>
      <c r="GKW2" s="185"/>
      <c r="GKX2" s="185"/>
      <c r="GKY2" s="185"/>
      <c r="GKZ2" s="185"/>
      <c r="GLA2" s="185"/>
      <c r="GLB2" s="185"/>
      <c r="GLC2" s="185"/>
      <c r="GLD2" s="185"/>
      <c r="GLE2" s="185"/>
      <c r="GLF2" s="185"/>
      <c r="GLG2" s="185"/>
      <c r="GLH2" s="185"/>
      <c r="GLI2" s="185"/>
      <c r="GLJ2" s="185"/>
      <c r="GLK2" s="185"/>
      <c r="GLL2" s="185"/>
      <c r="GLM2" s="185"/>
      <c r="GLN2" s="185"/>
      <c r="GLO2" s="185"/>
      <c r="GLP2" s="185"/>
      <c r="GLQ2" s="185"/>
      <c r="GLR2" s="185"/>
      <c r="GLS2" s="185"/>
      <c r="GLT2" s="185"/>
      <c r="GLU2" s="185"/>
      <c r="GLV2" s="185"/>
      <c r="GLW2" s="185"/>
      <c r="GLX2" s="185"/>
      <c r="GLY2" s="185"/>
      <c r="GLZ2" s="185"/>
      <c r="GMA2" s="185"/>
      <c r="GMB2" s="185"/>
      <c r="GMC2" s="185"/>
      <c r="GMD2" s="185"/>
      <c r="GME2" s="185"/>
      <c r="GMF2" s="185"/>
      <c r="GMG2" s="185"/>
      <c r="GMH2" s="185"/>
      <c r="GMI2" s="185"/>
      <c r="GMJ2" s="185"/>
      <c r="GMK2" s="185"/>
      <c r="GML2" s="185"/>
      <c r="GMM2" s="185"/>
      <c r="GMN2" s="185"/>
      <c r="GMO2" s="185"/>
      <c r="GMP2" s="185"/>
      <c r="GMQ2" s="185"/>
      <c r="GMR2" s="185"/>
      <c r="GMS2" s="185"/>
      <c r="GMT2" s="185"/>
      <c r="GMU2" s="185"/>
      <c r="GMV2" s="185"/>
      <c r="GMW2" s="185"/>
      <c r="GMX2" s="185"/>
      <c r="GMY2" s="185"/>
      <c r="GMZ2" s="185"/>
      <c r="GNA2" s="185"/>
      <c r="GNB2" s="185"/>
      <c r="GNC2" s="185"/>
      <c r="GND2" s="185"/>
      <c r="GNE2" s="185"/>
      <c r="GNF2" s="185"/>
      <c r="GNG2" s="185"/>
      <c r="GNH2" s="185"/>
      <c r="GNI2" s="185"/>
      <c r="GNJ2" s="185"/>
      <c r="GNK2" s="185"/>
      <c r="GNL2" s="185"/>
      <c r="GNM2" s="185"/>
      <c r="GNN2" s="185"/>
      <c r="GNO2" s="185"/>
      <c r="GNP2" s="185"/>
      <c r="GNQ2" s="185"/>
      <c r="GNR2" s="185"/>
      <c r="GNS2" s="185"/>
      <c r="GNT2" s="185"/>
      <c r="GNU2" s="185"/>
      <c r="GNV2" s="185"/>
      <c r="GNW2" s="185"/>
      <c r="GNX2" s="185"/>
      <c r="GNY2" s="185"/>
      <c r="GNZ2" s="185"/>
      <c r="GOA2" s="185"/>
      <c r="GOB2" s="185"/>
      <c r="GOC2" s="185"/>
      <c r="GOD2" s="185"/>
      <c r="GOE2" s="185"/>
      <c r="GOF2" s="185"/>
      <c r="GOG2" s="185"/>
      <c r="GOH2" s="185"/>
      <c r="GOI2" s="185"/>
      <c r="GOJ2" s="185"/>
      <c r="GOK2" s="185"/>
      <c r="GOL2" s="185"/>
      <c r="GOM2" s="185"/>
      <c r="GON2" s="185"/>
      <c r="GOO2" s="185"/>
      <c r="GOP2" s="185"/>
      <c r="GOQ2" s="185"/>
      <c r="GOR2" s="185"/>
      <c r="GOS2" s="185"/>
      <c r="GOT2" s="185"/>
      <c r="GOU2" s="185"/>
      <c r="GOV2" s="185"/>
      <c r="GOW2" s="185"/>
      <c r="GOX2" s="185"/>
      <c r="GOY2" s="185"/>
      <c r="GOZ2" s="185"/>
      <c r="GPA2" s="185"/>
      <c r="GPB2" s="185"/>
      <c r="GPC2" s="185"/>
      <c r="GPD2" s="185"/>
      <c r="GPE2" s="185"/>
      <c r="GPF2" s="185"/>
      <c r="GPG2" s="185"/>
      <c r="GPH2" s="185"/>
      <c r="GPI2" s="185"/>
      <c r="GPJ2" s="185"/>
      <c r="GPK2" s="185"/>
      <c r="GPL2" s="185"/>
      <c r="GPM2" s="185"/>
      <c r="GPN2" s="185"/>
      <c r="GPO2" s="185"/>
      <c r="GPP2" s="185"/>
      <c r="GPQ2" s="185"/>
      <c r="GPR2" s="185"/>
      <c r="GPS2" s="185"/>
      <c r="GPT2" s="185"/>
      <c r="GPU2" s="185"/>
      <c r="GPV2" s="185"/>
      <c r="GPW2" s="185"/>
      <c r="GPX2" s="185"/>
      <c r="GPY2" s="185"/>
      <c r="GPZ2" s="185"/>
      <c r="GQA2" s="185"/>
      <c r="GQB2" s="185"/>
      <c r="GQC2" s="185"/>
      <c r="GQD2" s="185"/>
      <c r="GQE2" s="185"/>
      <c r="GQF2" s="185"/>
      <c r="GQG2" s="185"/>
      <c r="GQH2" s="185"/>
      <c r="GQI2" s="185"/>
      <c r="GQJ2" s="185"/>
      <c r="GQK2" s="185"/>
      <c r="GQL2" s="185"/>
      <c r="GQM2" s="185"/>
      <c r="GQN2" s="185"/>
      <c r="GQO2" s="185"/>
      <c r="GQP2" s="185"/>
      <c r="GQQ2" s="185"/>
      <c r="GQR2" s="185"/>
      <c r="GQS2" s="185"/>
      <c r="GQT2" s="185"/>
      <c r="GQU2" s="185"/>
      <c r="GQV2" s="185"/>
      <c r="GQW2" s="185"/>
      <c r="GQX2" s="185"/>
      <c r="GQY2" s="185"/>
      <c r="GQZ2" s="185"/>
      <c r="GRA2" s="185"/>
      <c r="GRB2" s="185"/>
      <c r="GRC2" s="185"/>
      <c r="GRD2" s="185"/>
      <c r="GRE2" s="185"/>
      <c r="GRF2" s="185"/>
      <c r="GRG2" s="185"/>
      <c r="GRH2" s="185"/>
      <c r="GRI2" s="185"/>
      <c r="GRJ2" s="185"/>
      <c r="GRK2" s="185"/>
      <c r="GRL2" s="185"/>
      <c r="GRM2" s="185"/>
      <c r="GRN2" s="185"/>
      <c r="GRO2" s="185"/>
      <c r="GRP2" s="185"/>
      <c r="GRQ2" s="185"/>
      <c r="GRR2" s="185"/>
      <c r="GRS2" s="185"/>
      <c r="GRT2" s="185"/>
      <c r="GRU2" s="185"/>
      <c r="GRV2" s="185"/>
      <c r="GRW2" s="185"/>
      <c r="GRX2" s="185"/>
      <c r="GRY2" s="185"/>
      <c r="GRZ2" s="185"/>
      <c r="GSA2" s="185"/>
      <c r="GSB2" s="185"/>
      <c r="GSC2" s="185"/>
      <c r="GSD2" s="185"/>
      <c r="GSE2" s="185"/>
      <c r="GSF2" s="185"/>
      <c r="GSG2" s="185"/>
      <c r="GSH2" s="185"/>
      <c r="GSI2" s="185"/>
      <c r="GSJ2" s="185"/>
      <c r="GSK2" s="185"/>
      <c r="GSL2" s="185"/>
      <c r="GSM2" s="185"/>
      <c r="GSN2" s="185"/>
      <c r="GSO2" s="185"/>
      <c r="GSP2" s="185"/>
      <c r="GSQ2" s="185"/>
      <c r="GSR2" s="185"/>
      <c r="GSS2" s="185"/>
      <c r="GST2" s="185"/>
      <c r="GSU2" s="185"/>
      <c r="GSV2" s="185"/>
      <c r="GSW2" s="185"/>
      <c r="GSX2" s="185"/>
      <c r="GSY2" s="185"/>
      <c r="GSZ2" s="185"/>
      <c r="GTA2" s="185"/>
      <c r="GTB2" s="185"/>
      <c r="GTC2" s="185"/>
      <c r="GTD2" s="185"/>
      <c r="GTE2" s="185"/>
      <c r="GTF2" s="185"/>
      <c r="GTG2" s="185"/>
      <c r="GTH2" s="185"/>
      <c r="GTI2" s="185"/>
      <c r="GTJ2" s="185"/>
      <c r="GTK2" s="185"/>
      <c r="GTL2" s="185"/>
      <c r="GTM2" s="185"/>
      <c r="GTN2" s="185"/>
      <c r="GTO2" s="185"/>
      <c r="GTP2" s="185"/>
      <c r="GTQ2" s="185"/>
      <c r="GTR2" s="185"/>
      <c r="GTS2" s="185"/>
      <c r="GTT2" s="185"/>
      <c r="GTU2" s="185"/>
      <c r="GTV2" s="185"/>
      <c r="GTW2" s="185"/>
      <c r="GTX2" s="185"/>
      <c r="GTY2" s="185"/>
      <c r="GTZ2" s="185"/>
      <c r="GUA2" s="185"/>
      <c r="GUB2" s="185"/>
      <c r="GUC2" s="185"/>
      <c r="GUD2" s="185"/>
      <c r="GUE2" s="185"/>
      <c r="GUF2" s="185"/>
      <c r="GUG2" s="185"/>
      <c r="GUH2" s="185"/>
      <c r="GUI2" s="185"/>
      <c r="GUJ2" s="185"/>
      <c r="GUK2" s="185"/>
      <c r="GUL2" s="185"/>
      <c r="GUM2" s="185"/>
      <c r="GUN2" s="185"/>
      <c r="GUO2" s="185"/>
      <c r="GUP2" s="185"/>
      <c r="GUQ2" s="185"/>
      <c r="GUR2" s="185"/>
      <c r="GUS2" s="185"/>
      <c r="GUT2" s="185"/>
      <c r="GUU2" s="185"/>
      <c r="GUV2" s="185"/>
      <c r="GUW2" s="185"/>
      <c r="GUX2" s="185"/>
      <c r="GUY2" s="185"/>
      <c r="GUZ2" s="185"/>
      <c r="GVA2" s="185"/>
      <c r="GVB2" s="185"/>
      <c r="GVC2" s="185"/>
      <c r="GVD2" s="185"/>
      <c r="GVE2" s="185"/>
      <c r="GVF2" s="185"/>
      <c r="GVG2" s="185"/>
      <c r="GVH2" s="185"/>
      <c r="GVI2" s="185"/>
      <c r="GVJ2" s="185"/>
      <c r="GVK2" s="185"/>
      <c r="GVL2" s="185"/>
      <c r="GVM2" s="185"/>
      <c r="GVN2" s="185"/>
      <c r="GVO2" s="185"/>
      <c r="GVP2" s="185"/>
      <c r="GVQ2" s="185"/>
      <c r="GVR2" s="185"/>
      <c r="GVS2" s="185"/>
      <c r="GVT2" s="185"/>
      <c r="GVU2" s="185"/>
      <c r="GVV2" s="185"/>
      <c r="GVW2" s="185"/>
      <c r="GVX2" s="185"/>
      <c r="GVY2" s="185"/>
      <c r="GVZ2" s="185"/>
      <c r="GWA2" s="185"/>
      <c r="GWB2" s="185"/>
      <c r="GWC2" s="185"/>
      <c r="GWD2" s="185"/>
      <c r="GWE2" s="185"/>
      <c r="GWF2" s="185"/>
      <c r="GWG2" s="185"/>
      <c r="GWH2" s="185"/>
      <c r="GWI2" s="185"/>
      <c r="GWJ2" s="185"/>
      <c r="GWK2" s="185"/>
      <c r="GWL2" s="185"/>
      <c r="GWM2" s="185"/>
      <c r="GWN2" s="185"/>
      <c r="GWO2" s="185"/>
      <c r="GWP2" s="185"/>
      <c r="GWQ2" s="185"/>
      <c r="GWR2" s="185"/>
      <c r="GWS2" s="185"/>
      <c r="GWT2" s="185"/>
      <c r="GWU2" s="185"/>
      <c r="GWV2" s="185"/>
      <c r="GWW2" s="185"/>
      <c r="GWX2" s="185"/>
      <c r="GWY2" s="185"/>
      <c r="GWZ2" s="185"/>
      <c r="GXA2" s="185"/>
      <c r="GXB2" s="185"/>
      <c r="GXC2" s="185"/>
      <c r="GXD2" s="185"/>
      <c r="GXE2" s="185"/>
      <c r="GXF2" s="185"/>
      <c r="GXG2" s="185"/>
      <c r="GXH2" s="185"/>
      <c r="GXI2" s="185"/>
      <c r="GXJ2" s="185"/>
      <c r="GXK2" s="185"/>
      <c r="GXL2" s="185"/>
      <c r="GXM2" s="185"/>
      <c r="GXN2" s="185"/>
      <c r="GXO2" s="185"/>
      <c r="GXP2" s="185"/>
      <c r="GXQ2" s="185"/>
      <c r="GXR2" s="185"/>
      <c r="GXS2" s="185"/>
      <c r="GXT2" s="185"/>
      <c r="GXU2" s="185"/>
      <c r="GXV2" s="185"/>
      <c r="GXW2" s="185"/>
      <c r="GXX2" s="185"/>
      <c r="GXY2" s="185"/>
      <c r="GXZ2" s="185"/>
      <c r="GYA2" s="185"/>
      <c r="GYB2" s="185"/>
      <c r="GYC2" s="185"/>
      <c r="GYD2" s="185"/>
      <c r="GYE2" s="185"/>
      <c r="GYF2" s="185"/>
      <c r="GYG2" s="185"/>
      <c r="GYH2" s="185"/>
      <c r="GYI2" s="185"/>
      <c r="GYJ2" s="185"/>
      <c r="GYK2" s="185"/>
      <c r="GYL2" s="185"/>
      <c r="GYM2" s="185"/>
      <c r="GYN2" s="185"/>
      <c r="GYO2" s="185"/>
      <c r="GYP2" s="185"/>
      <c r="GYQ2" s="185"/>
      <c r="GYR2" s="185"/>
      <c r="GYS2" s="185"/>
      <c r="GYT2" s="185"/>
      <c r="GYU2" s="185"/>
      <c r="GYV2" s="185"/>
      <c r="GYW2" s="185"/>
      <c r="GYX2" s="185"/>
      <c r="GYY2" s="185"/>
      <c r="GYZ2" s="185"/>
      <c r="GZA2" s="185"/>
      <c r="GZB2" s="185"/>
      <c r="GZC2" s="185"/>
      <c r="GZD2" s="185"/>
      <c r="GZE2" s="185"/>
      <c r="GZF2" s="185"/>
      <c r="GZG2" s="185"/>
      <c r="GZH2" s="185"/>
      <c r="GZI2" s="185"/>
      <c r="GZJ2" s="185"/>
      <c r="GZK2" s="185"/>
      <c r="GZL2" s="185"/>
      <c r="GZM2" s="185"/>
      <c r="GZN2" s="185"/>
      <c r="GZO2" s="185"/>
      <c r="GZP2" s="185"/>
      <c r="GZQ2" s="185"/>
      <c r="GZR2" s="185"/>
      <c r="GZS2" s="185"/>
      <c r="GZT2" s="185"/>
      <c r="GZU2" s="185"/>
      <c r="GZV2" s="185"/>
      <c r="GZW2" s="185"/>
      <c r="GZX2" s="185"/>
      <c r="GZY2" s="185"/>
      <c r="GZZ2" s="185"/>
      <c r="HAA2" s="185"/>
      <c r="HAB2" s="185"/>
      <c r="HAC2" s="185"/>
      <c r="HAD2" s="185"/>
      <c r="HAE2" s="185"/>
      <c r="HAF2" s="185"/>
      <c r="HAG2" s="185"/>
      <c r="HAH2" s="185"/>
      <c r="HAI2" s="185"/>
      <c r="HAJ2" s="185"/>
      <c r="HAK2" s="185"/>
      <c r="HAL2" s="185"/>
      <c r="HAM2" s="185"/>
      <c r="HAN2" s="185"/>
      <c r="HAO2" s="185"/>
      <c r="HAP2" s="185"/>
      <c r="HAQ2" s="185"/>
      <c r="HAR2" s="185"/>
      <c r="HAS2" s="185"/>
      <c r="HAT2" s="185"/>
      <c r="HAU2" s="185"/>
      <c r="HAV2" s="185"/>
      <c r="HAW2" s="185"/>
      <c r="HAX2" s="185"/>
      <c r="HAY2" s="185"/>
      <c r="HAZ2" s="185"/>
      <c r="HBA2" s="185"/>
      <c r="HBB2" s="185"/>
      <c r="HBC2" s="185"/>
      <c r="HBD2" s="185"/>
      <c r="HBE2" s="185"/>
      <c r="HBF2" s="185"/>
      <c r="HBG2" s="185"/>
      <c r="HBH2" s="185"/>
      <c r="HBI2" s="185"/>
      <c r="HBJ2" s="185"/>
      <c r="HBK2" s="185"/>
      <c r="HBL2" s="185"/>
      <c r="HBM2" s="185"/>
      <c r="HBN2" s="185"/>
      <c r="HBO2" s="185"/>
      <c r="HBP2" s="185"/>
      <c r="HBQ2" s="185"/>
      <c r="HBR2" s="185"/>
      <c r="HBS2" s="185"/>
      <c r="HBT2" s="185"/>
      <c r="HBU2" s="185"/>
      <c r="HBV2" s="185"/>
      <c r="HBW2" s="185"/>
      <c r="HBX2" s="185"/>
      <c r="HBY2" s="185"/>
      <c r="HBZ2" s="185"/>
      <c r="HCA2" s="185"/>
      <c r="HCB2" s="185"/>
      <c r="HCC2" s="185"/>
      <c r="HCD2" s="185"/>
      <c r="HCE2" s="185"/>
      <c r="HCF2" s="185"/>
      <c r="HCG2" s="185"/>
      <c r="HCH2" s="185"/>
      <c r="HCI2" s="185"/>
      <c r="HCJ2" s="185"/>
      <c r="HCK2" s="185"/>
      <c r="HCL2" s="185"/>
      <c r="HCM2" s="185"/>
      <c r="HCN2" s="185"/>
      <c r="HCO2" s="185"/>
      <c r="HCP2" s="185"/>
      <c r="HCQ2" s="185"/>
      <c r="HCR2" s="185"/>
      <c r="HCS2" s="185"/>
      <c r="HCT2" s="185"/>
      <c r="HCU2" s="185"/>
      <c r="HCV2" s="185"/>
      <c r="HCW2" s="185"/>
      <c r="HCX2" s="185"/>
      <c r="HCY2" s="185"/>
      <c r="HCZ2" s="185"/>
      <c r="HDA2" s="185"/>
      <c r="HDB2" s="185"/>
      <c r="HDC2" s="185"/>
      <c r="HDD2" s="185"/>
      <c r="HDE2" s="185"/>
      <c r="HDF2" s="185"/>
      <c r="HDG2" s="185"/>
      <c r="HDH2" s="185"/>
      <c r="HDI2" s="185"/>
      <c r="HDJ2" s="185"/>
      <c r="HDK2" s="185"/>
      <c r="HDL2" s="185"/>
      <c r="HDM2" s="185"/>
      <c r="HDN2" s="185"/>
      <c r="HDO2" s="185"/>
      <c r="HDP2" s="185"/>
      <c r="HDQ2" s="185"/>
      <c r="HDR2" s="185"/>
      <c r="HDS2" s="185"/>
      <c r="HDT2" s="185"/>
      <c r="HDU2" s="185"/>
      <c r="HDV2" s="185"/>
      <c r="HDW2" s="185"/>
      <c r="HDX2" s="185"/>
      <c r="HDY2" s="185"/>
      <c r="HDZ2" s="185"/>
      <c r="HEA2" s="185"/>
      <c r="HEB2" s="185"/>
      <c r="HEC2" s="185"/>
      <c r="HED2" s="185"/>
      <c r="HEE2" s="185"/>
      <c r="HEF2" s="185"/>
      <c r="HEG2" s="185"/>
      <c r="HEH2" s="185"/>
      <c r="HEI2" s="185"/>
      <c r="HEJ2" s="185"/>
      <c r="HEK2" s="185"/>
      <c r="HEL2" s="185"/>
      <c r="HEM2" s="185"/>
      <c r="HEN2" s="185"/>
      <c r="HEO2" s="185"/>
      <c r="HEP2" s="185"/>
      <c r="HEQ2" s="185"/>
      <c r="HER2" s="185"/>
      <c r="HES2" s="185"/>
      <c r="HET2" s="185"/>
      <c r="HEU2" s="185"/>
      <c r="HEV2" s="185"/>
      <c r="HEW2" s="185"/>
      <c r="HEX2" s="185"/>
      <c r="HEY2" s="185"/>
      <c r="HEZ2" s="185"/>
      <c r="HFA2" s="185"/>
      <c r="HFB2" s="185"/>
      <c r="HFC2" s="185"/>
      <c r="HFD2" s="185"/>
      <c r="HFE2" s="185"/>
      <c r="HFF2" s="185"/>
      <c r="HFG2" s="185"/>
      <c r="HFH2" s="185"/>
      <c r="HFI2" s="185"/>
      <c r="HFJ2" s="185"/>
      <c r="HFK2" s="185"/>
      <c r="HFL2" s="185"/>
      <c r="HFM2" s="185"/>
      <c r="HFN2" s="185"/>
      <c r="HFO2" s="185"/>
      <c r="HFP2" s="185"/>
      <c r="HFQ2" s="185"/>
      <c r="HFR2" s="185"/>
      <c r="HFS2" s="185"/>
      <c r="HFT2" s="185"/>
      <c r="HFU2" s="185"/>
      <c r="HFV2" s="185"/>
      <c r="HFW2" s="185"/>
      <c r="HFX2" s="185"/>
      <c r="HFY2" s="185"/>
      <c r="HFZ2" s="185"/>
      <c r="HGA2" s="185"/>
      <c r="HGB2" s="185"/>
      <c r="HGC2" s="185"/>
      <c r="HGD2" s="185"/>
      <c r="HGE2" s="185"/>
      <c r="HGF2" s="185"/>
      <c r="HGG2" s="185"/>
      <c r="HGH2" s="185"/>
      <c r="HGI2" s="185"/>
      <c r="HGJ2" s="185"/>
      <c r="HGK2" s="185"/>
      <c r="HGL2" s="185"/>
      <c r="HGM2" s="185"/>
      <c r="HGN2" s="185"/>
      <c r="HGO2" s="185"/>
      <c r="HGP2" s="185"/>
      <c r="HGQ2" s="185"/>
      <c r="HGR2" s="185"/>
      <c r="HGS2" s="185"/>
      <c r="HGT2" s="185"/>
      <c r="HGU2" s="185"/>
      <c r="HGV2" s="185"/>
      <c r="HGW2" s="185"/>
      <c r="HGX2" s="185"/>
      <c r="HGY2" s="185"/>
      <c r="HGZ2" s="185"/>
      <c r="HHA2" s="185"/>
      <c r="HHB2" s="185"/>
      <c r="HHC2" s="185"/>
      <c r="HHD2" s="185"/>
      <c r="HHE2" s="185"/>
      <c r="HHF2" s="185"/>
      <c r="HHG2" s="185"/>
      <c r="HHH2" s="185"/>
      <c r="HHI2" s="185"/>
      <c r="HHJ2" s="185"/>
      <c r="HHK2" s="185"/>
      <c r="HHL2" s="185"/>
      <c r="HHM2" s="185"/>
      <c r="HHN2" s="185"/>
      <c r="HHO2" s="185"/>
      <c r="HHP2" s="185"/>
      <c r="HHQ2" s="185"/>
      <c r="HHR2" s="185"/>
      <c r="HHS2" s="185"/>
      <c r="HHT2" s="185"/>
      <c r="HHU2" s="185"/>
      <c r="HHV2" s="185"/>
      <c r="HHW2" s="185"/>
      <c r="HHX2" s="185"/>
      <c r="HHY2" s="185"/>
      <c r="HHZ2" s="185"/>
      <c r="HIA2" s="185"/>
      <c r="HIB2" s="185"/>
      <c r="HIC2" s="185"/>
      <c r="HID2" s="185"/>
      <c r="HIE2" s="185"/>
      <c r="HIF2" s="185"/>
      <c r="HIG2" s="185"/>
      <c r="HIH2" s="185"/>
      <c r="HII2" s="185"/>
      <c r="HIJ2" s="185"/>
      <c r="HIK2" s="185"/>
      <c r="HIL2" s="185"/>
      <c r="HIM2" s="185"/>
      <c r="HIN2" s="185"/>
      <c r="HIO2" s="185"/>
      <c r="HIP2" s="185"/>
      <c r="HIQ2" s="185"/>
      <c r="HIR2" s="185"/>
      <c r="HIS2" s="185"/>
      <c r="HIT2" s="185"/>
      <c r="HIU2" s="185"/>
      <c r="HIV2" s="185"/>
      <c r="HIW2" s="185"/>
      <c r="HIX2" s="185"/>
      <c r="HIY2" s="185"/>
      <c r="HIZ2" s="185"/>
      <c r="HJA2" s="185"/>
      <c r="HJB2" s="185"/>
      <c r="HJC2" s="185"/>
      <c r="HJD2" s="185"/>
      <c r="HJE2" s="185"/>
      <c r="HJF2" s="185"/>
      <c r="HJG2" s="185"/>
      <c r="HJH2" s="185"/>
      <c r="HJI2" s="185"/>
      <c r="HJJ2" s="185"/>
      <c r="HJK2" s="185"/>
      <c r="HJL2" s="185"/>
      <c r="HJM2" s="185"/>
      <c r="HJN2" s="185"/>
      <c r="HJO2" s="185"/>
      <c r="HJP2" s="185"/>
      <c r="HJQ2" s="185"/>
      <c r="HJR2" s="185"/>
      <c r="HJS2" s="185"/>
      <c r="HJT2" s="185"/>
      <c r="HJU2" s="185"/>
      <c r="HJV2" s="185"/>
      <c r="HJW2" s="185"/>
      <c r="HJX2" s="185"/>
      <c r="HJY2" s="185"/>
      <c r="HJZ2" s="185"/>
      <c r="HKA2" s="185"/>
      <c r="HKB2" s="185"/>
      <c r="HKC2" s="185"/>
      <c r="HKD2" s="185"/>
      <c r="HKE2" s="185"/>
      <c r="HKF2" s="185"/>
      <c r="HKG2" s="185"/>
      <c r="HKH2" s="185"/>
      <c r="HKI2" s="185"/>
      <c r="HKJ2" s="185"/>
      <c r="HKK2" s="185"/>
      <c r="HKL2" s="185"/>
      <c r="HKM2" s="185"/>
      <c r="HKN2" s="185"/>
      <c r="HKO2" s="185"/>
      <c r="HKP2" s="185"/>
      <c r="HKQ2" s="185"/>
      <c r="HKR2" s="185"/>
      <c r="HKS2" s="185"/>
      <c r="HKT2" s="185"/>
      <c r="HKU2" s="185"/>
      <c r="HKV2" s="185"/>
      <c r="HKW2" s="185"/>
      <c r="HKX2" s="185"/>
      <c r="HKY2" s="185"/>
      <c r="HKZ2" s="185"/>
      <c r="HLA2" s="185"/>
      <c r="HLB2" s="185"/>
      <c r="HLC2" s="185"/>
      <c r="HLD2" s="185"/>
      <c r="HLE2" s="185"/>
      <c r="HLF2" s="185"/>
      <c r="HLG2" s="185"/>
      <c r="HLH2" s="185"/>
      <c r="HLI2" s="185"/>
      <c r="HLJ2" s="185"/>
      <c r="HLK2" s="185"/>
      <c r="HLL2" s="185"/>
      <c r="HLM2" s="185"/>
      <c r="HLN2" s="185"/>
      <c r="HLO2" s="185"/>
      <c r="HLP2" s="185"/>
      <c r="HLQ2" s="185"/>
      <c r="HLR2" s="185"/>
      <c r="HLS2" s="185"/>
      <c r="HLT2" s="185"/>
      <c r="HLU2" s="185"/>
      <c r="HLV2" s="185"/>
      <c r="HLW2" s="185"/>
      <c r="HLX2" s="185"/>
      <c r="HLY2" s="185"/>
      <c r="HLZ2" s="185"/>
      <c r="HMA2" s="185"/>
      <c r="HMB2" s="185"/>
      <c r="HMC2" s="185"/>
      <c r="HMD2" s="185"/>
      <c r="HME2" s="185"/>
      <c r="HMF2" s="185"/>
      <c r="HMG2" s="185"/>
      <c r="HMH2" s="185"/>
      <c r="HMI2" s="185"/>
      <c r="HMJ2" s="185"/>
      <c r="HMK2" s="185"/>
      <c r="HML2" s="185"/>
      <c r="HMM2" s="185"/>
      <c r="HMN2" s="185"/>
      <c r="HMO2" s="185"/>
      <c r="HMP2" s="185"/>
      <c r="HMQ2" s="185"/>
      <c r="HMR2" s="185"/>
      <c r="HMS2" s="185"/>
      <c r="HMT2" s="185"/>
      <c r="HMU2" s="185"/>
      <c r="HMV2" s="185"/>
      <c r="HMW2" s="185"/>
      <c r="HMX2" s="185"/>
      <c r="HMY2" s="185"/>
      <c r="HMZ2" s="185"/>
      <c r="HNA2" s="185"/>
      <c r="HNB2" s="185"/>
      <c r="HNC2" s="185"/>
      <c r="HND2" s="185"/>
      <c r="HNE2" s="185"/>
      <c r="HNF2" s="185"/>
      <c r="HNG2" s="185"/>
      <c r="HNH2" s="185"/>
      <c r="HNI2" s="185"/>
      <c r="HNJ2" s="185"/>
      <c r="HNK2" s="185"/>
      <c r="HNL2" s="185"/>
      <c r="HNM2" s="185"/>
      <c r="HNN2" s="185"/>
      <c r="HNO2" s="185"/>
      <c r="HNP2" s="185"/>
      <c r="HNQ2" s="185"/>
      <c r="HNR2" s="185"/>
      <c r="HNS2" s="185"/>
      <c r="HNT2" s="185"/>
      <c r="HNU2" s="185"/>
      <c r="HNV2" s="185"/>
      <c r="HNW2" s="185"/>
      <c r="HNX2" s="185"/>
      <c r="HNY2" s="185"/>
      <c r="HNZ2" s="185"/>
      <c r="HOA2" s="185"/>
      <c r="HOB2" s="185"/>
      <c r="HOC2" s="185"/>
      <c r="HOD2" s="185"/>
      <c r="HOE2" s="185"/>
      <c r="HOF2" s="185"/>
      <c r="HOG2" s="185"/>
      <c r="HOH2" s="185"/>
      <c r="HOI2" s="185"/>
      <c r="HOJ2" s="185"/>
      <c r="HOK2" s="185"/>
      <c r="HOL2" s="185"/>
      <c r="HOM2" s="185"/>
      <c r="HON2" s="185"/>
      <c r="HOO2" s="185"/>
      <c r="HOP2" s="185"/>
      <c r="HOQ2" s="185"/>
      <c r="HOR2" s="185"/>
      <c r="HOS2" s="185"/>
      <c r="HOT2" s="185"/>
      <c r="HOU2" s="185"/>
      <c r="HOV2" s="185"/>
      <c r="HOW2" s="185"/>
      <c r="HOX2" s="185"/>
      <c r="HOY2" s="185"/>
      <c r="HOZ2" s="185"/>
      <c r="HPA2" s="185"/>
      <c r="HPB2" s="185"/>
      <c r="HPC2" s="185"/>
      <c r="HPD2" s="185"/>
      <c r="HPE2" s="185"/>
      <c r="HPF2" s="185"/>
      <c r="HPG2" s="185"/>
      <c r="HPH2" s="185"/>
      <c r="HPI2" s="185"/>
      <c r="HPJ2" s="185"/>
      <c r="HPK2" s="185"/>
      <c r="HPL2" s="185"/>
      <c r="HPM2" s="185"/>
      <c r="HPN2" s="185"/>
      <c r="HPO2" s="185"/>
      <c r="HPP2" s="185"/>
      <c r="HPQ2" s="185"/>
      <c r="HPR2" s="185"/>
      <c r="HPS2" s="185"/>
      <c r="HPT2" s="185"/>
      <c r="HPU2" s="185"/>
      <c r="HPV2" s="185"/>
      <c r="HPW2" s="185"/>
      <c r="HPX2" s="185"/>
      <c r="HPY2" s="185"/>
      <c r="HPZ2" s="185"/>
      <c r="HQA2" s="185"/>
      <c r="HQB2" s="185"/>
      <c r="HQC2" s="185"/>
      <c r="HQD2" s="185"/>
      <c r="HQE2" s="185"/>
      <c r="HQF2" s="185"/>
      <c r="HQG2" s="185"/>
      <c r="HQH2" s="185"/>
      <c r="HQI2" s="185"/>
      <c r="HQJ2" s="185"/>
      <c r="HQK2" s="185"/>
      <c r="HQL2" s="185"/>
      <c r="HQM2" s="185"/>
      <c r="HQN2" s="185"/>
      <c r="HQO2" s="185"/>
      <c r="HQP2" s="185"/>
      <c r="HQQ2" s="185"/>
      <c r="HQR2" s="185"/>
      <c r="HQS2" s="185"/>
      <c r="HQT2" s="185"/>
      <c r="HQU2" s="185"/>
      <c r="HQV2" s="185"/>
      <c r="HQW2" s="185"/>
      <c r="HQX2" s="185"/>
      <c r="HQY2" s="185"/>
      <c r="HQZ2" s="185"/>
      <c r="HRA2" s="185"/>
      <c r="HRB2" s="185"/>
      <c r="HRC2" s="185"/>
      <c r="HRD2" s="185"/>
      <c r="HRE2" s="185"/>
      <c r="HRF2" s="185"/>
      <c r="HRG2" s="185"/>
      <c r="HRH2" s="185"/>
      <c r="HRI2" s="185"/>
      <c r="HRJ2" s="185"/>
      <c r="HRK2" s="185"/>
      <c r="HRL2" s="185"/>
      <c r="HRM2" s="185"/>
      <c r="HRN2" s="185"/>
      <c r="HRO2" s="185"/>
      <c r="HRP2" s="185"/>
      <c r="HRQ2" s="185"/>
      <c r="HRR2" s="185"/>
      <c r="HRS2" s="185"/>
      <c r="HRT2" s="185"/>
      <c r="HRU2" s="185"/>
      <c r="HRV2" s="185"/>
      <c r="HRW2" s="185"/>
      <c r="HRX2" s="185"/>
      <c r="HRY2" s="185"/>
      <c r="HRZ2" s="185"/>
      <c r="HSA2" s="185"/>
      <c r="HSB2" s="185"/>
      <c r="HSC2" s="185"/>
      <c r="HSD2" s="185"/>
      <c r="HSE2" s="185"/>
      <c r="HSF2" s="185"/>
      <c r="HSG2" s="185"/>
      <c r="HSH2" s="185"/>
      <c r="HSI2" s="185"/>
      <c r="HSJ2" s="185"/>
      <c r="HSK2" s="185"/>
      <c r="HSL2" s="185"/>
      <c r="HSM2" s="185"/>
      <c r="HSN2" s="185"/>
      <c r="HSO2" s="185"/>
      <c r="HSP2" s="185"/>
      <c r="HSQ2" s="185"/>
      <c r="HSR2" s="185"/>
      <c r="HSS2" s="185"/>
      <c r="HST2" s="185"/>
      <c r="HSU2" s="185"/>
      <c r="HSV2" s="185"/>
      <c r="HSW2" s="185"/>
      <c r="HSX2" s="185"/>
      <c r="HSY2" s="185"/>
      <c r="HSZ2" s="185"/>
      <c r="HTA2" s="185"/>
      <c r="HTB2" s="185"/>
      <c r="HTC2" s="185"/>
      <c r="HTD2" s="185"/>
      <c r="HTE2" s="185"/>
      <c r="HTF2" s="185"/>
      <c r="HTG2" s="185"/>
      <c r="HTH2" s="185"/>
      <c r="HTI2" s="185"/>
      <c r="HTJ2" s="185"/>
      <c r="HTK2" s="185"/>
      <c r="HTL2" s="185"/>
      <c r="HTM2" s="185"/>
      <c r="HTN2" s="185"/>
      <c r="HTO2" s="185"/>
      <c r="HTP2" s="185"/>
      <c r="HTQ2" s="185"/>
      <c r="HTR2" s="185"/>
      <c r="HTS2" s="185"/>
      <c r="HTT2" s="185"/>
      <c r="HTU2" s="185"/>
      <c r="HTV2" s="185"/>
      <c r="HTW2" s="185"/>
      <c r="HTX2" s="185"/>
      <c r="HTY2" s="185"/>
      <c r="HTZ2" s="185"/>
      <c r="HUA2" s="185"/>
      <c r="HUB2" s="185"/>
      <c r="HUC2" s="185"/>
      <c r="HUD2" s="185"/>
      <c r="HUE2" s="185"/>
      <c r="HUF2" s="185"/>
      <c r="HUG2" s="185"/>
      <c r="HUH2" s="185"/>
      <c r="HUI2" s="185"/>
      <c r="HUJ2" s="185"/>
      <c r="HUK2" s="185"/>
      <c r="HUL2" s="185"/>
      <c r="HUM2" s="185"/>
      <c r="HUN2" s="185"/>
      <c r="HUO2" s="185"/>
      <c r="HUP2" s="185"/>
      <c r="HUQ2" s="185"/>
      <c r="HUR2" s="185"/>
      <c r="HUS2" s="185"/>
      <c r="HUT2" s="185"/>
      <c r="HUU2" s="185"/>
      <c r="HUV2" s="185"/>
      <c r="HUW2" s="185"/>
      <c r="HUX2" s="185"/>
      <c r="HUY2" s="185"/>
      <c r="HUZ2" s="185"/>
      <c r="HVA2" s="185"/>
      <c r="HVB2" s="185"/>
      <c r="HVC2" s="185"/>
      <c r="HVD2" s="185"/>
      <c r="HVE2" s="185"/>
      <c r="HVF2" s="185"/>
      <c r="HVG2" s="185"/>
      <c r="HVH2" s="185"/>
      <c r="HVI2" s="185"/>
      <c r="HVJ2" s="185"/>
      <c r="HVK2" s="185"/>
      <c r="HVL2" s="185"/>
      <c r="HVM2" s="185"/>
      <c r="HVN2" s="185"/>
      <c r="HVO2" s="185"/>
      <c r="HVP2" s="185"/>
      <c r="HVQ2" s="185"/>
      <c r="HVR2" s="185"/>
      <c r="HVS2" s="185"/>
      <c r="HVT2" s="185"/>
      <c r="HVU2" s="185"/>
      <c r="HVV2" s="185"/>
      <c r="HVW2" s="185"/>
      <c r="HVX2" s="185"/>
      <c r="HVY2" s="185"/>
      <c r="HVZ2" s="185"/>
      <c r="HWA2" s="185"/>
      <c r="HWB2" s="185"/>
      <c r="HWC2" s="185"/>
      <c r="HWD2" s="185"/>
      <c r="HWE2" s="185"/>
      <c r="HWF2" s="185"/>
      <c r="HWG2" s="185"/>
      <c r="HWH2" s="185"/>
      <c r="HWI2" s="185"/>
      <c r="HWJ2" s="185"/>
      <c r="HWK2" s="185"/>
      <c r="HWL2" s="185"/>
      <c r="HWM2" s="185"/>
      <c r="HWN2" s="185"/>
      <c r="HWO2" s="185"/>
      <c r="HWP2" s="185"/>
      <c r="HWQ2" s="185"/>
      <c r="HWR2" s="185"/>
      <c r="HWS2" s="185"/>
      <c r="HWT2" s="185"/>
      <c r="HWU2" s="185"/>
      <c r="HWV2" s="185"/>
      <c r="HWW2" s="185"/>
      <c r="HWX2" s="185"/>
      <c r="HWY2" s="185"/>
      <c r="HWZ2" s="185"/>
      <c r="HXA2" s="185"/>
      <c r="HXB2" s="185"/>
      <c r="HXC2" s="185"/>
      <c r="HXD2" s="185"/>
      <c r="HXE2" s="185"/>
      <c r="HXF2" s="185"/>
      <c r="HXG2" s="185"/>
      <c r="HXH2" s="185"/>
      <c r="HXI2" s="185"/>
      <c r="HXJ2" s="185"/>
      <c r="HXK2" s="185"/>
      <c r="HXL2" s="185"/>
      <c r="HXM2" s="185"/>
      <c r="HXN2" s="185"/>
      <c r="HXO2" s="185"/>
      <c r="HXP2" s="185"/>
      <c r="HXQ2" s="185"/>
      <c r="HXR2" s="185"/>
      <c r="HXS2" s="185"/>
      <c r="HXT2" s="185"/>
      <c r="HXU2" s="185"/>
      <c r="HXV2" s="185"/>
      <c r="HXW2" s="185"/>
      <c r="HXX2" s="185"/>
      <c r="HXY2" s="185"/>
      <c r="HXZ2" s="185"/>
      <c r="HYA2" s="185"/>
      <c r="HYB2" s="185"/>
      <c r="HYC2" s="185"/>
      <c r="HYD2" s="185"/>
      <c r="HYE2" s="185"/>
      <c r="HYF2" s="185"/>
      <c r="HYG2" s="185"/>
      <c r="HYH2" s="185"/>
      <c r="HYI2" s="185"/>
      <c r="HYJ2" s="185"/>
      <c r="HYK2" s="185"/>
      <c r="HYL2" s="185"/>
      <c r="HYM2" s="185"/>
      <c r="HYN2" s="185"/>
      <c r="HYO2" s="185"/>
      <c r="HYP2" s="185"/>
      <c r="HYQ2" s="185"/>
      <c r="HYR2" s="185"/>
      <c r="HYS2" s="185"/>
      <c r="HYT2" s="185"/>
      <c r="HYU2" s="185"/>
      <c r="HYV2" s="185"/>
      <c r="HYW2" s="185"/>
      <c r="HYX2" s="185"/>
      <c r="HYY2" s="185"/>
      <c r="HYZ2" s="185"/>
      <c r="HZA2" s="185"/>
      <c r="HZB2" s="185"/>
      <c r="HZC2" s="185"/>
      <c r="HZD2" s="185"/>
      <c r="HZE2" s="185"/>
      <c r="HZF2" s="185"/>
      <c r="HZG2" s="185"/>
      <c r="HZH2" s="185"/>
      <c r="HZI2" s="185"/>
      <c r="HZJ2" s="185"/>
      <c r="HZK2" s="185"/>
      <c r="HZL2" s="185"/>
      <c r="HZM2" s="185"/>
      <c r="HZN2" s="185"/>
      <c r="HZO2" s="185"/>
      <c r="HZP2" s="185"/>
      <c r="HZQ2" s="185"/>
      <c r="HZR2" s="185"/>
      <c r="HZS2" s="185"/>
      <c r="HZT2" s="185"/>
      <c r="HZU2" s="185"/>
      <c r="HZV2" s="185"/>
      <c r="HZW2" s="185"/>
      <c r="HZX2" s="185"/>
      <c r="HZY2" s="185"/>
      <c r="HZZ2" s="185"/>
      <c r="IAA2" s="185"/>
      <c r="IAB2" s="185"/>
      <c r="IAC2" s="185"/>
      <c r="IAD2" s="185"/>
      <c r="IAE2" s="185"/>
      <c r="IAF2" s="185"/>
      <c r="IAG2" s="185"/>
      <c r="IAH2" s="185"/>
      <c r="IAI2" s="185"/>
      <c r="IAJ2" s="185"/>
      <c r="IAK2" s="185"/>
      <c r="IAL2" s="185"/>
      <c r="IAM2" s="185"/>
      <c r="IAN2" s="185"/>
      <c r="IAO2" s="185"/>
      <c r="IAP2" s="185"/>
      <c r="IAQ2" s="185"/>
      <c r="IAR2" s="185"/>
      <c r="IAS2" s="185"/>
      <c r="IAT2" s="185"/>
      <c r="IAU2" s="185"/>
      <c r="IAV2" s="185"/>
      <c r="IAW2" s="185"/>
      <c r="IAX2" s="185"/>
      <c r="IAY2" s="185"/>
      <c r="IAZ2" s="185"/>
      <c r="IBA2" s="185"/>
      <c r="IBB2" s="185"/>
      <c r="IBC2" s="185"/>
      <c r="IBD2" s="185"/>
      <c r="IBE2" s="185"/>
      <c r="IBF2" s="185"/>
      <c r="IBG2" s="185"/>
      <c r="IBH2" s="185"/>
      <c r="IBI2" s="185"/>
      <c r="IBJ2" s="185"/>
      <c r="IBK2" s="185"/>
      <c r="IBL2" s="185"/>
      <c r="IBM2" s="185"/>
      <c r="IBN2" s="185"/>
      <c r="IBO2" s="185"/>
      <c r="IBP2" s="185"/>
      <c r="IBQ2" s="185"/>
      <c r="IBR2" s="185"/>
      <c r="IBS2" s="185"/>
      <c r="IBT2" s="185"/>
      <c r="IBU2" s="185"/>
      <c r="IBV2" s="185"/>
      <c r="IBW2" s="185"/>
      <c r="IBX2" s="185"/>
      <c r="IBY2" s="185"/>
      <c r="IBZ2" s="185"/>
      <c r="ICA2" s="185"/>
      <c r="ICB2" s="185"/>
      <c r="ICC2" s="185"/>
      <c r="ICD2" s="185"/>
      <c r="ICE2" s="185"/>
      <c r="ICF2" s="185"/>
      <c r="ICG2" s="185"/>
      <c r="ICH2" s="185"/>
      <c r="ICI2" s="185"/>
      <c r="ICJ2" s="185"/>
      <c r="ICK2" s="185"/>
      <c r="ICL2" s="185"/>
      <c r="ICM2" s="185"/>
      <c r="ICN2" s="185"/>
      <c r="ICO2" s="185"/>
      <c r="ICP2" s="185"/>
      <c r="ICQ2" s="185"/>
      <c r="ICR2" s="185"/>
      <c r="ICS2" s="185"/>
      <c r="ICT2" s="185"/>
      <c r="ICU2" s="185"/>
      <c r="ICV2" s="185"/>
      <c r="ICW2" s="185"/>
      <c r="ICX2" s="185"/>
      <c r="ICY2" s="185"/>
      <c r="ICZ2" s="185"/>
      <c r="IDA2" s="185"/>
      <c r="IDB2" s="185"/>
      <c r="IDC2" s="185"/>
      <c r="IDD2" s="185"/>
      <c r="IDE2" s="185"/>
      <c r="IDF2" s="185"/>
      <c r="IDG2" s="185"/>
      <c r="IDH2" s="185"/>
      <c r="IDI2" s="185"/>
      <c r="IDJ2" s="185"/>
      <c r="IDK2" s="185"/>
      <c r="IDL2" s="185"/>
      <c r="IDM2" s="185"/>
      <c r="IDN2" s="185"/>
      <c r="IDO2" s="185"/>
      <c r="IDP2" s="185"/>
      <c r="IDQ2" s="185"/>
      <c r="IDR2" s="185"/>
      <c r="IDS2" s="185"/>
      <c r="IDT2" s="185"/>
      <c r="IDU2" s="185"/>
      <c r="IDV2" s="185"/>
      <c r="IDW2" s="185"/>
      <c r="IDX2" s="185"/>
      <c r="IDY2" s="185"/>
      <c r="IDZ2" s="185"/>
      <c r="IEA2" s="185"/>
      <c r="IEB2" s="185"/>
      <c r="IEC2" s="185"/>
      <c r="IED2" s="185"/>
      <c r="IEE2" s="185"/>
      <c r="IEF2" s="185"/>
      <c r="IEG2" s="185"/>
      <c r="IEH2" s="185"/>
      <c r="IEI2" s="185"/>
      <c r="IEJ2" s="185"/>
      <c r="IEK2" s="185"/>
      <c r="IEL2" s="185"/>
      <c r="IEM2" s="185"/>
      <c r="IEN2" s="185"/>
      <c r="IEO2" s="185"/>
      <c r="IEP2" s="185"/>
      <c r="IEQ2" s="185"/>
      <c r="IER2" s="185"/>
      <c r="IES2" s="185"/>
      <c r="IET2" s="185"/>
      <c r="IEU2" s="185"/>
      <c r="IEV2" s="185"/>
      <c r="IEW2" s="185"/>
      <c r="IEX2" s="185"/>
      <c r="IEY2" s="185"/>
      <c r="IEZ2" s="185"/>
      <c r="IFA2" s="185"/>
      <c r="IFB2" s="185"/>
      <c r="IFC2" s="185"/>
      <c r="IFD2" s="185"/>
      <c r="IFE2" s="185"/>
      <c r="IFF2" s="185"/>
      <c r="IFG2" s="185"/>
      <c r="IFH2" s="185"/>
      <c r="IFI2" s="185"/>
      <c r="IFJ2" s="185"/>
      <c r="IFK2" s="185"/>
      <c r="IFL2" s="185"/>
      <c r="IFM2" s="185"/>
      <c r="IFN2" s="185"/>
      <c r="IFO2" s="185"/>
      <c r="IFP2" s="185"/>
      <c r="IFQ2" s="185"/>
      <c r="IFR2" s="185"/>
      <c r="IFS2" s="185"/>
      <c r="IFT2" s="185"/>
      <c r="IFU2" s="185"/>
      <c r="IFV2" s="185"/>
      <c r="IFW2" s="185"/>
      <c r="IFX2" s="185"/>
      <c r="IFY2" s="185"/>
      <c r="IFZ2" s="185"/>
      <c r="IGA2" s="185"/>
      <c r="IGB2" s="185"/>
      <c r="IGC2" s="185"/>
      <c r="IGD2" s="185"/>
      <c r="IGE2" s="185"/>
      <c r="IGF2" s="185"/>
      <c r="IGG2" s="185"/>
      <c r="IGH2" s="185"/>
      <c r="IGI2" s="185"/>
      <c r="IGJ2" s="185"/>
      <c r="IGK2" s="185"/>
      <c r="IGL2" s="185"/>
      <c r="IGM2" s="185"/>
      <c r="IGN2" s="185"/>
      <c r="IGO2" s="185"/>
      <c r="IGP2" s="185"/>
      <c r="IGQ2" s="185"/>
      <c r="IGR2" s="185"/>
      <c r="IGS2" s="185"/>
      <c r="IGT2" s="185"/>
      <c r="IGU2" s="185"/>
      <c r="IGV2" s="185"/>
      <c r="IGW2" s="185"/>
      <c r="IGX2" s="185"/>
      <c r="IGY2" s="185"/>
      <c r="IGZ2" s="185"/>
      <c r="IHA2" s="185"/>
      <c r="IHB2" s="185"/>
      <c r="IHC2" s="185"/>
      <c r="IHD2" s="185"/>
      <c r="IHE2" s="185"/>
      <c r="IHF2" s="185"/>
      <c r="IHG2" s="185"/>
      <c r="IHH2" s="185"/>
      <c r="IHI2" s="185"/>
      <c r="IHJ2" s="185"/>
      <c r="IHK2" s="185"/>
      <c r="IHL2" s="185"/>
      <c r="IHM2" s="185"/>
      <c r="IHN2" s="185"/>
      <c r="IHO2" s="185"/>
      <c r="IHP2" s="185"/>
      <c r="IHQ2" s="185"/>
      <c r="IHR2" s="185"/>
      <c r="IHS2" s="185"/>
      <c r="IHT2" s="185"/>
      <c r="IHU2" s="185"/>
      <c r="IHV2" s="185"/>
      <c r="IHW2" s="185"/>
      <c r="IHX2" s="185"/>
      <c r="IHY2" s="185"/>
      <c r="IHZ2" s="185"/>
      <c r="IIA2" s="185"/>
      <c r="IIB2" s="185"/>
      <c r="IIC2" s="185"/>
      <c r="IID2" s="185"/>
      <c r="IIE2" s="185"/>
      <c r="IIF2" s="185"/>
      <c r="IIG2" s="185"/>
      <c r="IIH2" s="185"/>
      <c r="III2" s="185"/>
      <c r="IIJ2" s="185"/>
      <c r="IIK2" s="185"/>
      <c r="IIL2" s="185"/>
      <c r="IIM2" s="185"/>
      <c r="IIN2" s="185"/>
      <c r="IIO2" s="185"/>
      <c r="IIP2" s="185"/>
      <c r="IIQ2" s="185"/>
      <c r="IIR2" s="185"/>
      <c r="IIS2" s="185"/>
      <c r="IIT2" s="185"/>
      <c r="IIU2" s="185"/>
      <c r="IIV2" s="185"/>
      <c r="IIW2" s="185"/>
      <c r="IIX2" s="185"/>
      <c r="IIY2" s="185"/>
      <c r="IIZ2" s="185"/>
      <c r="IJA2" s="185"/>
      <c r="IJB2" s="185"/>
      <c r="IJC2" s="185"/>
      <c r="IJD2" s="185"/>
      <c r="IJE2" s="185"/>
      <c r="IJF2" s="185"/>
      <c r="IJG2" s="185"/>
      <c r="IJH2" s="185"/>
      <c r="IJI2" s="185"/>
      <c r="IJJ2" s="185"/>
      <c r="IJK2" s="185"/>
      <c r="IJL2" s="185"/>
      <c r="IJM2" s="185"/>
      <c r="IJN2" s="185"/>
      <c r="IJO2" s="185"/>
      <c r="IJP2" s="185"/>
      <c r="IJQ2" s="185"/>
      <c r="IJR2" s="185"/>
      <c r="IJS2" s="185"/>
      <c r="IJT2" s="185"/>
      <c r="IJU2" s="185"/>
      <c r="IJV2" s="185"/>
      <c r="IJW2" s="185"/>
      <c r="IJX2" s="185"/>
      <c r="IJY2" s="185"/>
      <c r="IJZ2" s="185"/>
      <c r="IKA2" s="185"/>
      <c r="IKB2" s="185"/>
      <c r="IKC2" s="185"/>
      <c r="IKD2" s="185"/>
      <c r="IKE2" s="185"/>
      <c r="IKF2" s="185"/>
      <c r="IKG2" s="185"/>
      <c r="IKH2" s="185"/>
      <c r="IKI2" s="185"/>
      <c r="IKJ2" s="185"/>
      <c r="IKK2" s="185"/>
      <c r="IKL2" s="185"/>
      <c r="IKM2" s="185"/>
      <c r="IKN2" s="185"/>
      <c r="IKO2" s="185"/>
      <c r="IKP2" s="185"/>
      <c r="IKQ2" s="185"/>
      <c r="IKR2" s="185"/>
      <c r="IKS2" s="185"/>
      <c r="IKT2" s="185"/>
      <c r="IKU2" s="185"/>
      <c r="IKV2" s="185"/>
      <c r="IKW2" s="185"/>
      <c r="IKX2" s="185"/>
      <c r="IKY2" s="185"/>
      <c r="IKZ2" s="185"/>
      <c r="ILA2" s="185"/>
      <c r="ILB2" s="185"/>
      <c r="ILC2" s="185"/>
      <c r="ILD2" s="185"/>
      <c r="ILE2" s="185"/>
      <c r="ILF2" s="185"/>
      <c r="ILG2" s="185"/>
      <c r="ILH2" s="185"/>
      <c r="ILI2" s="185"/>
      <c r="ILJ2" s="185"/>
      <c r="ILK2" s="185"/>
      <c r="ILL2" s="185"/>
      <c r="ILM2" s="185"/>
      <c r="ILN2" s="185"/>
      <c r="ILO2" s="185"/>
      <c r="ILP2" s="185"/>
      <c r="ILQ2" s="185"/>
      <c r="ILR2" s="185"/>
      <c r="ILS2" s="185"/>
      <c r="ILT2" s="185"/>
      <c r="ILU2" s="185"/>
      <c r="ILV2" s="185"/>
      <c r="ILW2" s="185"/>
      <c r="ILX2" s="185"/>
      <c r="ILY2" s="185"/>
      <c r="ILZ2" s="185"/>
      <c r="IMA2" s="185"/>
      <c r="IMB2" s="185"/>
      <c r="IMC2" s="185"/>
      <c r="IMD2" s="185"/>
      <c r="IME2" s="185"/>
      <c r="IMF2" s="185"/>
      <c r="IMG2" s="185"/>
      <c r="IMH2" s="185"/>
      <c r="IMI2" s="185"/>
      <c r="IMJ2" s="185"/>
      <c r="IMK2" s="185"/>
      <c r="IML2" s="185"/>
      <c r="IMM2" s="185"/>
      <c r="IMN2" s="185"/>
      <c r="IMO2" s="185"/>
      <c r="IMP2" s="185"/>
      <c r="IMQ2" s="185"/>
      <c r="IMR2" s="185"/>
      <c r="IMS2" s="185"/>
      <c r="IMT2" s="185"/>
      <c r="IMU2" s="185"/>
      <c r="IMV2" s="185"/>
      <c r="IMW2" s="185"/>
      <c r="IMX2" s="185"/>
      <c r="IMY2" s="185"/>
      <c r="IMZ2" s="185"/>
      <c r="INA2" s="185"/>
      <c r="INB2" s="185"/>
      <c r="INC2" s="185"/>
      <c r="IND2" s="185"/>
      <c r="INE2" s="185"/>
      <c r="INF2" s="185"/>
      <c r="ING2" s="185"/>
      <c r="INH2" s="185"/>
      <c r="INI2" s="185"/>
      <c r="INJ2" s="185"/>
      <c r="INK2" s="185"/>
      <c r="INL2" s="185"/>
      <c r="INM2" s="185"/>
      <c r="INN2" s="185"/>
      <c r="INO2" s="185"/>
      <c r="INP2" s="185"/>
      <c r="INQ2" s="185"/>
      <c r="INR2" s="185"/>
      <c r="INS2" s="185"/>
      <c r="INT2" s="185"/>
      <c r="INU2" s="185"/>
      <c r="INV2" s="185"/>
      <c r="INW2" s="185"/>
      <c r="INX2" s="185"/>
      <c r="INY2" s="185"/>
      <c r="INZ2" s="185"/>
      <c r="IOA2" s="185"/>
      <c r="IOB2" s="185"/>
      <c r="IOC2" s="185"/>
      <c r="IOD2" s="185"/>
      <c r="IOE2" s="185"/>
      <c r="IOF2" s="185"/>
      <c r="IOG2" s="185"/>
      <c r="IOH2" s="185"/>
      <c r="IOI2" s="185"/>
      <c r="IOJ2" s="185"/>
      <c r="IOK2" s="185"/>
      <c r="IOL2" s="185"/>
      <c r="IOM2" s="185"/>
      <c r="ION2" s="185"/>
      <c r="IOO2" s="185"/>
      <c r="IOP2" s="185"/>
      <c r="IOQ2" s="185"/>
      <c r="IOR2" s="185"/>
      <c r="IOS2" s="185"/>
      <c r="IOT2" s="185"/>
      <c r="IOU2" s="185"/>
      <c r="IOV2" s="185"/>
      <c r="IOW2" s="185"/>
      <c r="IOX2" s="185"/>
      <c r="IOY2" s="185"/>
      <c r="IOZ2" s="185"/>
      <c r="IPA2" s="185"/>
      <c r="IPB2" s="185"/>
      <c r="IPC2" s="185"/>
      <c r="IPD2" s="185"/>
      <c r="IPE2" s="185"/>
      <c r="IPF2" s="185"/>
      <c r="IPG2" s="185"/>
      <c r="IPH2" s="185"/>
      <c r="IPI2" s="185"/>
      <c r="IPJ2" s="185"/>
      <c r="IPK2" s="185"/>
      <c r="IPL2" s="185"/>
      <c r="IPM2" s="185"/>
      <c r="IPN2" s="185"/>
      <c r="IPO2" s="185"/>
      <c r="IPP2" s="185"/>
      <c r="IPQ2" s="185"/>
      <c r="IPR2" s="185"/>
      <c r="IPS2" s="185"/>
      <c r="IPT2" s="185"/>
      <c r="IPU2" s="185"/>
      <c r="IPV2" s="185"/>
      <c r="IPW2" s="185"/>
      <c r="IPX2" s="185"/>
      <c r="IPY2" s="185"/>
      <c r="IPZ2" s="185"/>
      <c r="IQA2" s="185"/>
      <c r="IQB2" s="185"/>
      <c r="IQC2" s="185"/>
      <c r="IQD2" s="185"/>
      <c r="IQE2" s="185"/>
      <c r="IQF2" s="185"/>
      <c r="IQG2" s="185"/>
      <c r="IQH2" s="185"/>
      <c r="IQI2" s="185"/>
      <c r="IQJ2" s="185"/>
      <c r="IQK2" s="185"/>
      <c r="IQL2" s="185"/>
      <c r="IQM2" s="185"/>
      <c r="IQN2" s="185"/>
      <c r="IQO2" s="185"/>
      <c r="IQP2" s="185"/>
      <c r="IQQ2" s="185"/>
      <c r="IQR2" s="185"/>
      <c r="IQS2" s="185"/>
      <c r="IQT2" s="185"/>
      <c r="IQU2" s="185"/>
      <c r="IQV2" s="185"/>
      <c r="IQW2" s="185"/>
      <c r="IQX2" s="185"/>
      <c r="IQY2" s="185"/>
      <c r="IQZ2" s="185"/>
      <c r="IRA2" s="185"/>
      <c r="IRB2" s="185"/>
      <c r="IRC2" s="185"/>
      <c r="IRD2" s="185"/>
      <c r="IRE2" s="185"/>
      <c r="IRF2" s="185"/>
      <c r="IRG2" s="185"/>
      <c r="IRH2" s="185"/>
      <c r="IRI2" s="185"/>
      <c r="IRJ2" s="185"/>
      <c r="IRK2" s="185"/>
      <c r="IRL2" s="185"/>
      <c r="IRM2" s="185"/>
      <c r="IRN2" s="185"/>
      <c r="IRO2" s="185"/>
      <c r="IRP2" s="185"/>
      <c r="IRQ2" s="185"/>
      <c r="IRR2" s="185"/>
      <c r="IRS2" s="185"/>
      <c r="IRT2" s="185"/>
      <c r="IRU2" s="185"/>
      <c r="IRV2" s="185"/>
      <c r="IRW2" s="185"/>
      <c r="IRX2" s="185"/>
      <c r="IRY2" s="185"/>
      <c r="IRZ2" s="185"/>
      <c r="ISA2" s="185"/>
      <c r="ISB2" s="185"/>
      <c r="ISC2" s="185"/>
      <c r="ISD2" s="185"/>
      <c r="ISE2" s="185"/>
      <c r="ISF2" s="185"/>
      <c r="ISG2" s="185"/>
      <c r="ISH2" s="185"/>
      <c r="ISI2" s="185"/>
      <c r="ISJ2" s="185"/>
      <c r="ISK2" s="185"/>
      <c r="ISL2" s="185"/>
      <c r="ISM2" s="185"/>
      <c r="ISN2" s="185"/>
      <c r="ISO2" s="185"/>
      <c r="ISP2" s="185"/>
      <c r="ISQ2" s="185"/>
      <c r="ISR2" s="185"/>
      <c r="ISS2" s="185"/>
      <c r="IST2" s="185"/>
      <c r="ISU2" s="185"/>
      <c r="ISV2" s="185"/>
      <c r="ISW2" s="185"/>
      <c r="ISX2" s="185"/>
      <c r="ISY2" s="185"/>
      <c r="ISZ2" s="185"/>
      <c r="ITA2" s="185"/>
      <c r="ITB2" s="185"/>
      <c r="ITC2" s="185"/>
      <c r="ITD2" s="185"/>
      <c r="ITE2" s="185"/>
      <c r="ITF2" s="185"/>
      <c r="ITG2" s="185"/>
      <c r="ITH2" s="185"/>
      <c r="ITI2" s="185"/>
      <c r="ITJ2" s="185"/>
      <c r="ITK2" s="185"/>
      <c r="ITL2" s="185"/>
      <c r="ITM2" s="185"/>
      <c r="ITN2" s="185"/>
      <c r="ITO2" s="185"/>
      <c r="ITP2" s="185"/>
      <c r="ITQ2" s="185"/>
      <c r="ITR2" s="185"/>
      <c r="ITS2" s="185"/>
      <c r="ITT2" s="185"/>
      <c r="ITU2" s="185"/>
      <c r="ITV2" s="185"/>
      <c r="ITW2" s="185"/>
      <c r="ITX2" s="185"/>
      <c r="ITY2" s="185"/>
      <c r="ITZ2" s="185"/>
      <c r="IUA2" s="185"/>
      <c r="IUB2" s="185"/>
      <c r="IUC2" s="185"/>
      <c r="IUD2" s="185"/>
      <c r="IUE2" s="185"/>
      <c r="IUF2" s="185"/>
      <c r="IUG2" s="185"/>
      <c r="IUH2" s="185"/>
      <c r="IUI2" s="185"/>
      <c r="IUJ2" s="185"/>
      <c r="IUK2" s="185"/>
      <c r="IUL2" s="185"/>
      <c r="IUM2" s="185"/>
      <c r="IUN2" s="185"/>
      <c r="IUO2" s="185"/>
      <c r="IUP2" s="185"/>
      <c r="IUQ2" s="185"/>
      <c r="IUR2" s="185"/>
      <c r="IUS2" s="185"/>
      <c r="IUT2" s="185"/>
      <c r="IUU2" s="185"/>
      <c r="IUV2" s="185"/>
      <c r="IUW2" s="185"/>
      <c r="IUX2" s="185"/>
      <c r="IUY2" s="185"/>
      <c r="IUZ2" s="185"/>
      <c r="IVA2" s="185"/>
      <c r="IVB2" s="185"/>
      <c r="IVC2" s="185"/>
      <c r="IVD2" s="185"/>
      <c r="IVE2" s="185"/>
      <c r="IVF2" s="185"/>
      <c r="IVG2" s="185"/>
      <c r="IVH2" s="185"/>
      <c r="IVI2" s="185"/>
      <c r="IVJ2" s="185"/>
      <c r="IVK2" s="185"/>
      <c r="IVL2" s="185"/>
      <c r="IVM2" s="185"/>
      <c r="IVN2" s="185"/>
      <c r="IVO2" s="185"/>
      <c r="IVP2" s="185"/>
      <c r="IVQ2" s="185"/>
      <c r="IVR2" s="185"/>
      <c r="IVS2" s="185"/>
      <c r="IVT2" s="185"/>
      <c r="IVU2" s="185"/>
      <c r="IVV2" s="185"/>
      <c r="IVW2" s="185"/>
      <c r="IVX2" s="185"/>
      <c r="IVY2" s="185"/>
      <c r="IVZ2" s="185"/>
      <c r="IWA2" s="185"/>
      <c r="IWB2" s="185"/>
      <c r="IWC2" s="185"/>
      <c r="IWD2" s="185"/>
      <c r="IWE2" s="185"/>
      <c r="IWF2" s="185"/>
      <c r="IWG2" s="185"/>
      <c r="IWH2" s="185"/>
      <c r="IWI2" s="185"/>
      <c r="IWJ2" s="185"/>
      <c r="IWK2" s="185"/>
      <c r="IWL2" s="185"/>
      <c r="IWM2" s="185"/>
      <c r="IWN2" s="185"/>
      <c r="IWO2" s="185"/>
      <c r="IWP2" s="185"/>
      <c r="IWQ2" s="185"/>
      <c r="IWR2" s="185"/>
      <c r="IWS2" s="185"/>
      <c r="IWT2" s="185"/>
      <c r="IWU2" s="185"/>
      <c r="IWV2" s="185"/>
      <c r="IWW2" s="185"/>
      <c r="IWX2" s="185"/>
      <c r="IWY2" s="185"/>
      <c r="IWZ2" s="185"/>
      <c r="IXA2" s="185"/>
      <c r="IXB2" s="185"/>
      <c r="IXC2" s="185"/>
      <c r="IXD2" s="185"/>
      <c r="IXE2" s="185"/>
      <c r="IXF2" s="185"/>
      <c r="IXG2" s="185"/>
      <c r="IXH2" s="185"/>
      <c r="IXI2" s="185"/>
      <c r="IXJ2" s="185"/>
      <c r="IXK2" s="185"/>
      <c r="IXL2" s="185"/>
      <c r="IXM2" s="185"/>
      <c r="IXN2" s="185"/>
      <c r="IXO2" s="185"/>
      <c r="IXP2" s="185"/>
      <c r="IXQ2" s="185"/>
      <c r="IXR2" s="185"/>
      <c r="IXS2" s="185"/>
      <c r="IXT2" s="185"/>
      <c r="IXU2" s="185"/>
      <c r="IXV2" s="185"/>
      <c r="IXW2" s="185"/>
      <c r="IXX2" s="185"/>
      <c r="IXY2" s="185"/>
      <c r="IXZ2" s="185"/>
      <c r="IYA2" s="185"/>
      <c r="IYB2" s="185"/>
      <c r="IYC2" s="185"/>
      <c r="IYD2" s="185"/>
      <c r="IYE2" s="185"/>
      <c r="IYF2" s="185"/>
      <c r="IYG2" s="185"/>
      <c r="IYH2" s="185"/>
      <c r="IYI2" s="185"/>
      <c r="IYJ2" s="185"/>
      <c r="IYK2" s="185"/>
      <c r="IYL2" s="185"/>
      <c r="IYM2" s="185"/>
      <c r="IYN2" s="185"/>
      <c r="IYO2" s="185"/>
      <c r="IYP2" s="185"/>
      <c r="IYQ2" s="185"/>
      <c r="IYR2" s="185"/>
      <c r="IYS2" s="185"/>
      <c r="IYT2" s="185"/>
      <c r="IYU2" s="185"/>
      <c r="IYV2" s="185"/>
      <c r="IYW2" s="185"/>
      <c r="IYX2" s="185"/>
      <c r="IYY2" s="185"/>
      <c r="IYZ2" s="185"/>
      <c r="IZA2" s="185"/>
      <c r="IZB2" s="185"/>
      <c r="IZC2" s="185"/>
      <c r="IZD2" s="185"/>
      <c r="IZE2" s="185"/>
      <c r="IZF2" s="185"/>
      <c r="IZG2" s="185"/>
      <c r="IZH2" s="185"/>
      <c r="IZI2" s="185"/>
      <c r="IZJ2" s="185"/>
      <c r="IZK2" s="185"/>
      <c r="IZL2" s="185"/>
      <c r="IZM2" s="185"/>
      <c r="IZN2" s="185"/>
      <c r="IZO2" s="185"/>
      <c r="IZP2" s="185"/>
      <c r="IZQ2" s="185"/>
      <c r="IZR2" s="185"/>
      <c r="IZS2" s="185"/>
      <c r="IZT2" s="185"/>
      <c r="IZU2" s="185"/>
      <c r="IZV2" s="185"/>
      <c r="IZW2" s="185"/>
      <c r="IZX2" s="185"/>
      <c r="IZY2" s="185"/>
      <c r="IZZ2" s="185"/>
      <c r="JAA2" s="185"/>
      <c r="JAB2" s="185"/>
      <c r="JAC2" s="185"/>
      <c r="JAD2" s="185"/>
      <c r="JAE2" s="185"/>
      <c r="JAF2" s="185"/>
      <c r="JAG2" s="185"/>
      <c r="JAH2" s="185"/>
      <c r="JAI2" s="185"/>
      <c r="JAJ2" s="185"/>
      <c r="JAK2" s="185"/>
      <c r="JAL2" s="185"/>
      <c r="JAM2" s="185"/>
      <c r="JAN2" s="185"/>
      <c r="JAO2" s="185"/>
      <c r="JAP2" s="185"/>
      <c r="JAQ2" s="185"/>
      <c r="JAR2" s="185"/>
      <c r="JAS2" s="185"/>
      <c r="JAT2" s="185"/>
      <c r="JAU2" s="185"/>
      <c r="JAV2" s="185"/>
      <c r="JAW2" s="185"/>
      <c r="JAX2" s="185"/>
      <c r="JAY2" s="185"/>
      <c r="JAZ2" s="185"/>
      <c r="JBA2" s="185"/>
      <c r="JBB2" s="185"/>
      <c r="JBC2" s="185"/>
      <c r="JBD2" s="185"/>
      <c r="JBE2" s="185"/>
      <c r="JBF2" s="185"/>
      <c r="JBG2" s="185"/>
      <c r="JBH2" s="185"/>
      <c r="JBI2" s="185"/>
      <c r="JBJ2" s="185"/>
      <c r="JBK2" s="185"/>
      <c r="JBL2" s="185"/>
      <c r="JBM2" s="185"/>
      <c r="JBN2" s="185"/>
      <c r="JBO2" s="185"/>
      <c r="JBP2" s="185"/>
      <c r="JBQ2" s="185"/>
      <c r="JBR2" s="185"/>
      <c r="JBS2" s="185"/>
      <c r="JBT2" s="185"/>
      <c r="JBU2" s="185"/>
      <c r="JBV2" s="185"/>
      <c r="JBW2" s="185"/>
      <c r="JBX2" s="185"/>
      <c r="JBY2" s="185"/>
      <c r="JBZ2" s="185"/>
      <c r="JCA2" s="185"/>
      <c r="JCB2" s="185"/>
      <c r="JCC2" s="185"/>
      <c r="JCD2" s="185"/>
      <c r="JCE2" s="185"/>
      <c r="JCF2" s="185"/>
      <c r="JCG2" s="185"/>
      <c r="JCH2" s="185"/>
      <c r="JCI2" s="185"/>
      <c r="JCJ2" s="185"/>
      <c r="JCK2" s="185"/>
      <c r="JCL2" s="185"/>
      <c r="JCM2" s="185"/>
      <c r="JCN2" s="185"/>
      <c r="JCO2" s="185"/>
      <c r="JCP2" s="185"/>
      <c r="JCQ2" s="185"/>
      <c r="JCR2" s="185"/>
      <c r="JCS2" s="185"/>
      <c r="JCT2" s="185"/>
      <c r="JCU2" s="185"/>
      <c r="JCV2" s="185"/>
      <c r="JCW2" s="185"/>
      <c r="JCX2" s="185"/>
      <c r="JCY2" s="185"/>
      <c r="JCZ2" s="185"/>
      <c r="JDA2" s="185"/>
      <c r="JDB2" s="185"/>
      <c r="JDC2" s="185"/>
      <c r="JDD2" s="185"/>
      <c r="JDE2" s="185"/>
      <c r="JDF2" s="185"/>
      <c r="JDG2" s="185"/>
      <c r="JDH2" s="185"/>
      <c r="JDI2" s="185"/>
      <c r="JDJ2" s="185"/>
      <c r="JDK2" s="185"/>
      <c r="JDL2" s="185"/>
      <c r="JDM2" s="185"/>
      <c r="JDN2" s="185"/>
      <c r="JDO2" s="185"/>
      <c r="JDP2" s="185"/>
      <c r="JDQ2" s="185"/>
      <c r="JDR2" s="185"/>
      <c r="JDS2" s="185"/>
      <c r="JDT2" s="185"/>
      <c r="JDU2" s="185"/>
      <c r="JDV2" s="185"/>
      <c r="JDW2" s="185"/>
      <c r="JDX2" s="185"/>
      <c r="JDY2" s="185"/>
      <c r="JDZ2" s="185"/>
      <c r="JEA2" s="185"/>
      <c r="JEB2" s="185"/>
      <c r="JEC2" s="185"/>
      <c r="JED2" s="185"/>
      <c r="JEE2" s="185"/>
      <c r="JEF2" s="185"/>
      <c r="JEG2" s="185"/>
      <c r="JEH2" s="185"/>
      <c r="JEI2" s="185"/>
      <c r="JEJ2" s="185"/>
      <c r="JEK2" s="185"/>
      <c r="JEL2" s="185"/>
      <c r="JEM2" s="185"/>
      <c r="JEN2" s="185"/>
      <c r="JEO2" s="185"/>
      <c r="JEP2" s="185"/>
      <c r="JEQ2" s="185"/>
      <c r="JER2" s="185"/>
      <c r="JES2" s="185"/>
      <c r="JET2" s="185"/>
      <c r="JEU2" s="185"/>
      <c r="JEV2" s="185"/>
      <c r="JEW2" s="185"/>
      <c r="JEX2" s="185"/>
      <c r="JEY2" s="185"/>
      <c r="JEZ2" s="185"/>
      <c r="JFA2" s="185"/>
      <c r="JFB2" s="185"/>
      <c r="JFC2" s="185"/>
      <c r="JFD2" s="185"/>
      <c r="JFE2" s="185"/>
      <c r="JFF2" s="185"/>
      <c r="JFG2" s="185"/>
      <c r="JFH2" s="185"/>
      <c r="JFI2" s="185"/>
      <c r="JFJ2" s="185"/>
      <c r="JFK2" s="185"/>
      <c r="JFL2" s="185"/>
      <c r="JFM2" s="185"/>
      <c r="JFN2" s="185"/>
      <c r="JFO2" s="185"/>
      <c r="JFP2" s="185"/>
      <c r="JFQ2" s="185"/>
      <c r="JFR2" s="185"/>
      <c r="JFS2" s="185"/>
      <c r="JFT2" s="185"/>
      <c r="JFU2" s="185"/>
      <c r="JFV2" s="185"/>
      <c r="JFW2" s="185"/>
      <c r="JFX2" s="185"/>
      <c r="JFY2" s="185"/>
      <c r="JFZ2" s="185"/>
      <c r="JGA2" s="185"/>
      <c r="JGB2" s="185"/>
      <c r="JGC2" s="185"/>
      <c r="JGD2" s="185"/>
      <c r="JGE2" s="185"/>
      <c r="JGF2" s="185"/>
      <c r="JGG2" s="185"/>
      <c r="JGH2" s="185"/>
      <c r="JGI2" s="185"/>
      <c r="JGJ2" s="185"/>
      <c r="JGK2" s="185"/>
      <c r="JGL2" s="185"/>
      <c r="JGM2" s="185"/>
      <c r="JGN2" s="185"/>
      <c r="JGO2" s="185"/>
      <c r="JGP2" s="185"/>
      <c r="JGQ2" s="185"/>
      <c r="JGR2" s="185"/>
      <c r="JGS2" s="185"/>
      <c r="JGT2" s="185"/>
      <c r="JGU2" s="185"/>
      <c r="JGV2" s="185"/>
      <c r="JGW2" s="185"/>
      <c r="JGX2" s="185"/>
      <c r="JGY2" s="185"/>
      <c r="JGZ2" s="185"/>
      <c r="JHA2" s="185"/>
      <c r="JHB2" s="185"/>
      <c r="JHC2" s="185"/>
      <c r="JHD2" s="185"/>
      <c r="JHE2" s="185"/>
      <c r="JHF2" s="185"/>
      <c r="JHG2" s="185"/>
      <c r="JHH2" s="185"/>
      <c r="JHI2" s="185"/>
      <c r="JHJ2" s="185"/>
      <c r="JHK2" s="185"/>
      <c r="JHL2" s="185"/>
      <c r="JHM2" s="185"/>
      <c r="JHN2" s="185"/>
      <c r="JHO2" s="185"/>
      <c r="JHP2" s="185"/>
      <c r="JHQ2" s="185"/>
      <c r="JHR2" s="185"/>
      <c r="JHS2" s="185"/>
      <c r="JHT2" s="185"/>
      <c r="JHU2" s="185"/>
      <c r="JHV2" s="185"/>
      <c r="JHW2" s="185"/>
      <c r="JHX2" s="185"/>
      <c r="JHY2" s="185"/>
      <c r="JHZ2" s="185"/>
      <c r="JIA2" s="185"/>
      <c r="JIB2" s="185"/>
      <c r="JIC2" s="185"/>
      <c r="JID2" s="185"/>
      <c r="JIE2" s="185"/>
      <c r="JIF2" s="185"/>
      <c r="JIG2" s="185"/>
      <c r="JIH2" s="185"/>
      <c r="JII2" s="185"/>
      <c r="JIJ2" s="185"/>
      <c r="JIK2" s="185"/>
      <c r="JIL2" s="185"/>
      <c r="JIM2" s="185"/>
      <c r="JIN2" s="185"/>
      <c r="JIO2" s="185"/>
      <c r="JIP2" s="185"/>
      <c r="JIQ2" s="185"/>
      <c r="JIR2" s="185"/>
      <c r="JIS2" s="185"/>
      <c r="JIT2" s="185"/>
      <c r="JIU2" s="185"/>
      <c r="JIV2" s="185"/>
      <c r="JIW2" s="185"/>
      <c r="JIX2" s="185"/>
      <c r="JIY2" s="185"/>
      <c r="JIZ2" s="185"/>
      <c r="JJA2" s="185"/>
      <c r="JJB2" s="185"/>
      <c r="JJC2" s="185"/>
      <c r="JJD2" s="185"/>
      <c r="JJE2" s="185"/>
      <c r="JJF2" s="185"/>
      <c r="JJG2" s="185"/>
      <c r="JJH2" s="185"/>
      <c r="JJI2" s="185"/>
      <c r="JJJ2" s="185"/>
      <c r="JJK2" s="185"/>
      <c r="JJL2" s="185"/>
      <c r="JJM2" s="185"/>
      <c r="JJN2" s="185"/>
      <c r="JJO2" s="185"/>
      <c r="JJP2" s="185"/>
      <c r="JJQ2" s="185"/>
      <c r="JJR2" s="185"/>
      <c r="JJS2" s="185"/>
      <c r="JJT2" s="185"/>
      <c r="JJU2" s="185"/>
      <c r="JJV2" s="185"/>
      <c r="JJW2" s="185"/>
      <c r="JJX2" s="185"/>
      <c r="JJY2" s="185"/>
      <c r="JJZ2" s="185"/>
      <c r="JKA2" s="185"/>
      <c r="JKB2" s="185"/>
      <c r="JKC2" s="185"/>
      <c r="JKD2" s="185"/>
      <c r="JKE2" s="185"/>
      <c r="JKF2" s="185"/>
      <c r="JKG2" s="185"/>
      <c r="JKH2" s="185"/>
      <c r="JKI2" s="185"/>
      <c r="JKJ2" s="185"/>
      <c r="JKK2" s="185"/>
      <c r="JKL2" s="185"/>
      <c r="JKM2" s="185"/>
      <c r="JKN2" s="185"/>
      <c r="JKO2" s="185"/>
      <c r="JKP2" s="185"/>
      <c r="JKQ2" s="185"/>
      <c r="JKR2" s="185"/>
      <c r="JKS2" s="185"/>
      <c r="JKT2" s="185"/>
      <c r="JKU2" s="185"/>
      <c r="JKV2" s="185"/>
      <c r="JKW2" s="185"/>
      <c r="JKX2" s="185"/>
      <c r="JKY2" s="185"/>
      <c r="JKZ2" s="185"/>
      <c r="JLA2" s="185"/>
      <c r="JLB2" s="185"/>
      <c r="JLC2" s="185"/>
      <c r="JLD2" s="185"/>
      <c r="JLE2" s="185"/>
      <c r="JLF2" s="185"/>
      <c r="JLG2" s="185"/>
      <c r="JLH2" s="185"/>
      <c r="JLI2" s="185"/>
      <c r="JLJ2" s="185"/>
      <c r="JLK2" s="185"/>
      <c r="JLL2" s="185"/>
      <c r="JLM2" s="185"/>
      <c r="JLN2" s="185"/>
      <c r="JLO2" s="185"/>
      <c r="JLP2" s="185"/>
      <c r="JLQ2" s="185"/>
      <c r="JLR2" s="185"/>
      <c r="JLS2" s="185"/>
      <c r="JLT2" s="185"/>
      <c r="JLU2" s="185"/>
      <c r="JLV2" s="185"/>
      <c r="JLW2" s="185"/>
      <c r="JLX2" s="185"/>
      <c r="JLY2" s="185"/>
      <c r="JLZ2" s="185"/>
      <c r="JMA2" s="185"/>
      <c r="JMB2" s="185"/>
      <c r="JMC2" s="185"/>
      <c r="JMD2" s="185"/>
      <c r="JME2" s="185"/>
      <c r="JMF2" s="185"/>
      <c r="JMG2" s="185"/>
      <c r="JMH2" s="185"/>
      <c r="JMI2" s="185"/>
      <c r="JMJ2" s="185"/>
      <c r="JMK2" s="185"/>
      <c r="JML2" s="185"/>
      <c r="JMM2" s="185"/>
      <c r="JMN2" s="185"/>
      <c r="JMO2" s="185"/>
      <c r="JMP2" s="185"/>
      <c r="JMQ2" s="185"/>
      <c r="JMR2" s="185"/>
      <c r="JMS2" s="185"/>
      <c r="JMT2" s="185"/>
      <c r="JMU2" s="185"/>
      <c r="JMV2" s="185"/>
      <c r="JMW2" s="185"/>
      <c r="JMX2" s="185"/>
      <c r="JMY2" s="185"/>
      <c r="JMZ2" s="185"/>
      <c r="JNA2" s="185"/>
      <c r="JNB2" s="185"/>
      <c r="JNC2" s="185"/>
      <c r="JND2" s="185"/>
      <c r="JNE2" s="185"/>
      <c r="JNF2" s="185"/>
      <c r="JNG2" s="185"/>
      <c r="JNH2" s="185"/>
      <c r="JNI2" s="185"/>
      <c r="JNJ2" s="185"/>
      <c r="JNK2" s="185"/>
      <c r="JNL2" s="185"/>
      <c r="JNM2" s="185"/>
      <c r="JNN2" s="185"/>
      <c r="JNO2" s="185"/>
      <c r="JNP2" s="185"/>
      <c r="JNQ2" s="185"/>
      <c r="JNR2" s="185"/>
      <c r="JNS2" s="185"/>
      <c r="JNT2" s="185"/>
      <c r="JNU2" s="185"/>
      <c r="JNV2" s="185"/>
      <c r="JNW2" s="185"/>
      <c r="JNX2" s="185"/>
      <c r="JNY2" s="185"/>
      <c r="JNZ2" s="185"/>
      <c r="JOA2" s="185"/>
      <c r="JOB2" s="185"/>
      <c r="JOC2" s="185"/>
      <c r="JOD2" s="185"/>
      <c r="JOE2" s="185"/>
      <c r="JOF2" s="185"/>
      <c r="JOG2" s="185"/>
      <c r="JOH2" s="185"/>
      <c r="JOI2" s="185"/>
      <c r="JOJ2" s="185"/>
      <c r="JOK2" s="185"/>
      <c r="JOL2" s="185"/>
      <c r="JOM2" s="185"/>
      <c r="JON2" s="185"/>
      <c r="JOO2" s="185"/>
      <c r="JOP2" s="185"/>
      <c r="JOQ2" s="185"/>
      <c r="JOR2" s="185"/>
      <c r="JOS2" s="185"/>
      <c r="JOT2" s="185"/>
      <c r="JOU2" s="185"/>
      <c r="JOV2" s="185"/>
      <c r="JOW2" s="185"/>
      <c r="JOX2" s="185"/>
      <c r="JOY2" s="185"/>
      <c r="JOZ2" s="185"/>
      <c r="JPA2" s="185"/>
      <c r="JPB2" s="185"/>
      <c r="JPC2" s="185"/>
      <c r="JPD2" s="185"/>
      <c r="JPE2" s="185"/>
      <c r="JPF2" s="185"/>
      <c r="JPG2" s="185"/>
      <c r="JPH2" s="185"/>
      <c r="JPI2" s="185"/>
      <c r="JPJ2" s="185"/>
      <c r="JPK2" s="185"/>
      <c r="JPL2" s="185"/>
      <c r="JPM2" s="185"/>
      <c r="JPN2" s="185"/>
      <c r="JPO2" s="185"/>
      <c r="JPP2" s="185"/>
      <c r="JPQ2" s="185"/>
      <c r="JPR2" s="185"/>
      <c r="JPS2" s="185"/>
      <c r="JPT2" s="185"/>
      <c r="JPU2" s="185"/>
      <c r="JPV2" s="185"/>
      <c r="JPW2" s="185"/>
      <c r="JPX2" s="185"/>
      <c r="JPY2" s="185"/>
      <c r="JPZ2" s="185"/>
      <c r="JQA2" s="185"/>
      <c r="JQB2" s="185"/>
      <c r="JQC2" s="185"/>
      <c r="JQD2" s="185"/>
      <c r="JQE2" s="185"/>
      <c r="JQF2" s="185"/>
      <c r="JQG2" s="185"/>
      <c r="JQH2" s="185"/>
      <c r="JQI2" s="185"/>
      <c r="JQJ2" s="185"/>
      <c r="JQK2" s="185"/>
      <c r="JQL2" s="185"/>
      <c r="JQM2" s="185"/>
      <c r="JQN2" s="185"/>
      <c r="JQO2" s="185"/>
      <c r="JQP2" s="185"/>
      <c r="JQQ2" s="185"/>
      <c r="JQR2" s="185"/>
      <c r="JQS2" s="185"/>
      <c r="JQT2" s="185"/>
      <c r="JQU2" s="185"/>
      <c r="JQV2" s="185"/>
      <c r="JQW2" s="185"/>
      <c r="JQX2" s="185"/>
      <c r="JQY2" s="185"/>
      <c r="JQZ2" s="185"/>
      <c r="JRA2" s="185"/>
      <c r="JRB2" s="185"/>
      <c r="JRC2" s="185"/>
      <c r="JRD2" s="185"/>
      <c r="JRE2" s="185"/>
      <c r="JRF2" s="185"/>
      <c r="JRG2" s="185"/>
      <c r="JRH2" s="185"/>
      <c r="JRI2" s="185"/>
      <c r="JRJ2" s="185"/>
      <c r="JRK2" s="185"/>
      <c r="JRL2" s="185"/>
      <c r="JRM2" s="185"/>
      <c r="JRN2" s="185"/>
      <c r="JRO2" s="185"/>
      <c r="JRP2" s="185"/>
      <c r="JRQ2" s="185"/>
      <c r="JRR2" s="185"/>
      <c r="JRS2" s="185"/>
      <c r="JRT2" s="185"/>
      <c r="JRU2" s="185"/>
      <c r="JRV2" s="185"/>
      <c r="JRW2" s="185"/>
      <c r="JRX2" s="185"/>
      <c r="JRY2" s="185"/>
      <c r="JRZ2" s="185"/>
      <c r="JSA2" s="185"/>
      <c r="JSB2" s="185"/>
      <c r="JSC2" s="185"/>
      <c r="JSD2" s="185"/>
      <c r="JSE2" s="185"/>
      <c r="JSF2" s="185"/>
      <c r="JSG2" s="185"/>
      <c r="JSH2" s="185"/>
      <c r="JSI2" s="185"/>
      <c r="JSJ2" s="185"/>
      <c r="JSK2" s="185"/>
      <c r="JSL2" s="185"/>
      <c r="JSM2" s="185"/>
      <c r="JSN2" s="185"/>
      <c r="JSO2" s="185"/>
      <c r="JSP2" s="185"/>
      <c r="JSQ2" s="185"/>
      <c r="JSR2" s="185"/>
      <c r="JSS2" s="185"/>
      <c r="JST2" s="185"/>
      <c r="JSU2" s="185"/>
      <c r="JSV2" s="185"/>
      <c r="JSW2" s="185"/>
      <c r="JSX2" s="185"/>
      <c r="JSY2" s="185"/>
      <c r="JSZ2" s="185"/>
      <c r="JTA2" s="185"/>
      <c r="JTB2" s="185"/>
      <c r="JTC2" s="185"/>
      <c r="JTD2" s="185"/>
      <c r="JTE2" s="185"/>
      <c r="JTF2" s="185"/>
      <c r="JTG2" s="185"/>
      <c r="JTH2" s="185"/>
      <c r="JTI2" s="185"/>
      <c r="JTJ2" s="185"/>
      <c r="JTK2" s="185"/>
      <c r="JTL2" s="185"/>
      <c r="JTM2" s="185"/>
      <c r="JTN2" s="185"/>
      <c r="JTO2" s="185"/>
      <c r="JTP2" s="185"/>
      <c r="JTQ2" s="185"/>
      <c r="JTR2" s="185"/>
      <c r="JTS2" s="185"/>
      <c r="JTT2" s="185"/>
      <c r="JTU2" s="185"/>
      <c r="JTV2" s="185"/>
      <c r="JTW2" s="185"/>
      <c r="JTX2" s="185"/>
      <c r="JTY2" s="185"/>
      <c r="JTZ2" s="185"/>
      <c r="JUA2" s="185"/>
      <c r="JUB2" s="185"/>
      <c r="JUC2" s="185"/>
      <c r="JUD2" s="185"/>
      <c r="JUE2" s="185"/>
      <c r="JUF2" s="185"/>
      <c r="JUG2" s="185"/>
      <c r="JUH2" s="185"/>
      <c r="JUI2" s="185"/>
      <c r="JUJ2" s="185"/>
      <c r="JUK2" s="185"/>
      <c r="JUL2" s="185"/>
      <c r="JUM2" s="185"/>
      <c r="JUN2" s="185"/>
      <c r="JUO2" s="185"/>
      <c r="JUP2" s="185"/>
      <c r="JUQ2" s="185"/>
      <c r="JUR2" s="185"/>
      <c r="JUS2" s="185"/>
      <c r="JUT2" s="185"/>
      <c r="JUU2" s="185"/>
      <c r="JUV2" s="185"/>
      <c r="JUW2" s="185"/>
      <c r="JUX2" s="185"/>
      <c r="JUY2" s="185"/>
      <c r="JUZ2" s="185"/>
      <c r="JVA2" s="185"/>
      <c r="JVB2" s="185"/>
      <c r="JVC2" s="185"/>
      <c r="JVD2" s="185"/>
      <c r="JVE2" s="185"/>
      <c r="JVF2" s="185"/>
      <c r="JVG2" s="185"/>
      <c r="JVH2" s="185"/>
      <c r="JVI2" s="185"/>
      <c r="JVJ2" s="185"/>
      <c r="JVK2" s="185"/>
      <c r="JVL2" s="185"/>
      <c r="JVM2" s="185"/>
      <c r="JVN2" s="185"/>
      <c r="JVO2" s="185"/>
      <c r="JVP2" s="185"/>
      <c r="JVQ2" s="185"/>
      <c r="JVR2" s="185"/>
      <c r="JVS2" s="185"/>
      <c r="JVT2" s="185"/>
      <c r="JVU2" s="185"/>
      <c r="JVV2" s="185"/>
      <c r="JVW2" s="185"/>
      <c r="JVX2" s="185"/>
      <c r="JVY2" s="185"/>
      <c r="JVZ2" s="185"/>
      <c r="JWA2" s="185"/>
      <c r="JWB2" s="185"/>
      <c r="JWC2" s="185"/>
      <c r="JWD2" s="185"/>
      <c r="JWE2" s="185"/>
      <c r="JWF2" s="185"/>
      <c r="JWG2" s="185"/>
      <c r="JWH2" s="185"/>
      <c r="JWI2" s="185"/>
      <c r="JWJ2" s="185"/>
      <c r="JWK2" s="185"/>
      <c r="JWL2" s="185"/>
      <c r="JWM2" s="185"/>
      <c r="JWN2" s="185"/>
      <c r="JWO2" s="185"/>
      <c r="JWP2" s="185"/>
      <c r="JWQ2" s="185"/>
      <c r="JWR2" s="185"/>
      <c r="JWS2" s="185"/>
      <c r="JWT2" s="185"/>
      <c r="JWU2" s="185"/>
      <c r="JWV2" s="185"/>
      <c r="JWW2" s="185"/>
      <c r="JWX2" s="185"/>
      <c r="JWY2" s="185"/>
      <c r="JWZ2" s="185"/>
      <c r="JXA2" s="185"/>
      <c r="JXB2" s="185"/>
      <c r="JXC2" s="185"/>
      <c r="JXD2" s="185"/>
      <c r="JXE2" s="185"/>
      <c r="JXF2" s="185"/>
      <c r="JXG2" s="185"/>
      <c r="JXH2" s="185"/>
      <c r="JXI2" s="185"/>
      <c r="JXJ2" s="185"/>
      <c r="JXK2" s="185"/>
      <c r="JXL2" s="185"/>
      <c r="JXM2" s="185"/>
      <c r="JXN2" s="185"/>
      <c r="JXO2" s="185"/>
      <c r="JXP2" s="185"/>
      <c r="JXQ2" s="185"/>
      <c r="JXR2" s="185"/>
      <c r="JXS2" s="185"/>
      <c r="JXT2" s="185"/>
      <c r="JXU2" s="185"/>
      <c r="JXV2" s="185"/>
      <c r="JXW2" s="185"/>
      <c r="JXX2" s="185"/>
      <c r="JXY2" s="185"/>
      <c r="JXZ2" s="185"/>
      <c r="JYA2" s="185"/>
      <c r="JYB2" s="185"/>
      <c r="JYC2" s="185"/>
      <c r="JYD2" s="185"/>
      <c r="JYE2" s="185"/>
      <c r="JYF2" s="185"/>
      <c r="JYG2" s="185"/>
      <c r="JYH2" s="185"/>
      <c r="JYI2" s="185"/>
      <c r="JYJ2" s="185"/>
      <c r="JYK2" s="185"/>
      <c r="JYL2" s="185"/>
      <c r="JYM2" s="185"/>
      <c r="JYN2" s="185"/>
      <c r="JYO2" s="185"/>
      <c r="JYP2" s="185"/>
      <c r="JYQ2" s="185"/>
      <c r="JYR2" s="185"/>
      <c r="JYS2" s="185"/>
      <c r="JYT2" s="185"/>
      <c r="JYU2" s="185"/>
      <c r="JYV2" s="185"/>
      <c r="JYW2" s="185"/>
      <c r="JYX2" s="185"/>
      <c r="JYY2" s="185"/>
      <c r="JYZ2" s="185"/>
      <c r="JZA2" s="185"/>
      <c r="JZB2" s="185"/>
      <c r="JZC2" s="185"/>
      <c r="JZD2" s="185"/>
      <c r="JZE2" s="185"/>
      <c r="JZF2" s="185"/>
      <c r="JZG2" s="185"/>
      <c r="JZH2" s="185"/>
      <c r="JZI2" s="185"/>
      <c r="JZJ2" s="185"/>
      <c r="JZK2" s="185"/>
      <c r="JZL2" s="185"/>
      <c r="JZM2" s="185"/>
      <c r="JZN2" s="185"/>
      <c r="JZO2" s="185"/>
      <c r="JZP2" s="185"/>
      <c r="JZQ2" s="185"/>
      <c r="JZR2" s="185"/>
      <c r="JZS2" s="185"/>
      <c r="JZT2" s="185"/>
      <c r="JZU2" s="185"/>
      <c r="JZV2" s="185"/>
      <c r="JZW2" s="185"/>
      <c r="JZX2" s="185"/>
      <c r="JZY2" s="185"/>
      <c r="JZZ2" s="185"/>
      <c r="KAA2" s="185"/>
      <c r="KAB2" s="185"/>
      <c r="KAC2" s="185"/>
      <c r="KAD2" s="185"/>
      <c r="KAE2" s="185"/>
      <c r="KAF2" s="185"/>
      <c r="KAG2" s="185"/>
      <c r="KAH2" s="185"/>
      <c r="KAI2" s="185"/>
      <c r="KAJ2" s="185"/>
      <c r="KAK2" s="185"/>
      <c r="KAL2" s="185"/>
      <c r="KAM2" s="185"/>
      <c r="KAN2" s="185"/>
      <c r="KAO2" s="185"/>
      <c r="KAP2" s="185"/>
      <c r="KAQ2" s="185"/>
      <c r="KAR2" s="185"/>
      <c r="KAS2" s="185"/>
      <c r="KAT2" s="185"/>
      <c r="KAU2" s="185"/>
      <c r="KAV2" s="185"/>
      <c r="KAW2" s="185"/>
      <c r="KAX2" s="185"/>
      <c r="KAY2" s="185"/>
      <c r="KAZ2" s="185"/>
      <c r="KBA2" s="185"/>
      <c r="KBB2" s="185"/>
      <c r="KBC2" s="185"/>
      <c r="KBD2" s="185"/>
      <c r="KBE2" s="185"/>
      <c r="KBF2" s="185"/>
      <c r="KBG2" s="185"/>
      <c r="KBH2" s="185"/>
      <c r="KBI2" s="185"/>
      <c r="KBJ2" s="185"/>
      <c r="KBK2" s="185"/>
      <c r="KBL2" s="185"/>
      <c r="KBM2" s="185"/>
      <c r="KBN2" s="185"/>
      <c r="KBO2" s="185"/>
      <c r="KBP2" s="185"/>
      <c r="KBQ2" s="185"/>
      <c r="KBR2" s="185"/>
      <c r="KBS2" s="185"/>
      <c r="KBT2" s="185"/>
      <c r="KBU2" s="185"/>
      <c r="KBV2" s="185"/>
      <c r="KBW2" s="185"/>
      <c r="KBX2" s="185"/>
      <c r="KBY2" s="185"/>
      <c r="KBZ2" s="185"/>
      <c r="KCA2" s="185"/>
      <c r="KCB2" s="185"/>
      <c r="KCC2" s="185"/>
      <c r="KCD2" s="185"/>
      <c r="KCE2" s="185"/>
      <c r="KCF2" s="185"/>
      <c r="KCG2" s="185"/>
      <c r="KCH2" s="185"/>
      <c r="KCI2" s="185"/>
      <c r="KCJ2" s="185"/>
      <c r="KCK2" s="185"/>
      <c r="KCL2" s="185"/>
      <c r="KCM2" s="185"/>
      <c r="KCN2" s="185"/>
      <c r="KCO2" s="185"/>
      <c r="KCP2" s="185"/>
      <c r="KCQ2" s="185"/>
      <c r="KCR2" s="185"/>
      <c r="KCS2" s="185"/>
      <c r="KCT2" s="185"/>
      <c r="KCU2" s="185"/>
      <c r="KCV2" s="185"/>
      <c r="KCW2" s="185"/>
      <c r="KCX2" s="185"/>
      <c r="KCY2" s="185"/>
      <c r="KCZ2" s="185"/>
      <c r="KDA2" s="185"/>
      <c r="KDB2" s="185"/>
      <c r="KDC2" s="185"/>
      <c r="KDD2" s="185"/>
      <c r="KDE2" s="185"/>
      <c r="KDF2" s="185"/>
      <c r="KDG2" s="185"/>
      <c r="KDH2" s="185"/>
      <c r="KDI2" s="185"/>
      <c r="KDJ2" s="185"/>
      <c r="KDK2" s="185"/>
      <c r="KDL2" s="185"/>
      <c r="KDM2" s="185"/>
      <c r="KDN2" s="185"/>
      <c r="KDO2" s="185"/>
      <c r="KDP2" s="185"/>
      <c r="KDQ2" s="185"/>
      <c r="KDR2" s="185"/>
      <c r="KDS2" s="185"/>
      <c r="KDT2" s="185"/>
      <c r="KDU2" s="185"/>
      <c r="KDV2" s="185"/>
      <c r="KDW2" s="185"/>
      <c r="KDX2" s="185"/>
      <c r="KDY2" s="185"/>
      <c r="KDZ2" s="185"/>
      <c r="KEA2" s="185"/>
      <c r="KEB2" s="185"/>
      <c r="KEC2" s="185"/>
      <c r="KED2" s="185"/>
      <c r="KEE2" s="185"/>
      <c r="KEF2" s="185"/>
      <c r="KEG2" s="185"/>
      <c r="KEH2" s="185"/>
      <c r="KEI2" s="185"/>
      <c r="KEJ2" s="185"/>
      <c r="KEK2" s="185"/>
      <c r="KEL2" s="185"/>
      <c r="KEM2" s="185"/>
      <c r="KEN2" s="185"/>
      <c r="KEO2" s="185"/>
      <c r="KEP2" s="185"/>
      <c r="KEQ2" s="185"/>
      <c r="KER2" s="185"/>
      <c r="KES2" s="185"/>
      <c r="KET2" s="185"/>
      <c r="KEU2" s="185"/>
      <c r="KEV2" s="185"/>
      <c r="KEW2" s="185"/>
      <c r="KEX2" s="185"/>
      <c r="KEY2" s="185"/>
      <c r="KEZ2" s="185"/>
      <c r="KFA2" s="185"/>
      <c r="KFB2" s="185"/>
      <c r="KFC2" s="185"/>
      <c r="KFD2" s="185"/>
      <c r="KFE2" s="185"/>
      <c r="KFF2" s="185"/>
      <c r="KFG2" s="185"/>
      <c r="KFH2" s="185"/>
      <c r="KFI2" s="185"/>
      <c r="KFJ2" s="185"/>
      <c r="KFK2" s="185"/>
      <c r="KFL2" s="185"/>
      <c r="KFM2" s="185"/>
      <c r="KFN2" s="185"/>
      <c r="KFO2" s="185"/>
      <c r="KFP2" s="185"/>
      <c r="KFQ2" s="185"/>
      <c r="KFR2" s="185"/>
      <c r="KFS2" s="185"/>
      <c r="KFT2" s="185"/>
      <c r="KFU2" s="185"/>
      <c r="KFV2" s="185"/>
      <c r="KFW2" s="185"/>
      <c r="KFX2" s="185"/>
      <c r="KFY2" s="185"/>
      <c r="KFZ2" s="185"/>
      <c r="KGA2" s="185"/>
      <c r="KGB2" s="185"/>
      <c r="KGC2" s="185"/>
      <c r="KGD2" s="185"/>
      <c r="KGE2" s="185"/>
      <c r="KGF2" s="185"/>
      <c r="KGG2" s="185"/>
      <c r="KGH2" s="185"/>
      <c r="KGI2" s="185"/>
      <c r="KGJ2" s="185"/>
      <c r="KGK2" s="185"/>
      <c r="KGL2" s="185"/>
      <c r="KGM2" s="185"/>
      <c r="KGN2" s="185"/>
      <c r="KGO2" s="185"/>
      <c r="KGP2" s="185"/>
      <c r="KGQ2" s="185"/>
      <c r="KGR2" s="185"/>
      <c r="KGS2" s="185"/>
      <c r="KGT2" s="185"/>
      <c r="KGU2" s="185"/>
      <c r="KGV2" s="185"/>
      <c r="KGW2" s="185"/>
      <c r="KGX2" s="185"/>
      <c r="KGY2" s="185"/>
      <c r="KGZ2" s="185"/>
      <c r="KHA2" s="185"/>
      <c r="KHB2" s="185"/>
      <c r="KHC2" s="185"/>
      <c r="KHD2" s="185"/>
      <c r="KHE2" s="185"/>
      <c r="KHF2" s="185"/>
      <c r="KHG2" s="185"/>
      <c r="KHH2" s="185"/>
      <c r="KHI2" s="185"/>
      <c r="KHJ2" s="185"/>
      <c r="KHK2" s="185"/>
      <c r="KHL2" s="185"/>
      <c r="KHM2" s="185"/>
      <c r="KHN2" s="185"/>
      <c r="KHO2" s="185"/>
      <c r="KHP2" s="185"/>
      <c r="KHQ2" s="185"/>
      <c r="KHR2" s="185"/>
      <c r="KHS2" s="185"/>
      <c r="KHT2" s="185"/>
      <c r="KHU2" s="185"/>
      <c r="KHV2" s="185"/>
      <c r="KHW2" s="185"/>
      <c r="KHX2" s="185"/>
      <c r="KHY2" s="185"/>
      <c r="KHZ2" s="185"/>
      <c r="KIA2" s="185"/>
      <c r="KIB2" s="185"/>
      <c r="KIC2" s="185"/>
      <c r="KID2" s="185"/>
      <c r="KIE2" s="185"/>
      <c r="KIF2" s="185"/>
      <c r="KIG2" s="185"/>
      <c r="KIH2" s="185"/>
      <c r="KII2" s="185"/>
      <c r="KIJ2" s="185"/>
      <c r="KIK2" s="185"/>
      <c r="KIL2" s="185"/>
      <c r="KIM2" s="185"/>
      <c r="KIN2" s="185"/>
      <c r="KIO2" s="185"/>
      <c r="KIP2" s="185"/>
      <c r="KIQ2" s="185"/>
      <c r="KIR2" s="185"/>
      <c r="KIS2" s="185"/>
      <c r="KIT2" s="185"/>
      <c r="KIU2" s="185"/>
      <c r="KIV2" s="185"/>
      <c r="KIW2" s="185"/>
      <c r="KIX2" s="185"/>
      <c r="KIY2" s="185"/>
      <c r="KIZ2" s="185"/>
      <c r="KJA2" s="185"/>
      <c r="KJB2" s="185"/>
      <c r="KJC2" s="185"/>
      <c r="KJD2" s="185"/>
      <c r="KJE2" s="185"/>
      <c r="KJF2" s="185"/>
      <c r="KJG2" s="185"/>
      <c r="KJH2" s="185"/>
      <c r="KJI2" s="185"/>
      <c r="KJJ2" s="185"/>
      <c r="KJK2" s="185"/>
      <c r="KJL2" s="185"/>
      <c r="KJM2" s="185"/>
      <c r="KJN2" s="185"/>
      <c r="KJO2" s="185"/>
      <c r="KJP2" s="185"/>
      <c r="KJQ2" s="185"/>
      <c r="KJR2" s="185"/>
      <c r="KJS2" s="185"/>
      <c r="KJT2" s="185"/>
      <c r="KJU2" s="185"/>
      <c r="KJV2" s="185"/>
      <c r="KJW2" s="185"/>
      <c r="KJX2" s="185"/>
      <c r="KJY2" s="185"/>
      <c r="KJZ2" s="185"/>
      <c r="KKA2" s="185"/>
      <c r="KKB2" s="185"/>
      <c r="KKC2" s="185"/>
      <c r="KKD2" s="185"/>
      <c r="KKE2" s="185"/>
      <c r="KKF2" s="185"/>
      <c r="KKG2" s="185"/>
      <c r="KKH2" s="185"/>
      <c r="KKI2" s="185"/>
      <c r="KKJ2" s="185"/>
      <c r="KKK2" s="185"/>
      <c r="KKL2" s="185"/>
      <c r="KKM2" s="185"/>
      <c r="KKN2" s="185"/>
      <c r="KKO2" s="185"/>
      <c r="KKP2" s="185"/>
      <c r="KKQ2" s="185"/>
      <c r="KKR2" s="185"/>
      <c r="KKS2" s="185"/>
      <c r="KKT2" s="185"/>
      <c r="KKU2" s="185"/>
      <c r="KKV2" s="185"/>
      <c r="KKW2" s="185"/>
      <c r="KKX2" s="185"/>
      <c r="KKY2" s="185"/>
      <c r="KKZ2" s="185"/>
      <c r="KLA2" s="185"/>
      <c r="KLB2" s="185"/>
      <c r="KLC2" s="185"/>
      <c r="KLD2" s="185"/>
      <c r="KLE2" s="185"/>
      <c r="KLF2" s="185"/>
      <c r="KLG2" s="185"/>
      <c r="KLH2" s="185"/>
      <c r="KLI2" s="185"/>
      <c r="KLJ2" s="185"/>
      <c r="KLK2" s="185"/>
      <c r="KLL2" s="185"/>
      <c r="KLM2" s="185"/>
      <c r="KLN2" s="185"/>
      <c r="KLO2" s="185"/>
      <c r="KLP2" s="185"/>
      <c r="KLQ2" s="185"/>
      <c r="KLR2" s="185"/>
      <c r="KLS2" s="185"/>
      <c r="KLT2" s="185"/>
      <c r="KLU2" s="185"/>
      <c r="KLV2" s="185"/>
      <c r="KLW2" s="185"/>
      <c r="KLX2" s="185"/>
      <c r="KLY2" s="185"/>
      <c r="KLZ2" s="185"/>
      <c r="KMA2" s="185"/>
      <c r="KMB2" s="185"/>
      <c r="KMC2" s="185"/>
      <c r="KMD2" s="185"/>
      <c r="KME2" s="185"/>
      <c r="KMF2" s="185"/>
      <c r="KMG2" s="185"/>
      <c r="KMH2" s="185"/>
      <c r="KMI2" s="185"/>
      <c r="KMJ2" s="185"/>
      <c r="KMK2" s="185"/>
      <c r="KML2" s="185"/>
      <c r="KMM2" s="185"/>
      <c r="KMN2" s="185"/>
      <c r="KMO2" s="185"/>
      <c r="KMP2" s="185"/>
      <c r="KMQ2" s="185"/>
      <c r="KMR2" s="185"/>
      <c r="KMS2" s="185"/>
      <c r="KMT2" s="185"/>
      <c r="KMU2" s="185"/>
      <c r="KMV2" s="185"/>
      <c r="KMW2" s="185"/>
      <c r="KMX2" s="185"/>
      <c r="KMY2" s="185"/>
      <c r="KMZ2" s="185"/>
      <c r="KNA2" s="185"/>
      <c r="KNB2" s="185"/>
      <c r="KNC2" s="185"/>
      <c r="KND2" s="185"/>
      <c r="KNE2" s="185"/>
      <c r="KNF2" s="185"/>
      <c r="KNG2" s="185"/>
      <c r="KNH2" s="185"/>
      <c r="KNI2" s="185"/>
      <c r="KNJ2" s="185"/>
      <c r="KNK2" s="185"/>
      <c r="KNL2" s="185"/>
      <c r="KNM2" s="185"/>
      <c r="KNN2" s="185"/>
      <c r="KNO2" s="185"/>
      <c r="KNP2" s="185"/>
      <c r="KNQ2" s="185"/>
      <c r="KNR2" s="185"/>
      <c r="KNS2" s="185"/>
      <c r="KNT2" s="185"/>
      <c r="KNU2" s="185"/>
      <c r="KNV2" s="185"/>
      <c r="KNW2" s="185"/>
      <c r="KNX2" s="185"/>
      <c r="KNY2" s="185"/>
      <c r="KNZ2" s="185"/>
      <c r="KOA2" s="185"/>
      <c r="KOB2" s="185"/>
      <c r="KOC2" s="185"/>
      <c r="KOD2" s="185"/>
      <c r="KOE2" s="185"/>
      <c r="KOF2" s="185"/>
      <c r="KOG2" s="185"/>
      <c r="KOH2" s="185"/>
      <c r="KOI2" s="185"/>
      <c r="KOJ2" s="185"/>
      <c r="KOK2" s="185"/>
      <c r="KOL2" s="185"/>
      <c r="KOM2" s="185"/>
      <c r="KON2" s="185"/>
      <c r="KOO2" s="185"/>
      <c r="KOP2" s="185"/>
      <c r="KOQ2" s="185"/>
      <c r="KOR2" s="185"/>
      <c r="KOS2" s="185"/>
      <c r="KOT2" s="185"/>
      <c r="KOU2" s="185"/>
      <c r="KOV2" s="185"/>
      <c r="KOW2" s="185"/>
      <c r="KOX2" s="185"/>
      <c r="KOY2" s="185"/>
      <c r="KOZ2" s="185"/>
      <c r="KPA2" s="185"/>
      <c r="KPB2" s="185"/>
      <c r="KPC2" s="185"/>
      <c r="KPD2" s="185"/>
      <c r="KPE2" s="185"/>
      <c r="KPF2" s="185"/>
      <c r="KPG2" s="185"/>
      <c r="KPH2" s="185"/>
      <c r="KPI2" s="185"/>
      <c r="KPJ2" s="185"/>
      <c r="KPK2" s="185"/>
      <c r="KPL2" s="185"/>
      <c r="KPM2" s="185"/>
      <c r="KPN2" s="185"/>
      <c r="KPO2" s="185"/>
      <c r="KPP2" s="185"/>
      <c r="KPQ2" s="185"/>
      <c r="KPR2" s="185"/>
      <c r="KPS2" s="185"/>
      <c r="KPT2" s="185"/>
      <c r="KPU2" s="185"/>
      <c r="KPV2" s="185"/>
      <c r="KPW2" s="185"/>
      <c r="KPX2" s="185"/>
      <c r="KPY2" s="185"/>
      <c r="KPZ2" s="185"/>
      <c r="KQA2" s="185"/>
      <c r="KQB2" s="185"/>
      <c r="KQC2" s="185"/>
      <c r="KQD2" s="185"/>
      <c r="KQE2" s="185"/>
      <c r="KQF2" s="185"/>
      <c r="KQG2" s="185"/>
      <c r="KQH2" s="185"/>
      <c r="KQI2" s="185"/>
      <c r="KQJ2" s="185"/>
      <c r="KQK2" s="185"/>
      <c r="KQL2" s="185"/>
      <c r="KQM2" s="185"/>
      <c r="KQN2" s="185"/>
      <c r="KQO2" s="185"/>
      <c r="KQP2" s="185"/>
      <c r="KQQ2" s="185"/>
      <c r="KQR2" s="185"/>
      <c r="KQS2" s="185"/>
      <c r="KQT2" s="185"/>
      <c r="KQU2" s="185"/>
      <c r="KQV2" s="185"/>
      <c r="KQW2" s="185"/>
      <c r="KQX2" s="185"/>
      <c r="KQY2" s="185"/>
      <c r="KQZ2" s="185"/>
      <c r="KRA2" s="185"/>
      <c r="KRB2" s="185"/>
      <c r="KRC2" s="185"/>
      <c r="KRD2" s="185"/>
      <c r="KRE2" s="185"/>
      <c r="KRF2" s="185"/>
      <c r="KRG2" s="185"/>
      <c r="KRH2" s="185"/>
      <c r="KRI2" s="185"/>
      <c r="KRJ2" s="185"/>
      <c r="KRK2" s="185"/>
      <c r="KRL2" s="185"/>
      <c r="KRM2" s="185"/>
      <c r="KRN2" s="185"/>
      <c r="KRO2" s="185"/>
      <c r="KRP2" s="185"/>
      <c r="KRQ2" s="185"/>
      <c r="KRR2" s="185"/>
      <c r="KRS2" s="185"/>
      <c r="KRT2" s="185"/>
      <c r="KRU2" s="185"/>
      <c r="KRV2" s="185"/>
      <c r="KRW2" s="185"/>
      <c r="KRX2" s="185"/>
      <c r="KRY2" s="185"/>
      <c r="KRZ2" s="185"/>
      <c r="KSA2" s="185"/>
      <c r="KSB2" s="185"/>
      <c r="KSC2" s="185"/>
      <c r="KSD2" s="185"/>
      <c r="KSE2" s="185"/>
      <c r="KSF2" s="185"/>
      <c r="KSG2" s="185"/>
      <c r="KSH2" s="185"/>
      <c r="KSI2" s="185"/>
      <c r="KSJ2" s="185"/>
      <c r="KSK2" s="185"/>
      <c r="KSL2" s="185"/>
      <c r="KSM2" s="185"/>
      <c r="KSN2" s="185"/>
      <c r="KSO2" s="185"/>
      <c r="KSP2" s="185"/>
      <c r="KSQ2" s="185"/>
      <c r="KSR2" s="185"/>
      <c r="KSS2" s="185"/>
      <c r="KST2" s="185"/>
      <c r="KSU2" s="185"/>
      <c r="KSV2" s="185"/>
      <c r="KSW2" s="185"/>
      <c r="KSX2" s="185"/>
      <c r="KSY2" s="185"/>
      <c r="KSZ2" s="185"/>
      <c r="KTA2" s="185"/>
      <c r="KTB2" s="185"/>
      <c r="KTC2" s="185"/>
      <c r="KTD2" s="185"/>
      <c r="KTE2" s="185"/>
      <c r="KTF2" s="185"/>
      <c r="KTG2" s="185"/>
      <c r="KTH2" s="185"/>
      <c r="KTI2" s="185"/>
      <c r="KTJ2" s="185"/>
      <c r="KTK2" s="185"/>
      <c r="KTL2" s="185"/>
      <c r="KTM2" s="185"/>
      <c r="KTN2" s="185"/>
      <c r="KTO2" s="185"/>
      <c r="KTP2" s="185"/>
      <c r="KTQ2" s="185"/>
      <c r="KTR2" s="185"/>
      <c r="KTS2" s="185"/>
      <c r="KTT2" s="185"/>
      <c r="KTU2" s="185"/>
      <c r="KTV2" s="185"/>
      <c r="KTW2" s="185"/>
      <c r="KTX2" s="185"/>
      <c r="KTY2" s="185"/>
      <c r="KTZ2" s="185"/>
      <c r="KUA2" s="185"/>
      <c r="KUB2" s="185"/>
      <c r="KUC2" s="185"/>
      <c r="KUD2" s="185"/>
      <c r="KUE2" s="185"/>
      <c r="KUF2" s="185"/>
      <c r="KUG2" s="185"/>
      <c r="KUH2" s="185"/>
      <c r="KUI2" s="185"/>
      <c r="KUJ2" s="185"/>
      <c r="KUK2" s="185"/>
      <c r="KUL2" s="185"/>
      <c r="KUM2" s="185"/>
      <c r="KUN2" s="185"/>
      <c r="KUO2" s="185"/>
      <c r="KUP2" s="185"/>
      <c r="KUQ2" s="185"/>
      <c r="KUR2" s="185"/>
      <c r="KUS2" s="185"/>
      <c r="KUT2" s="185"/>
      <c r="KUU2" s="185"/>
      <c r="KUV2" s="185"/>
      <c r="KUW2" s="185"/>
      <c r="KUX2" s="185"/>
      <c r="KUY2" s="185"/>
      <c r="KUZ2" s="185"/>
      <c r="KVA2" s="185"/>
      <c r="KVB2" s="185"/>
      <c r="KVC2" s="185"/>
      <c r="KVD2" s="185"/>
      <c r="KVE2" s="185"/>
      <c r="KVF2" s="185"/>
      <c r="KVG2" s="185"/>
      <c r="KVH2" s="185"/>
      <c r="KVI2" s="185"/>
      <c r="KVJ2" s="185"/>
      <c r="KVK2" s="185"/>
      <c r="KVL2" s="185"/>
      <c r="KVM2" s="185"/>
      <c r="KVN2" s="185"/>
      <c r="KVO2" s="185"/>
      <c r="KVP2" s="185"/>
      <c r="KVQ2" s="185"/>
      <c r="KVR2" s="185"/>
      <c r="KVS2" s="185"/>
      <c r="KVT2" s="185"/>
      <c r="KVU2" s="185"/>
      <c r="KVV2" s="185"/>
      <c r="KVW2" s="185"/>
      <c r="KVX2" s="185"/>
      <c r="KVY2" s="185"/>
      <c r="KVZ2" s="185"/>
      <c r="KWA2" s="185"/>
      <c r="KWB2" s="185"/>
      <c r="KWC2" s="185"/>
      <c r="KWD2" s="185"/>
      <c r="KWE2" s="185"/>
      <c r="KWF2" s="185"/>
      <c r="KWG2" s="185"/>
      <c r="KWH2" s="185"/>
      <c r="KWI2" s="185"/>
      <c r="KWJ2" s="185"/>
      <c r="KWK2" s="185"/>
      <c r="KWL2" s="185"/>
      <c r="KWM2" s="185"/>
      <c r="KWN2" s="185"/>
      <c r="KWO2" s="185"/>
      <c r="KWP2" s="185"/>
      <c r="KWQ2" s="185"/>
      <c r="KWR2" s="185"/>
      <c r="KWS2" s="185"/>
      <c r="KWT2" s="185"/>
      <c r="KWU2" s="185"/>
      <c r="KWV2" s="185"/>
      <c r="KWW2" s="185"/>
      <c r="KWX2" s="185"/>
      <c r="KWY2" s="185"/>
      <c r="KWZ2" s="185"/>
      <c r="KXA2" s="185"/>
      <c r="KXB2" s="185"/>
      <c r="KXC2" s="185"/>
      <c r="KXD2" s="185"/>
      <c r="KXE2" s="185"/>
      <c r="KXF2" s="185"/>
      <c r="KXG2" s="185"/>
      <c r="KXH2" s="185"/>
      <c r="KXI2" s="185"/>
      <c r="KXJ2" s="185"/>
      <c r="KXK2" s="185"/>
      <c r="KXL2" s="185"/>
      <c r="KXM2" s="185"/>
      <c r="KXN2" s="185"/>
      <c r="KXO2" s="185"/>
      <c r="KXP2" s="185"/>
      <c r="KXQ2" s="185"/>
      <c r="KXR2" s="185"/>
      <c r="KXS2" s="185"/>
      <c r="KXT2" s="185"/>
      <c r="KXU2" s="185"/>
      <c r="KXV2" s="185"/>
      <c r="KXW2" s="185"/>
      <c r="KXX2" s="185"/>
      <c r="KXY2" s="185"/>
      <c r="KXZ2" s="185"/>
      <c r="KYA2" s="185"/>
      <c r="KYB2" s="185"/>
      <c r="KYC2" s="185"/>
      <c r="KYD2" s="185"/>
      <c r="KYE2" s="185"/>
      <c r="KYF2" s="185"/>
      <c r="KYG2" s="185"/>
      <c r="KYH2" s="185"/>
      <c r="KYI2" s="185"/>
      <c r="KYJ2" s="185"/>
      <c r="KYK2" s="185"/>
      <c r="KYL2" s="185"/>
      <c r="KYM2" s="185"/>
      <c r="KYN2" s="185"/>
      <c r="KYO2" s="185"/>
      <c r="KYP2" s="185"/>
      <c r="KYQ2" s="185"/>
      <c r="KYR2" s="185"/>
      <c r="KYS2" s="185"/>
      <c r="KYT2" s="185"/>
      <c r="KYU2" s="185"/>
      <c r="KYV2" s="185"/>
      <c r="KYW2" s="185"/>
      <c r="KYX2" s="185"/>
      <c r="KYY2" s="185"/>
      <c r="KYZ2" s="185"/>
      <c r="KZA2" s="185"/>
      <c r="KZB2" s="185"/>
      <c r="KZC2" s="185"/>
      <c r="KZD2" s="185"/>
      <c r="KZE2" s="185"/>
      <c r="KZF2" s="185"/>
      <c r="KZG2" s="185"/>
      <c r="KZH2" s="185"/>
      <c r="KZI2" s="185"/>
      <c r="KZJ2" s="185"/>
      <c r="KZK2" s="185"/>
      <c r="KZL2" s="185"/>
      <c r="KZM2" s="185"/>
      <c r="KZN2" s="185"/>
      <c r="KZO2" s="185"/>
      <c r="KZP2" s="185"/>
      <c r="KZQ2" s="185"/>
      <c r="KZR2" s="185"/>
      <c r="KZS2" s="185"/>
      <c r="KZT2" s="185"/>
      <c r="KZU2" s="185"/>
      <c r="KZV2" s="185"/>
      <c r="KZW2" s="185"/>
      <c r="KZX2" s="185"/>
      <c r="KZY2" s="185"/>
      <c r="KZZ2" s="185"/>
      <c r="LAA2" s="185"/>
      <c r="LAB2" s="185"/>
      <c r="LAC2" s="185"/>
      <c r="LAD2" s="185"/>
      <c r="LAE2" s="185"/>
      <c r="LAF2" s="185"/>
      <c r="LAG2" s="185"/>
      <c r="LAH2" s="185"/>
      <c r="LAI2" s="185"/>
      <c r="LAJ2" s="185"/>
      <c r="LAK2" s="185"/>
      <c r="LAL2" s="185"/>
      <c r="LAM2" s="185"/>
      <c r="LAN2" s="185"/>
      <c r="LAO2" s="185"/>
      <c r="LAP2" s="185"/>
      <c r="LAQ2" s="185"/>
      <c r="LAR2" s="185"/>
      <c r="LAS2" s="185"/>
      <c r="LAT2" s="185"/>
      <c r="LAU2" s="185"/>
      <c r="LAV2" s="185"/>
      <c r="LAW2" s="185"/>
      <c r="LAX2" s="185"/>
      <c r="LAY2" s="185"/>
      <c r="LAZ2" s="185"/>
      <c r="LBA2" s="185"/>
      <c r="LBB2" s="185"/>
      <c r="LBC2" s="185"/>
      <c r="LBD2" s="185"/>
      <c r="LBE2" s="185"/>
      <c r="LBF2" s="185"/>
      <c r="LBG2" s="185"/>
      <c r="LBH2" s="185"/>
      <c r="LBI2" s="185"/>
      <c r="LBJ2" s="185"/>
      <c r="LBK2" s="185"/>
      <c r="LBL2" s="185"/>
      <c r="LBM2" s="185"/>
      <c r="LBN2" s="185"/>
      <c r="LBO2" s="185"/>
      <c r="LBP2" s="185"/>
      <c r="LBQ2" s="185"/>
      <c r="LBR2" s="185"/>
      <c r="LBS2" s="185"/>
      <c r="LBT2" s="185"/>
      <c r="LBU2" s="185"/>
      <c r="LBV2" s="185"/>
      <c r="LBW2" s="185"/>
      <c r="LBX2" s="185"/>
      <c r="LBY2" s="185"/>
      <c r="LBZ2" s="185"/>
      <c r="LCA2" s="185"/>
      <c r="LCB2" s="185"/>
      <c r="LCC2" s="185"/>
      <c r="LCD2" s="185"/>
      <c r="LCE2" s="185"/>
      <c r="LCF2" s="185"/>
      <c r="LCG2" s="185"/>
      <c r="LCH2" s="185"/>
      <c r="LCI2" s="185"/>
      <c r="LCJ2" s="185"/>
      <c r="LCK2" s="185"/>
      <c r="LCL2" s="185"/>
      <c r="LCM2" s="185"/>
      <c r="LCN2" s="185"/>
      <c r="LCO2" s="185"/>
      <c r="LCP2" s="185"/>
      <c r="LCQ2" s="185"/>
      <c r="LCR2" s="185"/>
      <c r="LCS2" s="185"/>
      <c r="LCT2" s="185"/>
      <c r="LCU2" s="185"/>
      <c r="LCV2" s="185"/>
      <c r="LCW2" s="185"/>
      <c r="LCX2" s="185"/>
      <c r="LCY2" s="185"/>
      <c r="LCZ2" s="185"/>
      <c r="LDA2" s="185"/>
      <c r="LDB2" s="185"/>
      <c r="LDC2" s="185"/>
      <c r="LDD2" s="185"/>
      <c r="LDE2" s="185"/>
      <c r="LDF2" s="185"/>
      <c r="LDG2" s="185"/>
      <c r="LDH2" s="185"/>
      <c r="LDI2" s="185"/>
      <c r="LDJ2" s="185"/>
      <c r="LDK2" s="185"/>
      <c r="LDL2" s="185"/>
      <c r="LDM2" s="185"/>
      <c r="LDN2" s="185"/>
      <c r="LDO2" s="185"/>
      <c r="LDP2" s="185"/>
      <c r="LDQ2" s="185"/>
      <c r="LDR2" s="185"/>
      <c r="LDS2" s="185"/>
      <c r="LDT2" s="185"/>
      <c r="LDU2" s="185"/>
      <c r="LDV2" s="185"/>
      <c r="LDW2" s="185"/>
      <c r="LDX2" s="185"/>
      <c r="LDY2" s="185"/>
      <c r="LDZ2" s="185"/>
      <c r="LEA2" s="185"/>
      <c r="LEB2" s="185"/>
      <c r="LEC2" s="185"/>
      <c r="LED2" s="185"/>
      <c r="LEE2" s="185"/>
      <c r="LEF2" s="185"/>
      <c r="LEG2" s="185"/>
      <c r="LEH2" s="185"/>
      <c r="LEI2" s="185"/>
      <c r="LEJ2" s="185"/>
      <c r="LEK2" s="185"/>
      <c r="LEL2" s="185"/>
      <c r="LEM2" s="185"/>
      <c r="LEN2" s="185"/>
      <c r="LEO2" s="185"/>
      <c r="LEP2" s="185"/>
      <c r="LEQ2" s="185"/>
      <c r="LER2" s="185"/>
      <c r="LES2" s="185"/>
      <c r="LET2" s="185"/>
      <c r="LEU2" s="185"/>
      <c r="LEV2" s="185"/>
      <c r="LEW2" s="185"/>
      <c r="LEX2" s="185"/>
      <c r="LEY2" s="185"/>
      <c r="LEZ2" s="185"/>
      <c r="LFA2" s="185"/>
      <c r="LFB2" s="185"/>
      <c r="LFC2" s="185"/>
      <c r="LFD2" s="185"/>
      <c r="LFE2" s="185"/>
      <c r="LFF2" s="185"/>
      <c r="LFG2" s="185"/>
      <c r="LFH2" s="185"/>
      <c r="LFI2" s="185"/>
      <c r="LFJ2" s="185"/>
      <c r="LFK2" s="185"/>
      <c r="LFL2" s="185"/>
      <c r="LFM2" s="185"/>
      <c r="LFN2" s="185"/>
      <c r="LFO2" s="185"/>
      <c r="LFP2" s="185"/>
      <c r="LFQ2" s="185"/>
      <c r="LFR2" s="185"/>
      <c r="LFS2" s="185"/>
      <c r="LFT2" s="185"/>
      <c r="LFU2" s="185"/>
      <c r="LFV2" s="185"/>
      <c r="LFW2" s="185"/>
      <c r="LFX2" s="185"/>
      <c r="LFY2" s="185"/>
      <c r="LFZ2" s="185"/>
      <c r="LGA2" s="185"/>
      <c r="LGB2" s="185"/>
      <c r="LGC2" s="185"/>
      <c r="LGD2" s="185"/>
      <c r="LGE2" s="185"/>
      <c r="LGF2" s="185"/>
      <c r="LGG2" s="185"/>
      <c r="LGH2" s="185"/>
      <c r="LGI2" s="185"/>
      <c r="LGJ2" s="185"/>
      <c r="LGK2" s="185"/>
      <c r="LGL2" s="185"/>
      <c r="LGM2" s="185"/>
      <c r="LGN2" s="185"/>
      <c r="LGO2" s="185"/>
      <c r="LGP2" s="185"/>
      <c r="LGQ2" s="185"/>
      <c r="LGR2" s="185"/>
      <c r="LGS2" s="185"/>
      <c r="LGT2" s="185"/>
      <c r="LGU2" s="185"/>
      <c r="LGV2" s="185"/>
      <c r="LGW2" s="185"/>
      <c r="LGX2" s="185"/>
      <c r="LGY2" s="185"/>
      <c r="LGZ2" s="185"/>
      <c r="LHA2" s="185"/>
      <c r="LHB2" s="185"/>
      <c r="LHC2" s="185"/>
      <c r="LHD2" s="185"/>
      <c r="LHE2" s="185"/>
      <c r="LHF2" s="185"/>
      <c r="LHG2" s="185"/>
      <c r="LHH2" s="185"/>
      <c r="LHI2" s="185"/>
      <c r="LHJ2" s="185"/>
      <c r="LHK2" s="185"/>
      <c r="LHL2" s="185"/>
      <c r="LHM2" s="185"/>
      <c r="LHN2" s="185"/>
      <c r="LHO2" s="185"/>
      <c r="LHP2" s="185"/>
      <c r="LHQ2" s="185"/>
      <c r="LHR2" s="185"/>
      <c r="LHS2" s="185"/>
      <c r="LHT2" s="185"/>
      <c r="LHU2" s="185"/>
      <c r="LHV2" s="185"/>
      <c r="LHW2" s="185"/>
      <c r="LHX2" s="185"/>
      <c r="LHY2" s="185"/>
      <c r="LHZ2" s="185"/>
      <c r="LIA2" s="185"/>
      <c r="LIB2" s="185"/>
      <c r="LIC2" s="185"/>
      <c r="LID2" s="185"/>
      <c r="LIE2" s="185"/>
      <c r="LIF2" s="185"/>
      <c r="LIG2" s="185"/>
      <c r="LIH2" s="185"/>
      <c r="LII2" s="185"/>
      <c r="LIJ2" s="185"/>
      <c r="LIK2" s="185"/>
      <c r="LIL2" s="185"/>
      <c r="LIM2" s="185"/>
      <c r="LIN2" s="185"/>
      <c r="LIO2" s="185"/>
      <c r="LIP2" s="185"/>
      <c r="LIQ2" s="185"/>
      <c r="LIR2" s="185"/>
      <c r="LIS2" s="185"/>
      <c r="LIT2" s="185"/>
      <c r="LIU2" s="185"/>
      <c r="LIV2" s="185"/>
      <c r="LIW2" s="185"/>
      <c r="LIX2" s="185"/>
      <c r="LIY2" s="185"/>
      <c r="LIZ2" s="185"/>
      <c r="LJA2" s="185"/>
      <c r="LJB2" s="185"/>
      <c r="LJC2" s="185"/>
      <c r="LJD2" s="185"/>
      <c r="LJE2" s="185"/>
      <c r="LJF2" s="185"/>
      <c r="LJG2" s="185"/>
      <c r="LJH2" s="185"/>
      <c r="LJI2" s="185"/>
      <c r="LJJ2" s="185"/>
      <c r="LJK2" s="185"/>
      <c r="LJL2" s="185"/>
      <c r="LJM2" s="185"/>
      <c r="LJN2" s="185"/>
      <c r="LJO2" s="185"/>
      <c r="LJP2" s="185"/>
      <c r="LJQ2" s="185"/>
      <c r="LJR2" s="185"/>
      <c r="LJS2" s="185"/>
      <c r="LJT2" s="185"/>
      <c r="LJU2" s="185"/>
      <c r="LJV2" s="185"/>
      <c r="LJW2" s="185"/>
      <c r="LJX2" s="185"/>
      <c r="LJY2" s="185"/>
      <c r="LJZ2" s="185"/>
      <c r="LKA2" s="185"/>
      <c r="LKB2" s="185"/>
      <c r="LKC2" s="185"/>
      <c r="LKD2" s="185"/>
      <c r="LKE2" s="185"/>
      <c r="LKF2" s="185"/>
      <c r="LKG2" s="185"/>
      <c r="LKH2" s="185"/>
      <c r="LKI2" s="185"/>
      <c r="LKJ2" s="185"/>
      <c r="LKK2" s="185"/>
      <c r="LKL2" s="185"/>
      <c r="LKM2" s="185"/>
      <c r="LKN2" s="185"/>
      <c r="LKO2" s="185"/>
      <c r="LKP2" s="185"/>
      <c r="LKQ2" s="185"/>
      <c r="LKR2" s="185"/>
      <c r="LKS2" s="185"/>
      <c r="LKT2" s="185"/>
      <c r="LKU2" s="185"/>
      <c r="LKV2" s="185"/>
      <c r="LKW2" s="185"/>
      <c r="LKX2" s="185"/>
      <c r="LKY2" s="185"/>
      <c r="LKZ2" s="185"/>
      <c r="LLA2" s="185"/>
      <c r="LLB2" s="185"/>
      <c r="LLC2" s="185"/>
      <c r="LLD2" s="185"/>
      <c r="LLE2" s="185"/>
      <c r="LLF2" s="185"/>
      <c r="LLG2" s="185"/>
      <c r="LLH2" s="185"/>
      <c r="LLI2" s="185"/>
      <c r="LLJ2" s="185"/>
      <c r="LLK2" s="185"/>
      <c r="LLL2" s="185"/>
      <c r="LLM2" s="185"/>
      <c r="LLN2" s="185"/>
      <c r="LLO2" s="185"/>
      <c r="LLP2" s="185"/>
      <c r="LLQ2" s="185"/>
      <c r="LLR2" s="185"/>
      <c r="LLS2" s="185"/>
      <c r="LLT2" s="185"/>
      <c r="LLU2" s="185"/>
      <c r="LLV2" s="185"/>
      <c r="LLW2" s="185"/>
      <c r="LLX2" s="185"/>
      <c r="LLY2" s="185"/>
      <c r="LLZ2" s="185"/>
      <c r="LMA2" s="185"/>
      <c r="LMB2" s="185"/>
      <c r="LMC2" s="185"/>
      <c r="LMD2" s="185"/>
      <c r="LME2" s="185"/>
      <c r="LMF2" s="185"/>
      <c r="LMG2" s="185"/>
      <c r="LMH2" s="185"/>
      <c r="LMI2" s="185"/>
      <c r="LMJ2" s="185"/>
      <c r="LMK2" s="185"/>
      <c r="LML2" s="185"/>
      <c r="LMM2" s="185"/>
      <c r="LMN2" s="185"/>
      <c r="LMO2" s="185"/>
      <c r="LMP2" s="185"/>
      <c r="LMQ2" s="185"/>
      <c r="LMR2" s="185"/>
      <c r="LMS2" s="185"/>
      <c r="LMT2" s="185"/>
      <c r="LMU2" s="185"/>
      <c r="LMV2" s="185"/>
      <c r="LMW2" s="185"/>
      <c r="LMX2" s="185"/>
      <c r="LMY2" s="185"/>
      <c r="LMZ2" s="185"/>
      <c r="LNA2" s="185"/>
      <c r="LNB2" s="185"/>
      <c r="LNC2" s="185"/>
      <c r="LND2" s="185"/>
      <c r="LNE2" s="185"/>
      <c r="LNF2" s="185"/>
      <c r="LNG2" s="185"/>
      <c r="LNH2" s="185"/>
      <c r="LNI2" s="185"/>
      <c r="LNJ2" s="185"/>
      <c r="LNK2" s="185"/>
      <c r="LNL2" s="185"/>
      <c r="LNM2" s="185"/>
      <c r="LNN2" s="185"/>
      <c r="LNO2" s="185"/>
      <c r="LNP2" s="185"/>
      <c r="LNQ2" s="185"/>
      <c r="LNR2" s="185"/>
      <c r="LNS2" s="185"/>
      <c r="LNT2" s="185"/>
      <c r="LNU2" s="185"/>
      <c r="LNV2" s="185"/>
      <c r="LNW2" s="185"/>
      <c r="LNX2" s="185"/>
      <c r="LNY2" s="185"/>
      <c r="LNZ2" s="185"/>
      <c r="LOA2" s="185"/>
      <c r="LOB2" s="185"/>
      <c r="LOC2" s="185"/>
      <c r="LOD2" s="185"/>
      <c r="LOE2" s="185"/>
      <c r="LOF2" s="185"/>
      <c r="LOG2" s="185"/>
      <c r="LOH2" s="185"/>
      <c r="LOI2" s="185"/>
      <c r="LOJ2" s="185"/>
      <c r="LOK2" s="185"/>
      <c r="LOL2" s="185"/>
      <c r="LOM2" s="185"/>
      <c r="LON2" s="185"/>
      <c r="LOO2" s="185"/>
      <c r="LOP2" s="185"/>
      <c r="LOQ2" s="185"/>
      <c r="LOR2" s="185"/>
      <c r="LOS2" s="185"/>
      <c r="LOT2" s="185"/>
      <c r="LOU2" s="185"/>
      <c r="LOV2" s="185"/>
      <c r="LOW2" s="185"/>
      <c r="LOX2" s="185"/>
      <c r="LOY2" s="185"/>
      <c r="LOZ2" s="185"/>
      <c r="LPA2" s="185"/>
      <c r="LPB2" s="185"/>
      <c r="LPC2" s="185"/>
      <c r="LPD2" s="185"/>
      <c r="LPE2" s="185"/>
      <c r="LPF2" s="185"/>
      <c r="LPG2" s="185"/>
      <c r="LPH2" s="185"/>
      <c r="LPI2" s="185"/>
      <c r="LPJ2" s="185"/>
      <c r="LPK2" s="185"/>
      <c r="LPL2" s="185"/>
      <c r="LPM2" s="185"/>
      <c r="LPN2" s="185"/>
      <c r="LPO2" s="185"/>
      <c r="LPP2" s="185"/>
      <c r="LPQ2" s="185"/>
      <c r="LPR2" s="185"/>
      <c r="LPS2" s="185"/>
      <c r="LPT2" s="185"/>
      <c r="LPU2" s="185"/>
      <c r="LPV2" s="185"/>
      <c r="LPW2" s="185"/>
      <c r="LPX2" s="185"/>
      <c r="LPY2" s="185"/>
      <c r="LPZ2" s="185"/>
      <c r="LQA2" s="185"/>
      <c r="LQB2" s="185"/>
      <c r="LQC2" s="185"/>
      <c r="LQD2" s="185"/>
      <c r="LQE2" s="185"/>
      <c r="LQF2" s="185"/>
      <c r="LQG2" s="185"/>
      <c r="LQH2" s="185"/>
      <c r="LQI2" s="185"/>
      <c r="LQJ2" s="185"/>
      <c r="LQK2" s="185"/>
      <c r="LQL2" s="185"/>
      <c r="LQM2" s="185"/>
      <c r="LQN2" s="185"/>
      <c r="LQO2" s="185"/>
      <c r="LQP2" s="185"/>
      <c r="LQQ2" s="185"/>
      <c r="LQR2" s="185"/>
      <c r="LQS2" s="185"/>
      <c r="LQT2" s="185"/>
      <c r="LQU2" s="185"/>
      <c r="LQV2" s="185"/>
      <c r="LQW2" s="185"/>
      <c r="LQX2" s="185"/>
      <c r="LQY2" s="185"/>
      <c r="LQZ2" s="185"/>
      <c r="LRA2" s="185"/>
      <c r="LRB2" s="185"/>
      <c r="LRC2" s="185"/>
      <c r="LRD2" s="185"/>
      <c r="LRE2" s="185"/>
      <c r="LRF2" s="185"/>
      <c r="LRG2" s="185"/>
      <c r="LRH2" s="185"/>
      <c r="LRI2" s="185"/>
      <c r="LRJ2" s="185"/>
      <c r="LRK2" s="185"/>
      <c r="LRL2" s="185"/>
      <c r="LRM2" s="185"/>
      <c r="LRN2" s="185"/>
      <c r="LRO2" s="185"/>
      <c r="LRP2" s="185"/>
      <c r="LRQ2" s="185"/>
      <c r="LRR2" s="185"/>
      <c r="LRS2" s="185"/>
      <c r="LRT2" s="185"/>
      <c r="LRU2" s="185"/>
      <c r="LRV2" s="185"/>
      <c r="LRW2" s="185"/>
      <c r="LRX2" s="185"/>
      <c r="LRY2" s="185"/>
      <c r="LRZ2" s="185"/>
      <c r="LSA2" s="185"/>
      <c r="LSB2" s="185"/>
      <c r="LSC2" s="185"/>
      <c r="LSD2" s="185"/>
      <c r="LSE2" s="185"/>
      <c r="LSF2" s="185"/>
      <c r="LSG2" s="185"/>
      <c r="LSH2" s="185"/>
      <c r="LSI2" s="185"/>
      <c r="LSJ2" s="185"/>
      <c r="LSK2" s="185"/>
      <c r="LSL2" s="185"/>
      <c r="LSM2" s="185"/>
      <c r="LSN2" s="185"/>
      <c r="LSO2" s="185"/>
      <c r="LSP2" s="185"/>
      <c r="LSQ2" s="185"/>
      <c r="LSR2" s="185"/>
      <c r="LSS2" s="185"/>
      <c r="LST2" s="185"/>
      <c r="LSU2" s="185"/>
      <c r="LSV2" s="185"/>
      <c r="LSW2" s="185"/>
      <c r="LSX2" s="185"/>
      <c r="LSY2" s="185"/>
      <c r="LSZ2" s="185"/>
      <c r="LTA2" s="185"/>
      <c r="LTB2" s="185"/>
      <c r="LTC2" s="185"/>
      <c r="LTD2" s="185"/>
      <c r="LTE2" s="185"/>
      <c r="LTF2" s="185"/>
      <c r="LTG2" s="185"/>
      <c r="LTH2" s="185"/>
      <c r="LTI2" s="185"/>
      <c r="LTJ2" s="185"/>
      <c r="LTK2" s="185"/>
      <c r="LTL2" s="185"/>
      <c r="LTM2" s="185"/>
      <c r="LTN2" s="185"/>
      <c r="LTO2" s="185"/>
      <c r="LTP2" s="185"/>
      <c r="LTQ2" s="185"/>
      <c r="LTR2" s="185"/>
      <c r="LTS2" s="185"/>
      <c r="LTT2" s="185"/>
      <c r="LTU2" s="185"/>
      <c r="LTV2" s="185"/>
      <c r="LTW2" s="185"/>
      <c r="LTX2" s="185"/>
      <c r="LTY2" s="185"/>
      <c r="LTZ2" s="185"/>
      <c r="LUA2" s="185"/>
      <c r="LUB2" s="185"/>
      <c r="LUC2" s="185"/>
      <c r="LUD2" s="185"/>
      <c r="LUE2" s="185"/>
      <c r="LUF2" s="185"/>
      <c r="LUG2" s="185"/>
      <c r="LUH2" s="185"/>
      <c r="LUI2" s="185"/>
      <c r="LUJ2" s="185"/>
      <c r="LUK2" s="185"/>
      <c r="LUL2" s="185"/>
      <c r="LUM2" s="185"/>
      <c r="LUN2" s="185"/>
      <c r="LUO2" s="185"/>
      <c r="LUP2" s="185"/>
      <c r="LUQ2" s="185"/>
      <c r="LUR2" s="185"/>
      <c r="LUS2" s="185"/>
      <c r="LUT2" s="185"/>
      <c r="LUU2" s="185"/>
      <c r="LUV2" s="185"/>
      <c r="LUW2" s="185"/>
      <c r="LUX2" s="185"/>
      <c r="LUY2" s="185"/>
      <c r="LUZ2" s="185"/>
      <c r="LVA2" s="185"/>
      <c r="LVB2" s="185"/>
      <c r="LVC2" s="185"/>
      <c r="LVD2" s="185"/>
      <c r="LVE2" s="185"/>
      <c r="LVF2" s="185"/>
      <c r="LVG2" s="185"/>
      <c r="LVH2" s="185"/>
      <c r="LVI2" s="185"/>
      <c r="LVJ2" s="185"/>
      <c r="LVK2" s="185"/>
      <c r="LVL2" s="185"/>
      <c r="LVM2" s="185"/>
      <c r="LVN2" s="185"/>
      <c r="LVO2" s="185"/>
      <c r="LVP2" s="185"/>
      <c r="LVQ2" s="185"/>
      <c r="LVR2" s="185"/>
      <c r="LVS2" s="185"/>
      <c r="LVT2" s="185"/>
      <c r="LVU2" s="185"/>
      <c r="LVV2" s="185"/>
      <c r="LVW2" s="185"/>
      <c r="LVX2" s="185"/>
      <c r="LVY2" s="185"/>
      <c r="LVZ2" s="185"/>
      <c r="LWA2" s="185"/>
      <c r="LWB2" s="185"/>
      <c r="LWC2" s="185"/>
      <c r="LWD2" s="185"/>
      <c r="LWE2" s="185"/>
      <c r="LWF2" s="185"/>
      <c r="LWG2" s="185"/>
      <c r="LWH2" s="185"/>
      <c r="LWI2" s="185"/>
      <c r="LWJ2" s="185"/>
      <c r="LWK2" s="185"/>
      <c r="LWL2" s="185"/>
      <c r="LWM2" s="185"/>
      <c r="LWN2" s="185"/>
      <c r="LWO2" s="185"/>
      <c r="LWP2" s="185"/>
      <c r="LWQ2" s="185"/>
      <c r="LWR2" s="185"/>
      <c r="LWS2" s="185"/>
      <c r="LWT2" s="185"/>
      <c r="LWU2" s="185"/>
      <c r="LWV2" s="185"/>
      <c r="LWW2" s="185"/>
      <c r="LWX2" s="185"/>
      <c r="LWY2" s="185"/>
      <c r="LWZ2" s="185"/>
      <c r="LXA2" s="185"/>
      <c r="LXB2" s="185"/>
      <c r="LXC2" s="185"/>
      <c r="LXD2" s="185"/>
      <c r="LXE2" s="185"/>
      <c r="LXF2" s="185"/>
      <c r="LXG2" s="185"/>
      <c r="LXH2" s="185"/>
      <c r="LXI2" s="185"/>
      <c r="LXJ2" s="185"/>
      <c r="LXK2" s="185"/>
      <c r="LXL2" s="185"/>
      <c r="LXM2" s="185"/>
      <c r="LXN2" s="185"/>
      <c r="LXO2" s="185"/>
      <c r="LXP2" s="185"/>
      <c r="LXQ2" s="185"/>
      <c r="LXR2" s="185"/>
      <c r="LXS2" s="185"/>
      <c r="LXT2" s="185"/>
      <c r="LXU2" s="185"/>
      <c r="LXV2" s="185"/>
      <c r="LXW2" s="185"/>
      <c r="LXX2" s="185"/>
      <c r="LXY2" s="185"/>
      <c r="LXZ2" s="185"/>
      <c r="LYA2" s="185"/>
      <c r="LYB2" s="185"/>
      <c r="LYC2" s="185"/>
      <c r="LYD2" s="185"/>
      <c r="LYE2" s="185"/>
      <c r="LYF2" s="185"/>
      <c r="LYG2" s="185"/>
      <c r="LYH2" s="185"/>
      <c r="LYI2" s="185"/>
      <c r="LYJ2" s="185"/>
      <c r="LYK2" s="185"/>
      <c r="LYL2" s="185"/>
      <c r="LYM2" s="185"/>
      <c r="LYN2" s="185"/>
      <c r="LYO2" s="185"/>
      <c r="LYP2" s="185"/>
      <c r="LYQ2" s="185"/>
      <c r="LYR2" s="185"/>
      <c r="LYS2" s="185"/>
      <c r="LYT2" s="185"/>
      <c r="LYU2" s="185"/>
      <c r="LYV2" s="185"/>
      <c r="LYW2" s="185"/>
      <c r="LYX2" s="185"/>
      <c r="LYY2" s="185"/>
      <c r="LYZ2" s="185"/>
      <c r="LZA2" s="185"/>
      <c r="LZB2" s="185"/>
      <c r="LZC2" s="185"/>
      <c r="LZD2" s="185"/>
      <c r="LZE2" s="185"/>
      <c r="LZF2" s="185"/>
      <c r="LZG2" s="185"/>
      <c r="LZH2" s="185"/>
      <c r="LZI2" s="185"/>
      <c r="LZJ2" s="185"/>
      <c r="LZK2" s="185"/>
      <c r="LZL2" s="185"/>
      <c r="LZM2" s="185"/>
      <c r="LZN2" s="185"/>
      <c r="LZO2" s="185"/>
      <c r="LZP2" s="185"/>
      <c r="LZQ2" s="185"/>
      <c r="LZR2" s="185"/>
      <c r="LZS2" s="185"/>
      <c r="LZT2" s="185"/>
      <c r="LZU2" s="185"/>
      <c r="LZV2" s="185"/>
      <c r="LZW2" s="185"/>
      <c r="LZX2" s="185"/>
      <c r="LZY2" s="185"/>
      <c r="LZZ2" s="185"/>
      <c r="MAA2" s="185"/>
      <c r="MAB2" s="185"/>
      <c r="MAC2" s="185"/>
      <c r="MAD2" s="185"/>
      <c r="MAE2" s="185"/>
      <c r="MAF2" s="185"/>
      <c r="MAG2" s="185"/>
      <c r="MAH2" s="185"/>
      <c r="MAI2" s="185"/>
      <c r="MAJ2" s="185"/>
      <c r="MAK2" s="185"/>
      <c r="MAL2" s="185"/>
      <c r="MAM2" s="185"/>
      <c r="MAN2" s="185"/>
      <c r="MAO2" s="185"/>
      <c r="MAP2" s="185"/>
      <c r="MAQ2" s="185"/>
      <c r="MAR2" s="185"/>
      <c r="MAS2" s="185"/>
      <c r="MAT2" s="185"/>
      <c r="MAU2" s="185"/>
      <c r="MAV2" s="185"/>
      <c r="MAW2" s="185"/>
      <c r="MAX2" s="185"/>
      <c r="MAY2" s="185"/>
      <c r="MAZ2" s="185"/>
      <c r="MBA2" s="185"/>
      <c r="MBB2" s="185"/>
      <c r="MBC2" s="185"/>
      <c r="MBD2" s="185"/>
      <c r="MBE2" s="185"/>
      <c r="MBF2" s="185"/>
      <c r="MBG2" s="185"/>
      <c r="MBH2" s="185"/>
      <c r="MBI2" s="185"/>
      <c r="MBJ2" s="185"/>
      <c r="MBK2" s="185"/>
      <c r="MBL2" s="185"/>
      <c r="MBM2" s="185"/>
      <c r="MBN2" s="185"/>
      <c r="MBO2" s="185"/>
      <c r="MBP2" s="185"/>
      <c r="MBQ2" s="185"/>
      <c r="MBR2" s="185"/>
      <c r="MBS2" s="185"/>
      <c r="MBT2" s="185"/>
      <c r="MBU2" s="185"/>
      <c r="MBV2" s="185"/>
      <c r="MBW2" s="185"/>
      <c r="MBX2" s="185"/>
      <c r="MBY2" s="185"/>
      <c r="MBZ2" s="185"/>
      <c r="MCA2" s="185"/>
      <c r="MCB2" s="185"/>
      <c r="MCC2" s="185"/>
      <c r="MCD2" s="185"/>
      <c r="MCE2" s="185"/>
      <c r="MCF2" s="185"/>
      <c r="MCG2" s="185"/>
      <c r="MCH2" s="185"/>
      <c r="MCI2" s="185"/>
      <c r="MCJ2" s="185"/>
      <c r="MCK2" s="185"/>
      <c r="MCL2" s="185"/>
      <c r="MCM2" s="185"/>
      <c r="MCN2" s="185"/>
      <c r="MCO2" s="185"/>
      <c r="MCP2" s="185"/>
      <c r="MCQ2" s="185"/>
      <c r="MCR2" s="185"/>
      <c r="MCS2" s="185"/>
      <c r="MCT2" s="185"/>
      <c r="MCU2" s="185"/>
      <c r="MCV2" s="185"/>
      <c r="MCW2" s="185"/>
      <c r="MCX2" s="185"/>
      <c r="MCY2" s="185"/>
      <c r="MCZ2" s="185"/>
      <c r="MDA2" s="185"/>
      <c r="MDB2" s="185"/>
      <c r="MDC2" s="185"/>
      <c r="MDD2" s="185"/>
      <c r="MDE2" s="185"/>
      <c r="MDF2" s="185"/>
      <c r="MDG2" s="185"/>
      <c r="MDH2" s="185"/>
      <c r="MDI2" s="185"/>
      <c r="MDJ2" s="185"/>
      <c r="MDK2" s="185"/>
      <c r="MDL2" s="185"/>
      <c r="MDM2" s="185"/>
      <c r="MDN2" s="185"/>
      <c r="MDO2" s="185"/>
      <c r="MDP2" s="185"/>
      <c r="MDQ2" s="185"/>
      <c r="MDR2" s="185"/>
      <c r="MDS2" s="185"/>
      <c r="MDT2" s="185"/>
      <c r="MDU2" s="185"/>
      <c r="MDV2" s="185"/>
      <c r="MDW2" s="185"/>
      <c r="MDX2" s="185"/>
      <c r="MDY2" s="185"/>
      <c r="MDZ2" s="185"/>
      <c r="MEA2" s="185"/>
      <c r="MEB2" s="185"/>
      <c r="MEC2" s="185"/>
      <c r="MED2" s="185"/>
      <c r="MEE2" s="185"/>
      <c r="MEF2" s="185"/>
      <c r="MEG2" s="185"/>
      <c r="MEH2" s="185"/>
      <c r="MEI2" s="185"/>
      <c r="MEJ2" s="185"/>
      <c r="MEK2" s="185"/>
      <c r="MEL2" s="185"/>
      <c r="MEM2" s="185"/>
      <c r="MEN2" s="185"/>
      <c r="MEO2" s="185"/>
      <c r="MEP2" s="185"/>
      <c r="MEQ2" s="185"/>
      <c r="MER2" s="185"/>
      <c r="MES2" s="185"/>
      <c r="MET2" s="185"/>
      <c r="MEU2" s="185"/>
      <c r="MEV2" s="185"/>
      <c r="MEW2" s="185"/>
      <c r="MEX2" s="185"/>
      <c r="MEY2" s="185"/>
      <c r="MEZ2" s="185"/>
      <c r="MFA2" s="185"/>
      <c r="MFB2" s="185"/>
      <c r="MFC2" s="185"/>
      <c r="MFD2" s="185"/>
      <c r="MFE2" s="185"/>
      <c r="MFF2" s="185"/>
      <c r="MFG2" s="185"/>
      <c r="MFH2" s="185"/>
      <c r="MFI2" s="185"/>
      <c r="MFJ2" s="185"/>
      <c r="MFK2" s="185"/>
      <c r="MFL2" s="185"/>
      <c r="MFM2" s="185"/>
      <c r="MFN2" s="185"/>
      <c r="MFO2" s="185"/>
      <c r="MFP2" s="185"/>
      <c r="MFQ2" s="185"/>
      <c r="MFR2" s="185"/>
      <c r="MFS2" s="185"/>
      <c r="MFT2" s="185"/>
      <c r="MFU2" s="185"/>
      <c r="MFV2" s="185"/>
      <c r="MFW2" s="185"/>
      <c r="MFX2" s="185"/>
      <c r="MFY2" s="185"/>
      <c r="MFZ2" s="185"/>
      <c r="MGA2" s="185"/>
      <c r="MGB2" s="185"/>
      <c r="MGC2" s="185"/>
      <c r="MGD2" s="185"/>
      <c r="MGE2" s="185"/>
      <c r="MGF2" s="185"/>
      <c r="MGG2" s="185"/>
      <c r="MGH2" s="185"/>
      <c r="MGI2" s="185"/>
      <c r="MGJ2" s="185"/>
      <c r="MGK2" s="185"/>
      <c r="MGL2" s="185"/>
      <c r="MGM2" s="185"/>
      <c r="MGN2" s="185"/>
      <c r="MGO2" s="185"/>
      <c r="MGP2" s="185"/>
      <c r="MGQ2" s="185"/>
      <c r="MGR2" s="185"/>
      <c r="MGS2" s="185"/>
      <c r="MGT2" s="185"/>
      <c r="MGU2" s="185"/>
      <c r="MGV2" s="185"/>
      <c r="MGW2" s="185"/>
      <c r="MGX2" s="185"/>
      <c r="MGY2" s="185"/>
      <c r="MGZ2" s="185"/>
      <c r="MHA2" s="185"/>
      <c r="MHB2" s="185"/>
      <c r="MHC2" s="185"/>
      <c r="MHD2" s="185"/>
      <c r="MHE2" s="185"/>
      <c r="MHF2" s="185"/>
      <c r="MHG2" s="185"/>
      <c r="MHH2" s="185"/>
      <c r="MHI2" s="185"/>
      <c r="MHJ2" s="185"/>
      <c r="MHK2" s="185"/>
      <c r="MHL2" s="185"/>
      <c r="MHM2" s="185"/>
      <c r="MHN2" s="185"/>
      <c r="MHO2" s="185"/>
      <c r="MHP2" s="185"/>
      <c r="MHQ2" s="185"/>
      <c r="MHR2" s="185"/>
      <c r="MHS2" s="185"/>
      <c r="MHT2" s="185"/>
      <c r="MHU2" s="185"/>
      <c r="MHV2" s="185"/>
      <c r="MHW2" s="185"/>
      <c r="MHX2" s="185"/>
      <c r="MHY2" s="185"/>
      <c r="MHZ2" s="185"/>
      <c r="MIA2" s="185"/>
      <c r="MIB2" s="185"/>
      <c r="MIC2" s="185"/>
      <c r="MID2" s="185"/>
      <c r="MIE2" s="185"/>
      <c r="MIF2" s="185"/>
      <c r="MIG2" s="185"/>
      <c r="MIH2" s="185"/>
      <c r="MII2" s="185"/>
      <c r="MIJ2" s="185"/>
      <c r="MIK2" s="185"/>
      <c r="MIL2" s="185"/>
      <c r="MIM2" s="185"/>
      <c r="MIN2" s="185"/>
      <c r="MIO2" s="185"/>
      <c r="MIP2" s="185"/>
      <c r="MIQ2" s="185"/>
      <c r="MIR2" s="185"/>
      <c r="MIS2" s="185"/>
      <c r="MIT2" s="185"/>
      <c r="MIU2" s="185"/>
      <c r="MIV2" s="185"/>
      <c r="MIW2" s="185"/>
      <c r="MIX2" s="185"/>
      <c r="MIY2" s="185"/>
      <c r="MIZ2" s="185"/>
      <c r="MJA2" s="185"/>
      <c r="MJB2" s="185"/>
      <c r="MJC2" s="185"/>
      <c r="MJD2" s="185"/>
      <c r="MJE2" s="185"/>
      <c r="MJF2" s="185"/>
      <c r="MJG2" s="185"/>
      <c r="MJH2" s="185"/>
      <c r="MJI2" s="185"/>
      <c r="MJJ2" s="185"/>
      <c r="MJK2" s="185"/>
      <c r="MJL2" s="185"/>
      <c r="MJM2" s="185"/>
      <c r="MJN2" s="185"/>
      <c r="MJO2" s="185"/>
      <c r="MJP2" s="185"/>
      <c r="MJQ2" s="185"/>
      <c r="MJR2" s="185"/>
      <c r="MJS2" s="185"/>
      <c r="MJT2" s="185"/>
      <c r="MJU2" s="185"/>
      <c r="MJV2" s="185"/>
      <c r="MJW2" s="185"/>
      <c r="MJX2" s="185"/>
      <c r="MJY2" s="185"/>
      <c r="MJZ2" s="185"/>
      <c r="MKA2" s="185"/>
      <c r="MKB2" s="185"/>
      <c r="MKC2" s="185"/>
      <c r="MKD2" s="185"/>
      <c r="MKE2" s="185"/>
      <c r="MKF2" s="185"/>
      <c r="MKG2" s="185"/>
      <c r="MKH2" s="185"/>
      <c r="MKI2" s="185"/>
      <c r="MKJ2" s="185"/>
      <c r="MKK2" s="185"/>
      <c r="MKL2" s="185"/>
      <c r="MKM2" s="185"/>
      <c r="MKN2" s="185"/>
      <c r="MKO2" s="185"/>
      <c r="MKP2" s="185"/>
      <c r="MKQ2" s="185"/>
      <c r="MKR2" s="185"/>
      <c r="MKS2" s="185"/>
      <c r="MKT2" s="185"/>
      <c r="MKU2" s="185"/>
      <c r="MKV2" s="185"/>
      <c r="MKW2" s="185"/>
      <c r="MKX2" s="185"/>
      <c r="MKY2" s="185"/>
      <c r="MKZ2" s="185"/>
      <c r="MLA2" s="185"/>
      <c r="MLB2" s="185"/>
      <c r="MLC2" s="185"/>
      <c r="MLD2" s="185"/>
      <c r="MLE2" s="185"/>
      <c r="MLF2" s="185"/>
      <c r="MLG2" s="185"/>
      <c r="MLH2" s="185"/>
      <c r="MLI2" s="185"/>
      <c r="MLJ2" s="185"/>
      <c r="MLK2" s="185"/>
      <c r="MLL2" s="185"/>
      <c r="MLM2" s="185"/>
      <c r="MLN2" s="185"/>
      <c r="MLO2" s="185"/>
      <c r="MLP2" s="185"/>
      <c r="MLQ2" s="185"/>
      <c r="MLR2" s="185"/>
      <c r="MLS2" s="185"/>
      <c r="MLT2" s="185"/>
      <c r="MLU2" s="185"/>
      <c r="MLV2" s="185"/>
      <c r="MLW2" s="185"/>
      <c r="MLX2" s="185"/>
      <c r="MLY2" s="185"/>
      <c r="MLZ2" s="185"/>
      <c r="MMA2" s="185"/>
      <c r="MMB2" s="185"/>
      <c r="MMC2" s="185"/>
      <c r="MMD2" s="185"/>
      <c r="MME2" s="185"/>
      <c r="MMF2" s="185"/>
      <c r="MMG2" s="185"/>
      <c r="MMH2" s="185"/>
      <c r="MMI2" s="185"/>
      <c r="MMJ2" s="185"/>
      <c r="MMK2" s="185"/>
      <c r="MML2" s="185"/>
      <c r="MMM2" s="185"/>
      <c r="MMN2" s="185"/>
      <c r="MMO2" s="185"/>
      <c r="MMP2" s="185"/>
      <c r="MMQ2" s="185"/>
      <c r="MMR2" s="185"/>
      <c r="MMS2" s="185"/>
      <c r="MMT2" s="185"/>
      <c r="MMU2" s="185"/>
      <c r="MMV2" s="185"/>
      <c r="MMW2" s="185"/>
      <c r="MMX2" s="185"/>
      <c r="MMY2" s="185"/>
      <c r="MMZ2" s="185"/>
      <c r="MNA2" s="185"/>
      <c r="MNB2" s="185"/>
      <c r="MNC2" s="185"/>
      <c r="MND2" s="185"/>
      <c r="MNE2" s="185"/>
      <c r="MNF2" s="185"/>
      <c r="MNG2" s="185"/>
      <c r="MNH2" s="185"/>
      <c r="MNI2" s="185"/>
      <c r="MNJ2" s="185"/>
      <c r="MNK2" s="185"/>
      <c r="MNL2" s="185"/>
      <c r="MNM2" s="185"/>
      <c r="MNN2" s="185"/>
      <c r="MNO2" s="185"/>
      <c r="MNP2" s="185"/>
      <c r="MNQ2" s="185"/>
      <c r="MNR2" s="185"/>
      <c r="MNS2" s="185"/>
      <c r="MNT2" s="185"/>
      <c r="MNU2" s="185"/>
      <c r="MNV2" s="185"/>
      <c r="MNW2" s="185"/>
      <c r="MNX2" s="185"/>
      <c r="MNY2" s="185"/>
      <c r="MNZ2" s="185"/>
      <c r="MOA2" s="185"/>
      <c r="MOB2" s="185"/>
      <c r="MOC2" s="185"/>
      <c r="MOD2" s="185"/>
      <c r="MOE2" s="185"/>
      <c r="MOF2" s="185"/>
      <c r="MOG2" s="185"/>
      <c r="MOH2" s="185"/>
      <c r="MOI2" s="185"/>
      <c r="MOJ2" s="185"/>
      <c r="MOK2" s="185"/>
      <c r="MOL2" s="185"/>
      <c r="MOM2" s="185"/>
      <c r="MON2" s="185"/>
      <c r="MOO2" s="185"/>
      <c r="MOP2" s="185"/>
      <c r="MOQ2" s="185"/>
      <c r="MOR2" s="185"/>
      <c r="MOS2" s="185"/>
      <c r="MOT2" s="185"/>
      <c r="MOU2" s="185"/>
      <c r="MOV2" s="185"/>
      <c r="MOW2" s="185"/>
      <c r="MOX2" s="185"/>
      <c r="MOY2" s="185"/>
      <c r="MOZ2" s="185"/>
      <c r="MPA2" s="185"/>
      <c r="MPB2" s="185"/>
      <c r="MPC2" s="185"/>
      <c r="MPD2" s="185"/>
      <c r="MPE2" s="185"/>
      <c r="MPF2" s="185"/>
      <c r="MPG2" s="185"/>
      <c r="MPH2" s="185"/>
      <c r="MPI2" s="185"/>
      <c r="MPJ2" s="185"/>
      <c r="MPK2" s="185"/>
      <c r="MPL2" s="185"/>
      <c r="MPM2" s="185"/>
      <c r="MPN2" s="185"/>
      <c r="MPO2" s="185"/>
      <c r="MPP2" s="185"/>
      <c r="MPQ2" s="185"/>
      <c r="MPR2" s="185"/>
      <c r="MPS2" s="185"/>
      <c r="MPT2" s="185"/>
      <c r="MPU2" s="185"/>
      <c r="MPV2" s="185"/>
      <c r="MPW2" s="185"/>
      <c r="MPX2" s="185"/>
      <c r="MPY2" s="185"/>
      <c r="MPZ2" s="185"/>
      <c r="MQA2" s="185"/>
      <c r="MQB2" s="185"/>
      <c r="MQC2" s="185"/>
      <c r="MQD2" s="185"/>
      <c r="MQE2" s="185"/>
      <c r="MQF2" s="185"/>
      <c r="MQG2" s="185"/>
      <c r="MQH2" s="185"/>
      <c r="MQI2" s="185"/>
      <c r="MQJ2" s="185"/>
      <c r="MQK2" s="185"/>
      <c r="MQL2" s="185"/>
      <c r="MQM2" s="185"/>
      <c r="MQN2" s="185"/>
      <c r="MQO2" s="185"/>
      <c r="MQP2" s="185"/>
      <c r="MQQ2" s="185"/>
      <c r="MQR2" s="185"/>
      <c r="MQS2" s="185"/>
      <c r="MQT2" s="185"/>
      <c r="MQU2" s="185"/>
      <c r="MQV2" s="185"/>
      <c r="MQW2" s="185"/>
      <c r="MQX2" s="185"/>
      <c r="MQY2" s="185"/>
      <c r="MQZ2" s="185"/>
      <c r="MRA2" s="185"/>
      <c r="MRB2" s="185"/>
      <c r="MRC2" s="185"/>
      <c r="MRD2" s="185"/>
      <c r="MRE2" s="185"/>
      <c r="MRF2" s="185"/>
      <c r="MRG2" s="185"/>
      <c r="MRH2" s="185"/>
      <c r="MRI2" s="185"/>
      <c r="MRJ2" s="185"/>
      <c r="MRK2" s="185"/>
      <c r="MRL2" s="185"/>
      <c r="MRM2" s="185"/>
      <c r="MRN2" s="185"/>
      <c r="MRO2" s="185"/>
      <c r="MRP2" s="185"/>
      <c r="MRQ2" s="185"/>
      <c r="MRR2" s="185"/>
      <c r="MRS2" s="185"/>
      <c r="MRT2" s="185"/>
      <c r="MRU2" s="185"/>
      <c r="MRV2" s="185"/>
      <c r="MRW2" s="185"/>
      <c r="MRX2" s="185"/>
      <c r="MRY2" s="185"/>
      <c r="MRZ2" s="185"/>
      <c r="MSA2" s="185"/>
      <c r="MSB2" s="185"/>
      <c r="MSC2" s="185"/>
      <c r="MSD2" s="185"/>
      <c r="MSE2" s="185"/>
      <c r="MSF2" s="185"/>
      <c r="MSG2" s="185"/>
      <c r="MSH2" s="185"/>
      <c r="MSI2" s="185"/>
      <c r="MSJ2" s="185"/>
      <c r="MSK2" s="185"/>
      <c r="MSL2" s="185"/>
      <c r="MSM2" s="185"/>
      <c r="MSN2" s="185"/>
      <c r="MSO2" s="185"/>
      <c r="MSP2" s="185"/>
      <c r="MSQ2" s="185"/>
      <c r="MSR2" s="185"/>
      <c r="MSS2" s="185"/>
      <c r="MST2" s="185"/>
      <c r="MSU2" s="185"/>
      <c r="MSV2" s="185"/>
      <c r="MSW2" s="185"/>
      <c r="MSX2" s="185"/>
      <c r="MSY2" s="185"/>
      <c r="MSZ2" s="185"/>
      <c r="MTA2" s="185"/>
      <c r="MTB2" s="185"/>
      <c r="MTC2" s="185"/>
      <c r="MTD2" s="185"/>
      <c r="MTE2" s="185"/>
      <c r="MTF2" s="185"/>
      <c r="MTG2" s="185"/>
      <c r="MTH2" s="185"/>
      <c r="MTI2" s="185"/>
      <c r="MTJ2" s="185"/>
      <c r="MTK2" s="185"/>
      <c r="MTL2" s="185"/>
      <c r="MTM2" s="185"/>
      <c r="MTN2" s="185"/>
      <c r="MTO2" s="185"/>
      <c r="MTP2" s="185"/>
      <c r="MTQ2" s="185"/>
      <c r="MTR2" s="185"/>
      <c r="MTS2" s="185"/>
      <c r="MTT2" s="185"/>
      <c r="MTU2" s="185"/>
      <c r="MTV2" s="185"/>
      <c r="MTW2" s="185"/>
      <c r="MTX2" s="185"/>
      <c r="MTY2" s="185"/>
      <c r="MTZ2" s="185"/>
      <c r="MUA2" s="185"/>
      <c r="MUB2" s="185"/>
      <c r="MUC2" s="185"/>
      <c r="MUD2" s="185"/>
      <c r="MUE2" s="185"/>
      <c r="MUF2" s="185"/>
      <c r="MUG2" s="185"/>
      <c r="MUH2" s="185"/>
      <c r="MUI2" s="185"/>
      <c r="MUJ2" s="185"/>
      <c r="MUK2" s="185"/>
      <c r="MUL2" s="185"/>
      <c r="MUM2" s="185"/>
      <c r="MUN2" s="185"/>
      <c r="MUO2" s="185"/>
      <c r="MUP2" s="185"/>
      <c r="MUQ2" s="185"/>
      <c r="MUR2" s="185"/>
      <c r="MUS2" s="185"/>
      <c r="MUT2" s="185"/>
      <c r="MUU2" s="185"/>
      <c r="MUV2" s="185"/>
      <c r="MUW2" s="185"/>
      <c r="MUX2" s="185"/>
      <c r="MUY2" s="185"/>
      <c r="MUZ2" s="185"/>
      <c r="MVA2" s="185"/>
      <c r="MVB2" s="185"/>
      <c r="MVC2" s="185"/>
      <c r="MVD2" s="185"/>
      <c r="MVE2" s="185"/>
      <c r="MVF2" s="185"/>
      <c r="MVG2" s="185"/>
      <c r="MVH2" s="185"/>
      <c r="MVI2" s="185"/>
      <c r="MVJ2" s="185"/>
      <c r="MVK2" s="185"/>
      <c r="MVL2" s="185"/>
      <c r="MVM2" s="185"/>
      <c r="MVN2" s="185"/>
      <c r="MVO2" s="185"/>
      <c r="MVP2" s="185"/>
      <c r="MVQ2" s="185"/>
      <c r="MVR2" s="185"/>
      <c r="MVS2" s="185"/>
      <c r="MVT2" s="185"/>
      <c r="MVU2" s="185"/>
      <c r="MVV2" s="185"/>
      <c r="MVW2" s="185"/>
      <c r="MVX2" s="185"/>
      <c r="MVY2" s="185"/>
      <c r="MVZ2" s="185"/>
      <c r="MWA2" s="185"/>
      <c r="MWB2" s="185"/>
      <c r="MWC2" s="185"/>
      <c r="MWD2" s="185"/>
      <c r="MWE2" s="185"/>
      <c r="MWF2" s="185"/>
      <c r="MWG2" s="185"/>
      <c r="MWH2" s="185"/>
      <c r="MWI2" s="185"/>
      <c r="MWJ2" s="185"/>
      <c r="MWK2" s="185"/>
      <c r="MWL2" s="185"/>
      <c r="MWM2" s="185"/>
      <c r="MWN2" s="185"/>
      <c r="MWO2" s="185"/>
      <c r="MWP2" s="185"/>
      <c r="MWQ2" s="185"/>
      <c r="MWR2" s="185"/>
      <c r="MWS2" s="185"/>
      <c r="MWT2" s="185"/>
      <c r="MWU2" s="185"/>
      <c r="MWV2" s="185"/>
      <c r="MWW2" s="185"/>
      <c r="MWX2" s="185"/>
      <c r="MWY2" s="185"/>
      <c r="MWZ2" s="185"/>
      <c r="MXA2" s="185"/>
      <c r="MXB2" s="185"/>
      <c r="MXC2" s="185"/>
      <c r="MXD2" s="185"/>
      <c r="MXE2" s="185"/>
      <c r="MXF2" s="185"/>
      <c r="MXG2" s="185"/>
      <c r="MXH2" s="185"/>
      <c r="MXI2" s="185"/>
      <c r="MXJ2" s="185"/>
      <c r="MXK2" s="185"/>
      <c r="MXL2" s="185"/>
      <c r="MXM2" s="185"/>
      <c r="MXN2" s="185"/>
      <c r="MXO2" s="185"/>
      <c r="MXP2" s="185"/>
      <c r="MXQ2" s="185"/>
      <c r="MXR2" s="185"/>
      <c r="MXS2" s="185"/>
      <c r="MXT2" s="185"/>
      <c r="MXU2" s="185"/>
      <c r="MXV2" s="185"/>
      <c r="MXW2" s="185"/>
      <c r="MXX2" s="185"/>
      <c r="MXY2" s="185"/>
      <c r="MXZ2" s="185"/>
      <c r="MYA2" s="185"/>
      <c r="MYB2" s="185"/>
      <c r="MYC2" s="185"/>
      <c r="MYD2" s="185"/>
      <c r="MYE2" s="185"/>
      <c r="MYF2" s="185"/>
      <c r="MYG2" s="185"/>
      <c r="MYH2" s="185"/>
      <c r="MYI2" s="185"/>
      <c r="MYJ2" s="185"/>
      <c r="MYK2" s="185"/>
      <c r="MYL2" s="185"/>
      <c r="MYM2" s="185"/>
      <c r="MYN2" s="185"/>
      <c r="MYO2" s="185"/>
      <c r="MYP2" s="185"/>
      <c r="MYQ2" s="185"/>
      <c r="MYR2" s="185"/>
      <c r="MYS2" s="185"/>
      <c r="MYT2" s="185"/>
      <c r="MYU2" s="185"/>
      <c r="MYV2" s="185"/>
      <c r="MYW2" s="185"/>
      <c r="MYX2" s="185"/>
      <c r="MYY2" s="185"/>
      <c r="MYZ2" s="185"/>
      <c r="MZA2" s="185"/>
      <c r="MZB2" s="185"/>
      <c r="MZC2" s="185"/>
      <c r="MZD2" s="185"/>
      <c r="MZE2" s="185"/>
      <c r="MZF2" s="185"/>
      <c r="MZG2" s="185"/>
      <c r="MZH2" s="185"/>
      <c r="MZI2" s="185"/>
      <c r="MZJ2" s="185"/>
      <c r="MZK2" s="185"/>
      <c r="MZL2" s="185"/>
      <c r="MZM2" s="185"/>
      <c r="MZN2" s="185"/>
      <c r="MZO2" s="185"/>
      <c r="MZP2" s="185"/>
      <c r="MZQ2" s="185"/>
      <c r="MZR2" s="185"/>
      <c r="MZS2" s="185"/>
      <c r="MZT2" s="185"/>
      <c r="MZU2" s="185"/>
      <c r="MZV2" s="185"/>
      <c r="MZW2" s="185"/>
      <c r="MZX2" s="185"/>
      <c r="MZY2" s="185"/>
      <c r="MZZ2" s="185"/>
      <c r="NAA2" s="185"/>
      <c r="NAB2" s="185"/>
      <c r="NAC2" s="185"/>
      <c r="NAD2" s="185"/>
      <c r="NAE2" s="185"/>
      <c r="NAF2" s="185"/>
      <c r="NAG2" s="185"/>
      <c r="NAH2" s="185"/>
      <c r="NAI2" s="185"/>
      <c r="NAJ2" s="185"/>
      <c r="NAK2" s="185"/>
      <c r="NAL2" s="185"/>
      <c r="NAM2" s="185"/>
      <c r="NAN2" s="185"/>
      <c r="NAO2" s="185"/>
      <c r="NAP2" s="185"/>
      <c r="NAQ2" s="185"/>
      <c r="NAR2" s="185"/>
      <c r="NAS2" s="185"/>
      <c r="NAT2" s="185"/>
      <c r="NAU2" s="185"/>
      <c r="NAV2" s="185"/>
      <c r="NAW2" s="185"/>
      <c r="NAX2" s="185"/>
      <c r="NAY2" s="185"/>
      <c r="NAZ2" s="185"/>
      <c r="NBA2" s="185"/>
      <c r="NBB2" s="185"/>
      <c r="NBC2" s="185"/>
      <c r="NBD2" s="185"/>
      <c r="NBE2" s="185"/>
      <c r="NBF2" s="185"/>
      <c r="NBG2" s="185"/>
      <c r="NBH2" s="185"/>
      <c r="NBI2" s="185"/>
      <c r="NBJ2" s="185"/>
      <c r="NBK2" s="185"/>
      <c r="NBL2" s="185"/>
      <c r="NBM2" s="185"/>
      <c r="NBN2" s="185"/>
      <c r="NBO2" s="185"/>
      <c r="NBP2" s="185"/>
      <c r="NBQ2" s="185"/>
      <c r="NBR2" s="185"/>
      <c r="NBS2" s="185"/>
      <c r="NBT2" s="185"/>
      <c r="NBU2" s="185"/>
      <c r="NBV2" s="185"/>
      <c r="NBW2" s="185"/>
      <c r="NBX2" s="185"/>
      <c r="NBY2" s="185"/>
      <c r="NBZ2" s="185"/>
      <c r="NCA2" s="185"/>
      <c r="NCB2" s="185"/>
      <c r="NCC2" s="185"/>
      <c r="NCD2" s="185"/>
      <c r="NCE2" s="185"/>
      <c r="NCF2" s="185"/>
      <c r="NCG2" s="185"/>
      <c r="NCH2" s="185"/>
      <c r="NCI2" s="185"/>
      <c r="NCJ2" s="185"/>
      <c r="NCK2" s="185"/>
      <c r="NCL2" s="185"/>
      <c r="NCM2" s="185"/>
      <c r="NCN2" s="185"/>
      <c r="NCO2" s="185"/>
      <c r="NCP2" s="185"/>
      <c r="NCQ2" s="185"/>
      <c r="NCR2" s="185"/>
      <c r="NCS2" s="185"/>
      <c r="NCT2" s="185"/>
      <c r="NCU2" s="185"/>
      <c r="NCV2" s="185"/>
      <c r="NCW2" s="185"/>
      <c r="NCX2" s="185"/>
      <c r="NCY2" s="185"/>
      <c r="NCZ2" s="185"/>
      <c r="NDA2" s="185"/>
      <c r="NDB2" s="185"/>
      <c r="NDC2" s="185"/>
      <c r="NDD2" s="185"/>
      <c r="NDE2" s="185"/>
      <c r="NDF2" s="185"/>
      <c r="NDG2" s="185"/>
      <c r="NDH2" s="185"/>
      <c r="NDI2" s="185"/>
      <c r="NDJ2" s="185"/>
      <c r="NDK2" s="185"/>
      <c r="NDL2" s="185"/>
      <c r="NDM2" s="185"/>
      <c r="NDN2" s="185"/>
      <c r="NDO2" s="185"/>
      <c r="NDP2" s="185"/>
      <c r="NDQ2" s="185"/>
      <c r="NDR2" s="185"/>
      <c r="NDS2" s="185"/>
      <c r="NDT2" s="185"/>
      <c r="NDU2" s="185"/>
      <c r="NDV2" s="185"/>
      <c r="NDW2" s="185"/>
      <c r="NDX2" s="185"/>
      <c r="NDY2" s="185"/>
      <c r="NDZ2" s="185"/>
      <c r="NEA2" s="185"/>
      <c r="NEB2" s="185"/>
      <c r="NEC2" s="185"/>
      <c r="NED2" s="185"/>
      <c r="NEE2" s="185"/>
      <c r="NEF2" s="185"/>
      <c r="NEG2" s="185"/>
      <c r="NEH2" s="185"/>
      <c r="NEI2" s="185"/>
      <c r="NEJ2" s="185"/>
      <c r="NEK2" s="185"/>
      <c r="NEL2" s="185"/>
      <c r="NEM2" s="185"/>
      <c r="NEN2" s="185"/>
      <c r="NEO2" s="185"/>
      <c r="NEP2" s="185"/>
      <c r="NEQ2" s="185"/>
      <c r="NER2" s="185"/>
      <c r="NES2" s="185"/>
      <c r="NET2" s="185"/>
      <c r="NEU2" s="185"/>
      <c r="NEV2" s="185"/>
      <c r="NEW2" s="185"/>
      <c r="NEX2" s="185"/>
      <c r="NEY2" s="185"/>
      <c r="NEZ2" s="185"/>
      <c r="NFA2" s="185"/>
      <c r="NFB2" s="185"/>
      <c r="NFC2" s="185"/>
      <c r="NFD2" s="185"/>
      <c r="NFE2" s="185"/>
      <c r="NFF2" s="185"/>
      <c r="NFG2" s="185"/>
      <c r="NFH2" s="185"/>
      <c r="NFI2" s="185"/>
      <c r="NFJ2" s="185"/>
      <c r="NFK2" s="185"/>
      <c r="NFL2" s="185"/>
      <c r="NFM2" s="185"/>
      <c r="NFN2" s="185"/>
      <c r="NFO2" s="185"/>
      <c r="NFP2" s="185"/>
      <c r="NFQ2" s="185"/>
      <c r="NFR2" s="185"/>
      <c r="NFS2" s="185"/>
      <c r="NFT2" s="185"/>
      <c r="NFU2" s="185"/>
      <c r="NFV2" s="185"/>
      <c r="NFW2" s="185"/>
      <c r="NFX2" s="185"/>
      <c r="NFY2" s="185"/>
      <c r="NFZ2" s="185"/>
      <c r="NGA2" s="185"/>
      <c r="NGB2" s="185"/>
      <c r="NGC2" s="185"/>
      <c r="NGD2" s="185"/>
      <c r="NGE2" s="185"/>
      <c r="NGF2" s="185"/>
      <c r="NGG2" s="185"/>
      <c r="NGH2" s="185"/>
      <c r="NGI2" s="185"/>
      <c r="NGJ2" s="185"/>
      <c r="NGK2" s="185"/>
      <c r="NGL2" s="185"/>
      <c r="NGM2" s="185"/>
      <c r="NGN2" s="185"/>
      <c r="NGO2" s="185"/>
      <c r="NGP2" s="185"/>
      <c r="NGQ2" s="185"/>
      <c r="NGR2" s="185"/>
      <c r="NGS2" s="185"/>
      <c r="NGT2" s="185"/>
      <c r="NGU2" s="185"/>
      <c r="NGV2" s="185"/>
      <c r="NGW2" s="185"/>
      <c r="NGX2" s="185"/>
      <c r="NGY2" s="185"/>
      <c r="NGZ2" s="185"/>
      <c r="NHA2" s="185"/>
      <c r="NHB2" s="185"/>
      <c r="NHC2" s="185"/>
      <c r="NHD2" s="185"/>
      <c r="NHE2" s="185"/>
      <c r="NHF2" s="185"/>
      <c r="NHG2" s="185"/>
      <c r="NHH2" s="185"/>
      <c r="NHI2" s="185"/>
      <c r="NHJ2" s="185"/>
      <c r="NHK2" s="185"/>
      <c r="NHL2" s="185"/>
      <c r="NHM2" s="185"/>
      <c r="NHN2" s="185"/>
      <c r="NHO2" s="185"/>
      <c r="NHP2" s="185"/>
      <c r="NHQ2" s="185"/>
      <c r="NHR2" s="185"/>
      <c r="NHS2" s="185"/>
      <c r="NHT2" s="185"/>
      <c r="NHU2" s="185"/>
      <c r="NHV2" s="185"/>
      <c r="NHW2" s="185"/>
      <c r="NHX2" s="185"/>
      <c r="NHY2" s="185"/>
      <c r="NHZ2" s="185"/>
      <c r="NIA2" s="185"/>
      <c r="NIB2" s="185"/>
      <c r="NIC2" s="185"/>
      <c r="NID2" s="185"/>
      <c r="NIE2" s="185"/>
      <c r="NIF2" s="185"/>
      <c r="NIG2" s="185"/>
      <c r="NIH2" s="185"/>
      <c r="NII2" s="185"/>
      <c r="NIJ2" s="185"/>
      <c r="NIK2" s="185"/>
      <c r="NIL2" s="185"/>
      <c r="NIM2" s="185"/>
      <c r="NIN2" s="185"/>
      <c r="NIO2" s="185"/>
      <c r="NIP2" s="185"/>
      <c r="NIQ2" s="185"/>
      <c r="NIR2" s="185"/>
      <c r="NIS2" s="185"/>
      <c r="NIT2" s="185"/>
      <c r="NIU2" s="185"/>
      <c r="NIV2" s="185"/>
      <c r="NIW2" s="185"/>
      <c r="NIX2" s="185"/>
      <c r="NIY2" s="185"/>
      <c r="NIZ2" s="185"/>
      <c r="NJA2" s="185"/>
      <c r="NJB2" s="185"/>
      <c r="NJC2" s="185"/>
      <c r="NJD2" s="185"/>
      <c r="NJE2" s="185"/>
      <c r="NJF2" s="185"/>
      <c r="NJG2" s="185"/>
      <c r="NJH2" s="185"/>
      <c r="NJI2" s="185"/>
      <c r="NJJ2" s="185"/>
      <c r="NJK2" s="185"/>
      <c r="NJL2" s="185"/>
      <c r="NJM2" s="185"/>
      <c r="NJN2" s="185"/>
      <c r="NJO2" s="185"/>
      <c r="NJP2" s="185"/>
      <c r="NJQ2" s="185"/>
      <c r="NJR2" s="185"/>
      <c r="NJS2" s="185"/>
      <c r="NJT2" s="185"/>
      <c r="NJU2" s="185"/>
      <c r="NJV2" s="185"/>
      <c r="NJW2" s="185"/>
      <c r="NJX2" s="185"/>
      <c r="NJY2" s="185"/>
      <c r="NJZ2" s="185"/>
      <c r="NKA2" s="185"/>
      <c r="NKB2" s="185"/>
      <c r="NKC2" s="185"/>
      <c r="NKD2" s="185"/>
      <c r="NKE2" s="185"/>
      <c r="NKF2" s="185"/>
      <c r="NKG2" s="185"/>
      <c r="NKH2" s="185"/>
      <c r="NKI2" s="185"/>
      <c r="NKJ2" s="185"/>
      <c r="NKK2" s="185"/>
      <c r="NKL2" s="185"/>
      <c r="NKM2" s="185"/>
      <c r="NKN2" s="185"/>
      <c r="NKO2" s="185"/>
      <c r="NKP2" s="185"/>
      <c r="NKQ2" s="185"/>
      <c r="NKR2" s="185"/>
      <c r="NKS2" s="185"/>
      <c r="NKT2" s="185"/>
      <c r="NKU2" s="185"/>
      <c r="NKV2" s="185"/>
      <c r="NKW2" s="185"/>
      <c r="NKX2" s="185"/>
      <c r="NKY2" s="185"/>
      <c r="NKZ2" s="185"/>
      <c r="NLA2" s="185"/>
      <c r="NLB2" s="185"/>
      <c r="NLC2" s="185"/>
      <c r="NLD2" s="185"/>
      <c r="NLE2" s="185"/>
      <c r="NLF2" s="185"/>
      <c r="NLG2" s="185"/>
      <c r="NLH2" s="185"/>
      <c r="NLI2" s="185"/>
      <c r="NLJ2" s="185"/>
      <c r="NLK2" s="185"/>
      <c r="NLL2" s="185"/>
      <c r="NLM2" s="185"/>
      <c r="NLN2" s="185"/>
      <c r="NLO2" s="185"/>
      <c r="NLP2" s="185"/>
      <c r="NLQ2" s="185"/>
      <c r="NLR2" s="185"/>
      <c r="NLS2" s="185"/>
      <c r="NLT2" s="185"/>
      <c r="NLU2" s="185"/>
      <c r="NLV2" s="185"/>
      <c r="NLW2" s="185"/>
      <c r="NLX2" s="185"/>
      <c r="NLY2" s="185"/>
      <c r="NLZ2" s="185"/>
      <c r="NMA2" s="185"/>
      <c r="NMB2" s="185"/>
      <c r="NMC2" s="185"/>
      <c r="NMD2" s="185"/>
      <c r="NME2" s="185"/>
      <c r="NMF2" s="185"/>
      <c r="NMG2" s="185"/>
      <c r="NMH2" s="185"/>
      <c r="NMI2" s="185"/>
      <c r="NMJ2" s="185"/>
      <c r="NMK2" s="185"/>
      <c r="NML2" s="185"/>
      <c r="NMM2" s="185"/>
      <c r="NMN2" s="185"/>
      <c r="NMO2" s="185"/>
      <c r="NMP2" s="185"/>
      <c r="NMQ2" s="185"/>
      <c r="NMR2" s="185"/>
      <c r="NMS2" s="185"/>
      <c r="NMT2" s="185"/>
      <c r="NMU2" s="185"/>
      <c r="NMV2" s="185"/>
      <c r="NMW2" s="185"/>
      <c r="NMX2" s="185"/>
      <c r="NMY2" s="185"/>
      <c r="NMZ2" s="185"/>
      <c r="NNA2" s="185"/>
      <c r="NNB2" s="185"/>
      <c r="NNC2" s="185"/>
      <c r="NND2" s="185"/>
      <c r="NNE2" s="185"/>
      <c r="NNF2" s="185"/>
      <c r="NNG2" s="185"/>
      <c r="NNH2" s="185"/>
      <c r="NNI2" s="185"/>
      <c r="NNJ2" s="185"/>
      <c r="NNK2" s="185"/>
      <c r="NNL2" s="185"/>
      <c r="NNM2" s="185"/>
      <c r="NNN2" s="185"/>
      <c r="NNO2" s="185"/>
      <c r="NNP2" s="185"/>
      <c r="NNQ2" s="185"/>
      <c r="NNR2" s="185"/>
      <c r="NNS2" s="185"/>
      <c r="NNT2" s="185"/>
      <c r="NNU2" s="185"/>
      <c r="NNV2" s="185"/>
      <c r="NNW2" s="185"/>
      <c r="NNX2" s="185"/>
      <c r="NNY2" s="185"/>
      <c r="NNZ2" s="185"/>
      <c r="NOA2" s="185"/>
      <c r="NOB2" s="185"/>
      <c r="NOC2" s="185"/>
      <c r="NOD2" s="185"/>
      <c r="NOE2" s="185"/>
      <c r="NOF2" s="185"/>
      <c r="NOG2" s="185"/>
      <c r="NOH2" s="185"/>
      <c r="NOI2" s="185"/>
      <c r="NOJ2" s="185"/>
      <c r="NOK2" s="185"/>
      <c r="NOL2" s="185"/>
      <c r="NOM2" s="185"/>
      <c r="NON2" s="185"/>
      <c r="NOO2" s="185"/>
      <c r="NOP2" s="185"/>
      <c r="NOQ2" s="185"/>
      <c r="NOR2" s="185"/>
      <c r="NOS2" s="185"/>
      <c r="NOT2" s="185"/>
      <c r="NOU2" s="185"/>
      <c r="NOV2" s="185"/>
      <c r="NOW2" s="185"/>
      <c r="NOX2" s="185"/>
      <c r="NOY2" s="185"/>
      <c r="NOZ2" s="185"/>
      <c r="NPA2" s="185"/>
      <c r="NPB2" s="185"/>
      <c r="NPC2" s="185"/>
      <c r="NPD2" s="185"/>
      <c r="NPE2" s="185"/>
      <c r="NPF2" s="185"/>
      <c r="NPG2" s="185"/>
      <c r="NPH2" s="185"/>
      <c r="NPI2" s="185"/>
      <c r="NPJ2" s="185"/>
      <c r="NPK2" s="185"/>
      <c r="NPL2" s="185"/>
      <c r="NPM2" s="185"/>
      <c r="NPN2" s="185"/>
      <c r="NPO2" s="185"/>
      <c r="NPP2" s="185"/>
      <c r="NPQ2" s="185"/>
      <c r="NPR2" s="185"/>
      <c r="NPS2" s="185"/>
      <c r="NPT2" s="185"/>
      <c r="NPU2" s="185"/>
      <c r="NPV2" s="185"/>
      <c r="NPW2" s="185"/>
      <c r="NPX2" s="185"/>
      <c r="NPY2" s="185"/>
      <c r="NPZ2" s="185"/>
      <c r="NQA2" s="185"/>
      <c r="NQB2" s="185"/>
      <c r="NQC2" s="185"/>
      <c r="NQD2" s="185"/>
      <c r="NQE2" s="185"/>
      <c r="NQF2" s="185"/>
      <c r="NQG2" s="185"/>
      <c r="NQH2" s="185"/>
      <c r="NQI2" s="185"/>
      <c r="NQJ2" s="185"/>
      <c r="NQK2" s="185"/>
      <c r="NQL2" s="185"/>
      <c r="NQM2" s="185"/>
      <c r="NQN2" s="185"/>
      <c r="NQO2" s="185"/>
      <c r="NQP2" s="185"/>
      <c r="NQQ2" s="185"/>
      <c r="NQR2" s="185"/>
      <c r="NQS2" s="185"/>
      <c r="NQT2" s="185"/>
      <c r="NQU2" s="185"/>
      <c r="NQV2" s="185"/>
      <c r="NQW2" s="185"/>
      <c r="NQX2" s="185"/>
      <c r="NQY2" s="185"/>
      <c r="NQZ2" s="185"/>
      <c r="NRA2" s="185"/>
      <c r="NRB2" s="185"/>
      <c r="NRC2" s="185"/>
      <c r="NRD2" s="185"/>
      <c r="NRE2" s="185"/>
      <c r="NRF2" s="185"/>
      <c r="NRG2" s="185"/>
      <c r="NRH2" s="185"/>
      <c r="NRI2" s="185"/>
      <c r="NRJ2" s="185"/>
      <c r="NRK2" s="185"/>
      <c r="NRL2" s="185"/>
      <c r="NRM2" s="185"/>
      <c r="NRN2" s="185"/>
      <c r="NRO2" s="185"/>
      <c r="NRP2" s="185"/>
      <c r="NRQ2" s="185"/>
      <c r="NRR2" s="185"/>
      <c r="NRS2" s="185"/>
      <c r="NRT2" s="185"/>
      <c r="NRU2" s="185"/>
      <c r="NRV2" s="185"/>
      <c r="NRW2" s="185"/>
      <c r="NRX2" s="185"/>
      <c r="NRY2" s="185"/>
      <c r="NRZ2" s="185"/>
      <c r="NSA2" s="185"/>
      <c r="NSB2" s="185"/>
      <c r="NSC2" s="185"/>
      <c r="NSD2" s="185"/>
      <c r="NSE2" s="185"/>
      <c r="NSF2" s="185"/>
      <c r="NSG2" s="185"/>
      <c r="NSH2" s="185"/>
      <c r="NSI2" s="185"/>
      <c r="NSJ2" s="185"/>
      <c r="NSK2" s="185"/>
      <c r="NSL2" s="185"/>
      <c r="NSM2" s="185"/>
      <c r="NSN2" s="185"/>
      <c r="NSO2" s="185"/>
      <c r="NSP2" s="185"/>
      <c r="NSQ2" s="185"/>
      <c r="NSR2" s="185"/>
      <c r="NSS2" s="185"/>
      <c r="NST2" s="185"/>
      <c r="NSU2" s="185"/>
      <c r="NSV2" s="185"/>
      <c r="NSW2" s="185"/>
      <c r="NSX2" s="185"/>
      <c r="NSY2" s="185"/>
      <c r="NSZ2" s="185"/>
      <c r="NTA2" s="185"/>
      <c r="NTB2" s="185"/>
      <c r="NTC2" s="185"/>
      <c r="NTD2" s="185"/>
      <c r="NTE2" s="185"/>
      <c r="NTF2" s="185"/>
      <c r="NTG2" s="185"/>
      <c r="NTH2" s="185"/>
      <c r="NTI2" s="185"/>
      <c r="NTJ2" s="185"/>
      <c r="NTK2" s="185"/>
      <c r="NTL2" s="185"/>
      <c r="NTM2" s="185"/>
      <c r="NTN2" s="185"/>
      <c r="NTO2" s="185"/>
      <c r="NTP2" s="185"/>
      <c r="NTQ2" s="185"/>
      <c r="NTR2" s="185"/>
      <c r="NTS2" s="185"/>
      <c r="NTT2" s="185"/>
      <c r="NTU2" s="185"/>
      <c r="NTV2" s="185"/>
      <c r="NTW2" s="185"/>
      <c r="NTX2" s="185"/>
      <c r="NTY2" s="185"/>
      <c r="NTZ2" s="185"/>
      <c r="NUA2" s="185"/>
      <c r="NUB2" s="185"/>
      <c r="NUC2" s="185"/>
      <c r="NUD2" s="185"/>
      <c r="NUE2" s="185"/>
      <c r="NUF2" s="185"/>
      <c r="NUG2" s="185"/>
      <c r="NUH2" s="185"/>
      <c r="NUI2" s="185"/>
      <c r="NUJ2" s="185"/>
      <c r="NUK2" s="185"/>
      <c r="NUL2" s="185"/>
      <c r="NUM2" s="185"/>
      <c r="NUN2" s="185"/>
      <c r="NUO2" s="185"/>
      <c r="NUP2" s="185"/>
      <c r="NUQ2" s="185"/>
      <c r="NUR2" s="185"/>
      <c r="NUS2" s="185"/>
      <c r="NUT2" s="185"/>
      <c r="NUU2" s="185"/>
      <c r="NUV2" s="185"/>
      <c r="NUW2" s="185"/>
      <c r="NUX2" s="185"/>
      <c r="NUY2" s="185"/>
      <c r="NUZ2" s="185"/>
      <c r="NVA2" s="185"/>
      <c r="NVB2" s="185"/>
      <c r="NVC2" s="185"/>
      <c r="NVD2" s="185"/>
      <c r="NVE2" s="185"/>
      <c r="NVF2" s="185"/>
      <c r="NVG2" s="185"/>
      <c r="NVH2" s="185"/>
      <c r="NVI2" s="185"/>
      <c r="NVJ2" s="185"/>
      <c r="NVK2" s="185"/>
      <c r="NVL2" s="185"/>
      <c r="NVM2" s="185"/>
      <c r="NVN2" s="185"/>
      <c r="NVO2" s="185"/>
      <c r="NVP2" s="185"/>
      <c r="NVQ2" s="185"/>
      <c r="NVR2" s="185"/>
      <c r="NVS2" s="185"/>
      <c r="NVT2" s="185"/>
      <c r="NVU2" s="185"/>
      <c r="NVV2" s="185"/>
      <c r="NVW2" s="185"/>
      <c r="NVX2" s="185"/>
      <c r="NVY2" s="185"/>
      <c r="NVZ2" s="185"/>
      <c r="NWA2" s="185"/>
      <c r="NWB2" s="185"/>
      <c r="NWC2" s="185"/>
      <c r="NWD2" s="185"/>
      <c r="NWE2" s="185"/>
      <c r="NWF2" s="185"/>
      <c r="NWG2" s="185"/>
      <c r="NWH2" s="185"/>
      <c r="NWI2" s="185"/>
      <c r="NWJ2" s="185"/>
      <c r="NWK2" s="185"/>
      <c r="NWL2" s="185"/>
      <c r="NWM2" s="185"/>
      <c r="NWN2" s="185"/>
      <c r="NWO2" s="185"/>
      <c r="NWP2" s="185"/>
      <c r="NWQ2" s="185"/>
      <c r="NWR2" s="185"/>
      <c r="NWS2" s="185"/>
      <c r="NWT2" s="185"/>
      <c r="NWU2" s="185"/>
      <c r="NWV2" s="185"/>
      <c r="NWW2" s="185"/>
      <c r="NWX2" s="185"/>
      <c r="NWY2" s="185"/>
      <c r="NWZ2" s="185"/>
      <c r="NXA2" s="185"/>
      <c r="NXB2" s="185"/>
      <c r="NXC2" s="185"/>
      <c r="NXD2" s="185"/>
      <c r="NXE2" s="185"/>
      <c r="NXF2" s="185"/>
      <c r="NXG2" s="185"/>
      <c r="NXH2" s="185"/>
      <c r="NXI2" s="185"/>
      <c r="NXJ2" s="185"/>
      <c r="NXK2" s="185"/>
      <c r="NXL2" s="185"/>
      <c r="NXM2" s="185"/>
      <c r="NXN2" s="185"/>
      <c r="NXO2" s="185"/>
      <c r="NXP2" s="185"/>
      <c r="NXQ2" s="185"/>
      <c r="NXR2" s="185"/>
      <c r="NXS2" s="185"/>
      <c r="NXT2" s="185"/>
      <c r="NXU2" s="185"/>
      <c r="NXV2" s="185"/>
      <c r="NXW2" s="185"/>
      <c r="NXX2" s="185"/>
      <c r="NXY2" s="185"/>
      <c r="NXZ2" s="185"/>
      <c r="NYA2" s="185"/>
      <c r="NYB2" s="185"/>
      <c r="NYC2" s="185"/>
      <c r="NYD2" s="185"/>
      <c r="NYE2" s="185"/>
      <c r="NYF2" s="185"/>
      <c r="NYG2" s="185"/>
      <c r="NYH2" s="185"/>
      <c r="NYI2" s="185"/>
      <c r="NYJ2" s="185"/>
      <c r="NYK2" s="185"/>
      <c r="NYL2" s="185"/>
      <c r="NYM2" s="185"/>
      <c r="NYN2" s="185"/>
      <c r="NYO2" s="185"/>
      <c r="NYP2" s="185"/>
      <c r="NYQ2" s="185"/>
      <c r="NYR2" s="185"/>
      <c r="NYS2" s="185"/>
      <c r="NYT2" s="185"/>
      <c r="NYU2" s="185"/>
      <c r="NYV2" s="185"/>
      <c r="NYW2" s="185"/>
      <c r="NYX2" s="185"/>
      <c r="NYY2" s="185"/>
      <c r="NYZ2" s="185"/>
      <c r="NZA2" s="185"/>
      <c r="NZB2" s="185"/>
      <c r="NZC2" s="185"/>
      <c r="NZD2" s="185"/>
      <c r="NZE2" s="185"/>
      <c r="NZF2" s="185"/>
      <c r="NZG2" s="185"/>
      <c r="NZH2" s="185"/>
      <c r="NZI2" s="185"/>
      <c r="NZJ2" s="185"/>
      <c r="NZK2" s="185"/>
      <c r="NZL2" s="185"/>
      <c r="NZM2" s="185"/>
      <c r="NZN2" s="185"/>
      <c r="NZO2" s="185"/>
      <c r="NZP2" s="185"/>
      <c r="NZQ2" s="185"/>
      <c r="NZR2" s="185"/>
      <c r="NZS2" s="185"/>
      <c r="NZT2" s="185"/>
      <c r="NZU2" s="185"/>
      <c r="NZV2" s="185"/>
      <c r="NZW2" s="185"/>
      <c r="NZX2" s="185"/>
      <c r="NZY2" s="185"/>
      <c r="NZZ2" s="185"/>
      <c r="OAA2" s="185"/>
      <c r="OAB2" s="185"/>
      <c r="OAC2" s="185"/>
      <c r="OAD2" s="185"/>
      <c r="OAE2" s="185"/>
      <c r="OAF2" s="185"/>
      <c r="OAG2" s="185"/>
      <c r="OAH2" s="185"/>
      <c r="OAI2" s="185"/>
      <c r="OAJ2" s="185"/>
      <c r="OAK2" s="185"/>
      <c r="OAL2" s="185"/>
      <c r="OAM2" s="185"/>
      <c r="OAN2" s="185"/>
      <c r="OAO2" s="185"/>
      <c r="OAP2" s="185"/>
      <c r="OAQ2" s="185"/>
      <c r="OAR2" s="185"/>
      <c r="OAS2" s="185"/>
      <c r="OAT2" s="185"/>
      <c r="OAU2" s="185"/>
      <c r="OAV2" s="185"/>
      <c r="OAW2" s="185"/>
      <c r="OAX2" s="185"/>
      <c r="OAY2" s="185"/>
      <c r="OAZ2" s="185"/>
      <c r="OBA2" s="185"/>
      <c r="OBB2" s="185"/>
      <c r="OBC2" s="185"/>
      <c r="OBD2" s="185"/>
      <c r="OBE2" s="185"/>
      <c r="OBF2" s="185"/>
      <c r="OBG2" s="185"/>
      <c r="OBH2" s="185"/>
      <c r="OBI2" s="185"/>
      <c r="OBJ2" s="185"/>
      <c r="OBK2" s="185"/>
      <c r="OBL2" s="185"/>
      <c r="OBM2" s="185"/>
      <c r="OBN2" s="185"/>
      <c r="OBO2" s="185"/>
      <c r="OBP2" s="185"/>
      <c r="OBQ2" s="185"/>
      <c r="OBR2" s="185"/>
      <c r="OBS2" s="185"/>
      <c r="OBT2" s="185"/>
      <c r="OBU2" s="185"/>
      <c r="OBV2" s="185"/>
      <c r="OBW2" s="185"/>
      <c r="OBX2" s="185"/>
      <c r="OBY2" s="185"/>
      <c r="OBZ2" s="185"/>
      <c r="OCA2" s="185"/>
      <c r="OCB2" s="185"/>
      <c r="OCC2" s="185"/>
      <c r="OCD2" s="185"/>
      <c r="OCE2" s="185"/>
      <c r="OCF2" s="185"/>
      <c r="OCG2" s="185"/>
      <c r="OCH2" s="185"/>
      <c r="OCI2" s="185"/>
      <c r="OCJ2" s="185"/>
      <c r="OCK2" s="185"/>
      <c r="OCL2" s="185"/>
      <c r="OCM2" s="185"/>
      <c r="OCN2" s="185"/>
      <c r="OCO2" s="185"/>
      <c r="OCP2" s="185"/>
      <c r="OCQ2" s="185"/>
      <c r="OCR2" s="185"/>
      <c r="OCS2" s="185"/>
      <c r="OCT2" s="185"/>
      <c r="OCU2" s="185"/>
      <c r="OCV2" s="185"/>
      <c r="OCW2" s="185"/>
      <c r="OCX2" s="185"/>
      <c r="OCY2" s="185"/>
      <c r="OCZ2" s="185"/>
      <c r="ODA2" s="185"/>
      <c r="ODB2" s="185"/>
      <c r="ODC2" s="185"/>
      <c r="ODD2" s="185"/>
      <c r="ODE2" s="185"/>
      <c r="ODF2" s="185"/>
      <c r="ODG2" s="185"/>
      <c r="ODH2" s="185"/>
      <c r="ODI2" s="185"/>
      <c r="ODJ2" s="185"/>
      <c r="ODK2" s="185"/>
      <c r="ODL2" s="185"/>
      <c r="ODM2" s="185"/>
      <c r="ODN2" s="185"/>
      <c r="ODO2" s="185"/>
      <c r="ODP2" s="185"/>
      <c r="ODQ2" s="185"/>
      <c r="ODR2" s="185"/>
      <c r="ODS2" s="185"/>
      <c r="ODT2" s="185"/>
      <c r="ODU2" s="185"/>
      <c r="ODV2" s="185"/>
      <c r="ODW2" s="185"/>
      <c r="ODX2" s="185"/>
      <c r="ODY2" s="185"/>
      <c r="ODZ2" s="185"/>
      <c r="OEA2" s="185"/>
      <c r="OEB2" s="185"/>
      <c r="OEC2" s="185"/>
      <c r="OED2" s="185"/>
      <c r="OEE2" s="185"/>
      <c r="OEF2" s="185"/>
      <c r="OEG2" s="185"/>
      <c r="OEH2" s="185"/>
      <c r="OEI2" s="185"/>
      <c r="OEJ2" s="185"/>
      <c r="OEK2" s="185"/>
      <c r="OEL2" s="185"/>
      <c r="OEM2" s="185"/>
      <c r="OEN2" s="185"/>
      <c r="OEO2" s="185"/>
      <c r="OEP2" s="185"/>
      <c r="OEQ2" s="185"/>
      <c r="OER2" s="185"/>
      <c r="OES2" s="185"/>
      <c r="OET2" s="185"/>
      <c r="OEU2" s="185"/>
      <c r="OEV2" s="185"/>
      <c r="OEW2" s="185"/>
      <c r="OEX2" s="185"/>
      <c r="OEY2" s="185"/>
      <c r="OEZ2" s="185"/>
      <c r="OFA2" s="185"/>
      <c r="OFB2" s="185"/>
      <c r="OFC2" s="185"/>
      <c r="OFD2" s="185"/>
      <c r="OFE2" s="185"/>
      <c r="OFF2" s="185"/>
      <c r="OFG2" s="185"/>
      <c r="OFH2" s="185"/>
      <c r="OFI2" s="185"/>
      <c r="OFJ2" s="185"/>
      <c r="OFK2" s="185"/>
      <c r="OFL2" s="185"/>
      <c r="OFM2" s="185"/>
      <c r="OFN2" s="185"/>
      <c r="OFO2" s="185"/>
      <c r="OFP2" s="185"/>
      <c r="OFQ2" s="185"/>
      <c r="OFR2" s="185"/>
      <c r="OFS2" s="185"/>
      <c r="OFT2" s="185"/>
      <c r="OFU2" s="185"/>
      <c r="OFV2" s="185"/>
      <c r="OFW2" s="185"/>
      <c r="OFX2" s="185"/>
      <c r="OFY2" s="185"/>
      <c r="OFZ2" s="185"/>
      <c r="OGA2" s="185"/>
      <c r="OGB2" s="185"/>
      <c r="OGC2" s="185"/>
      <c r="OGD2" s="185"/>
      <c r="OGE2" s="185"/>
      <c r="OGF2" s="185"/>
      <c r="OGG2" s="185"/>
      <c r="OGH2" s="185"/>
      <c r="OGI2" s="185"/>
      <c r="OGJ2" s="185"/>
      <c r="OGK2" s="185"/>
      <c r="OGL2" s="185"/>
      <c r="OGM2" s="185"/>
      <c r="OGN2" s="185"/>
      <c r="OGO2" s="185"/>
      <c r="OGP2" s="185"/>
      <c r="OGQ2" s="185"/>
      <c r="OGR2" s="185"/>
      <c r="OGS2" s="185"/>
      <c r="OGT2" s="185"/>
      <c r="OGU2" s="185"/>
      <c r="OGV2" s="185"/>
      <c r="OGW2" s="185"/>
      <c r="OGX2" s="185"/>
      <c r="OGY2" s="185"/>
      <c r="OGZ2" s="185"/>
      <c r="OHA2" s="185"/>
      <c r="OHB2" s="185"/>
      <c r="OHC2" s="185"/>
      <c r="OHD2" s="185"/>
      <c r="OHE2" s="185"/>
      <c r="OHF2" s="185"/>
      <c r="OHG2" s="185"/>
      <c r="OHH2" s="185"/>
      <c r="OHI2" s="185"/>
      <c r="OHJ2" s="185"/>
      <c r="OHK2" s="185"/>
      <c r="OHL2" s="185"/>
      <c r="OHM2" s="185"/>
      <c r="OHN2" s="185"/>
      <c r="OHO2" s="185"/>
      <c r="OHP2" s="185"/>
      <c r="OHQ2" s="185"/>
      <c r="OHR2" s="185"/>
      <c r="OHS2" s="185"/>
      <c r="OHT2" s="185"/>
      <c r="OHU2" s="185"/>
      <c r="OHV2" s="185"/>
      <c r="OHW2" s="185"/>
      <c r="OHX2" s="185"/>
      <c r="OHY2" s="185"/>
      <c r="OHZ2" s="185"/>
      <c r="OIA2" s="185"/>
      <c r="OIB2" s="185"/>
      <c r="OIC2" s="185"/>
      <c r="OID2" s="185"/>
      <c r="OIE2" s="185"/>
      <c r="OIF2" s="185"/>
      <c r="OIG2" s="185"/>
      <c r="OIH2" s="185"/>
      <c r="OII2" s="185"/>
      <c r="OIJ2" s="185"/>
      <c r="OIK2" s="185"/>
      <c r="OIL2" s="185"/>
      <c r="OIM2" s="185"/>
      <c r="OIN2" s="185"/>
      <c r="OIO2" s="185"/>
      <c r="OIP2" s="185"/>
      <c r="OIQ2" s="185"/>
      <c r="OIR2" s="185"/>
      <c r="OIS2" s="185"/>
      <c r="OIT2" s="185"/>
      <c r="OIU2" s="185"/>
      <c r="OIV2" s="185"/>
      <c r="OIW2" s="185"/>
      <c r="OIX2" s="185"/>
      <c r="OIY2" s="185"/>
      <c r="OIZ2" s="185"/>
      <c r="OJA2" s="185"/>
      <c r="OJB2" s="185"/>
      <c r="OJC2" s="185"/>
      <c r="OJD2" s="185"/>
      <c r="OJE2" s="185"/>
      <c r="OJF2" s="185"/>
      <c r="OJG2" s="185"/>
      <c r="OJH2" s="185"/>
      <c r="OJI2" s="185"/>
      <c r="OJJ2" s="185"/>
      <c r="OJK2" s="185"/>
      <c r="OJL2" s="185"/>
      <c r="OJM2" s="185"/>
      <c r="OJN2" s="185"/>
      <c r="OJO2" s="185"/>
      <c r="OJP2" s="185"/>
      <c r="OJQ2" s="185"/>
      <c r="OJR2" s="185"/>
      <c r="OJS2" s="185"/>
      <c r="OJT2" s="185"/>
      <c r="OJU2" s="185"/>
      <c r="OJV2" s="185"/>
      <c r="OJW2" s="185"/>
      <c r="OJX2" s="185"/>
      <c r="OJY2" s="185"/>
      <c r="OJZ2" s="185"/>
      <c r="OKA2" s="185"/>
      <c r="OKB2" s="185"/>
      <c r="OKC2" s="185"/>
      <c r="OKD2" s="185"/>
      <c r="OKE2" s="185"/>
      <c r="OKF2" s="185"/>
      <c r="OKG2" s="185"/>
      <c r="OKH2" s="185"/>
      <c r="OKI2" s="185"/>
      <c r="OKJ2" s="185"/>
      <c r="OKK2" s="185"/>
      <c r="OKL2" s="185"/>
      <c r="OKM2" s="185"/>
      <c r="OKN2" s="185"/>
      <c r="OKO2" s="185"/>
      <c r="OKP2" s="185"/>
      <c r="OKQ2" s="185"/>
      <c r="OKR2" s="185"/>
      <c r="OKS2" s="185"/>
      <c r="OKT2" s="185"/>
      <c r="OKU2" s="185"/>
      <c r="OKV2" s="185"/>
      <c r="OKW2" s="185"/>
      <c r="OKX2" s="185"/>
      <c r="OKY2" s="185"/>
      <c r="OKZ2" s="185"/>
      <c r="OLA2" s="185"/>
      <c r="OLB2" s="185"/>
      <c r="OLC2" s="185"/>
      <c r="OLD2" s="185"/>
      <c r="OLE2" s="185"/>
      <c r="OLF2" s="185"/>
      <c r="OLG2" s="185"/>
      <c r="OLH2" s="185"/>
      <c r="OLI2" s="185"/>
      <c r="OLJ2" s="185"/>
      <c r="OLK2" s="185"/>
      <c r="OLL2" s="185"/>
      <c r="OLM2" s="185"/>
      <c r="OLN2" s="185"/>
      <c r="OLO2" s="185"/>
      <c r="OLP2" s="185"/>
      <c r="OLQ2" s="185"/>
      <c r="OLR2" s="185"/>
      <c r="OLS2" s="185"/>
      <c r="OLT2" s="185"/>
      <c r="OLU2" s="185"/>
      <c r="OLV2" s="185"/>
      <c r="OLW2" s="185"/>
      <c r="OLX2" s="185"/>
      <c r="OLY2" s="185"/>
      <c r="OLZ2" s="185"/>
      <c r="OMA2" s="185"/>
      <c r="OMB2" s="185"/>
      <c r="OMC2" s="185"/>
      <c r="OMD2" s="185"/>
      <c r="OME2" s="185"/>
      <c r="OMF2" s="185"/>
      <c r="OMG2" s="185"/>
      <c r="OMH2" s="185"/>
      <c r="OMI2" s="185"/>
      <c r="OMJ2" s="185"/>
      <c r="OMK2" s="185"/>
      <c r="OML2" s="185"/>
      <c r="OMM2" s="185"/>
      <c r="OMN2" s="185"/>
      <c r="OMO2" s="185"/>
      <c r="OMP2" s="185"/>
      <c r="OMQ2" s="185"/>
      <c r="OMR2" s="185"/>
      <c r="OMS2" s="185"/>
      <c r="OMT2" s="185"/>
      <c r="OMU2" s="185"/>
      <c r="OMV2" s="185"/>
      <c r="OMW2" s="185"/>
      <c r="OMX2" s="185"/>
      <c r="OMY2" s="185"/>
      <c r="OMZ2" s="185"/>
      <c r="ONA2" s="185"/>
      <c r="ONB2" s="185"/>
      <c r="ONC2" s="185"/>
      <c r="OND2" s="185"/>
      <c r="ONE2" s="185"/>
      <c r="ONF2" s="185"/>
      <c r="ONG2" s="185"/>
      <c r="ONH2" s="185"/>
      <c r="ONI2" s="185"/>
      <c r="ONJ2" s="185"/>
      <c r="ONK2" s="185"/>
      <c r="ONL2" s="185"/>
      <c r="ONM2" s="185"/>
      <c r="ONN2" s="185"/>
      <c r="ONO2" s="185"/>
      <c r="ONP2" s="185"/>
      <c r="ONQ2" s="185"/>
      <c r="ONR2" s="185"/>
      <c r="ONS2" s="185"/>
      <c r="ONT2" s="185"/>
      <c r="ONU2" s="185"/>
      <c r="ONV2" s="185"/>
      <c r="ONW2" s="185"/>
      <c r="ONX2" s="185"/>
      <c r="ONY2" s="185"/>
      <c r="ONZ2" s="185"/>
      <c r="OOA2" s="185"/>
      <c r="OOB2" s="185"/>
      <c r="OOC2" s="185"/>
      <c r="OOD2" s="185"/>
      <c r="OOE2" s="185"/>
      <c r="OOF2" s="185"/>
      <c r="OOG2" s="185"/>
      <c r="OOH2" s="185"/>
      <c r="OOI2" s="185"/>
      <c r="OOJ2" s="185"/>
      <c r="OOK2" s="185"/>
      <c r="OOL2" s="185"/>
      <c r="OOM2" s="185"/>
      <c r="OON2" s="185"/>
      <c r="OOO2" s="185"/>
      <c r="OOP2" s="185"/>
      <c r="OOQ2" s="185"/>
      <c r="OOR2" s="185"/>
      <c r="OOS2" s="185"/>
      <c r="OOT2" s="185"/>
      <c r="OOU2" s="185"/>
      <c r="OOV2" s="185"/>
      <c r="OOW2" s="185"/>
      <c r="OOX2" s="185"/>
      <c r="OOY2" s="185"/>
      <c r="OOZ2" s="185"/>
      <c r="OPA2" s="185"/>
      <c r="OPB2" s="185"/>
      <c r="OPC2" s="185"/>
      <c r="OPD2" s="185"/>
      <c r="OPE2" s="185"/>
      <c r="OPF2" s="185"/>
      <c r="OPG2" s="185"/>
      <c r="OPH2" s="185"/>
      <c r="OPI2" s="185"/>
      <c r="OPJ2" s="185"/>
      <c r="OPK2" s="185"/>
      <c r="OPL2" s="185"/>
      <c r="OPM2" s="185"/>
      <c r="OPN2" s="185"/>
      <c r="OPO2" s="185"/>
      <c r="OPP2" s="185"/>
      <c r="OPQ2" s="185"/>
      <c r="OPR2" s="185"/>
      <c r="OPS2" s="185"/>
      <c r="OPT2" s="185"/>
      <c r="OPU2" s="185"/>
      <c r="OPV2" s="185"/>
      <c r="OPW2" s="185"/>
      <c r="OPX2" s="185"/>
      <c r="OPY2" s="185"/>
      <c r="OPZ2" s="185"/>
      <c r="OQA2" s="185"/>
      <c r="OQB2" s="185"/>
      <c r="OQC2" s="185"/>
      <c r="OQD2" s="185"/>
      <c r="OQE2" s="185"/>
      <c r="OQF2" s="185"/>
      <c r="OQG2" s="185"/>
      <c r="OQH2" s="185"/>
      <c r="OQI2" s="185"/>
      <c r="OQJ2" s="185"/>
      <c r="OQK2" s="185"/>
      <c r="OQL2" s="185"/>
      <c r="OQM2" s="185"/>
      <c r="OQN2" s="185"/>
      <c r="OQO2" s="185"/>
      <c r="OQP2" s="185"/>
      <c r="OQQ2" s="185"/>
      <c r="OQR2" s="185"/>
      <c r="OQS2" s="185"/>
      <c r="OQT2" s="185"/>
      <c r="OQU2" s="185"/>
      <c r="OQV2" s="185"/>
      <c r="OQW2" s="185"/>
      <c r="OQX2" s="185"/>
      <c r="OQY2" s="185"/>
      <c r="OQZ2" s="185"/>
      <c r="ORA2" s="185"/>
      <c r="ORB2" s="185"/>
      <c r="ORC2" s="185"/>
      <c r="ORD2" s="185"/>
      <c r="ORE2" s="185"/>
      <c r="ORF2" s="185"/>
      <c r="ORG2" s="185"/>
      <c r="ORH2" s="185"/>
      <c r="ORI2" s="185"/>
      <c r="ORJ2" s="185"/>
      <c r="ORK2" s="185"/>
      <c r="ORL2" s="185"/>
      <c r="ORM2" s="185"/>
      <c r="ORN2" s="185"/>
      <c r="ORO2" s="185"/>
      <c r="ORP2" s="185"/>
      <c r="ORQ2" s="185"/>
      <c r="ORR2" s="185"/>
      <c r="ORS2" s="185"/>
      <c r="ORT2" s="185"/>
      <c r="ORU2" s="185"/>
      <c r="ORV2" s="185"/>
      <c r="ORW2" s="185"/>
      <c r="ORX2" s="185"/>
      <c r="ORY2" s="185"/>
      <c r="ORZ2" s="185"/>
      <c r="OSA2" s="185"/>
      <c r="OSB2" s="185"/>
      <c r="OSC2" s="185"/>
      <c r="OSD2" s="185"/>
      <c r="OSE2" s="185"/>
      <c r="OSF2" s="185"/>
      <c r="OSG2" s="185"/>
      <c r="OSH2" s="185"/>
      <c r="OSI2" s="185"/>
      <c r="OSJ2" s="185"/>
      <c r="OSK2" s="185"/>
      <c r="OSL2" s="185"/>
      <c r="OSM2" s="185"/>
      <c r="OSN2" s="185"/>
      <c r="OSO2" s="185"/>
      <c r="OSP2" s="185"/>
      <c r="OSQ2" s="185"/>
      <c r="OSR2" s="185"/>
      <c r="OSS2" s="185"/>
      <c r="OST2" s="185"/>
      <c r="OSU2" s="185"/>
      <c r="OSV2" s="185"/>
      <c r="OSW2" s="185"/>
      <c r="OSX2" s="185"/>
      <c r="OSY2" s="185"/>
      <c r="OSZ2" s="185"/>
      <c r="OTA2" s="185"/>
      <c r="OTB2" s="185"/>
      <c r="OTC2" s="185"/>
      <c r="OTD2" s="185"/>
      <c r="OTE2" s="185"/>
      <c r="OTF2" s="185"/>
      <c r="OTG2" s="185"/>
      <c r="OTH2" s="185"/>
      <c r="OTI2" s="185"/>
      <c r="OTJ2" s="185"/>
      <c r="OTK2" s="185"/>
      <c r="OTL2" s="185"/>
      <c r="OTM2" s="185"/>
      <c r="OTN2" s="185"/>
      <c r="OTO2" s="185"/>
      <c r="OTP2" s="185"/>
      <c r="OTQ2" s="185"/>
      <c r="OTR2" s="185"/>
      <c r="OTS2" s="185"/>
      <c r="OTT2" s="185"/>
      <c r="OTU2" s="185"/>
      <c r="OTV2" s="185"/>
      <c r="OTW2" s="185"/>
      <c r="OTX2" s="185"/>
      <c r="OTY2" s="185"/>
      <c r="OTZ2" s="185"/>
      <c r="OUA2" s="185"/>
      <c r="OUB2" s="185"/>
      <c r="OUC2" s="185"/>
      <c r="OUD2" s="185"/>
      <c r="OUE2" s="185"/>
      <c r="OUF2" s="185"/>
      <c r="OUG2" s="185"/>
      <c r="OUH2" s="185"/>
      <c r="OUI2" s="185"/>
      <c r="OUJ2" s="185"/>
      <c r="OUK2" s="185"/>
      <c r="OUL2" s="185"/>
      <c r="OUM2" s="185"/>
      <c r="OUN2" s="185"/>
      <c r="OUO2" s="185"/>
      <c r="OUP2" s="185"/>
      <c r="OUQ2" s="185"/>
      <c r="OUR2" s="185"/>
      <c r="OUS2" s="185"/>
      <c r="OUT2" s="185"/>
      <c r="OUU2" s="185"/>
      <c r="OUV2" s="185"/>
      <c r="OUW2" s="185"/>
      <c r="OUX2" s="185"/>
      <c r="OUY2" s="185"/>
      <c r="OUZ2" s="185"/>
      <c r="OVA2" s="185"/>
      <c r="OVB2" s="185"/>
      <c r="OVC2" s="185"/>
      <c r="OVD2" s="185"/>
      <c r="OVE2" s="185"/>
      <c r="OVF2" s="185"/>
      <c r="OVG2" s="185"/>
      <c r="OVH2" s="185"/>
      <c r="OVI2" s="185"/>
      <c r="OVJ2" s="185"/>
      <c r="OVK2" s="185"/>
      <c r="OVL2" s="185"/>
      <c r="OVM2" s="185"/>
      <c r="OVN2" s="185"/>
      <c r="OVO2" s="185"/>
      <c r="OVP2" s="185"/>
      <c r="OVQ2" s="185"/>
      <c r="OVR2" s="185"/>
      <c r="OVS2" s="185"/>
      <c r="OVT2" s="185"/>
      <c r="OVU2" s="185"/>
      <c r="OVV2" s="185"/>
      <c r="OVW2" s="185"/>
      <c r="OVX2" s="185"/>
      <c r="OVY2" s="185"/>
      <c r="OVZ2" s="185"/>
      <c r="OWA2" s="185"/>
      <c r="OWB2" s="185"/>
      <c r="OWC2" s="185"/>
      <c r="OWD2" s="185"/>
      <c r="OWE2" s="185"/>
      <c r="OWF2" s="185"/>
      <c r="OWG2" s="185"/>
      <c r="OWH2" s="185"/>
      <c r="OWI2" s="185"/>
      <c r="OWJ2" s="185"/>
      <c r="OWK2" s="185"/>
      <c r="OWL2" s="185"/>
      <c r="OWM2" s="185"/>
      <c r="OWN2" s="185"/>
      <c r="OWO2" s="185"/>
      <c r="OWP2" s="185"/>
      <c r="OWQ2" s="185"/>
      <c r="OWR2" s="185"/>
      <c r="OWS2" s="185"/>
      <c r="OWT2" s="185"/>
      <c r="OWU2" s="185"/>
      <c r="OWV2" s="185"/>
      <c r="OWW2" s="185"/>
      <c r="OWX2" s="185"/>
      <c r="OWY2" s="185"/>
      <c r="OWZ2" s="185"/>
      <c r="OXA2" s="185"/>
      <c r="OXB2" s="185"/>
      <c r="OXC2" s="185"/>
      <c r="OXD2" s="185"/>
      <c r="OXE2" s="185"/>
      <c r="OXF2" s="185"/>
      <c r="OXG2" s="185"/>
      <c r="OXH2" s="185"/>
      <c r="OXI2" s="185"/>
      <c r="OXJ2" s="185"/>
      <c r="OXK2" s="185"/>
      <c r="OXL2" s="185"/>
      <c r="OXM2" s="185"/>
      <c r="OXN2" s="185"/>
      <c r="OXO2" s="185"/>
      <c r="OXP2" s="185"/>
      <c r="OXQ2" s="185"/>
      <c r="OXR2" s="185"/>
      <c r="OXS2" s="185"/>
      <c r="OXT2" s="185"/>
      <c r="OXU2" s="185"/>
      <c r="OXV2" s="185"/>
      <c r="OXW2" s="185"/>
      <c r="OXX2" s="185"/>
      <c r="OXY2" s="185"/>
      <c r="OXZ2" s="185"/>
      <c r="OYA2" s="185"/>
      <c r="OYB2" s="185"/>
      <c r="OYC2" s="185"/>
      <c r="OYD2" s="185"/>
      <c r="OYE2" s="185"/>
      <c r="OYF2" s="185"/>
      <c r="OYG2" s="185"/>
      <c r="OYH2" s="185"/>
      <c r="OYI2" s="185"/>
      <c r="OYJ2" s="185"/>
      <c r="OYK2" s="185"/>
      <c r="OYL2" s="185"/>
      <c r="OYM2" s="185"/>
      <c r="OYN2" s="185"/>
      <c r="OYO2" s="185"/>
      <c r="OYP2" s="185"/>
      <c r="OYQ2" s="185"/>
      <c r="OYR2" s="185"/>
      <c r="OYS2" s="185"/>
      <c r="OYT2" s="185"/>
      <c r="OYU2" s="185"/>
      <c r="OYV2" s="185"/>
      <c r="OYW2" s="185"/>
      <c r="OYX2" s="185"/>
      <c r="OYY2" s="185"/>
      <c r="OYZ2" s="185"/>
      <c r="OZA2" s="185"/>
      <c r="OZB2" s="185"/>
      <c r="OZC2" s="185"/>
      <c r="OZD2" s="185"/>
      <c r="OZE2" s="185"/>
      <c r="OZF2" s="185"/>
      <c r="OZG2" s="185"/>
      <c r="OZH2" s="185"/>
      <c r="OZI2" s="185"/>
      <c r="OZJ2" s="185"/>
      <c r="OZK2" s="185"/>
      <c r="OZL2" s="185"/>
      <c r="OZM2" s="185"/>
      <c r="OZN2" s="185"/>
      <c r="OZO2" s="185"/>
      <c r="OZP2" s="185"/>
      <c r="OZQ2" s="185"/>
      <c r="OZR2" s="185"/>
      <c r="OZS2" s="185"/>
      <c r="OZT2" s="185"/>
      <c r="OZU2" s="185"/>
      <c r="OZV2" s="185"/>
      <c r="OZW2" s="185"/>
      <c r="OZX2" s="185"/>
      <c r="OZY2" s="185"/>
      <c r="OZZ2" s="185"/>
      <c r="PAA2" s="185"/>
      <c r="PAB2" s="185"/>
      <c r="PAC2" s="185"/>
      <c r="PAD2" s="185"/>
      <c r="PAE2" s="185"/>
      <c r="PAF2" s="185"/>
      <c r="PAG2" s="185"/>
      <c r="PAH2" s="185"/>
      <c r="PAI2" s="185"/>
      <c r="PAJ2" s="185"/>
      <c r="PAK2" s="185"/>
      <c r="PAL2" s="185"/>
      <c r="PAM2" s="185"/>
      <c r="PAN2" s="185"/>
      <c r="PAO2" s="185"/>
      <c r="PAP2" s="185"/>
      <c r="PAQ2" s="185"/>
      <c r="PAR2" s="185"/>
      <c r="PAS2" s="185"/>
      <c r="PAT2" s="185"/>
      <c r="PAU2" s="185"/>
      <c r="PAV2" s="185"/>
      <c r="PAW2" s="185"/>
      <c r="PAX2" s="185"/>
      <c r="PAY2" s="185"/>
      <c r="PAZ2" s="185"/>
      <c r="PBA2" s="185"/>
      <c r="PBB2" s="185"/>
      <c r="PBC2" s="185"/>
      <c r="PBD2" s="185"/>
      <c r="PBE2" s="185"/>
      <c r="PBF2" s="185"/>
      <c r="PBG2" s="185"/>
      <c r="PBH2" s="185"/>
      <c r="PBI2" s="185"/>
      <c r="PBJ2" s="185"/>
      <c r="PBK2" s="185"/>
      <c r="PBL2" s="185"/>
      <c r="PBM2" s="185"/>
      <c r="PBN2" s="185"/>
      <c r="PBO2" s="185"/>
      <c r="PBP2" s="185"/>
      <c r="PBQ2" s="185"/>
      <c r="PBR2" s="185"/>
      <c r="PBS2" s="185"/>
      <c r="PBT2" s="185"/>
      <c r="PBU2" s="185"/>
      <c r="PBV2" s="185"/>
      <c r="PBW2" s="185"/>
      <c r="PBX2" s="185"/>
      <c r="PBY2" s="185"/>
      <c r="PBZ2" s="185"/>
      <c r="PCA2" s="185"/>
      <c r="PCB2" s="185"/>
      <c r="PCC2" s="185"/>
      <c r="PCD2" s="185"/>
      <c r="PCE2" s="185"/>
      <c r="PCF2" s="185"/>
      <c r="PCG2" s="185"/>
      <c r="PCH2" s="185"/>
      <c r="PCI2" s="185"/>
      <c r="PCJ2" s="185"/>
      <c r="PCK2" s="185"/>
      <c r="PCL2" s="185"/>
      <c r="PCM2" s="185"/>
      <c r="PCN2" s="185"/>
      <c r="PCO2" s="185"/>
      <c r="PCP2" s="185"/>
      <c r="PCQ2" s="185"/>
      <c r="PCR2" s="185"/>
      <c r="PCS2" s="185"/>
      <c r="PCT2" s="185"/>
      <c r="PCU2" s="185"/>
      <c r="PCV2" s="185"/>
      <c r="PCW2" s="185"/>
      <c r="PCX2" s="185"/>
      <c r="PCY2" s="185"/>
      <c r="PCZ2" s="185"/>
      <c r="PDA2" s="185"/>
      <c r="PDB2" s="185"/>
      <c r="PDC2" s="185"/>
      <c r="PDD2" s="185"/>
      <c r="PDE2" s="185"/>
      <c r="PDF2" s="185"/>
      <c r="PDG2" s="185"/>
      <c r="PDH2" s="185"/>
      <c r="PDI2" s="185"/>
      <c r="PDJ2" s="185"/>
      <c r="PDK2" s="185"/>
      <c r="PDL2" s="185"/>
      <c r="PDM2" s="185"/>
      <c r="PDN2" s="185"/>
      <c r="PDO2" s="185"/>
      <c r="PDP2" s="185"/>
      <c r="PDQ2" s="185"/>
      <c r="PDR2" s="185"/>
      <c r="PDS2" s="185"/>
      <c r="PDT2" s="185"/>
      <c r="PDU2" s="185"/>
      <c r="PDV2" s="185"/>
      <c r="PDW2" s="185"/>
      <c r="PDX2" s="185"/>
      <c r="PDY2" s="185"/>
      <c r="PDZ2" s="185"/>
      <c r="PEA2" s="185"/>
      <c r="PEB2" s="185"/>
      <c r="PEC2" s="185"/>
      <c r="PED2" s="185"/>
      <c r="PEE2" s="185"/>
      <c r="PEF2" s="185"/>
      <c r="PEG2" s="185"/>
      <c r="PEH2" s="185"/>
      <c r="PEI2" s="185"/>
      <c r="PEJ2" s="185"/>
      <c r="PEK2" s="185"/>
      <c r="PEL2" s="185"/>
      <c r="PEM2" s="185"/>
      <c r="PEN2" s="185"/>
      <c r="PEO2" s="185"/>
      <c r="PEP2" s="185"/>
      <c r="PEQ2" s="185"/>
      <c r="PER2" s="185"/>
      <c r="PES2" s="185"/>
      <c r="PET2" s="185"/>
      <c r="PEU2" s="185"/>
      <c r="PEV2" s="185"/>
      <c r="PEW2" s="185"/>
      <c r="PEX2" s="185"/>
      <c r="PEY2" s="185"/>
      <c r="PEZ2" s="185"/>
      <c r="PFA2" s="185"/>
      <c r="PFB2" s="185"/>
      <c r="PFC2" s="185"/>
      <c r="PFD2" s="185"/>
      <c r="PFE2" s="185"/>
      <c r="PFF2" s="185"/>
      <c r="PFG2" s="185"/>
      <c r="PFH2" s="185"/>
      <c r="PFI2" s="185"/>
      <c r="PFJ2" s="185"/>
      <c r="PFK2" s="185"/>
      <c r="PFL2" s="185"/>
      <c r="PFM2" s="185"/>
      <c r="PFN2" s="185"/>
      <c r="PFO2" s="185"/>
      <c r="PFP2" s="185"/>
      <c r="PFQ2" s="185"/>
      <c r="PFR2" s="185"/>
      <c r="PFS2" s="185"/>
      <c r="PFT2" s="185"/>
      <c r="PFU2" s="185"/>
      <c r="PFV2" s="185"/>
      <c r="PFW2" s="185"/>
      <c r="PFX2" s="185"/>
      <c r="PFY2" s="185"/>
      <c r="PFZ2" s="185"/>
      <c r="PGA2" s="185"/>
      <c r="PGB2" s="185"/>
      <c r="PGC2" s="185"/>
      <c r="PGD2" s="185"/>
      <c r="PGE2" s="185"/>
      <c r="PGF2" s="185"/>
      <c r="PGG2" s="185"/>
      <c r="PGH2" s="185"/>
      <c r="PGI2" s="185"/>
      <c r="PGJ2" s="185"/>
      <c r="PGK2" s="185"/>
      <c r="PGL2" s="185"/>
      <c r="PGM2" s="185"/>
      <c r="PGN2" s="185"/>
      <c r="PGO2" s="185"/>
      <c r="PGP2" s="185"/>
      <c r="PGQ2" s="185"/>
      <c r="PGR2" s="185"/>
      <c r="PGS2" s="185"/>
      <c r="PGT2" s="185"/>
      <c r="PGU2" s="185"/>
      <c r="PGV2" s="185"/>
      <c r="PGW2" s="185"/>
      <c r="PGX2" s="185"/>
      <c r="PGY2" s="185"/>
      <c r="PGZ2" s="185"/>
      <c r="PHA2" s="185"/>
      <c r="PHB2" s="185"/>
      <c r="PHC2" s="185"/>
      <c r="PHD2" s="185"/>
      <c r="PHE2" s="185"/>
      <c r="PHF2" s="185"/>
      <c r="PHG2" s="185"/>
      <c r="PHH2" s="185"/>
      <c r="PHI2" s="185"/>
      <c r="PHJ2" s="185"/>
      <c r="PHK2" s="185"/>
      <c r="PHL2" s="185"/>
      <c r="PHM2" s="185"/>
      <c r="PHN2" s="185"/>
      <c r="PHO2" s="185"/>
      <c r="PHP2" s="185"/>
      <c r="PHQ2" s="185"/>
      <c r="PHR2" s="185"/>
      <c r="PHS2" s="185"/>
      <c r="PHT2" s="185"/>
      <c r="PHU2" s="185"/>
      <c r="PHV2" s="185"/>
      <c r="PHW2" s="185"/>
      <c r="PHX2" s="185"/>
      <c r="PHY2" s="185"/>
      <c r="PHZ2" s="185"/>
      <c r="PIA2" s="185"/>
      <c r="PIB2" s="185"/>
      <c r="PIC2" s="185"/>
      <c r="PID2" s="185"/>
      <c r="PIE2" s="185"/>
      <c r="PIF2" s="185"/>
      <c r="PIG2" s="185"/>
      <c r="PIH2" s="185"/>
      <c r="PII2" s="185"/>
      <c r="PIJ2" s="185"/>
      <c r="PIK2" s="185"/>
      <c r="PIL2" s="185"/>
      <c r="PIM2" s="185"/>
      <c r="PIN2" s="185"/>
      <c r="PIO2" s="185"/>
      <c r="PIP2" s="185"/>
      <c r="PIQ2" s="185"/>
      <c r="PIR2" s="185"/>
      <c r="PIS2" s="185"/>
      <c r="PIT2" s="185"/>
      <c r="PIU2" s="185"/>
      <c r="PIV2" s="185"/>
      <c r="PIW2" s="185"/>
      <c r="PIX2" s="185"/>
      <c r="PIY2" s="185"/>
      <c r="PIZ2" s="185"/>
      <c r="PJA2" s="185"/>
      <c r="PJB2" s="185"/>
      <c r="PJC2" s="185"/>
      <c r="PJD2" s="185"/>
      <c r="PJE2" s="185"/>
      <c r="PJF2" s="185"/>
      <c r="PJG2" s="185"/>
      <c r="PJH2" s="185"/>
      <c r="PJI2" s="185"/>
      <c r="PJJ2" s="185"/>
      <c r="PJK2" s="185"/>
      <c r="PJL2" s="185"/>
      <c r="PJM2" s="185"/>
      <c r="PJN2" s="185"/>
      <c r="PJO2" s="185"/>
      <c r="PJP2" s="185"/>
      <c r="PJQ2" s="185"/>
      <c r="PJR2" s="185"/>
      <c r="PJS2" s="185"/>
      <c r="PJT2" s="185"/>
      <c r="PJU2" s="185"/>
      <c r="PJV2" s="185"/>
      <c r="PJW2" s="185"/>
      <c r="PJX2" s="185"/>
      <c r="PJY2" s="185"/>
      <c r="PJZ2" s="185"/>
      <c r="PKA2" s="185"/>
      <c r="PKB2" s="185"/>
      <c r="PKC2" s="185"/>
      <c r="PKD2" s="185"/>
      <c r="PKE2" s="185"/>
      <c r="PKF2" s="185"/>
      <c r="PKG2" s="185"/>
      <c r="PKH2" s="185"/>
      <c r="PKI2" s="185"/>
      <c r="PKJ2" s="185"/>
      <c r="PKK2" s="185"/>
      <c r="PKL2" s="185"/>
      <c r="PKM2" s="185"/>
      <c r="PKN2" s="185"/>
      <c r="PKO2" s="185"/>
      <c r="PKP2" s="185"/>
      <c r="PKQ2" s="185"/>
      <c r="PKR2" s="185"/>
      <c r="PKS2" s="185"/>
      <c r="PKT2" s="185"/>
      <c r="PKU2" s="185"/>
      <c r="PKV2" s="185"/>
      <c r="PKW2" s="185"/>
      <c r="PKX2" s="185"/>
      <c r="PKY2" s="185"/>
      <c r="PKZ2" s="185"/>
      <c r="PLA2" s="185"/>
      <c r="PLB2" s="185"/>
      <c r="PLC2" s="185"/>
      <c r="PLD2" s="185"/>
      <c r="PLE2" s="185"/>
      <c r="PLF2" s="185"/>
      <c r="PLG2" s="185"/>
      <c r="PLH2" s="185"/>
      <c r="PLI2" s="185"/>
      <c r="PLJ2" s="185"/>
      <c r="PLK2" s="185"/>
      <c r="PLL2" s="185"/>
      <c r="PLM2" s="185"/>
      <c r="PLN2" s="185"/>
      <c r="PLO2" s="185"/>
      <c r="PLP2" s="185"/>
      <c r="PLQ2" s="185"/>
      <c r="PLR2" s="185"/>
      <c r="PLS2" s="185"/>
      <c r="PLT2" s="185"/>
      <c r="PLU2" s="185"/>
      <c r="PLV2" s="185"/>
      <c r="PLW2" s="185"/>
      <c r="PLX2" s="185"/>
      <c r="PLY2" s="185"/>
      <c r="PLZ2" s="185"/>
      <c r="PMA2" s="185"/>
      <c r="PMB2" s="185"/>
      <c r="PMC2" s="185"/>
      <c r="PMD2" s="185"/>
      <c r="PME2" s="185"/>
      <c r="PMF2" s="185"/>
      <c r="PMG2" s="185"/>
      <c r="PMH2" s="185"/>
      <c r="PMI2" s="185"/>
      <c r="PMJ2" s="185"/>
      <c r="PMK2" s="185"/>
      <c r="PML2" s="185"/>
      <c r="PMM2" s="185"/>
      <c r="PMN2" s="185"/>
      <c r="PMO2" s="185"/>
      <c r="PMP2" s="185"/>
      <c r="PMQ2" s="185"/>
      <c r="PMR2" s="185"/>
      <c r="PMS2" s="185"/>
      <c r="PMT2" s="185"/>
      <c r="PMU2" s="185"/>
      <c r="PMV2" s="185"/>
      <c r="PMW2" s="185"/>
      <c r="PMX2" s="185"/>
      <c r="PMY2" s="185"/>
      <c r="PMZ2" s="185"/>
      <c r="PNA2" s="185"/>
      <c r="PNB2" s="185"/>
      <c r="PNC2" s="185"/>
      <c r="PND2" s="185"/>
      <c r="PNE2" s="185"/>
      <c r="PNF2" s="185"/>
      <c r="PNG2" s="185"/>
      <c r="PNH2" s="185"/>
      <c r="PNI2" s="185"/>
      <c r="PNJ2" s="185"/>
      <c r="PNK2" s="185"/>
      <c r="PNL2" s="185"/>
      <c r="PNM2" s="185"/>
      <c r="PNN2" s="185"/>
      <c r="PNO2" s="185"/>
      <c r="PNP2" s="185"/>
      <c r="PNQ2" s="185"/>
      <c r="PNR2" s="185"/>
      <c r="PNS2" s="185"/>
      <c r="PNT2" s="185"/>
      <c r="PNU2" s="185"/>
      <c r="PNV2" s="185"/>
      <c r="PNW2" s="185"/>
      <c r="PNX2" s="185"/>
      <c r="PNY2" s="185"/>
      <c r="PNZ2" s="185"/>
      <c r="POA2" s="185"/>
      <c r="POB2" s="185"/>
      <c r="POC2" s="185"/>
      <c r="POD2" s="185"/>
      <c r="POE2" s="185"/>
      <c r="POF2" s="185"/>
      <c r="POG2" s="185"/>
      <c r="POH2" s="185"/>
      <c r="POI2" s="185"/>
      <c r="POJ2" s="185"/>
      <c r="POK2" s="185"/>
      <c r="POL2" s="185"/>
      <c r="POM2" s="185"/>
      <c r="PON2" s="185"/>
      <c r="POO2" s="185"/>
      <c r="POP2" s="185"/>
      <c r="POQ2" s="185"/>
      <c r="POR2" s="185"/>
      <c r="POS2" s="185"/>
      <c r="POT2" s="185"/>
      <c r="POU2" s="185"/>
      <c r="POV2" s="185"/>
      <c r="POW2" s="185"/>
      <c r="POX2" s="185"/>
      <c r="POY2" s="185"/>
      <c r="POZ2" s="185"/>
      <c r="PPA2" s="185"/>
      <c r="PPB2" s="185"/>
      <c r="PPC2" s="185"/>
      <c r="PPD2" s="185"/>
      <c r="PPE2" s="185"/>
      <c r="PPF2" s="185"/>
      <c r="PPG2" s="185"/>
      <c r="PPH2" s="185"/>
      <c r="PPI2" s="185"/>
      <c r="PPJ2" s="185"/>
      <c r="PPK2" s="185"/>
      <c r="PPL2" s="185"/>
      <c r="PPM2" s="185"/>
      <c r="PPN2" s="185"/>
      <c r="PPO2" s="185"/>
      <c r="PPP2" s="185"/>
      <c r="PPQ2" s="185"/>
      <c r="PPR2" s="185"/>
      <c r="PPS2" s="185"/>
      <c r="PPT2" s="185"/>
      <c r="PPU2" s="185"/>
      <c r="PPV2" s="185"/>
      <c r="PPW2" s="185"/>
      <c r="PPX2" s="185"/>
      <c r="PPY2" s="185"/>
      <c r="PPZ2" s="185"/>
      <c r="PQA2" s="185"/>
      <c r="PQB2" s="185"/>
      <c r="PQC2" s="185"/>
      <c r="PQD2" s="185"/>
      <c r="PQE2" s="185"/>
      <c r="PQF2" s="185"/>
      <c r="PQG2" s="185"/>
      <c r="PQH2" s="185"/>
      <c r="PQI2" s="185"/>
      <c r="PQJ2" s="185"/>
      <c r="PQK2" s="185"/>
      <c r="PQL2" s="185"/>
      <c r="PQM2" s="185"/>
      <c r="PQN2" s="185"/>
      <c r="PQO2" s="185"/>
      <c r="PQP2" s="185"/>
      <c r="PQQ2" s="185"/>
      <c r="PQR2" s="185"/>
      <c r="PQS2" s="185"/>
      <c r="PQT2" s="185"/>
      <c r="PQU2" s="185"/>
      <c r="PQV2" s="185"/>
      <c r="PQW2" s="185"/>
      <c r="PQX2" s="185"/>
      <c r="PQY2" s="185"/>
      <c r="PQZ2" s="185"/>
      <c r="PRA2" s="185"/>
      <c r="PRB2" s="185"/>
      <c r="PRC2" s="185"/>
      <c r="PRD2" s="185"/>
      <c r="PRE2" s="185"/>
      <c r="PRF2" s="185"/>
      <c r="PRG2" s="185"/>
      <c r="PRH2" s="185"/>
      <c r="PRI2" s="185"/>
      <c r="PRJ2" s="185"/>
      <c r="PRK2" s="185"/>
      <c r="PRL2" s="185"/>
      <c r="PRM2" s="185"/>
      <c r="PRN2" s="185"/>
      <c r="PRO2" s="185"/>
      <c r="PRP2" s="185"/>
      <c r="PRQ2" s="185"/>
      <c r="PRR2" s="185"/>
      <c r="PRS2" s="185"/>
      <c r="PRT2" s="185"/>
      <c r="PRU2" s="185"/>
      <c r="PRV2" s="185"/>
      <c r="PRW2" s="185"/>
      <c r="PRX2" s="185"/>
      <c r="PRY2" s="185"/>
      <c r="PRZ2" s="185"/>
      <c r="PSA2" s="185"/>
      <c r="PSB2" s="185"/>
      <c r="PSC2" s="185"/>
      <c r="PSD2" s="185"/>
      <c r="PSE2" s="185"/>
      <c r="PSF2" s="185"/>
      <c r="PSG2" s="185"/>
      <c r="PSH2" s="185"/>
      <c r="PSI2" s="185"/>
      <c r="PSJ2" s="185"/>
      <c r="PSK2" s="185"/>
      <c r="PSL2" s="185"/>
      <c r="PSM2" s="185"/>
      <c r="PSN2" s="185"/>
      <c r="PSO2" s="185"/>
      <c r="PSP2" s="185"/>
      <c r="PSQ2" s="185"/>
      <c r="PSR2" s="185"/>
      <c r="PSS2" s="185"/>
      <c r="PST2" s="185"/>
      <c r="PSU2" s="185"/>
      <c r="PSV2" s="185"/>
      <c r="PSW2" s="185"/>
      <c r="PSX2" s="185"/>
      <c r="PSY2" s="185"/>
      <c r="PSZ2" s="185"/>
      <c r="PTA2" s="185"/>
      <c r="PTB2" s="185"/>
      <c r="PTC2" s="185"/>
      <c r="PTD2" s="185"/>
      <c r="PTE2" s="185"/>
      <c r="PTF2" s="185"/>
      <c r="PTG2" s="185"/>
      <c r="PTH2" s="185"/>
      <c r="PTI2" s="185"/>
      <c r="PTJ2" s="185"/>
      <c r="PTK2" s="185"/>
      <c r="PTL2" s="185"/>
      <c r="PTM2" s="185"/>
      <c r="PTN2" s="185"/>
      <c r="PTO2" s="185"/>
      <c r="PTP2" s="185"/>
      <c r="PTQ2" s="185"/>
      <c r="PTR2" s="185"/>
      <c r="PTS2" s="185"/>
      <c r="PTT2" s="185"/>
      <c r="PTU2" s="185"/>
      <c r="PTV2" s="185"/>
      <c r="PTW2" s="185"/>
      <c r="PTX2" s="185"/>
      <c r="PTY2" s="185"/>
      <c r="PTZ2" s="185"/>
      <c r="PUA2" s="185"/>
      <c r="PUB2" s="185"/>
      <c r="PUC2" s="185"/>
      <c r="PUD2" s="185"/>
      <c r="PUE2" s="185"/>
      <c r="PUF2" s="185"/>
      <c r="PUG2" s="185"/>
      <c r="PUH2" s="185"/>
      <c r="PUI2" s="185"/>
      <c r="PUJ2" s="185"/>
      <c r="PUK2" s="185"/>
      <c r="PUL2" s="185"/>
      <c r="PUM2" s="185"/>
      <c r="PUN2" s="185"/>
      <c r="PUO2" s="185"/>
      <c r="PUP2" s="185"/>
      <c r="PUQ2" s="185"/>
      <c r="PUR2" s="185"/>
      <c r="PUS2" s="185"/>
      <c r="PUT2" s="185"/>
      <c r="PUU2" s="185"/>
      <c r="PUV2" s="185"/>
      <c r="PUW2" s="185"/>
      <c r="PUX2" s="185"/>
      <c r="PUY2" s="185"/>
      <c r="PUZ2" s="185"/>
      <c r="PVA2" s="185"/>
      <c r="PVB2" s="185"/>
      <c r="PVC2" s="185"/>
      <c r="PVD2" s="185"/>
      <c r="PVE2" s="185"/>
      <c r="PVF2" s="185"/>
      <c r="PVG2" s="185"/>
      <c r="PVH2" s="185"/>
      <c r="PVI2" s="185"/>
      <c r="PVJ2" s="185"/>
      <c r="PVK2" s="185"/>
      <c r="PVL2" s="185"/>
      <c r="PVM2" s="185"/>
      <c r="PVN2" s="185"/>
      <c r="PVO2" s="185"/>
      <c r="PVP2" s="185"/>
      <c r="PVQ2" s="185"/>
      <c r="PVR2" s="185"/>
      <c r="PVS2" s="185"/>
      <c r="PVT2" s="185"/>
      <c r="PVU2" s="185"/>
      <c r="PVV2" s="185"/>
      <c r="PVW2" s="185"/>
      <c r="PVX2" s="185"/>
      <c r="PVY2" s="185"/>
      <c r="PVZ2" s="185"/>
      <c r="PWA2" s="185"/>
      <c r="PWB2" s="185"/>
      <c r="PWC2" s="185"/>
      <c r="PWD2" s="185"/>
      <c r="PWE2" s="185"/>
      <c r="PWF2" s="185"/>
      <c r="PWG2" s="185"/>
      <c r="PWH2" s="185"/>
      <c r="PWI2" s="185"/>
      <c r="PWJ2" s="185"/>
      <c r="PWK2" s="185"/>
      <c r="PWL2" s="185"/>
      <c r="PWM2" s="185"/>
      <c r="PWN2" s="185"/>
      <c r="PWO2" s="185"/>
      <c r="PWP2" s="185"/>
      <c r="PWQ2" s="185"/>
      <c r="PWR2" s="185"/>
      <c r="PWS2" s="185"/>
      <c r="PWT2" s="185"/>
      <c r="PWU2" s="185"/>
      <c r="PWV2" s="185"/>
      <c r="PWW2" s="185"/>
      <c r="PWX2" s="185"/>
      <c r="PWY2" s="185"/>
      <c r="PWZ2" s="185"/>
      <c r="PXA2" s="185"/>
      <c r="PXB2" s="185"/>
      <c r="PXC2" s="185"/>
      <c r="PXD2" s="185"/>
      <c r="PXE2" s="185"/>
      <c r="PXF2" s="185"/>
      <c r="PXG2" s="185"/>
      <c r="PXH2" s="185"/>
      <c r="PXI2" s="185"/>
      <c r="PXJ2" s="185"/>
      <c r="PXK2" s="185"/>
      <c r="PXL2" s="185"/>
      <c r="PXM2" s="185"/>
      <c r="PXN2" s="185"/>
      <c r="PXO2" s="185"/>
      <c r="PXP2" s="185"/>
      <c r="PXQ2" s="185"/>
      <c r="PXR2" s="185"/>
      <c r="PXS2" s="185"/>
      <c r="PXT2" s="185"/>
      <c r="PXU2" s="185"/>
      <c r="PXV2" s="185"/>
      <c r="PXW2" s="185"/>
      <c r="PXX2" s="185"/>
      <c r="PXY2" s="185"/>
      <c r="PXZ2" s="185"/>
      <c r="PYA2" s="185"/>
      <c r="PYB2" s="185"/>
      <c r="PYC2" s="185"/>
      <c r="PYD2" s="185"/>
      <c r="PYE2" s="185"/>
      <c r="PYF2" s="185"/>
      <c r="PYG2" s="185"/>
      <c r="PYH2" s="185"/>
      <c r="PYI2" s="185"/>
      <c r="PYJ2" s="185"/>
      <c r="PYK2" s="185"/>
      <c r="PYL2" s="185"/>
      <c r="PYM2" s="185"/>
      <c r="PYN2" s="185"/>
      <c r="PYO2" s="185"/>
      <c r="PYP2" s="185"/>
      <c r="PYQ2" s="185"/>
      <c r="PYR2" s="185"/>
      <c r="PYS2" s="185"/>
      <c r="PYT2" s="185"/>
      <c r="PYU2" s="185"/>
      <c r="PYV2" s="185"/>
      <c r="PYW2" s="185"/>
      <c r="PYX2" s="185"/>
      <c r="PYY2" s="185"/>
      <c r="PYZ2" s="185"/>
      <c r="PZA2" s="185"/>
      <c r="PZB2" s="185"/>
      <c r="PZC2" s="185"/>
      <c r="PZD2" s="185"/>
      <c r="PZE2" s="185"/>
      <c r="PZF2" s="185"/>
      <c r="PZG2" s="185"/>
      <c r="PZH2" s="185"/>
      <c r="PZI2" s="185"/>
      <c r="PZJ2" s="185"/>
      <c r="PZK2" s="185"/>
      <c r="PZL2" s="185"/>
      <c r="PZM2" s="185"/>
      <c r="PZN2" s="185"/>
      <c r="PZO2" s="185"/>
      <c r="PZP2" s="185"/>
      <c r="PZQ2" s="185"/>
      <c r="PZR2" s="185"/>
      <c r="PZS2" s="185"/>
      <c r="PZT2" s="185"/>
      <c r="PZU2" s="185"/>
      <c r="PZV2" s="185"/>
      <c r="PZW2" s="185"/>
      <c r="PZX2" s="185"/>
      <c r="PZY2" s="185"/>
      <c r="PZZ2" s="185"/>
      <c r="QAA2" s="185"/>
      <c r="QAB2" s="185"/>
      <c r="QAC2" s="185"/>
      <c r="QAD2" s="185"/>
      <c r="QAE2" s="185"/>
      <c r="QAF2" s="185"/>
      <c r="QAG2" s="185"/>
      <c r="QAH2" s="185"/>
      <c r="QAI2" s="185"/>
      <c r="QAJ2" s="185"/>
      <c r="QAK2" s="185"/>
      <c r="QAL2" s="185"/>
      <c r="QAM2" s="185"/>
      <c r="QAN2" s="185"/>
      <c r="QAO2" s="185"/>
      <c r="QAP2" s="185"/>
      <c r="QAQ2" s="185"/>
      <c r="QAR2" s="185"/>
      <c r="QAS2" s="185"/>
      <c r="QAT2" s="185"/>
      <c r="QAU2" s="185"/>
      <c r="QAV2" s="185"/>
      <c r="QAW2" s="185"/>
      <c r="QAX2" s="185"/>
      <c r="QAY2" s="185"/>
      <c r="QAZ2" s="185"/>
      <c r="QBA2" s="185"/>
      <c r="QBB2" s="185"/>
      <c r="QBC2" s="185"/>
      <c r="QBD2" s="185"/>
      <c r="QBE2" s="185"/>
      <c r="QBF2" s="185"/>
      <c r="QBG2" s="185"/>
      <c r="QBH2" s="185"/>
      <c r="QBI2" s="185"/>
      <c r="QBJ2" s="185"/>
      <c r="QBK2" s="185"/>
      <c r="QBL2" s="185"/>
      <c r="QBM2" s="185"/>
      <c r="QBN2" s="185"/>
      <c r="QBO2" s="185"/>
      <c r="QBP2" s="185"/>
      <c r="QBQ2" s="185"/>
      <c r="QBR2" s="185"/>
      <c r="QBS2" s="185"/>
      <c r="QBT2" s="185"/>
      <c r="QBU2" s="185"/>
      <c r="QBV2" s="185"/>
      <c r="QBW2" s="185"/>
      <c r="QBX2" s="185"/>
      <c r="QBY2" s="185"/>
      <c r="QBZ2" s="185"/>
      <c r="QCA2" s="185"/>
      <c r="QCB2" s="185"/>
      <c r="QCC2" s="185"/>
      <c r="QCD2" s="185"/>
      <c r="QCE2" s="185"/>
      <c r="QCF2" s="185"/>
      <c r="QCG2" s="185"/>
      <c r="QCH2" s="185"/>
      <c r="QCI2" s="185"/>
      <c r="QCJ2" s="185"/>
      <c r="QCK2" s="185"/>
      <c r="QCL2" s="185"/>
      <c r="QCM2" s="185"/>
      <c r="QCN2" s="185"/>
      <c r="QCO2" s="185"/>
      <c r="QCP2" s="185"/>
      <c r="QCQ2" s="185"/>
      <c r="QCR2" s="185"/>
      <c r="QCS2" s="185"/>
      <c r="QCT2" s="185"/>
      <c r="QCU2" s="185"/>
      <c r="QCV2" s="185"/>
      <c r="QCW2" s="185"/>
      <c r="QCX2" s="185"/>
      <c r="QCY2" s="185"/>
      <c r="QCZ2" s="185"/>
      <c r="QDA2" s="185"/>
      <c r="QDB2" s="185"/>
      <c r="QDC2" s="185"/>
      <c r="QDD2" s="185"/>
      <c r="QDE2" s="185"/>
      <c r="QDF2" s="185"/>
      <c r="QDG2" s="185"/>
      <c r="QDH2" s="185"/>
      <c r="QDI2" s="185"/>
      <c r="QDJ2" s="185"/>
      <c r="QDK2" s="185"/>
      <c r="QDL2" s="185"/>
      <c r="QDM2" s="185"/>
      <c r="QDN2" s="185"/>
      <c r="QDO2" s="185"/>
      <c r="QDP2" s="185"/>
      <c r="QDQ2" s="185"/>
      <c r="QDR2" s="185"/>
      <c r="QDS2" s="185"/>
      <c r="QDT2" s="185"/>
      <c r="QDU2" s="185"/>
      <c r="QDV2" s="185"/>
      <c r="QDW2" s="185"/>
      <c r="QDX2" s="185"/>
      <c r="QDY2" s="185"/>
      <c r="QDZ2" s="185"/>
      <c r="QEA2" s="185"/>
      <c r="QEB2" s="185"/>
      <c r="QEC2" s="185"/>
      <c r="QED2" s="185"/>
      <c r="QEE2" s="185"/>
      <c r="QEF2" s="185"/>
      <c r="QEG2" s="185"/>
      <c r="QEH2" s="185"/>
      <c r="QEI2" s="185"/>
      <c r="QEJ2" s="185"/>
      <c r="QEK2" s="185"/>
      <c r="QEL2" s="185"/>
      <c r="QEM2" s="185"/>
      <c r="QEN2" s="185"/>
      <c r="QEO2" s="185"/>
      <c r="QEP2" s="185"/>
      <c r="QEQ2" s="185"/>
      <c r="QER2" s="185"/>
      <c r="QES2" s="185"/>
      <c r="QET2" s="185"/>
      <c r="QEU2" s="185"/>
      <c r="QEV2" s="185"/>
      <c r="QEW2" s="185"/>
      <c r="QEX2" s="185"/>
      <c r="QEY2" s="185"/>
      <c r="QEZ2" s="185"/>
      <c r="QFA2" s="185"/>
      <c r="QFB2" s="185"/>
      <c r="QFC2" s="185"/>
      <c r="QFD2" s="185"/>
      <c r="QFE2" s="185"/>
      <c r="QFF2" s="185"/>
      <c r="QFG2" s="185"/>
      <c r="QFH2" s="185"/>
      <c r="QFI2" s="185"/>
      <c r="QFJ2" s="185"/>
      <c r="QFK2" s="185"/>
      <c r="QFL2" s="185"/>
      <c r="QFM2" s="185"/>
      <c r="QFN2" s="185"/>
      <c r="QFO2" s="185"/>
      <c r="QFP2" s="185"/>
      <c r="QFQ2" s="185"/>
      <c r="QFR2" s="185"/>
      <c r="QFS2" s="185"/>
      <c r="QFT2" s="185"/>
      <c r="QFU2" s="185"/>
      <c r="QFV2" s="185"/>
      <c r="QFW2" s="185"/>
      <c r="QFX2" s="185"/>
      <c r="QFY2" s="185"/>
      <c r="QFZ2" s="185"/>
      <c r="QGA2" s="185"/>
      <c r="QGB2" s="185"/>
      <c r="QGC2" s="185"/>
      <c r="QGD2" s="185"/>
      <c r="QGE2" s="185"/>
      <c r="QGF2" s="185"/>
      <c r="QGG2" s="185"/>
      <c r="QGH2" s="185"/>
      <c r="QGI2" s="185"/>
      <c r="QGJ2" s="185"/>
      <c r="QGK2" s="185"/>
      <c r="QGL2" s="185"/>
      <c r="QGM2" s="185"/>
      <c r="QGN2" s="185"/>
      <c r="QGO2" s="185"/>
      <c r="QGP2" s="185"/>
      <c r="QGQ2" s="185"/>
      <c r="QGR2" s="185"/>
      <c r="QGS2" s="185"/>
      <c r="QGT2" s="185"/>
      <c r="QGU2" s="185"/>
      <c r="QGV2" s="185"/>
      <c r="QGW2" s="185"/>
      <c r="QGX2" s="185"/>
      <c r="QGY2" s="185"/>
      <c r="QGZ2" s="185"/>
      <c r="QHA2" s="185"/>
      <c r="QHB2" s="185"/>
      <c r="QHC2" s="185"/>
      <c r="QHD2" s="185"/>
      <c r="QHE2" s="185"/>
      <c r="QHF2" s="185"/>
      <c r="QHG2" s="185"/>
      <c r="QHH2" s="185"/>
      <c r="QHI2" s="185"/>
      <c r="QHJ2" s="185"/>
      <c r="QHK2" s="185"/>
      <c r="QHL2" s="185"/>
      <c r="QHM2" s="185"/>
      <c r="QHN2" s="185"/>
      <c r="QHO2" s="185"/>
      <c r="QHP2" s="185"/>
      <c r="QHQ2" s="185"/>
      <c r="QHR2" s="185"/>
      <c r="QHS2" s="185"/>
      <c r="QHT2" s="185"/>
      <c r="QHU2" s="185"/>
      <c r="QHV2" s="185"/>
      <c r="QHW2" s="185"/>
      <c r="QHX2" s="185"/>
      <c r="QHY2" s="185"/>
      <c r="QHZ2" s="185"/>
      <c r="QIA2" s="185"/>
      <c r="QIB2" s="185"/>
      <c r="QIC2" s="185"/>
      <c r="QID2" s="185"/>
      <c r="QIE2" s="185"/>
      <c r="QIF2" s="185"/>
      <c r="QIG2" s="185"/>
      <c r="QIH2" s="185"/>
      <c r="QII2" s="185"/>
      <c r="QIJ2" s="185"/>
      <c r="QIK2" s="185"/>
      <c r="QIL2" s="185"/>
      <c r="QIM2" s="185"/>
      <c r="QIN2" s="185"/>
      <c r="QIO2" s="185"/>
      <c r="QIP2" s="185"/>
      <c r="QIQ2" s="185"/>
      <c r="QIR2" s="185"/>
      <c r="QIS2" s="185"/>
      <c r="QIT2" s="185"/>
      <c r="QIU2" s="185"/>
      <c r="QIV2" s="185"/>
      <c r="QIW2" s="185"/>
      <c r="QIX2" s="185"/>
      <c r="QIY2" s="185"/>
      <c r="QIZ2" s="185"/>
      <c r="QJA2" s="185"/>
      <c r="QJB2" s="185"/>
      <c r="QJC2" s="185"/>
      <c r="QJD2" s="185"/>
      <c r="QJE2" s="185"/>
      <c r="QJF2" s="185"/>
      <c r="QJG2" s="185"/>
      <c r="QJH2" s="185"/>
      <c r="QJI2" s="185"/>
      <c r="QJJ2" s="185"/>
      <c r="QJK2" s="185"/>
      <c r="QJL2" s="185"/>
      <c r="QJM2" s="185"/>
      <c r="QJN2" s="185"/>
      <c r="QJO2" s="185"/>
      <c r="QJP2" s="185"/>
      <c r="QJQ2" s="185"/>
      <c r="QJR2" s="185"/>
      <c r="QJS2" s="185"/>
      <c r="QJT2" s="185"/>
      <c r="QJU2" s="185"/>
      <c r="QJV2" s="185"/>
      <c r="QJW2" s="185"/>
      <c r="QJX2" s="185"/>
      <c r="QJY2" s="185"/>
      <c r="QJZ2" s="185"/>
      <c r="QKA2" s="185"/>
      <c r="QKB2" s="185"/>
      <c r="QKC2" s="185"/>
      <c r="QKD2" s="185"/>
      <c r="QKE2" s="185"/>
      <c r="QKF2" s="185"/>
      <c r="QKG2" s="185"/>
      <c r="QKH2" s="185"/>
      <c r="QKI2" s="185"/>
      <c r="QKJ2" s="185"/>
      <c r="QKK2" s="185"/>
      <c r="QKL2" s="185"/>
      <c r="QKM2" s="185"/>
      <c r="QKN2" s="185"/>
      <c r="QKO2" s="185"/>
      <c r="QKP2" s="185"/>
      <c r="QKQ2" s="185"/>
      <c r="QKR2" s="185"/>
      <c r="QKS2" s="185"/>
      <c r="QKT2" s="185"/>
      <c r="QKU2" s="185"/>
      <c r="QKV2" s="185"/>
      <c r="QKW2" s="185"/>
      <c r="QKX2" s="185"/>
      <c r="QKY2" s="185"/>
      <c r="QKZ2" s="185"/>
      <c r="QLA2" s="185"/>
      <c r="QLB2" s="185"/>
      <c r="QLC2" s="185"/>
      <c r="QLD2" s="185"/>
      <c r="QLE2" s="185"/>
      <c r="QLF2" s="185"/>
      <c r="QLG2" s="185"/>
      <c r="QLH2" s="185"/>
      <c r="QLI2" s="185"/>
      <c r="QLJ2" s="185"/>
      <c r="QLK2" s="185"/>
      <c r="QLL2" s="185"/>
      <c r="QLM2" s="185"/>
      <c r="QLN2" s="185"/>
      <c r="QLO2" s="185"/>
      <c r="QLP2" s="185"/>
      <c r="QLQ2" s="185"/>
      <c r="QLR2" s="185"/>
      <c r="QLS2" s="185"/>
      <c r="QLT2" s="185"/>
      <c r="QLU2" s="185"/>
      <c r="QLV2" s="185"/>
      <c r="QLW2" s="185"/>
      <c r="QLX2" s="185"/>
      <c r="QLY2" s="185"/>
      <c r="QLZ2" s="185"/>
      <c r="QMA2" s="185"/>
      <c r="QMB2" s="185"/>
      <c r="QMC2" s="185"/>
      <c r="QMD2" s="185"/>
      <c r="QME2" s="185"/>
      <c r="QMF2" s="185"/>
      <c r="QMG2" s="185"/>
      <c r="QMH2" s="185"/>
      <c r="QMI2" s="185"/>
      <c r="QMJ2" s="185"/>
      <c r="QMK2" s="185"/>
      <c r="QML2" s="185"/>
      <c r="QMM2" s="185"/>
      <c r="QMN2" s="185"/>
      <c r="QMO2" s="185"/>
      <c r="QMP2" s="185"/>
      <c r="QMQ2" s="185"/>
      <c r="QMR2" s="185"/>
      <c r="QMS2" s="185"/>
      <c r="QMT2" s="185"/>
      <c r="QMU2" s="185"/>
      <c r="QMV2" s="185"/>
      <c r="QMW2" s="185"/>
      <c r="QMX2" s="185"/>
      <c r="QMY2" s="185"/>
      <c r="QMZ2" s="185"/>
      <c r="QNA2" s="185"/>
      <c r="QNB2" s="185"/>
      <c r="QNC2" s="185"/>
      <c r="QND2" s="185"/>
      <c r="QNE2" s="185"/>
      <c r="QNF2" s="185"/>
      <c r="QNG2" s="185"/>
      <c r="QNH2" s="185"/>
      <c r="QNI2" s="185"/>
      <c r="QNJ2" s="185"/>
      <c r="QNK2" s="185"/>
      <c r="QNL2" s="185"/>
      <c r="QNM2" s="185"/>
      <c r="QNN2" s="185"/>
      <c r="QNO2" s="185"/>
      <c r="QNP2" s="185"/>
      <c r="QNQ2" s="185"/>
      <c r="QNR2" s="185"/>
      <c r="QNS2" s="185"/>
      <c r="QNT2" s="185"/>
      <c r="QNU2" s="185"/>
      <c r="QNV2" s="185"/>
      <c r="QNW2" s="185"/>
      <c r="QNX2" s="185"/>
      <c r="QNY2" s="185"/>
      <c r="QNZ2" s="185"/>
      <c r="QOA2" s="185"/>
      <c r="QOB2" s="185"/>
      <c r="QOC2" s="185"/>
      <c r="QOD2" s="185"/>
      <c r="QOE2" s="185"/>
      <c r="QOF2" s="185"/>
      <c r="QOG2" s="185"/>
      <c r="QOH2" s="185"/>
      <c r="QOI2" s="185"/>
      <c r="QOJ2" s="185"/>
      <c r="QOK2" s="185"/>
      <c r="QOL2" s="185"/>
      <c r="QOM2" s="185"/>
      <c r="QON2" s="185"/>
      <c r="QOO2" s="185"/>
      <c r="QOP2" s="185"/>
      <c r="QOQ2" s="185"/>
      <c r="QOR2" s="185"/>
      <c r="QOS2" s="185"/>
      <c r="QOT2" s="185"/>
      <c r="QOU2" s="185"/>
      <c r="QOV2" s="185"/>
      <c r="QOW2" s="185"/>
      <c r="QOX2" s="185"/>
      <c r="QOY2" s="185"/>
      <c r="QOZ2" s="185"/>
      <c r="QPA2" s="185"/>
      <c r="QPB2" s="185"/>
      <c r="QPC2" s="185"/>
      <c r="QPD2" s="185"/>
      <c r="QPE2" s="185"/>
      <c r="QPF2" s="185"/>
      <c r="QPG2" s="185"/>
      <c r="QPH2" s="185"/>
      <c r="QPI2" s="185"/>
      <c r="QPJ2" s="185"/>
      <c r="QPK2" s="185"/>
      <c r="QPL2" s="185"/>
      <c r="QPM2" s="185"/>
      <c r="QPN2" s="185"/>
      <c r="QPO2" s="185"/>
      <c r="QPP2" s="185"/>
      <c r="QPQ2" s="185"/>
      <c r="QPR2" s="185"/>
      <c r="QPS2" s="185"/>
      <c r="QPT2" s="185"/>
      <c r="QPU2" s="185"/>
      <c r="QPV2" s="185"/>
      <c r="QPW2" s="185"/>
      <c r="QPX2" s="185"/>
      <c r="QPY2" s="185"/>
      <c r="QPZ2" s="185"/>
      <c r="QQA2" s="185"/>
      <c r="QQB2" s="185"/>
      <c r="QQC2" s="185"/>
      <c r="QQD2" s="185"/>
      <c r="QQE2" s="185"/>
      <c r="QQF2" s="185"/>
      <c r="QQG2" s="185"/>
      <c r="QQH2" s="185"/>
      <c r="QQI2" s="185"/>
      <c r="QQJ2" s="185"/>
      <c r="QQK2" s="185"/>
      <c r="QQL2" s="185"/>
      <c r="QQM2" s="185"/>
      <c r="QQN2" s="185"/>
      <c r="QQO2" s="185"/>
      <c r="QQP2" s="185"/>
      <c r="QQQ2" s="185"/>
      <c r="QQR2" s="185"/>
      <c r="QQS2" s="185"/>
      <c r="QQT2" s="185"/>
      <c r="QQU2" s="185"/>
      <c r="QQV2" s="185"/>
      <c r="QQW2" s="185"/>
      <c r="QQX2" s="185"/>
      <c r="QQY2" s="185"/>
      <c r="QQZ2" s="185"/>
      <c r="QRA2" s="185"/>
      <c r="QRB2" s="185"/>
      <c r="QRC2" s="185"/>
      <c r="QRD2" s="185"/>
      <c r="QRE2" s="185"/>
      <c r="QRF2" s="185"/>
      <c r="QRG2" s="185"/>
      <c r="QRH2" s="185"/>
      <c r="QRI2" s="185"/>
      <c r="QRJ2" s="185"/>
      <c r="QRK2" s="185"/>
      <c r="QRL2" s="185"/>
      <c r="QRM2" s="185"/>
      <c r="QRN2" s="185"/>
      <c r="QRO2" s="185"/>
      <c r="QRP2" s="185"/>
      <c r="QRQ2" s="185"/>
      <c r="QRR2" s="185"/>
      <c r="QRS2" s="185"/>
      <c r="QRT2" s="185"/>
      <c r="QRU2" s="185"/>
      <c r="QRV2" s="185"/>
      <c r="QRW2" s="185"/>
      <c r="QRX2" s="185"/>
      <c r="QRY2" s="185"/>
      <c r="QRZ2" s="185"/>
      <c r="QSA2" s="185"/>
      <c r="QSB2" s="185"/>
      <c r="QSC2" s="185"/>
      <c r="QSD2" s="185"/>
      <c r="QSE2" s="185"/>
      <c r="QSF2" s="185"/>
      <c r="QSG2" s="185"/>
      <c r="QSH2" s="185"/>
      <c r="QSI2" s="185"/>
      <c r="QSJ2" s="185"/>
      <c r="QSK2" s="185"/>
      <c r="QSL2" s="185"/>
      <c r="QSM2" s="185"/>
      <c r="QSN2" s="185"/>
      <c r="QSO2" s="185"/>
      <c r="QSP2" s="185"/>
      <c r="QSQ2" s="185"/>
      <c r="QSR2" s="185"/>
      <c r="QSS2" s="185"/>
      <c r="QST2" s="185"/>
      <c r="QSU2" s="185"/>
      <c r="QSV2" s="185"/>
      <c r="QSW2" s="185"/>
      <c r="QSX2" s="185"/>
      <c r="QSY2" s="185"/>
      <c r="QSZ2" s="185"/>
      <c r="QTA2" s="185"/>
      <c r="QTB2" s="185"/>
      <c r="QTC2" s="185"/>
      <c r="QTD2" s="185"/>
      <c r="QTE2" s="185"/>
      <c r="QTF2" s="185"/>
      <c r="QTG2" s="185"/>
      <c r="QTH2" s="185"/>
      <c r="QTI2" s="185"/>
      <c r="QTJ2" s="185"/>
      <c r="QTK2" s="185"/>
      <c r="QTL2" s="185"/>
      <c r="QTM2" s="185"/>
      <c r="QTN2" s="185"/>
      <c r="QTO2" s="185"/>
      <c r="QTP2" s="185"/>
      <c r="QTQ2" s="185"/>
      <c r="QTR2" s="185"/>
      <c r="QTS2" s="185"/>
      <c r="QTT2" s="185"/>
      <c r="QTU2" s="185"/>
      <c r="QTV2" s="185"/>
      <c r="QTW2" s="185"/>
      <c r="QTX2" s="185"/>
      <c r="QTY2" s="185"/>
      <c r="QTZ2" s="185"/>
      <c r="QUA2" s="185"/>
      <c r="QUB2" s="185"/>
      <c r="QUC2" s="185"/>
      <c r="QUD2" s="185"/>
      <c r="QUE2" s="185"/>
      <c r="QUF2" s="185"/>
      <c r="QUG2" s="185"/>
      <c r="QUH2" s="185"/>
      <c r="QUI2" s="185"/>
      <c r="QUJ2" s="185"/>
      <c r="QUK2" s="185"/>
      <c r="QUL2" s="185"/>
      <c r="QUM2" s="185"/>
      <c r="QUN2" s="185"/>
      <c r="QUO2" s="185"/>
      <c r="QUP2" s="185"/>
      <c r="QUQ2" s="185"/>
      <c r="QUR2" s="185"/>
      <c r="QUS2" s="185"/>
      <c r="QUT2" s="185"/>
      <c r="QUU2" s="185"/>
      <c r="QUV2" s="185"/>
      <c r="QUW2" s="185"/>
      <c r="QUX2" s="185"/>
      <c r="QUY2" s="185"/>
      <c r="QUZ2" s="185"/>
      <c r="QVA2" s="185"/>
      <c r="QVB2" s="185"/>
      <c r="QVC2" s="185"/>
      <c r="QVD2" s="185"/>
      <c r="QVE2" s="185"/>
      <c r="QVF2" s="185"/>
      <c r="QVG2" s="185"/>
      <c r="QVH2" s="185"/>
      <c r="QVI2" s="185"/>
      <c r="QVJ2" s="185"/>
      <c r="QVK2" s="185"/>
      <c r="QVL2" s="185"/>
      <c r="QVM2" s="185"/>
      <c r="QVN2" s="185"/>
      <c r="QVO2" s="185"/>
      <c r="QVP2" s="185"/>
      <c r="QVQ2" s="185"/>
      <c r="QVR2" s="185"/>
      <c r="QVS2" s="185"/>
      <c r="QVT2" s="185"/>
      <c r="QVU2" s="185"/>
      <c r="QVV2" s="185"/>
      <c r="QVW2" s="185"/>
      <c r="QVX2" s="185"/>
      <c r="QVY2" s="185"/>
      <c r="QVZ2" s="185"/>
      <c r="QWA2" s="185"/>
      <c r="QWB2" s="185"/>
      <c r="QWC2" s="185"/>
      <c r="QWD2" s="185"/>
      <c r="QWE2" s="185"/>
      <c r="QWF2" s="185"/>
      <c r="QWG2" s="185"/>
      <c r="QWH2" s="185"/>
      <c r="QWI2" s="185"/>
      <c r="QWJ2" s="185"/>
      <c r="QWK2" s="185"/>
      <c r="QWL2" s="185"/>
      <c r="QWM2" s="185"/>
      <c r="QWN2" s="185"/>
      <c r="QWO2" s="185"/>
      <c r="QWP2" s="185"/>
      <c r="QWQ2" s="185"/>
      <c r="QWR2" s="185"/>
      <c r="QWS2" s="185"/>
      <c r="QWT2" s="185"/>
      <c r="QWU2" s="185"/>
      <c r="QWV2" s="185"/>
      <c r="QWW2" s="185"/>
      <c r="QWX2" s="185"/>
      <c r="QWY2" s="185"/>
      <c r="QWZ2" s="185"/>
      <c r="QXA2" s="185"/>
      <c r="QXB2" s="185"/>
      <c r="QXC2" s="185"/>
      <c r="QXD2" s="185"/>
      <c r="QXE2" s="185"/>
      <c r="QXF2" s="185"/>
      <c r="QXG2" s="185"/>
      <c r="QXH2" s="185"/>
      <c r="QXI2" s="185"/>
      <c r="QXJ2" s="185"/>
      <c r="QXK2" s="185"/>
      <c r="QXL2" s="185"/>
      <c r="QXM2" s="185"/>
      <c r="QXN2" s="185"/>
      <c r="QXO2" s="185"/>
      <c r="QXP2" s="185"/>
      <c r="QXQ2" s="185"/>
      <c r="QXR2" s="185"/>
      <c r="QXS2" s="185"/>
      <c r="QXT2" s="185"/>
      <c r="QXU2" s="185"/>
      <c r="QXV2" s="185"/>
      <c r="QXW2" s="185"/>
      <c r="QXX2" s="185"/>
      <c r="QXY2" s="185"/>
      <c r="QXZ2" s="185"/>
      <c r="QYA2" s="185"/>
      <c r="QYB2" s="185"/>
      <c r="QYC2" s="185"/>
      <c r="QYD2" s="185"/>
      <c r="QYE2" s="185"/>
      <c r="QYF2" s="185"/>
      <c r="QYG2" s="185"/>
      <c r="QYH2" s="185"/>
      <c r="QYI2" s="185"/>
      <c r="QYJ2" s="185"/>
      <c r="QYK2" s="185"/>
      <c r="QYL2" s="185"/>
      <c r="QYM2" s="185"/>
      <c r="QYN2" s="185"/>
      <c r="QYO2" s="185"/>
      <c r="QYP2" s="185"/>
      <c r="QYQ2" s="185"/>
      <c r="QYR2" s="185"/>
      <c r="QYS2" s="185"/>
      <c r="QYT2" s="185"/>
      <c r="QYU2" s="185"/>
      <c r="QYV2" s="185"/>
      <c r="QYW2" s="185"/>
      <c r="QYX2" s="185"/>
      <c r="QYY2" s="185"/>
      <c r="QYZ2" s="185"/>
      <c r="QZA2" s="185"/>
      <c r="QZB2" s="185"/>
      <c r="QZC2" s="185"/>
      <c r="QZD2" s="185"/>
      <c r="QZE2" s="185"/>
      <c r="QZF2" s="185"/>
      <c r="QZG2" s="185"/>
      <c r="QZH2" s="185"/>
      <c r="QZI2" s="185"/>
      <c r="QZJ2" s="185"/>
      <c r="QZK2" s="185"/>
      <c r="QZL2" s="185"/>
      <c r="QZM2" s="185"/>
      <c r="QZN2" s="185"/>
      <c r="QZO2" s="185"/>
      <c r="QZP2" s="185"/>
      <c r="QZQ2" s="185"/>
      <c r="QZR2" s="185"/>
      <c r="QZS2" s="185"/>
      <c r="QZT2" s="185"/>
      <c r="QZU2" s="185"/>
      <c r="QZV2" s="185"/>
      <c r="QZW2" s="185"/>
      <c r="QZX2" s="185"/>
      <c r="QZY2" s="185"/>
      <c r="QZZ2" s="185"/>
      <c r="RAA2" s="185"/>
      <c r="RAB2" s="185"/>
      <c r="RAC2" s="185"/>
      <c r="RAD2" s="185"/>
      <c r="RAE2" s="185"/>
      <c r="RAF2" s="185"/>
      <c r="RAG2" s="185"/>
      <c r="RAH2" s="185"/>
      <c r="RAI2" s="185"/>
      <c r="RAJ2" s="185"/>
      <c r="RAK2" s="185"/>
      <c r="RAL2" s="185"/>
      <c r="RAM2" s="185"/>
      <c r="RAN2" s="185"/>
      <c r="RAO2" s="185"/>
      <c r="RAP2" s="185"/>
      <c r="RAQ2" s="185"/>
      <c r="RAR2" s="185"/>
      <c r="RAS2" s="185"/>
      <c r="RAT2" s="185"/>
      <c r="RAU2" s="185"/>
      <c r="RAV2" s="185"/>
      <c r="RAW2" s="185"/>
      <c r="RAX2" s="185"/>
      <c r="RAY2" s="185"/>
      <c r="RAZ2" s="185"/>
      <c r="RBA2" s="185"/>
      <c r="RBB2" s="185"/>
      <c r="RBC2" s="185"/>
      <c r="RBD2" s="185"/>
      <c r="RBE2" s="185"/>
      <c r="RBF2" s="185"/>
      <c r="RBG2" s="185"/>
      <c r="RBH2" s="185"/>
      <c r="RBI2" s="185"/>
      <c r="RBJ2" s="185"/>
      <c r="RBK2" s="185"/>
      <c r="RBL2" s="185"/>
      <c r="RBM2" s="185"/>
      <c r="RBN2" s="185"/>
      <c r="RBO2" s="185"/>
      <c r="RBP2" s="185"/>
      <c r="RBQ2" s="185"/>
      <c r="RBR2" s="185"/>
      <c r="RBS2" s="185"/>
      <c r="RBT2" s="185"/>
      <c r="RBU2" s="185"/>
      <c r="RBV2" s="185"/>
      <c r="RBW2" s="185"/>
      <c r="RBX2" s="185"/>
      <c r="RBY2" s="185"/>
      <c r="RBZ2" s="185"/>
      <c r="RCA2" s="185"/>
      <c r="RCB2" s="185"/>
      <c r="RCC2" s="185"/>
      <c r="RCD2" s="185"/>
      <c r="RCE2" s="185"/>
      <c r="RCF2" s="185"/>
      <c r="RCG2" s="185"/>
      <c r="RCH2" s="185"/>
      <c r="RCI2" s="185"/>
      <c r="RCJ2" s="185"/>
      <c r="RCK2" s="185"/>
      <c r="RCL2" s="185"/>
      <c r="RCM2" s="185"/>
      <c r="RCN2" s="185"/>
      <c r="RCO2" s="185"/>
      <c r="RCP2" s="185"/>
      <c r="RCQ2" s="185"/>
      <c r="RCR2" s="185"/>
      <c r="RCS2" s="185"/>
      <c r="RCT2" s="185"/>
      <c r="RCU2" s="185"/>
      <c r="RCV2" s="185"/>
      <c r="RCW2" s="185"/>
      <c r="RCX2" s="185"/>
      <c r="RCY2" s="185"/>
      <c r="RCZ2" s="185"/>
      <c r="RDA2" s="185"/>
      <c r="RDB2" s="185"/>
      <c r="RDC2" s="185"/>
      <c r="RDD2" s="185"/>
      <c r="RDE2" s="185"/>
      <c r="RDF2" s="185"/>
      <c r="RDG2" s="185"/>
      <c r="RDH2" s="185"/>
      <c r="RDI2" s="185"/>
      <c r="RDJ2" s="185"/>
      <c r="RDK2" s="185"/>
      <c r="RDL2" s="185"/>
      <c r="RDM2" s="185"/>
      <c r="RDN2" s="185"/>
      <c r="RDO2" s="185"/>
      <c r="RDP2" s="185"/>
      <c r="RDQ2" s="185"/>
      <c r="RDR2" s="185"/>
      <c r="RDS2" s="185"/>
      <c r="RDT2" s="185"/>
      <c r="RDU2" s="185"/>
      <c r="RDV2" s="185"/>
      <c r="RDW2" s="185"/>
      <c r="RDX2" s="185"/>
      <c r="RDY2" s="185"/>
      <c r="RDZ2" s="185"/>
      <c r="REA2" s="185"/>
      <c r="REB2" s="185"/>
      <c r="REC2" s="185"/>
      <c r="RED2" s="185"/>
      <c r="REE2" s="185"/>
      <c r="REF2" s="185"/>
      <c r="REG2" s="185"/>
      <c r="REH2" s="185"/>
      <c r="REI2" s="185"/>
      <c r="REJ2" s="185"/>
      <c r="REK2" s="185"/>
      <c r="REL2" s="185"/>
      <c r="REM2" s="185"/>
      <c r="REN2" s="185"/>
      <c r="REO2" s="185"/>
      <c r="REP2" s="185"/>
      <c r="REQ2" s="185"/>
      <c r="RER2" s="185"/>
      <c r="RES2" s="185"/>
      <c r="RET2" s="185"/>
      <c r="REU2" s="185"/>
      <c r="REV2" s="185"/>
      <c r="REW2" s="185"/>
      <c r="REX2" s="185"/>
      <c r="REY2" s="185"/>
      <c r="REZ2" s="185"/>
      <c r="RFA2" s="185"/>
      <c r="RFB2" s="185"/>
      <c r="RFC2" s="185"/>
      <c r="RFD2" s="185"/>
      <c r="RFE2" s="185"/>
      <c r="RFF2" s="185"/>
      <c r="RFG2" s="185"/>
      <c r="RFH2" s="185"/>
      <c r="RFI2" s="185"/>
      <c r="RFJ2" s="185"/>
      <c r="RFK2" s="185"/>
      <c r="RFL2" s="185"/>
      <c r="RFM2" s="185"/>
      <c r="RFN2" s="185"/>
      <c r="RFO2" s="185"/>
      <c r="RFP2" s="185"/>
      <c r="RFQ2" s="185"/>
      <c r="RFR2" s="185"/>
      <c r="RFS2" s="185"/>
      <c r="RFT2" s="185"/>
      <c r="RFU2" s="185"/>
      <c r="RFV2" s="185"/>
      <c r="RFW2" s="185"/>
      <c r="RFX2" s="185"/>
      <c r="RFY2" s="185"/>
      <c r="RFZ2" s="185"/>
      <c r="RGA2" s="185"/>
      <c r="RGB2" s="185"/>
      <c r="RGC2" s="185"/>
      <c r="RGD2" s="185"/>
      <c r="RGE2" s="185"/>
      <c r="RGF2" s="185"/>
      <c r="RGG2" s="185"/>
      <c r="RGH2" s="185"/>
      <c r="RGI2" s="185"/>
      <c r="RGJ2" s="185"/>
      <c r="RGK2" s="185"/>
      <c r="RGL2" s="185"/>
      <c r="RGM2" s="185"/>
      <c r="RGN2" s="185"/>
      <c r="RGO2" s="185"/>
      <c r="RGP2" s="185"/>
      <c r="RGQ2" s="185"/>
      <c r="RGR2" s="185"/>
      <c r="RGS2" s="185"/>
      <c r="RGT2" s="185"/>
      <c r="RGU2" s="185"/>
      <c r="RGV2" s="185"/>
      <c r="RGW2" s="185"/>
      <c r="RGX2" s="185"/>
      <c r="RGY2" s="185"/>
      <c r="RGZ2" s="185"/>
      <c r="RHA2" s="185"/>
      <c r="RHB2" s="185"/>
      <c r="RHC2" s="185"/>
      <c r="RHD2" s="185"/>
      <c r="RHE2" s="185"/>
      <c r="RHF2" s="185"/>
      <c r="RHG2" s="185"/>
      <c r="RHH2" s="185"/>
      <c r="RHI2" s="185"/>
      <c r="RHJ2" s="185"/>
      <c r="RHK2" s="185"/>
      <c r="RHL2" s="185"/>
      <c r="RHM2" s="185"/>
      <c r="RHN2" s="185"/>
      <c r="RHO2" s="185"/>
      <c r="RHP2" s="185"/>
      <c r="RHQ2" s="185"/>
      <c r="RHR2" s="185"/>
      <c r="RHS2" s="185"/>
      <c r="RHT2" s="185"/>
      <c r="RHU2" s="185"/>
      <c r="RHV2" s="185"/>
      <c r="RHW2" s="185"/>
      <c r="RHX2" s="185"/>
      <c r="RHY2" s="185"/>
      <c r="RHZ2" s="185"/>
      <c r="RIA2" s="185"/>
      <c r="RIB2" s="185"/>
      <c r="RIC2" s="185"/>
      <c r="RID2" s="185"/>
      <c r="RIE2" s="185"/>
      <c r="RIF2" s="185"/>
      <c r="RIG2" s="185"/>
      <c r="RIH2" s="185"/>
      <c r="RII2" s="185"/>
      <c r="RIJ2" s="185"/>
      <c r="RIK2" s="185"/>
      <c r="RIL2" s="185"/>
      <c r="RIM2" s="185"/>
      <c r="RIN2" s="185"/>
      <c r="RIO2" s="185"/>
      <c r="RIP2" s="185"/>
      <c r="RIQ2" s="185"/>
      <c r="RIR2" s="185"/>
      <c r="RIS2" s="185"/>
      <c r="RIT2" s="185"/>
      <c r="RIU2" s="185"/>
      <c r="RIV2" s="185"/>
      <c r="RIW2" s="185"/>
      <c r="RIX2" s="185"/>
      <c r="RIY2" s="185"/>
      <c r="RIZ2" s="185"/>
      <c r="RJA2" s="185"/>
      <c r="RJB2" s="185"/>
      <c r="RJC2" s="185"/>
      <c r="RJD2" s="185"/>
      <c r="RJE2" s="185"/>
      <c r="RJF2" s="185"/>
      <c r="RJG2" s="185"/>
      <c r="RJH2" s="185"/>
      <c r="RJI2" s="185"/>
      <c r="RJJ2" s="185"/>
      <c r="RJK2" s="185"/>
      <c r="RJL2" s="185"/>
      <c r="RJM2" s="185"/>
      <c r="RJN2" s="185"/>
      <c r="RJO2" s="185"/>
      <c r="RJP2" s="185"/>
      <c r="RJQ2" s="185"/>
      <c r="RJR2" s="185"/>
      <c r="RJS2" s="185"/>
      <c r="RJT2" s="185"/>
      <c r="RJU2" s="185"/>
      <c r="RJV2" s="185"/>
      <c r="RJW2" s="185"/>
      <c r="RJX2" s="185"/>
      <c r="RJY2" s="185"/>
      <c r="RJZ2" s="185"/>
      <c r="RKA2" s="185"/>
      <c r="RKB2" s="185"/>
      <c r="RKC2" s="185"/>
      <c r="RKD2" s="185"/>
      <c r="RKE2" s="185"/>
      <c r="RKF2" s="185"/>
      <c r="RKG2" s="185"/>
      <c r="RKH2" s="185"/>
      <c r="RKI2" s="185"/>
      <c r="RKJ2" s="185"/>
      <c r="RKK2" s="185"/>
      <c r="RKL2" s="185"/>
      <c r="RKM2" s="185"/>
      <c r="RKN2" s="185"/>
      <c r="RKO2" s="185"/>
      <c r="RKP2" s="185"/>
      <c r="RKQ2" s="185"/>
      <c r="RKR2" s="185"/>
      <c r="RKS2" s="185"/>
      <c r="RKT2" s="185"/>
      <c r="RKU2" s="185"/>
      <c r="RKV2" s="185"/>
      <c r="RKW2" s="185"/>
      <c r="RKX2" s="185"/>
      <c r="RKY2" s="185"/>
      <c r="RKZ2" s="185"/>
      <c r="RLA2" s="185"/>
      <c r="RLB2" s="185"/>
      <c r="RLC2" s="185"/>
      <c r="RLD2" s="185"/>
      <c r="RLE2" s="185"/>
      <c r="RLF2" s="185"/>
      <c r="RLG2" s="185"/>
      <c r="RLH2" s="185"/>
      <c r="RLI2" s="185"/>
      <c r="RLJ2" s="185"/>
      <c r="RLK2" s="185"/>
      <c r="RLL2" s="185"/>
      <c r="RLM2" s="185"/>
      <c r="RLN2" s="185"/>
      <c r="RLO2" s="185"/>
      <c r="RLP2" s="185"/>
      <c r="RLQ2" s="185"/>
      <c r="RLR2" s="185"/>
      <c r="RLS2" s="185"/>
      <c r="RLT2" s="185"/>
      <c r="RLU2" s="185"/>
      <c r="RLV2" s="185"/>
      <c r="RLW2" s="185"/>
      <c r="RLX2" s="185"/>
      <c r="RLY2" s="185"/>
      <c r="RLZ2" s="185"/>
      <c r="RMA2" s="185"/>
      <c r="RMB2" s="185"/>
      <c r="RMC2" s="185"/>
      <c r="RMD2" s="185"/>
      <c r="RME2" s="185"/>
      <c r="RMF2" s="185"/>
      <c r="RMG2" s="185"/>
      <c r="RMH2" s="185"/>
      <c r="RMI2" s="185"/>
      <c r="RMJ2" s="185"/>
      <c r="RMK2" s="185"/>
      <c r="RML2" s="185"/>
      <c r="RMM2" s="185"/>
      <c r="RMN2" s="185"/>
      <c r="RMO2" s="185"/>
      <c r="RMP2" s="185"/>
      <c r="RMQ2" s="185"/>
      <c r="RMR2" s="185"/>
      <c r="RMS2" s="185"/>
      <c r="RMT2" s="185"/>
      <c r="RMU2" s="185"/>
      <c r="RMV2" s="185"/>
      <c r="RMW2" s="185"/>
      <c r="RMX2" s="185"/>
      <c r="RMY2" s="185"/>
      <c r="RMZ2" s="185"/>
      <c r="RNA2" s="185"/>
      <c r="RNB2" s="185"/>
      <c r="RNC2" s="185"/>
      <c r="RND2" s="185"/>
      <c r="RNE2" s="185"/>
      <c r="RNF2" s="185"/>
      <c r="RNG2" s="185"/>
      <c r="RNH2" s="185"/>
      <c r="RNI2" s="185"/>
      <c r="RNJ2" s="185"/>
      <c r="RNK2" s="185"/>
      <c r="RNL2" s="185"/>
      <c r="RNM2" s="185"/>
      <c r="RNN2" s="185"/>
      <c r="RNO2" s="185"/>
      <c r="RNP2" s="185"/>
      <c r="RNQ2" s="185"/>
      <c r="RNR2" s="185"/>
      <c r="RNS2" s="185"/>
      <c r="RNT2" s="185"/>
      <c r="RNU2" s="185"/>
      <c r="RNV2" s="185"/>
      <c r="RNW2" s="185"/>
      <c r="RNX2" s="185"/>
      <c r="RNY2" s="185"/>
      <c r="RNZ2" s="185"/>
      <c r="ROA2" s="185"/>
      <c r="ROB2" s="185"/>
      <c r="ROC2" s="185"/>
      <c r="ROD2" s="185"/>
      <c r="ROE2" s="185"/>
      <c r="ROF2" s="185"/>
      <c r="ROG2" s="185"/>
      <c r="ROH2" s="185"/>
      <c r="ROI2" s="185"/>
      <c r="ROJ2" s="185"/>
      <c r="ROK2" s="185"/>
      <c r="ROL2" s="185"/>
      <c r="ROM2" s="185"/>
      <c r="RON2" s="185"/>
      <c r="ROO2" s="185"/>
      <c r="ROP2" s="185"/>
      <c r="ROQ2" s="185"/>
      <c r="ROR2" s="185"/>
      <c r="ROS2" s="185"/>
      <c r="ROT2" s="185"/>
      <c r="ROU2" s="185"/>
      <c r="ROV2" s="185"/>
      <c r="ROW2" s="185"/>
      <c r="ROX2" s="185"/>
      <c r="ROY2" s="185"/>
      <c r="ROZ2" s="185"/>
      <c r="RPA2" s="185"/>
      <c r="RPB2" s="185"/>
      <c r="RPC2" s="185"/>
      <c r="RPD2" s="185"/>
      <c r="RPE2" s="185"/>
      <c r="RPF2" s="185"/>
      <c r="RPG2" s="185"/>
      <c r="RPH2" s="185"/>
      <c r="RPI2" s="185"/>
      <c r="RPJ2" s="185"/>
      <c r="RPK2" s="185"/>
      <c r="RPL2" s="185"/>
      <c r="RPM2" s="185"/>
      <c r="RPN2" s="185"/>
      <c r="RPO2" s="185"/>
      <c r="RPP2" s="185"/>
      <c r="RPQ2" s="185"/>
      <c r="RPR2" s="185"/>
      <c r="RPS2" s="185"/>
      <c r="RPT2" s="185"/>
      <c r="RPU2" s="185"/>
      <c r="RPV2" s="185"/>
      <c r="RPW2" s="185"/>
      <c r="RPX2" s="185"/>
      <c r="RPY2" s="185"/>
      <c r="RPZ2" s="185"/>
      <c r="RQA2" s="185"/>
      <c r="RQB2" s="185"/>
      <c r="RQC2" s="185"/>
      <c r="RQD2" s="185"/>
      <c r="RQE2" s="185"/>
      <c r="RQF2" s="185"/>
      <c r="RQG2" s="185"/>
      <c r="RQH2" s="185"/>
      <c r="RQI2" s="185"/>
      <c r="RQJ2" s="185"/>
      <c r="RQK2" s="185"/>
      <c r="RQL2" s="185"/>
      <c r="RQM2" s="185"/>
      <c r="RQN2" s="185"/>
      <c r="RQO2" s="185"/>
      <c r="RQP2" s="185"/>
      <c r="RQQ2" s="185"/>
      <c r="RQR2" s="185"/>
      <c r="RQS2" s="185"/>
      <c r="RQT2" s="185"/>
      <c r="RQU2" s="185"/>
      <c r="RQV2" s="185"/>
      <c r="RQW2" s="185"/>
      <c r="RQX2" s="185"/>
      <c r="RQY2" s="185"/>
      <c r="RQZ2" s="185"/>
      <c r="RRA2" s="185"/>
      <c r="RRB2" s="185"/>
      <c r="RRC2" s="185"/>
      <c r="RRD2" s="185"/>
      <c r="RRE2" s="185"/>
      <c r="RRF2" s="185"/>
      <c r="RRG2" s="185"/>
      <c r="RRH2" s="185"/>
      <c r="RRI2" s="185"/>
      <c r="RRJ2" s="185"/>
      <c r="RRK2" s="185"/>
      <c r="RRL2" s="185"/>
      <c r="RRM2" s="185"/>
      <c r="RRN2" s="185"/>
      <c r="RRO2" s="185"/>
      <c r="RRP2" s="185"/>
      <c r="RRQ2" s="185"/>
      <c r="RRR2" s="185"/>
      <c r="RRS2" s="185"/>
      <c r="RRT2" s="185"/>
      <c r="RRU2" s="185"/>
      <c r="RRV2" s="185"/>
      <c r="RRW2" s="185"/>
      <c r="RRX2" s="185"/>
      <c r="RRY2" s="185"/>
      <c r="RRZ2" s="185"/>
      <c r="RSA2" s="185"/>
      <c r="RSB2" s="185"/>
      <c r="RSC2" s="185"/>
      <c r="RSD2" s="185"/>
      <c r="RSE2" s="185"/>
      <c r="RSF2" s="185"/>
      <c r="RSG2" s="185"/>
      <c r="RSH2" s="185"/>
      <c r="RSI2" s="185"/>
      <c r="RSJ2" s="185"/>
      <c r="RSK2" s="185"/>
      <c r="RSL2" s="185"/>
      <c r="RSM2" s="185"/>
      <c r="RSN2" s="185"/>
      <c r="RSO2" s="185"/>
      <c r="RSP2" s="185"/>
      <c r="RSQ2" s="185"/>
      <c r="RSR2" s="185"/>
      <c r="RSS2" s="185"/>
      <c r="RST2" s="185"/>
      <c r="RSU2" s="185"/>
      <c r="RSV2" s="185"/>
      <c r="RSW2" s="185"/>
      <c r="RSX2" s="185"/>
      <c r="RSY2" s="185"/>
      <c r="RSZ2" s="185"/>
      <c r="RTA2" s="185"/>
      <c r="RTB2" s="185"/>
      <c r="RTC2" s="185"/>
      <c r="RTD2" s="185"/>
      <c r="RTE2" s="185"/>
      <c r="RTF2" s="185"/>
      <c r="RTG2" s="185"/>
      <c r="RTH2" s="185"/>
      <c r="RTI2" s="185"/>
      <c r="RTJ2" s="185"/>
      <c r="RTK2" s="185"/>
      <c r="RTL2" s="185"/>
      <c r="RTM2" s="185"/>
      <c r="RTN2" s="185"/>
      <c r="RTO2" s="185"/>
      <c r="RTP2" s="185"/>
      <c r="RTQ2" s="185"/>
      <c r="RTR2" s="185"/>
      <c r="RTS2" s="185"/>
      <c r="RTT2" s="185"/>
      <c r="RTU2" s="185"/>
      <c r="RTV2" s="185"/>
      <c r="RTW2" s="185"/>
      <c r="RTX2" s="185"/>
      <c r="RTY2" s="185"/>
      <c r="RTZ2" s="185"/>
      <c r="RUA2" s="185"/>
      <c r="RUB2" s="185"/>
      <c r="RUC2" s="185"/>
      <c r="RUD2" s="185"/>
      <c r="RUE2" s="185"/>
      <c r="RUF2" s="185"/>
      <c r="RUG2" s="185"/>
      <c r="RUH2" s="185"/>
      <c r="RUI2" s="185"/>
      <c r="RUJ2" s="185"/>
      <c r="RUK2" s="185"/>
      <c r="RUL2" s="185"/>
      <c r="RUM2" s="185"/>
      <c r="RUN2" s="185"/>
      <c r="RUO2" s="185"/>
      <c r="RUP2" s="185"/>
      <c r="RUQ2" s="185"/>
      <c r="RUR2" s="185"/>
      <c r="RUS2" s="185"/>
      <c r="RUT2" s="185"/>
      <c r="RUU2" s="185"/>
      <c r="RUV2" s="185"/>
      <c r="RUW2" s="185"/>
      <c r="RUX2" s="185"/>
      <c r="RUY2" s="185"/>
      <c r="RUZ2" s="185"/>
      <c r="RVA2" s="185"/>
      <c r="RVB2" s="185"/>
      <c r="RVC2" s="185"/>
      <c r="RVD2" s="185"/>
      <c r="RVE2" s="185"/>
      <c r="RVF2" s="185"/>
      <c r="RVG2" s="185"/>
      <c r="RVH2" s="185"/>
      <c r="RVI2" s="185"/>
      <c r="RVJ2" s="185"/>
      <c r="RVK2" s="185"/>
      <c r="RVL2" s="185"/>
      <c r="RVM2" s="185"/>
      <c r="RVN2" s="185"/>
      <c r="RVO2" s="185"/>
      <c r="RVP2" s="185"/>
      <c r="RVQ2" s="185"/>
      <c r="RVR2" s="185"/>
      <c r="RVS2" s="185"/>
      <c r="RVT2" s="185"/>
      <c r="RVU2" s="185"/>
      <c r="RVV2" s="185"/>
      <c r="RVW2" s="185"/>
      <c r="RVX2" s="185"/>
      <c r="RVY2" s="185"/>
      <c r="RVZ2" s="185"/>
      <c r="RWA2" s="185"/>
      <c r="RWB2" s="185"/>
      <c r="RWC2" s="185"/>
      <c r="RWD2" s="185"/>
      <c r="RWE2" s="185"/>
      <c r="RWF2" s="185"/>
      <c r="RWG2" s="185"/>
      <c r="RWH2" s="185"/>
      <c r="RWI2" s="185"/>
      <c r="RWJ2" s="185"/>
      <c r="RWK2" s="185"/>
      <c r="RWL2" s="185"/>
      <c r="RWM2" s="185"/>
      <c r="RWN2" s="185"/>
      <c r="RWO2" s="185"/>
      <c r="RWP2" s="185"/>
      <c r="RWQ2" s="185"/>
      <c r="RWR2" s="185"/>
      <c r="RWS2" s="185"/>
      <c r="RWT2" s="185"/>
      <c r="RWU2" s="185"/>
      <c r="RWV2" s="185"/>
      <c r="RWW2" s="185"/>
      <c r="RWX2" s="185"/>
      <c r="RWY2" s="185"/>
      <c r="RWZ2" s="185"/>
      <c r="RXA2" s="185"/>
      <c r="RXB2" s="185"/>
      <c r="RXC2" s="185"/>
      <c r="RXD2" s="185"/>
      <c r="RXE2" s="185"/>
      <c r="RXF2" s="185"/>
      <c r="RXG2" s="185"/>
      <c r="RXH2" s="185"/>
      <c r="RXI2" s="185"/>
      <c r="RXJ2" s="185"/>
      <c r="RXK2" s="185"/>
      <c r="RXL2" s="185"/>
      <c r="RXM2" s="185"/>
      <c r="RXN2" s="185"/>
      <c r="RXO2" s="185"/>
      <c r="RXP2" s="185"/>
      <c r="RXQ2" s="185"/>
      <c r="RXR2" s="185"/>
      <c r="RXS2" s="185"/>
      <c r="RXT2" s="185"/>
      <c r="RXU2" s="185"/>
      <c r="RXV2" s="185"/>
      <c r="RXW2" s="185"/>
      <c r="RXX2" s="185"/>
      <c r="RXY2" s="185"/>
      <c r="RXZ2" s="185"/>
      <c r="RYA2" s="185"/>
      <c r="RYB2" s="185"/>
      <c r="RYC2" s="185"/>
      <c r="RYD2" s="185"/>
      <c r="RYE2" s="185"/>
      <c r="RYF2" s="185"/>
      <c r="RYG2" s="185"/>
      <c r="RYH2" s="185"/>
      <c r="RYI2" s="185"/>
      <c r="RYJ2" s="185"/>
      <c r="RYK2" s="185"/>
      <c r="RYL2" s="185"/>
      <c r="RYM2" s="185"/>
      <c r="RYN2" s="185"/>
      <c r="RYO2" s="185"/>
      <c r="RYP2" s="185"/>
      <c r="RYQ2" s="185"/>
      <c r="RYR2" s="185"/>
      <c r="RYS2" s="185"/>
      <c r="RYT2" s="185"/>
      <c r="RYU2" s="185"/>
      <c r="RYV2" s="185"/>
      <c r="RYW2" s="185"/>
      <c r="RYX2" s="185"/>
      <c r="RYY2" s="185"/>
      <c r="RYZ2" s="185"/>
      <c r="RZA2" s="185"/>
      <c r="RZB2" s="185"/>
      <c r="RZC2" s="185"/>
      <c r="RZD2" s="185"/>
      <c r="RZE2" s="185"/>
      <c r="RZF2" s="185"/>
      <c r="RZG2" s="185"/>
      <c r="RZH2" s="185"/>
      <c r="RZI2" s="185"/>
      <c r="RZJ2" s="185"/>
      <c r="RZK2" s="185"/>
      <c r="RZL2" s="185"/>
      <c r="RZM2" s="185"/>
      <c r="RZN2" s="185"/>
      <c r="RZO2" s="185"/>
      <c r="RZP2" s="185"/>
      <c r="RZQ2" s="185"/>
      <c r="RZR2" s="185"/>
      <c r="RZS2" s="185"/>
      <c r="RZT2" s="185"/>
      <c r="RZU2" s="185"/>
      <c r="RZV2" s="185"/>
      <c r="RZW2" s="185"/>
      <c r="RZX2" s="185"/>
      <c r="RZY2" s="185"/>
      <c r="RZZ2" s="185"/>
      <c r="SAA2" s="185"/>
      <c r="SAB2" s="185"/>
      <c r="SAC2" s="185"/>
      <c r="SAD2" s="185"/>
      <c r="SAE2" s="185"/>
      <c r="SAF2" s="185"/>
      <c r="SAG2" s="185"/>
      <c r="SAH2" s="185"/>
      <c r="SAI2" s="185"/>
      <c r="SAJ2" s="185"/>
      <c r="SAK2" s="185"/>
      <c r="SAL2" s="185"/>
      <c r="SAM2" s="185"/>
      <c r="SAN2" s="185"/>
      <c r="SAO2" s="185"/>
      <c r="SAP2" s="185"/>
      <c r="SAQ2" s="185"/>
      <c r="SAR2" s="185"/>
      <c r="SAS2" s="185"/>
      <c r="SAT2" s="185"/>
      <c r="SAU2" s="185"/>
      <c r="SAV2" s="185"/>
      <c r="SAW2" s="185"/>
      <c r="SAX2" s="185"/>
      <c r="SAY2" s="185"/>
      <c r="SAZ2" s="185"/>
      <c r="SBA2" s="185"/>
      <c r="SBB2" s="185"/>
      <c r="SBC2" s="185"/>
      <c r="SBD2" s="185"/>
      <c r="SBE2" s="185"/>
      <c r="SBF2" s="185"/>
      <c r="SBG2" s="185"/>
      <c r="SBH2" s="185"/>
      <c r="SBI2" s="185"/>
      <c r="SBJ2" s="185"/>
      <c r="SBK2" s="185"/>
      <c r="SBL2" s="185"/>
      <c r="SBM2" s="185"/>
      <c r="SBN2" s="185"/>
      <c r="SBO2" s="185"/>
      <c r="SBP2" s="185"/>
      <c r="SBQ2" s="185"/>
      <c r="SBR2" s="185"/>
      <c r="SBS2" s="185"/>
      <c r="SBT2" s="185"/>
      <c r="SBU2" s="185"/>
      <c r="SBV2" s="185"/>
      <c r="SBW2" s="185"/>
      <c r="SBX2" s="185"/>
      <c r="SBY2" s="185"/>
      <c r="SBZ2" s="185"/>
      <c r="SCA2" s="185"/>
      <c r="SCB2" s="185"/>
      <c r="SCC2" s="185"/>
      <c r="SCD2" s="185"/>
      <c r="SCE2" s="185"/>
      <c r="SCF2" s="185"/>
      <c r="SCG2" s="185"/>
      <c r="SCH2" s="185"/>
      <c r="SCI2" s="185"/>
      <c r="SCJ2" s="185"/>
      <c r="SCK2" s="185"/>
      <c r="SCL2" s="185"/>
      <c r="SCM2" s="185"/>
      <c r="SCN2" s="185"/>
      <c r="SCO2" s="185"/>
      <c r="SCP2" s="185"/>
      <c r="SCQ2" s="185"/>
      <c r="SCR2" s="185"/>
      <c r="SCS2" s="185"/>
      <c r="SCT2" s="185"/>
      <c r="SCU2" s="185"/>
      <c r="SCV2" s="185"/>
      <c r="SCW2" s="185"/>
      <c r="SCX2" s="185"/>
      <c r="SCY2" s="185"/>
      <c r="SCZ2" s="185"/>
      <c r="SDA2" s="185"/>
      <c r="SDB2" s="185"/>
      <c r="SDC2" s="185"/>
      <c r="SDD2" s="185"/>
      <c r="SDE2" s="185"/>
      <c r="SDF2" s="185"/>
      <c r="SDG2" s="185"/>
      <c r="SDH2" s="185"/>
      <c r="SDI2" s="185"/>
      <c r="SDJ2" s="185"/>
      <c r="SDK2" s="185"/>
      <c r="SDL2" s="185"/>
      <c r="SDM2" s="185"/>
      <c r="SDN2" s="185"/>
      <c r="SDO2" s="185"/>
      <c r="SDP2" s="185"/>
      <c r="SDQ2" s="185"/>
      <c r="SDR2" s="185"/>
      <c r="SDS2" s="185"/>
      <c r="SDT2" s="185"/>
      <c r="SDU2" s="185"/>
      <c r="SDV2" s="185"/>
      <c r="SDW2" s="185"/>
      <c r="SDX2" s="185"/>
      <c r="SDY2" s="185"/>
      <c r="SDZ2" s="185"/>
      <c r="SEA2" s="185"/>
      <c r="SEB2" s="185"/>
      <c r="SEC2" s="185"/>
      <c r="SED2" s="185"/>
      <c r="SEE2" s="185"/>
      <c r="SEF2" s="185"/>
      <c r="SEG2" s="185"/>
      <c r="SEH2" s="185"/>
      <c r="SEI2" s="185"/>
      <c r="SEJ2" s="185"/>
      <c r="SEK2" s="185"/>
      <c r="SEL2" s="185"/>
      <c r="SEM2" s="185"/>
      <c r="SEN2" s="185"/>
      <c r="SEO2" s="185"/>
      <c r="SEP2" s="185"/>
      <c r="SEQ2" s="185"/>
      <c r="SER2" s="185"/>
      <c r="SES2" s="185"/>
      <c r="SET2" s="185"/>
      <c r="SEU2" s="185"/>
      <c r="SEV2" s="185"/>
      <c r="SEW2" s="185"/>
      <c r="SEX2" s="185"/>
      <c r="SEY2" s="185"/>
      <c r="SEZ2" s="185"/>
      <c r="SFA2" s="185"/>
      <c r="SFB2" s="185"/>
      <c r="SFC2" s="185"/>
      <c r="SFD2" s="185"/>
      <c r="SFE2" s="185"/>
      <c r="SFF2" s="185"/>
      <c r="SFG2" s="185"/>
      <c r="SFH2" s="185"/>
      <c r="SFI2" s="185"/>
      <c r="SFJ2" s="185"/>
      <c r="SFK2" s="185"/>
      <c r="SFL2" s="185"/>
      <c r="SFM2" s="185"/>
      <c r="SFN2" s="185"/>
      <c r="SFO2" s="185"/>
      <c r="SFP2" s="185"/>
      <c r="SFQ2" s="185"/>
      <c r="SFR2" s="185"/>
      <c r="SFS2" s="185"/>
      <c r="SFT2" s="185"/>
      <c r="SFU2" s="185"/>
      <c r="SFV2" s="185"/>
      <c r="SFW2" s="185"/>
      <c r="SFX2" s="185"/>
      <c r="SFY2" s="185"/>
      <c r="SFZ2" s="185"/>
      <c r="SGA2" s="185"/>
      <c r="SGB2" s="185"/>
      <c r="SGC2" s="185"/>
      <c r="SGD2" s="185"/>
      <c r="SGE2" s="185"/>
      <c r="SGF2" s="185"/>
      <c r="SGG2" s="185"/>
      <c r="SGH2" s="185"/>
      <c r="SGI2" s="185"/>
      <c r="SGJ2" s="185"/>
      <c r="SGK2" s="185"/>
      <c r="SGL2" s="185"/>
      <c r="SGM2" s="185"/>
      <c r="SGN2" s="185"/>
      <c r="SGO2" s="185"/>
      <c r="SGP2" s="185"/>
      <c r="SGQ2" s="185"/>
      <c r="SGR2" s="185"/>
      <c r="SGS2" s="185"/>
      <c r="SGT2" s="185"/>
      <c r="SGU2" s="185"/>
      <c r="SGV2" s="185"/>
      <c r="SGW2" s="185"/>
      <c r="SGX2" s="185"/>
      <c r="SGY2" s="185"/>
      <c r="SGZ2" s="185"/>
      <c r="SHA2" s="185"/>
      <c r="SHB2" s="185"/>
      <c r="SHC2" s="185"/>
      <c r="SHD2" s="185"/>
      <c r="SHE2" s="185"/>
      <c r="SHF2" s="185"/>
      <c r="SHG2" s="185"/>
      <c r="SHH2" s="185"/>
      <c r="SHI2" s="185"/>
      <c r="SHJ2" s="185"/>
      <c r="SHK2" s="185"/>
      <c r="SHL2" s="185"/>
      <c r="SHM2" s="185"/>
      <c r="SHN2" s="185"/>
      <c r="SHO2" s="185"/>
      <c r="SHP2" s="185"/>
      <c r="SHQ2" s="185"/>
      <c r="SHR2" s="185"/>
      <c r="SHS2" s="185"/>
      <c r="SHT2" s="185"/>
      <c r="SHU2" s="185"/>
      <c r="SHV2" s="185"/>
      <c r="SHW2" s="185"/>
      <c r="SHX2" s="185"/>
      <c r="SHY2" s="185"/>
      <c r="SHZ2" s="185"/>
      <c r="SIA2" s="185"/>
      <c r="SIB2" s="185"/>
      <c r="SIC2" s="185"/>
      <c r="SID2" s="185"/>
      <c r="SIE2" s="185"/>
      <c r="SIF2" s="185"/>
      <c r="SIG2" s="185"/>
      <c r="SIH2" s="185"/>
      <c r="SII2" s="185"/>
      <c r="SIJ2" s="185"/>
      <c r="SIK2" s="185"/>
      <c r="SIL2" s="185"/>
      <c r="SIM2" s="185"/>
      <c r="SIN2" s="185"/>
      <c r="SIO2" s="185"/>
      <c r="SIP2" s="185"/>
      <c r="SIQ2" s="185"/>
      <c r="SIR2" s="185"/>
      <c r="SIS2" s="185"/>
      <c r="SIT2" s="185"/>
      <c r="SIU2" s="185"/>
      <c r="SIV2" s="185"/>
      <c r="SIW2" s="185"/>
      <c r="SIX2" s="185"/>
      <c r="SIY2" s="185"/>
      <c r="SIZ2" s="185"/>
      <c r="SJA2" s="185"/>
      <c r="SJB2" s="185"/>
      <c r="SJC2" s="185"/>
      <c r="SJD2" s="185"/>
      <c r="SJE2" s="185"/>
      <c r="SJF2" s="185"/>
      <c r="SJG2" s="185"/>
      <c r="SJH2" s="185"/>
      <c r="SJI2" s="185"/>
      <c r="SJJ2" s="185"/>
      <c r="SJK2" s="185"/>
      <c r="SJL2" s="185"/>
      <c r="SJM2" s="185"/>
      <c r="SJN2" s="185"/>
      <c r="SJO2" s="185"/>
      <c r="SJP2" s="185"/>
      <c r="SJQ2" s="185"/>
      <c r="SJR2" s="185"/>
      <c r="SJS2" s="185"/>
      <c r="SJT2" s="185"/>
      <c r="SJU2" s="185"/>
      <c r="SJV2" s="185"/>
      <c r="SJW2" s="185"/>
      <c r="SJX2" s="185"/>
      <c r="SJY2" s="185"/>
      <c r="SJZ2" s="185"/>
      <c r="SKA2" s="185"/>
      <c r="SKB2" s="185"/>
      <c r="SKC2" s="185"/>
      <c r="SKD2" s="185"/>
      <c r="SKE2" s="185"/>
      <c r="SKF2" s="185"/>
      <c r="SKG2" s="185"/>
      <c r="SKH2" s="185"/>
      <c r="SKI2" s="185"/>
      <c r="SKJ2" s="185"/>
      <c r="SKK2" s="185"/>
      <c r="SKL2" s="185"/>
      <c r="SKM2" s="185"/>
      <c r="SKN2" s="185"/>
      <c r="SKO2" s="185"/>
      <c r="SKP2" s="185"/>
      <c r="SKQ2" s="185"/>
      <c r="SKR2" s="185"/>
      <c r="SKS2" s="185"/>
      <c r="SKT2" s="185"/>
      <c r="SKU2" s="185"/>
      <c r="SKV2" s="185"/>
      <c r="SKW2" s="185"/>
      <c r="SKX2" s="185"/>
      <c r="SKY2" s="185"/>
      <c r="SKZ2" s="185"/>
      <c r="SLA2" s="185"/>
      <c r="SLB2" s="185"/>
      <c r="SLC2" s="185"/>
      <c r="SLD2" s="185"/>
      <c r="SLE2" s="185"/>
      <c r="SLF2" s="185"/>
      <c r="SLG2" s="185"/>
      <c r="SLH2" s="185"/>
      <c r="SLI2" s="185"/>
      <c r="SLJ2" s="185"/>
      <c r="SLK2" s="185"/>
      <c r="SLL2" s="185"/>
      <c r="SLM2" s="185"/>
      <c r="SLN2" s="185"/>
      <c r="SLO2" s="185"/>
      <c r="SLP2" s="185"/>
      <c r="SLQ2" s="185"/>
      <c r="SLR2" s="185"/>
      <c r="SLS2" s="185"/>
      <c r="SLT2" s="185"/>
      <c r="SLU2" s="185"/>
      <c r="SLV2" s="185"/>
      <c r="SLW2" s="185"/>
      <c r="SLX2" s="185"/>
      <c r="SLY2" s="185"/>
      <c r="SLZ2" s="185"/>
      <c r="SMA2" s="185"/>
      <c r="SMB2" s="185"/>
      <c r="SMC2" s="185"/>
      <c r="SMD2" s="185"/>
      <c r="SME2" s="185"/>
      <c r="SMF2" s="185"/>
      <c r="SMG2" s="185"/>
      <c r="SMH2" s="185"/>
      <c r="SMI2" s="185"/>
      <c r="SMJ2" s="185"/>
      <c r="SMK2" s="185"/>
      <c r="SML2" s="185"/>
      <c r="SMM2" s="185"/>
      <c r="SMN2" s="185"/>
      <c r="SMO2" s="185"/>
      <c r="SMP2" s="185"/>
      <c r="SMQ2" s="185"/>
      <c r="SMR2" s="185"/>
      <c r="SMS2" s="185"/>
      <c r="SMT2" s="185"/>
      <c r="SMU2" s="185"/>
      <c r="SMV2" s="185"/>
      <c r="SMW2" s="185"/>
      <c r="SMX2" s="185"/>
      <c r="SMY2" s="185"/>
      <c r="SMZ2" s="185"/>
      <c r="SNA2" s="185"/>
      <c r="SNB2" s="185"/>
      <c r="SNC2" s="185"/>
      <c r="SND2" s="185"/>
      <c r="SNE2" s="185"/>
      <c r="SNF2" s="185"/>
      <c r="SNG2" s="185"/>
      <c r="SNH2" s="185"/>
      <c r="SNI2" s="185"/>
      <c r="SNJ2" s="185"/>
      <c r="SNK2" s="185"/>
      <c r="SNL2" s="185"/>
      <c r="SNM2" s="185"/>
      <c r="SNN2" s="185"/>
      <c r="SNO2" s="185"/>
      <c r="SNP2" s="185"/>
      <c r="SNQ2" s="185"/>
      <c r="SNR2" s="185"/>
      <c r="SNS2" s="185"/>
      <c r="SNT2" s="185"/>
      <c r="SNU2" s="185"/>
      <c r="SNV2" s="185"/>
      <c r="SNW2" s="185"/>
      <c r="SNX2" s="185"/>
      <c r="SNY2" s="185"/>
      <c r="SNZ2" s="185"/>
      <c r="SOA2" s="185"/>
      <c r="SOB2" s="185"/>
      <c r="SOC2" s="185"/>
      <c r="SOD2" s="185"/>
      <c r="SOE2" s="185"/>
      <c r="SOF2" s="185"/>
      <c r="SOG2" s="185"/>
      <c r="SOH2" s="185"/>
      <c r="SOI2" s="185"/>
      <c r="SOJ2" s="185"/>
      <c r="SOK2" s="185"/>
      <c r="SOL2" s="185"/>
      <c r="SOM2" s="185"/>
      <c r="SON2" s="185"/>
      <c r="SOO2" s="185"/>
      <c r="SOP2" s="185"/>
      <c r="SOQ2" s="185"/>
      <c r="SOR2" s="185"/>
      <c r="SOS2" s="185"/>
      <c r="SOT2" s="185"/>
      <c r="SOU2" s="185"/>
      <c r="SOV2" s="185"/>
      <c r="SOW2" s="185"/>
      <c r="SOX2" s="185"/>
      <c r="SOY2" s="185"/>
      <c r="SOZ2" s="185"/>
      <c r="SPA2" s="185"/>
      <c r="SPB2" s="185"/>
      <c r="SPC2" s="185"/>
      <c r="SPD2" s="185"/>
      <c r="SPE2" s="185"/>
      <c r="SPF2" s="185"/>
      <c r="SPG2" s="185"/>
      <c r="SPH2" s="185"/>
      <c r="SPI2" s="185"/>
      <c r="SPJ2" s="185"/>
      <c r="SPK2" s="185"/>
      <c r="SPL2" s="185"/>
      <c r="SPM2" s="185"/>
      <c r="SPN2" s="185"/>
      <c r="SPO2" s="185"/>
      <c r="SPP2" s="185"/>
      <c r="SPQ2" s="185"/>
      <c r="SPR2" s="185"/>
      <c r="SPS2" s="185"/>
      <c r="SPT2" s="185"/>
      <c r="SPU2" s="185"/>
      <c r="SPV2" s="185"/>
      <c r="SPW2" s="185"/>
      <c r="SPX2" s="185"/>
      <c r="SPY2" s="185"/>
      <c r="SPZ2" s="185"/>
      <c r="SQA2" s="185"/>
      <c r="SQB2" s="185"/>
      <c r="SQC2" s="185"/>
      <c r="SQD2" s="185"/>
      <c r="SQE2" s="185"/>
      <c r="SQF2" s="185"/>
      <c r="SQG2" s="185"/>
      <c r="SQH2" s="185"/>
      <c r="SQI2" s="185"/>
      <c r="SQJ2" s="185"/>
      <c r="SQK2" s="185"/>
      <c r="SQL2" s="185"/>
      <c r="SQM2" s="185"/>
      <c r="SQN2" s="185"/>
      <c r="SQO2" s="185"/>
      <c r="SQP2" s="185"/>
      <c r="SQQ2" s="185"/>
      <c r="SQR2" s="185"/>
      <c r="SQS2" s="185"/>
      <c r="SQT2" s="185"/>
      <c r="SQU2" s="185"/>
      <c r="SQV2" s="185"/>
      <c r="SQW2" s="185"/>
      <c r="SQX2" s="185"/>
      <c r="SQY2" s="185"/>
      <c r="SQZ2" s="185"/>
      <c r="SRA2" s="185"/>
      <c r="SRB2" s="185"/>
      <c r="SRC2" s="185"/>
      <c r="SRD2" s="185"/>
      <c r="SRE2" s="185"/>
      <c r="SRF2" s="185"/>
      <c r="SRG2" s="185"/>
      <c r="SRH2" s="185"/>
      <c r="SRI2" s="185"/>
      <c r="SRJ2" s="185"/>
      <c r="SRK2" s="185"/>
      <c r="SRL2" s="185"/>
      <c r="SRM2" s="185"/>
      <c r="SRN2" s="185"/>
      <c r="SRO2" s="185"/>
      <c r="SRP2" s="185"/>
      <c r="SRQ2" s="185"/>
      <c r="SRR2" s="185"/>
      <c r="SRS2" s="185"/>
      <c r="SRT2" s="185"/>
      <c r="SRU2" s="185"/>
      <c r="SRV2" s="185"/>
      <c r="SRW2" s="185"/>
      <c r="SRX2" s="185"/>
      <c r="SRY2" s="185"/>
      <c r="SRZ2" s="185"/>
      <c r="SSA2" s="185"/>
      <c r="SSB2" s="185"/>
      <c r="SSC2" s="185"/>
      <c r="SSD2" s="185"/>
      <c r="SSE2" s="185"/>
      <c r="SSF2" s="185"/>
      <c r="SSG2" s="185"/>
      <c r="SSH2" s="185"/>
      <c r="SSI2" s="185"/>
      <c r="SSJ2" s="185"/>
      <c r="SSK2" s="185"/>
      <c r="SSL2" s="185"/>
      <c r="SSM2" s="185"/>
      <c r="SSN2" s="185"/>
      <c r="SSO2" s="185"/>
      <c r="SSP2" s="185"/>
      <c r="SSQ2" s="185"/>
      <c r="SSR2" s="185"/>
      <c r="SSS2" s="185"/>
      <c r="SST2" s="185"/>
      <c r="SSU2" s="185"/>
      <c r="SSV2" s="185"/>
      <c r="SSW2" s="185"/>
      <c r="SSX2" s="185"/>
      <c r="SSY2" s="185"/>
      <c r="SSZ2" s="185"/>
      <c r="STA2" s="185"/>
      <c r="STB2" s="185"/>
      <c r="STC2" s="185"/>
      <c r="STD2" s="185"/>
      <c r="STE2" s="185"/>
      <c r="STF2" s="185"/>
      <c r="STG2" s="185"/>
      <c r="STH2" s="185"/>
      <c r="STI2" s="185"/>
      <c r="STJ2" s="185"/>
      <c r="STK2" s="185"/>
      <c r="STL2" s="185"/>
      <c r="STM2" s="185"/>
      <c r="STN2" s="185"/>
      <c r="STO2" s="185"/>
      <c r="STP2" s="185"/>
      <c r="STQ2" s="185"/>
      <c r="STR2" s="185"/>
      <c r="STS2" s="185"/>
      <c r="STT2" s="185"/>
      <c r="STU2" s="185"/>
      <c r="STV2" s="185"/>
      <c r="STW2" s="185"/>
      <c r="STX2" s="185"/>
      <c r="STY2" s="185"/>
      <c r="STZ2" s="185"/>
      <c r="SUA2" s="185"/>
      <c r="SUB2" s="185"/>
      <c r="SUC2" s="185"/>
      <c r="SUD2" s="185"/>
      <c r="SUE2" s="185"/>
      <c r="SUF2" s="185"/>
      <c r="SUG2" s="185"/>
      <c r="SUH2" s="185"/>
      <c r="SUI2" s="185"/>
      <c r="SUJ2" s="185"/>
      <c r="SUK2" s="185"/>
      <c r="SUL2" s="185"/>
      <c r="SUM2" s="185"/>
      <c r="SUN2" s="185"/>
      <c r="SUO2" s="185"/>
      <c r="SUP2" s="185"/>
      <c r="SUQ2" s="185"/>
      <c r="SUR2" s="185"/>
      <c r="SUS2" s="185"/>
      <c r="SUT2" s="185"/>
      <c r="SUU2" s="185"/>
      <c r="SUV2" s="185"/>
      <c r="SUW2" s="185"/>
      <c r="SUX2" s="185"/>
      <c r="SUY2" s="185"/>
      <c r="SUZ2" s="185"/>
      <c r="SVA2" s="185"/>
      <c r="SVB2" s="185"/>
      <c r="SVC2" s="185"/>
      <c r="SVD2" s="185"/>
      <c r="SVE2" s="185"/>
      <c r="SVF2" s="185"/>
      <c r="SVG2" s="185"/>
      <c r="SVH2" s="185"/>
      <c r="SVI2" s="185"/>
      <c r="SVJ2" s="185"/>
      <c r="SVK2" s="185"/>
      <c r="SVL2" s="185"/>
      <c r="SVM2" s="185"/>
      <c r="SVN2" s="185"/>
      <c r="SVO2" s="185"/>
      <c r="SVP2" s="185"/>
      <c r="SVQ2" s="185"/>
      <c r="SVR2" s="185"/>
      <c r="SVS2" s="185"/>
      <c r="SVT2" s="185"/>
      <c r="SVU2" s="185"/>
      <c r="SVV2" s="185"/>
      <c r="SVW2" s="185"/>
      <c r="SVX2" s="185"/>
      <c r="SVY2" s="185"/>
      <c r="SVZ2" s="185"/>
      <c r="SWA2" s="185"/>
      <c r="SWB2" s="185"/>
      <c r="SWC2" s="185"/>
      <c r="SWD2" s="185"/>
      <c r="SWE2" s="185"/>
      <c r="SWF2" s="185"/>
      <c r="SWG2" s="185"/>
      <c r="SWH2" s="185"/>
      <c r="SWI2" s="185"/>
      <c r="SWJ2" s="185"/>
      <c r="SWK2" s="185"/>
      <c r="SWL2" s="185"/>
      <c r="SWM2" s="185"/>
      <c r="SWN2" s="185"/>
      <c r="SWO2" s="185"/>
      <c r="SWP2" s="185"/>
      <c r="SWQ2" s="185"/>
      <c r="SWR2" s="185"/>
      <c r="SWS2" s="185"/>
      <c r="SWT2" s="185"/>
      <c r="SWU2" s="185"/>
      <c r="SWV2" s="185"/>
      <c r="SWW2" s="185"/>
      <c r="SWX2" s="185"/>
      <c r="SWY2" s="185"/>
      <c r="SWZ2" s="185"/>
      <c r="SXA2" s="185"/>
      <c r="SXB2" s="185"/>
      <c r="SXC2" s="185"/>
      <c r="SXD2" s="185"/>
      <c r="SXE2" s="185"/>
      <c r="SXF2" s="185"/>
      <c r="SXG2" s="185"/>
      <c r="SXH2" s="185"/>
      <c r="SXI2" s="185"/>
      <c r="SXJ2" s="185"/>
      <c r="SXK2" s="185"/>
      <c r="SXL2" s="185"/>
      <c r="SXM2" s="185"/>
      <c r="SXN2" s="185"/>
      <c r="SXO2" s="185"/>
      <c r="SXP2" s="185"/>
      <c r="SXQ2" s="185"/>
      <c r="SXR2" s="185"/>
      <c r="SXS2" s="185"/>
      <c r="SXT2" s="185"/>
      <c r="SXU2" s="185"/>
      <c r="SXV2" s="185"/>
      <c r="SXW2" s="185"/>
      <c r="SXX2" s="185"/>
      <c r="SXY2" s="185"/>
      <c r="SXZ2" s="185"/>
      <c r="SYA2" s="185"/>
      <c r="SYB2" s="185"/>
      <c r="SYC2" s="185"/>
      <c r="SYD2" s="185"/>
      <c r="SYE2" s="185"/>
      <c r="SYF2" s="185"/>
      <c r="SYG2" s="185"/>
      <c r="SYH2" s="185"/>
      <c r="SYI2" s="185"/>
      <c r="SYJ2" s="185"/>
      <c r="SYK2" s="185"/>
      <c r="SYL2" s="185"/>
      <c r="SYM2" s="185"/>
      <c r="SYN2" s="185"/>
      <c r="SYO2" s="185"/>
      <c r="SYP2" s="185"/>
      <c r="SYQ2" s="185"/>
      <c r="SYR2" s="185"/>
      <c r="SYS2" s="185"/>
      <c r="SYT2" s="185"/>
      <c r="SYU2" s="185"/>
      <c r="SYV2" s="185"/>
      <c r="SYW2" s="185"/>
      <c r="SYX2" s="185"/>
      <c r="SYY2" s="185"/>
      <c r="SYZ2" s="185"/>
      <c r="SZA2" s="185"/>
      <c r="SZB2" s="185"/>
      <c r="SZC2" s="185"/>
      <c r="SZD2" s="185"/>
      <c r="SZE2" s="185"/>
      <c r="SZF2" s="185"/>
      <c r="SZG2" s="185"/>
      <c r="SZH2" s="185"/>
      <c r="SZI2" s="185"/>
      <c r="SZJ2" s="185"/>
      <c r="SZK2" s="185"/>
      <c r="SZL2" s="185"/>
      <c r="SZM2" s="185"/>
      <c r="SZN2" s="185"/>
      <c r="SZO2" s="185"/>
      <c r="SZP2" s="185"/>
      <c r="SZQ2" s="185"/>
      <c r="SZR2" s="185"/>
      <c r="SZS2" s="185"/>
      <c r="SZT2" s="185"/>
      <c r="SZU2" s="185"/>
      <c r="SZV2" s="185"/>
      <c r="SZW2" s="185"/>
      <c r="SZX2" s="185"/>
      <c r="SZY2" s="185"/>
      <c r="SZZ2" s="185"/>
      <c r="TAA2" s="185"/>
      <c r="TAB2" s="185"/>
      <c r="TAC2" s="185"/>
      <c r="TAD2" s="185"/>
      <c r="TAE2" s="185"/>
      <c r="TAF2" s="185"/>
      <c r="TAG2" s="185"/>
      <c r="TAH2" s="185"/>
      <c r="TAI2" s="185"/>
      <c r="TAJ2" s="185"/>
      <c r="TAK2" s="185"/>
      <c r="TAL2" s="185"/>
      <c r="TAM2" s="185"/>
      <c r="TAN2" s="185"/>
      <c r="TAO2" s="185"/>
      <c r="TAP2" s="185"/>
      <c r="TAQ2" s="185"/>
      <c r="TAR2" s="185"/>
      <c r="TAS2" s="185"/>
      <c r="TAT2" s="185"/>
      <c r="TAU2" s="185"/>
      <c r="TAV2" s="185"/>
      <c r="TAW2" s="185"/>
      <c r="TAX2" s="185"/>
      <c r="TAY2" s="185"/>
      <c r="TAZ2" s="185"/>
      <c r="TBA2" s="185"/>
      <c r="TBB2" s="185"/>
      <c r="TBC2" s="185"/>
      <c r="TBD2" s="185"/>
      <c r="TBE2" s="185"/>
      <c r="TBF2" s="185"/>
      <c r="TBG2" s="185"/>
      <c r="TBH2" s="185"/>
      <c r="TBI2" s="185"/>
      <c r="TBJ2" s="185"/>
      <c r="TBK2" s="185"/>
      <c r="TBL2" s="185"/>
      <c r="TBM2" s="185"/>
      <c r="TBN2" s="185"/>
      <c r="TBO2" s="185"/>
      <c r="TBP2" s="185"/>
      <c r="TBQ2" s="185"/>
      <c r="TBR2" s="185"/>
      <c r="TBS2" s="185"/>
      <c r="TBT2" s="185"/>
      <c r="TBU2" s="185"/>
      <c r="TBV2" s="185"/>
      <c r="TBW2" s="185"/>
      <c r="TBX2" s="185"/>
      <c r="TBY2" s="185"/>
      <c r="TBZ2" s="185"/>
      <c r="TCA2" s="185"/>
      <c r="TCB2" s="185"/>
      <c r="TCC2" s="185"/>
      <c r="TCD2" s="185"/>
      <c r="TCE2" s="185"/>
      <c r="TCF2" s="185"/>
      <c r="TCG2" s="185"/>
      <c r="TCH2" s="185"/>
      <c r="TCI2" s="185"/>
      <c r="TCJ2" s="185"/>
      <c r="TCK2" s="185"/>
      <c r="TCL2" s="185"/>
      <c r="TCM2" s="185"/>
      <c r="TCN2" s="185"/>
      <c r="TCO2" s="185"/>
      <c r="TCP2" s="185"/>
      <c r="TCQ2" s="185"/>
      <c r="TCR2" s="185"/>
      <c r="TCS2" s="185"/>
      <c r="TCT2" s="185"/>
      <c r="TCU2" s="185"/>
      <c r="TCV2" s="185"/>
      <c r="TCW2" s="185"/>
      <c r="TCX2" s="185"/>
      <c r="TCY2" s="185"/>
      <c r="TCZ2" s="185"/>
      <c r="TDA2" s="185"/>
      <c r="TDB2" s="185"/>
      <c r="TDC2" s="185"/>
      <c r="TDD2" s="185"/>
      <c r="TDE2" s="185"/>
      <c r="TDF2" s="185"/>
      <c r="TDG2" s="185"/>
      <c r="TDH2" s="185"/>
      <c r="TDI2" s="185"/>
      <c r="TDJ2" s="185"/>
      <c r="TDK2" s="185"/>
      <c r="TDL2" s="185"/>
      <c r="TDM2" s="185"/>
      <c r="TDN2" s="185"/>
      <c r="TDO2" s="185"/>
      <c r="TDP2" s="185"/>
      <c r="TDQ2" s="185"/>
      <c r="TDR2" s="185"/>
      <c r="TDS2" s="185"/>
      <c r="TDT2" s="185"/>
      <c r="TDU2" s="185"/>
      <c r="TDV2" s="185"/>
      <c r="TDW2" s="185"/>
      <c r="TDX2" s="185"/>
      <c r="TDY2" s="185"/>
      <c r="TDZ2" s="185"/>
      <c r="TEA2" s="185"/>
      <c r="TEB2" s="185"/>
      <c r="TEC2" s="185"/>
      <c r="TED2" s="185"/>
      <c r="TEE2" s="185"/>
      <c r="TEF2" s="185"/>
      <c r="TEG2" s="185"/>
      <c r="TEH2" s="185"/>
      <c r="TEI2" s="185"/>
      <c r="TEJ2" s="185"/>
      <c r="TEK2" s="185"/>
      <c r="TEL2" s="185"/>
      <c r="TEM2" s="185"/>
      <c r="TEN2" s="185"/>
      <c r="TEO2" s="185"/>
      <c r="TEP2" s="185"/>
      <c r="TEQ2" s="185"/>
      <c r="TER2" s="185"/>
      <c r="TES2" s="185"/>
      <c r="TET2" s="185"/>
      <c r="TEU2" s="185"/>
      <c r="TEV2" s="185"/>
      <c r="TEW2" s="185"/>
      <c r="TEX2" s="185"/>
      <c r="TEY2" s="185"/>
      <c r="TEZ2" s="185"/>
      <c r="TFA2" s="185"/>
      <c r="TFB2" s="185"/>
      <c r="TFC2" s="185"/>
      <c r="TFD2" s="185"/>
      <c r="TFE2" s="185"/>
      <c r="TFF2" s="185"/>
      <c r="TFG2" s="185"/>
      <c r="TFH2" s="185"/>
      <c r="TFI2" s="185"/>
      <c r="TFJ2" s="185"/>
      <c r="TFK2" s="185"/>
      <c r="TFL2" s="185"/>
      <c r="TFM2" s="185"/>
      <c r="TFN2" s="185"/>
      <c r="TFO2" s="185"/>
      <c r="TFP2" s="185"/>
      <c r="TFQ2" s="185"/>
      <c r="TFR2" s="185"/>
      <c r="TFS2" s="185"/>
      <c r="TFT2" s="185"/>
      <c r="TFU2" s="185"/>
      <c r="TFV2" s="185"/>
      <c r="TFW2" s="185"/>
      <c r="TFX2" s="185"/>
      <c r="TFY2" s="185"/>
      <c r="TFZ2" s="185"/>
      <c r="TGA2" s="185"/>
      <c r="TGB2" s="185"/>
      <c r="TGC2" s="185"/>
      <c r="TGD2" s="185"/>
      <c r="TGE2" s="185"/>
      <c r="TGF2" s="185"/>
      <c r="TGG2" s="185"/>
      <c r="TGH2" s="185"/>
      <c r="TGI2" s="185"/>
      <c r="TGJ2" s="185"/>
      <c r="TGK2" s="185"/>
      <c r="TGL2" s="185"/>
      <c r="TGM2" s="185"/>
      <c r="TGN2" s="185"/>
      <c r="TGO2" s="185"/>
      <c r="TGP2" s="185"/>
      <c r="TGQ2" s="185"/>
      <c r="TGR2" s="185"/>
      <c r="TGS2" s="185"/>
      <c r="TGT2" s="185"/>
      <c r="TGU2" s="185"/>
      <c r="TGV2" s="185"/>
      <c r="TGW2" s="185"/>
      <c r="TGX2" s="185"/>
      <c r="TGY2" s="185"/>
      <c r="TGZ2" s="185"/>
      <c r="THA2" s="185"/>
      <c r="THB2" s="185"/>
      <c r="THC2" s="185"/>
      <c r="THD2" s="185"/>
      <c r="THE2" s="185"/>
      <c r="THF2" s="185"/>
      <c r="THG2" s="185"/>
      <c r="THH2" s="185"/>
      <c r="THI2" s="185"/>
      <c r="THJ2" s="185"/>
      <c r="THK2" s="185"/>
      <c r="THL2" s="185"/>
      <c r="THM2" s="185"/>
      <c r="THN2" s="185"/>
      <c r="THO2" s="185"/>
      <c r="THP2" s="185"/>
      <c r="THQ2" s="185"/>
      <c r="THR2" s="185"/>
      <c r="THS2" s="185"/>
      <c r="THT2" s="185"/>
      <c r="THU2" s="185"/>
      <c r="THV2" s="185"/>
      <c r="THW2" s="185"/>
      <c r="THX2" s="185"/>
      <c r="THY2" s="185"/>
      <c r="THZ2" s="185"/>
      <c r="TIA2" s="185"/>
      <c r="TIB2" s="185"/>
      <c r="TIC2" s="185"/>
      <c r="TID2" s="185"/>
      <c r="TIE2" s="185"/>
      <c r="TIF2" s="185"/>
      <c r="TIG2" s="185"/>
      <c r="TIH2" s="185"/>
      <c r="TII2" s="185"/>
      <c r="TIJ2" s="185"/>
      <c r="TIK2" s="185"/>
      <c r="TIL2" s="185"/>
      <c r="TIM2" s="185"/>
      <c r="TIN2" s="185"/>
      <c r="TIO2" s="185"/>
      <c r="TIP2" s="185"/>
      <c r="TIQ2" s="185"/>
      <c r="TIR2" s="185"/>
      <c r="TIS2" s="185"/>
      <c r="TIT2" s="185"/>
      <c r="TIU2" s="185"/>
      <c r="TIV2" s="185"/>
      <c r="TIW2" s="185"/>
      <c r="TIX2" s="185"/>
      <c r="TIY2" s="185"/>
      <c r="TIZ2" s="185"/>
      <c r="TJA2" s="185"/>
      <c r="TJB2" s="185"/>
      <c r="TJC2" s="185"/>
      <c r="TJD2" s="185"/>
      <c r="TJE2" s="185"/>
      <c r="TJF2" s="185"/>
      <c r="TJG2" s="185"/>
      <c r="TJH2" s="185"/>
      <c r="TJI2" s="185"/>
      <c r="TJJ2" s="185"/>
      <c r="TJK2" s="185"/>
      <c r="TJL2" s="185"/>
      <c r="TJM2" s="185"/>
      <c r="TJN2" s="185"/>
      <c r="TJO2" s="185"/>
      <c r="TJP2" s="185"/>
      <c r="TJQ2" s="185"/>
      <c r="TJR2" s="185"/>
      <c r="TJS2" s="185"/>
      <c r="TJT2" s="185"/>
      <c r="TJU2" s="185"/>
      <c r="TJV2" s="185"/>
      <c r="TJW2" s="185"/>
      <c r="TJX2" s="185"/>
      <c r="TJY2" s="185"/>
      <c r="TJZ2" s="185"/>
      <c r="TKA2" s="185"/>
      <c r="TKB2" s="185"/>
      <c r="TKC2" s="185"/>
      <c r="TKD2" s="185"/>
      <c r="TKE2" s="185"/>
      <c r="TKF2" s="185"/>
      <c r="TKG2" s="185"/>
      <c r="TKH2" s="185"/>
      <c r="TKI2" s="185"/>
      <c r="TKJ2" s="185"/>
      <c r="TKK2" s="185"/>
      <c r="TKL2" s="185"/>
      <c r="TKM2" s="185"/>
      <c r="TKN2" s="185"/>
      <c r="TKO2" s="185"/>
      <c r="TKP2" s="185"/>
      <c r="TKQ2" s="185"/>
      <c r="TKR2" s="185"/>
      <c r="TKS2" s="185"/>
      <c r="TKT2" s="185"/>
      <c r="TKU2" s="185"/>
      <c r="TKV2" s="185"/>
      <c r="TKW2" s="185"/>
      <c r="TKX2" s="185"/>
      <c r="TKY2" s="185"/>
      <c r="TKZ2" s="185"/>
      <c r="TLA2" s="185"/>
      <c r="TLB2" s="185"/>
      <c r="TLC2" s="185"/>
      <c r="TLD2" s="185"/>
      <c r="TLE2" s="185"/>
      <c r="TLF2" s="185"/>
      <c r="TLG2" s="185"/>
      <c r="TLH2" s="185"/>
      <c r="TLI2" s="185"/>
      <c r="TLJ2" s="185"/>
      <c r="TLK2" s="185"/>
      <c r="TLL2" s="185"/>
      <c r="TLM2" s="185"/>
      <c r="TLN2" s="185"/>
      <c r="TLO2" s="185"/>
      <c r="TLP2" s="185"/>
      <c r="TLQ2" s="185"/>
      <c r="TLR2" s="185"/>
      <c r="TLS2" s="185"/>
      <c r="TLT2" s="185"/>
      <c r="TLU2" s="185"/>
      <c r="TLV2" s="185"/>
      <c r="TLW2" s="185"/>
      <c r="TLX2" s="185"/>
      <c r="TLY2" s="185"/>
      <c r="TLZ2" s="185"/>
      <c r="TMA2" s="185"/>
      <c r="TMB2" s="185"/>
      <c r="TMC2" s="185"/>
      <c r="TMD2" s="185"/>
      <c r="TME2" s="185"/>
      <c r="TMF2" s="185"/>
      <c r="TMG2" s="185"/>
      <c r="TMH2" s="185"/>
      <c r="TMI2" s="185"/>
      <c r="TMJ2" s="185"/>
      <c r="TMK2" s="185"/>
      <c r="TML2" s="185"/>
      <c r="TMM2" s="185"/>
      <c r="TMN2" s="185"/>
      <c r="TMO2" s="185"/>
      <c r="TMP2" s="185"/>
      <c r="TMQ2" s="185"/>
      <c r="TMR2" s="185"/>
      <c r="TMS2" s="185"/>
      <c r="TMT2" s="185"/>
      <c r="TMU2" s="185"/>
      <c r="TMV2" s="185"/>
      <c r="TMW2" s="185"/>
      <c r="TMX2" s="185"/>
      <c r="TMY2" s="185"/>
      <c r="TMZ2" s="185"/>
      <c r="TNA2" s="185"/>
      <c r="TNB2" s="185"/>
      <c r="TNC2" s="185"/>
      <c r="TND2" s="185"/>
      <c r="TNE2" s="185"/>
      <c r="TNF2" s="185"/>
      <c r="TNG2" s="185"/>
      <c r="TNH2" s="185"/>
      <c r="TNI2" s="185"/>
      <c r="TNJ2" s="185"/>
      <c r="TNK2" s="185"/>
      <c r="TNL2" s="185"/>
      <c r="TNM2" s="185"/>
      <c r="TNN2" s="185"/>
      <c r="TNO2" s="185"/>
      <c r="TNP2" s="185"/>
      <c r="TNQ2" s="185"/>
      <c r="TNR2" s="185"/>
      <c r="TNS2" s="185"/>
      <c r="TNT2" s="185"/>
      <c r="TNU2" s="185"/>
      <c r="TNV2" s="185"/>
      <c r="TNW2" s="185"/>
      <c r="TNX2" s="185"/>
      <c r="TNY2" s="185"/>
      <c r="TNZ2" s="185"/>
      <c r="TOA2" s="185"/>
      <c r="TOB2" s="185"/>
      <c r="TOC2" s="185"/>
      <c r="TOD2" s="185"/>
      <c r="TOE2" s="185"/>
      <c r="TOF2" s="185"/>
      <c r="TOG2" s="185"/>
      <c r="TOH2" s="185"/>
      <c r="TOI2" s="185"/>
      <c r="TOJ2" s="185"/>
      <c r="TOK2" s="185"/>
      <c r="TOL2" s="185"/>
      <c r="TOM2" s="185"/>
      <c r="TON2" s="185"/>
      <c r="TOO2" s="185"/>
      <c r="TOP2" s="185"/>
      <c r="TOQ2" s="185"/>
      <c r="TOR2" s="185"/>
      <c r="TOS2" s="185"/>
      <c r="TOT2" s="185"/>
      <c r="TOU2" s="185"/>
      <c r="TOV2" s="185"/>
      <c r="TOW2" s="185"/>
      <c r="TOX2" s="185"/>
      <c r="TOY2" s="185"/>
      <c r="TOZ2" s="185"/>
      <c r="TPA2" s="185"/>
      <c r="TPB2" s="185"/>
      <c r="TPC2" s="185"/>
      <c r="TPD2" s="185"/>
      <c r="TPE2" s="185"/>
      <c r="TPF2" s="185"/>
      <c r="TPG2" s="185"/>
      <c r="TPH2" s="185"/>
      <c r="TPI2" s="185"/>
      <c r="TPJ2" s="185"/>
      <c r="TPK2" s="185"/>
      <c r="TPL2" s="185"/>
      <c r="TPM2" s="185"/>
      <c r="TPN2" s="185"/>
      <c r="TPO2" s="185"/>
      <c r="TPP2" s="185"/>
      <c r="TPQ2" s="185"/>
      <c r="TPR2" s="185"/>
      <c r="TPS2" s="185"/>
      <c r="TPT2" s="185"/>
      <c r="TPU2" s="185"/>
      <c r="TPV2" s="185"/>
      <c r="TPW2" s="185"/>
      <c r="TPX2" s="185"/>
      <c r="TPY2" s="185"/>
      <c r="TPZ2" s="185"/>
      <c r="TQA2" s="185"/>
      <c r="TQB2" s="185"/>
      <c r="TQC2" s="185"/>
      <c r="TQD2" s="185"/>
      <c r="TQE2" s="185"/>
      <c r="TQF2" s="185"/>
      <c r="TQG2" s="185"/>
      <c r="TQH2" s="185"/>
      <c r="TQI2" s="185"/>
      <c r="TQJ2" s="185"/>
      <c r="TQK2" s="185"/>
      <c r="TQL2" s="185"/>
      <c r="TQM2" s="185"/>
      <c r="TQN2" s="185"/>
      <c r="TQO2" s="185"/>
      <c r="TQP2" s="185"/>
      <c r="TQQ2" s="185"/>
      <c r="TQR2" s="185"/>
      <c r="TQS2" s="185"/>
      <c r="TQT2" s="185"/>
      <c r="TQU2" s="185"/>
      <c r="TQV2" s="185"/>
      <c r="TQW2" s="185"/>
      <c r="TQX2" s="185"/>
      <c r="TQY2" s="185"/>
      <c r="TQZ2" s="185"/>
      <c r="TRA2" s="185"/>
      <c r="TRB2" s="185"/>
      <c r="TRC2" s="185"/>
      <c r="TRD2" s="185"/>
      <c r="TRE2" s="185"/>
      <c r="TRF2" s="185"/>
      <c r="TRG2" s="185"/>
      <c r="TRH2" s="185"/>
      <c r="TRI2" s="185"/>
      <c r="TRJ2" s="185"/>
      <c r="TRK2" s="185"/>
      <c r="TRL2" s="185"/>
      <c r="TRM2" s="185"/>
      <c r="TRN2" s="185"/>
      <c r="TRO2" s="185"/>
      <c r="TRP2" s="185"/>
      <c r="TRQ2" s="185"/>
      <c r="TRR2" s="185"/>
      <c r="TRS2" s="185"/>
      <c r="TRT2" s="185"/>
      <c r="TRU2" s="185"/>
      <c r="TRV2" s="185"/>
      <c r="TRW2" s="185"/>
      <c r="TRX2" s="185"/>
      <c r="TRY2" s="185"/>
      <c r="TRZ2" s="185"/>
      <c r="TSA2" s="185"/>
      <c r="TSB2" s="185"/>
      <c r="TSC2" s="185"/>
      <c r="TSD2" s="185"/>
      <c r="TSE2" s="185"/>
      <c r="TSF2" s="185"/>
      <c r="TSG2" s="185"/>
      <c r="TSH2" s="185"/>
      <c r="TSI2" s="185"/>
      <c r="TSJ2" s="185"/>
      <c r="TSK2" s="185"/>
      <c r="TSL2" s="185"/>
      <c r="TSM2" s="185"/>
      <c r="TSN2" s="185"/>
      <c r="TSO2" s="185"/>
      <c r="TSP2" s="185"/>
      <c r="TSQ2" s="185"/>
      <c r="TSR2" s="185"/>
      <c r="TSS2" s="185"/>
      <c r="TST2" s="185"/>
      <c r="TSU2" s="185"/>
      <c r="TSV2" s="185"/>
      <c r="TSW2" s="185"/>
      <c r="TSX2" s="185"/>
      <c r="TSY2" s="185"/>
      <c r="TSZ2" s="185"/>
      <c r="TTA2" s="185"/>
      <c r="TTB2" s="185"/>
      <c r="TTC2" s="185"/>
      <c r="TTD2" s="185"/>
      <c r="TTE2" s="185"/>
      <c r="TTF2" s="185"/>
      <c r="TTG2" s="185"/>
      <c r="TTH2" s="185"/>
      <c r="TTI2" s="185"/>
      <c r="TTJ2" s="185"/>
      <c r="TTK2" s="185"/>
      <c r="TTL2" s="185"/>
      <c r="TTM2" s="185"/>
      <c r="TTN2" s="185"/>
      <c r="TTO2" s="185"/>
      <c r="TTP2" s="185"/>
      <c r="TTQ2" s="185"/>
      <c r="TTR2" s="185"/>
      <c r="TTS2" s="185"/>
      <c r="TTT2" s="185"/>
      <c r="TTU2" s="185"/>
      <c r="TTV2" s="185"/>
      <c r="TTW2" s="185"/>
      <c r="TTX2" s="185"/>
      <c r="TTY2" s="185"/>
      <c r="TTZ2" s="185"/>
      <c r="TUA2" s="185"/>
      <c r="TUB2" s="185"/>
      <c r="TUC2" s="185"/>
      <c r="TUD2" s="185"/>
      <c r="TUE2" s="185"/>
      <c r="TUF2" s="185"/>
      <c r="TUG2" s="185"/>
      <c r="TUH2" s="185"/>
      <c r="TUI2" s="185"/>
      <c r="TUJ2" s="185"/>
      <c r="TUK2" s="185"/>
      <c r="TUL2" s="185"/>
      <c r="TUM2" s="185"/>
      <c r="TUN2" s="185"/>
      <c r="TUO2" s="185"/>
      <c r="TUP2" s="185"/>
      <c r="TUQ2" s="185"/>
      <c r="TUR2" s="185"/>
      <c r="TUS2" s="185"/>
      <c r="TUT2" s="185"/>
      <c r="TUU2" s="185"/>
      <c r="TUV2" s="185"/>
      <c r="TUW2" s="185"/>
      <c r="TUX2" s="185"/>
      <c r="TUY2" s="185"/>
      <c r="TUZ2" s="185"/>
      <c r="TVA2" s="185"/>
      <c r="TVB2" s="185"/>
      <c r="TVC2" s="185"/>
      <c r="TVD2" s="185"/>
      <c r="TVE2" s="185"/>
      <c r="TVF2" s="185"/>
      <c r="TVG2" s="185"/>
      <c r="TVH2" s="185"/>
      <c r="TVI2" s="185"/>
      <c r="TVJ2" s="185"/>
      <c r="TVK2" s="185"/>
      <c r="TVL2" s="185"/>
      <c r="TVM2" s="185"/>
      <c r="TVN2" s="185"/>
      <c r="TVO2" s="185"/>
      <c r="TVP2" s="185"/>
      <c r="TVQ2" s="185"/>
      <c r="TVR2" s="185"/>
      <c r="TVS2" s="185"/>
      <c r="TVT2" s="185"/>
      <c r="TVU2" s="185"/>
      <c r="TVV2" s="185"/>
      <c r="TVW2" s="185"/>
      <c r="TVX2" s="185"/>
      <c r="TVY2" s="185"/>
      <c r="TVZ2" s="185"/>
      <c r="TWA2" s="185"/>
      <c r="TWB2" s="185"/>
      <c r="TWC2" s="185"/>
      <c r="TWD2" s="185"/>
      <c r="TWE2" s="185"/>
      <c r="TWF2" s="185"/>
      <c r="TWG2" s="185"/>
      <c r="TWH2" s="185"/>
      <c r="TWI2" s="185"/>
      <c r="TWJ2" s="185"/>
      <c r="TWK2" s="185"/>
      <c r="TWL2" s="185"/>
      <c r="TWM2" s="185"/>
      <c r="TWN2" s="185"/>
      <c r="TWO2" s="185"/>
      <c r="TWP2" s="185"/>
      <c r="TWQ2" s="185"/>
      <c r="TWR2" s="185"/>
      <c r="TWS2" s="185"/>
      <c r="TWT2" s="185"/>
      <c r="TWU2" s="185"/>
      <c r="TWV2" s="185"/>
      <c r="TWW2" s="185"/>
      <c r="TWX2" s="185"/>
      <c r="TWY2" s="185"/>
      <c r="TWZ2" s="185"/>
      <c r="TXA2" s="185"/>
      <c r="TXB2" s="185"/>
      <c r="TXC2" s="185"/>
      <c r="TXD2" s="185"/>
      <c r="TXE2" s="185"/>
      <c r="TXF2" s="185"/>
      <c r="TXG2" s="185"/>
      <c r="TXH2" s="185"/>
      <c r="TXI2" s="185"/>
      <c r="TXJ2" s="185"/>
      <c r="TXK2" s="185"/>
      <c r="TXL2" s="185"/>
      <c r="TXM2" s="185"/>
      <c r="TXN2" s="185"/>
      <c r="TXO2" s="185"/>
      <c r="TXP2" s="185"/>
      <c r="TXQ2" s="185"/>
      <c r="TXR2" s="185"/>
      <c r="TXS2" s="185"/>
      <c r="TXT2" s="185"/>
      <c r="TXU2" s="185"/>
      <c r="TXV2" s="185"/>
      <c r="TXW2" s="185"/>
      <c r="TXX2" s="185"/>
      <c r="TXY2" s="185"/>
      <c r="TXZ2" s="185"/>
      <c r="TYA2" s="185"/>
      <c r="TYB2" s="185"/>
      <c r="TYC2" s="185"/>
      <c r="TYD2" s="185"/>
      <c r="TYE2" s="185"/>
      <c r="TYF2" s="185"/>
      <c r="TYG2" s="185"/>
      <c r="TYH2" s="185"/>
      <c r="TYI2" s="185"/>
      <c r="TYJ2" s="185"/>
      <c r="TYK2" s="185"/>
      <c r="TYL2" s="185"/>
      <c r="TYM2" s="185"/>
      <c r="TYN2" s="185"/>
      <c r="TYO2" s="185"/>
      <c r="TYP2" s="185"/>
      <c r="TYQ2" s="185"/>
      <c r="TYR2" s="185"/>
      <c r="TYS2" s="185"/>
      <c r="TYT2" s="185"/>
      <c r="TYU2" s="185"/>
      <c r="TYV2" s="185"/>
      <c r="TYW2" s="185"/>
      <c r="TYX2" s="185"/>
      <c r="TYY2" s="185"/>
      <c r="TYZ2" s="185"/>
      <c r="TZA2" s="185"/>
      <c r="TZB2" s="185"/>
      <c r="TZC2" s="185"/>
      <c r="TZD2" s="185"/>
      <c r="TZE2" s="185"/>
      <c r="TZF2" s="185"/>
      <c r="TZG2" s="185"/>
      <c r="TZH2" s="185"/>
      <c r="TZI2" s="185"/>
      <c r="TZJ2" s="185"/>
      <c r="TZK2" s="185"/>
      <c r="TZL2" s="185"/>
      <c r="TZM2" s="185"/>
      <c r="TZN2" s="185"/>
      <c r="TZO2" s="185"/>
      <c r="TZP2" s="185"/>
      <c r="TZQ2" s="185"/>
      <c r="TZR2" s="185"/>
      <c r="TZS2" s="185"/>
      <c r="TZT2" s="185"/>
      <c r="TZU2" s="185"/>
      <c r="TZV2" s="185"/>
      <c r="TZW2" s="185"/>
      <c r="TZX2" s="185"/>
      <c r="TZY2" s="185"/>
      <c r="TZZ2" s="185"/>
      <c r="UAA2" s="185"/>
      <c r="UAB2" s="185"/>
      <c r="UAC2" s="185"/>
      <c r="UAD2" s="185"/>
      <c r="UAE2" s="185"/>
      <c r="UAF2" s="185"/>
      <c r="UAG2" s="185"/>
      <c r="UAH2" s="185"/>
      <c r="UAI2" s="185"/>
      <c r="UAJ2" s="185"/>
      <c r="UAK2" s="185"/>
      <c r="UAL2" s="185"/>
      <c r="UAM2" s="185"/>
      <c r="UAN2" s="185"/>
      <c r="UAO2" s="185"/>
      <c r="UAP2" s="185"/>
      <c r="UAQ2" s="185"/>
      <c r="UAR2" s="185"/>
      <c r="UAS2" s="185"/>
      <c r="UAT2" s="185"/>
      <c r="UAU2" s="185"/>
      <c r="UAV2" s="185"/>
      <c r="UAW2" s="185"/>
      <c r="UAX2" s="185"/>
      <c r="UAY2" s="185"/>
      <c r="UAZ2" s="185"/>
      <c r="UBA2" s="185"/>
      <c r="UBB2" s="185"/>
      <c r="UBC2" s="185"/>
      <c r="UBD2" s="185"/>
      <c r="UBE2" s="185"/>
      <c r="UBF2" s="185"/>
      <c r="UBG2" s="185"/>
      <c r="UBH2" s="185"/>
      <c r="UBI2" s="185"/>
      <c r="UBJ2" s="185"/>
      <c r="UBK2" s="185"/>
      <c r="UBL2" s="185"/>
      <c r="UBM2" s="185"/>
      <c r="UBN2" s="185"/>
      <c r="UBO2" s="185"/>
      <c r="UBP2" s="185"/>
      <c r="UBQ2" s="185"/>
      <c r="UBR2" s="185"/>
      <c r="UBS2" s="185"/>
      <c r="UBT2" s="185"/>
      <c r="UBU2" s="185"/>
      <c r="UBV2" s="185"/>
      <c r="UBW2" s="185"/>
      <c r="UBX2" s="185"/>
      <c r="UBY2" s="185"/>
      <c r="UBZ2" s="185"/>
      <c r="UCA2" s="185"/>
      <c r="UCB2" s="185"/>
      <c r="UCC2" s="185"/>
      <c r="UCD2" s="185"/>
      <c r="UCE2" s="185"/>
      <c r="UCF2" s="185"/>
      <c r="UCG2" s="185"/>
      <c r="UCH2" s="185"/>
      <c r="UCI2" s="185"/>
      <c r="UCJ2" s="185"/>
      <c r="UCK2" s="185"/>
      <c r="UCL2" s="185"/>
      <c r="UCM2" s="185"/>
      <c r="UCN2" s="185"/>
      <c r="UCO2" s="185"/>
      <c r="UCP2" s="185"/>
      <c r="UCQ2" s="185"/>
      <c r="UCR2" s="185"/>
      <c r="UCS2" s="185"/>
      <c r="UCT2" s="185"/>
      <c r="UCU2" s="185"/>
      <c r="UCV2" s="185"/>
      <c r="UCW2" s="185"/>
      <c r="UCX2" s="185"/>
      <c r="UCY2" s="185"/>
      <c r="UCZ2" s="185"/>
      <c r="UDA2" s="185"/>
      <c r="UDB2" s="185"/>
      <c r="UDC2" s="185"/>
      <c r="UDD2" s="185"/>
      <c r="UDE2" s="185"/>
      <c r="UDF2" s="185"/>
      <c r="UDG2" s="185"/>
      <c r="UDH2" s="185"/>
      <c r="UDI2" s="185"/>
      <c r="UDJ2" s="185"/>
      <c r="UDK2" s="185"/>
      <c r="UDL2" s="185"/>
      <c r="UDM2" s="185"/>
      <c r="UDN2" s="185"/>
      <c r="UDO2" s="185"/>
      <c r="UDP2" s="185"/>
      <c r="UDQ2" s="185"/>
      <c r="UDR2" s="185"/>
      <c r="UDS2" s="185"/>
      <c r="UDT2" s="185"/>
      <c r="UDU2" s="185"/>
      <c r="UDV2" s="185"/>
      <c r="UDW2" s="185"/>
      <c r="UDX2" s="185"/>
      <c r="UDY2" s="185"/>
      <c r="UDZ2" s="185"/>
      <c r="UEA2" s="185"/>
      <c r="UEB2" s="185"/>
      <c r="UEC2" s="185"/>
      <c r="UED2" s="185"/>
      <c r="UEE2" s="185"/>
      <c r="UEF2" s="185"/>
      <c r="UEG2" s="185"/>
      <c r="UEH2" s="185"/>
      <c r="UEI2" s="185"/>
      <c r="UEJ2" s="185"/>
      <c r="UEK2" s="185"/>
      <c r="UEL2" s="185"/>
      <c r="UEM2" s="185"/>
      <c r="UEN2" s="185"/>
      <c r="UEO2" s="185"/>
      <c r="UEP2" s="185"/>
      <c r="UEQ2" s="185"/>
      <c r="UER2" s="185"/>
      <c r="UES2" s="185"/>
      <c r="UET2" s="185"/>
      <c r="UEU2" s="185"/>
      <c r="UEV2" s="185"/>
      <c r="UEW2" s="185"/>
      <c r="UEX2" s="185"/>
      <c r="UEY2" s="185"/>
      <c r="UEZ2" s="185"/>
      <c r="UFA2" s="185"/>
      <c r="UFB2" s="185"/>
      <c r="UFC2" s="185"/>
      <c r="UFD2" s="185"/>
      <c r="UFE2" s="185"/>
      <c r="UFF2" s="185"/>
      <c r="UFG2" s="185"/>
      <c r="UFH2" s="185"/>
      <c r="UFI2" s="185"/>
      <c r="UFJ2" s="185"/>
      <c r="UFK2" s="185"/>
      <c r="UFL2" s="185"/>
      <c r="UFM2" s="185"/>
      <c r="UFN2" s="185"/>
      <c r="UFO2" s="185"/>
      <c r="UFP2" s="185"/>
      <c r="UFQ2" s="185"/>
      <c r="UFR2" s="185"/>
      <c r="UFS2" s="185"/>
      <c r="UFT2" s="185"/>
      <c r="UFU2" s="185"/>
      <c r="UFV2" s="185"/>
      <c r="UFW2" s="185"/>
      <c r="UFX2" s="185"/>
      <c r="UFY2" s="185"/>
      <c r="UFZ2" s="185"/>
      <c r="UGA2" s="185"/>
      <c r="UGB2" s="185"/>
      <c r="UGC2" s="185"/>
      <c r="UGD2" s="185"/>
      <c r="UGE2" s="185"/>
      <c r="UGF2" s="185"/>
      <c r="UGG2" s="185"/>
      <c r="UGH2" s="185"/>
      <c r="UGI2" s="185"/>
      <c r="UGJ2" s="185"/>
      <c r="UGK2" s="185"/>
      <c r="UGL2" s="185"/>
      <c r="UGM2" s="185"/>
      <c r="UGN2" s="185"/>
      <c r="UGO2" s="185"/>
      <c r="UGP2" s="185"/>
      <c r="UGQ2" s="185"/>
      <c r="UGR2" s="185"/>
      <c r="UGS2" s="185"/>
      <c r="UGT2" s="185"/>
      <c r="UGU2" s="185"/>
      <c r="UGV2" s="185"/>
      <c r="UGW2" s="185"/>
      <c r="UGX2" s="185"/>
      <c r="UGY2" s="185"/>
      <c r="UGZ2" s="185"/>
      <c r="UHA2" s="185"/>
      <c r="UHB2" s="185"/>
      <c r="UHC2" s="185"/>
      <c r="UHD2" s="185"/>
      <c r="UHE2" s="185"/>
      <c r="UHF2" s="185"/>
      <c r="UHG2" s="185"/>
      <c r="UHH2" s="185"/>
      <c r="UHI2" s="185"/>
      <c r="UHJ2" s="185"/>
      <c r="UHK2" s="185"/>
      <c r="UHL2" s="185"/>
      <c r="UHM2" s="185"/>
      <c r="UHN2" s="185"/>
      <c r="UHO2" s="185"/>
      <c r="UHP2" s="185"/>
      <c r="UHQ2" s="185"/>
      <c r="UHR2" s="185"/>
      <c r="UHS2" s="185"/>
      <c r="UHT2" s="185"/>
      <c r="UHU2" s="185"/>
      <c r="UHV2" s="185"/>
      <c r="UHW2" s="185"/>
      <c r="UHX2" s="185"/>
      <c r="UHY2" s="185"/>
      <c r="UHZ2" s="185"/>
      <c r="UIA2" s="185"/>
      <c r="UIB2" s="185"/>
      <c r="UIC2" s="185"/>
      <c r="UID2" s="185"/>
      <c r="UIE2" s="185"/>
      <c r="UIF2" s="185"/>
      <c r="UIG2" s="185"/>
      <c r="UIH2" s="185"/>
      <c r="UII2" s="185"/>
      <c r="UIJ2" s="185"/>
      <c r="UIK2" s="185"/>
      <c r="UIL2" s="185"/>
      <c r="UIM2" s="185"/>
      <c r="UIN2" s="185"/>
      <c r="UIO2" s="185"/>
      <c r="UIP2" s="185"/>
      <c r="UIQ2" s="185"/>
      <c r="UIR2" s="185"/>
      <c r="UIS2" s="185"/>
      <c r="UIT2" s="185"/>
      <c r="UIU2" s="185"/>
      <c r="UIV2" s="185"/>
      <c r="UIW2" s="185"/>
      <c r="UIX2" s="185"/>
      <c r="UIY2" s="185"/>
      <c r="UIZ2" s="185"/>
      <c r="UJA2" s="185"/>
      <c r="UJB2" s="185"/>
      <c r="UJC2" s="185"/>
      <c r="UJD2" s="185"/>
      <c r="UJE2" s="185"/>
      <c r="UJF2" s="185"/>
      <c r="UJG2" s="185"/>
      <c r="UJH2" s="185"/>
      <c r="UJI2" s="185"/>
      <c r="UJJ2" s="185"/>
      <c r="UJK2" s="185"/>
      <c r="UJL2" s="185"/>
      <c r="UJM2" s="185"/>
      <c r="UJN2" s="185"/>
      <c r="UJO2" s="185"/>
      <c r="UJP2" s="185"/>
      <c r="UJQ2" s="185"/>
      <c r="UJR2" s="185"/>
      <c r="UJS2" s="185"/>
      <c r="UJT2" s="185"/>
      <c r="UJU2" s="185"/>
      <c r="UJV2" s="185"/>
      <c r="UJW2" s="185"/>
      <c r="UJX2" s="185"/>
      <c r="UJY2" s="185"/>
      <c r="UJZ2" s="185"/>
      <c r="UKA2" s="185"/>
      <c r="UKB2" s="185"/>
      <c r="UKC2" s="185"/>
      <c r="UKD2" s="185"/>
      <c r="UKE2" s="185"/>
      <c r="UKF2" s="185"/>
      <c r="UKG2" s="185"/>
      <c r="UKH2" s="185"/>
      <c r="UKI2" s="185"/>
      <c r="UKJ2" s="185"/>
      <c r="UKK2" s="185"/>
      <c r="UKL2" s="185"/>
      <c r="UKM2" s="185"/>
      <c r="UKN2" s="185"/>
      <c r="UKO2" s="185"/>
      <c r="UKP2" s="185"/>
      <c r="UKQ2" s="185"/>
      <c r="UKR2" s="185"/>
      <c r="UKS2" s="185"/>
      <c r="UKT2" s="185"/>
      <c r="UKU2" s="185"/>
      <c r="UKV2" s="185"/>
      <c r="UKW2" s="185"/>
      <c r="UKX2" s="185"/>
      <c r="UKY2" s="185"/>
      <c r="UKZ2" s="185"/>
      <c r="ULA2" s="185"/>
      <c r="ULB2" s="185"/>
      <c r="ULC2" s="185"/>
      <c r="ULD2" s="185"/>
      <c r="ULE2" s="185"/>
      <c r="ULF2" s="185"/>
      <c r="ULG2" s="185"/>
      <c r="ULH2" s="185"/>
      <c r="ULI2" s="185"/>
      <c r="ULJ2" s="185"/>
      <c r="ULK2" s="185"/>
      <c r="ULL2" s="185"/>
      <c r="ULM2" s="185"/>
      <c r="ULN2" s="185"/>
      <c r="ULO2" s="185"/>
      <c r="ULP2" s="185"/>
      <c r="ULQ2" s="185"/>
      <c r="ULR2" s="185"/>
      <c r="ULS2" s="185"/>
      <c r="ULT2" s="185"/>
      <c r="ULU2" s="185"/>
      <c r="ULV2" s="185"/>
      <c r="ULW2" s="185"/>
      <c r="ULX2" s="185"/>
      <c r="ULY2" s="185"/>
      <c r="ULZ2" s="185"/>
      <c r="UMA2" s="185"/>
      <c r="UMB2" s="185"/>
      <c r="UMC2" s="185"/>
      <c r="UMD2" s="185"/>
      <c r="UME2" s="185"/>
      <c r="UMF2" s="185"/>
      <c r="UMG2" s="185"/>
      <c r="UMH2" s="185"/>
      <c r="UMI2" s="185"/>
      <c r="UMJ2" s="185"/>
      <c r="UMK2" s="185"/>
      <c r="UML2" s="185"/>
      <c r="UMM2" s="185"/>
      <c r="UMN2" s="185"/>
      <c r="UMO2" s="185"/>
      <c r="UMP2" s="185"/>
      <c r="UMQ2" s="185"/>
      <c r="UMR2" s="185"/>
      <c r="UMS2" s="185"/>
      <c r="UMT2" s="185"/>
      <c r="UMU2" s="185"/>
      <c r="UMV2" s="185"/>
      <c r="UMW2" s="185"/>
      <c r="UMX2" s="185"/>
      <c r="UMY2" s="185"/>
      <c r="UMZ2" s="185"/>
      <c r="UNA2" s="185"/>
      <c r="UNB2" s="185"/>
      <c r="UNC2" s="185"/>
      <c r="UND2" s="185"/>
      <c r="UNE2" s="185"/>
      <c r="UNF2" s="185"/>
      <c r="UNG2" s="185"/>
      <c r="UNH2" s="185"/>
      <c r="UNI2" s="185"/>
      <c r="UNJ2" s="185"/>
      <c r="UNK2" s="185"/>
      <c r="UNL2" s="185"/>
      <c r="UNM2" s="185"/>
      <c r="UNN2" s="185"/>
      <c r="UNO2" s="185"/>
      <c r="UNP2" s="185"/>
      <c r="UNQ2" s="185"/>
      <c r="UNR2" s="185"/>
      <c r="UNS2" s="185"/>
      <c r="UNT2" s="185"/>
      <c r="UNU2" s="185"/>
      <c r="UNV2" s="185"/>
      <c r="UNW2" s="185"/>
      <c r="UNX2" s="185"/>
      <c r="UNY2" s="185"/>
      <c r="UNZ2" s="185"/>
      <c r="UOA2" s="185"/>
      <c r="UOB2" s="185"/>
      <c r="UOC2" s="185"/>
      <c r="UOD2" s="185"/>
      <c r="UOE2" s="185"/>
      <c r="UOF2" s="185"/>
      <c r="UOG2" s="185"/>
      <c r="UOH2" s="185"/>
      <c r="UOI2" s="185"/>
      <c r="UOJ2" s="185"/>
      <c r="UOK2" s="185"/>
      <c r="UOL2" s="185"/>
      <c r="UOM2" s="185"/>
      <c r="UON2" s="185"/>
      <c r="UOO2" s="185"/>
      <c r="UOP2" s="185"/>
      <c r="UOQ2" s="185"/>
      <c r="UOR2" s="185"/>
      <c r="UOS2" s="185"/>
      <c r="UOT2" s="185"/>
      <c r="UOU2" s="185"/>
      <c r="UOV2" s="185"/>
      <c r="UOW2" s="185"/>
      <c r="UOX2" s="185"/>
      <c r="UOY2" s="185"/>
      <c r="UOZ2" s="185"/>
      <c r="UPA2" s="185"/>
      <c r="UPB2" s="185"/>
      <c r="UPC2" s="185"/>
      <c r="UPD2" s="185"/>
      <c r="UPE2" s="185"/>
      <c r="UPF2" s="185"/>
      <c r="UPG2" s="185"/>
      <c r="UPH2" s="185"/>
      <c r="UPI2" s="185"/>
      <c r="UPJ2" s="185"/>
      <c r="UPK2" s="185"/>
      <c r="UPL2" s="185"/>
      <c r="UPM2" s="185"/>
      <c r="UPN2" s="185"/>
      <c r="UPO2" s="185"/>
      <c r="UPP2" s="185"/>
      <c r="UPQ2" s="185"/>
      <c r="UPR2" s="185"/>
      <c r="UPS2" s="185"/>
      <c r="UPT2" s="185"/>
      <c r="UPU2" s="185"/>
      <c r="UPV2" s="185"/>
      <c r="UPW2" s="185"/>
      <c r="UPX2" s="185"/>
      <c r="UPY2" s="185"/>
      <c r="UPZ2" s="185"/>
      <c r="UQA2" s="185"/>
      <c r="UQB2" s="185"/>
      <c r="UQC2" s="185"/>
      <c r="UQD2" s="185"/>
      <c r="UQE2" s="185"/>
      <c r="UQF2" s="185"/>
      <c r="UQG2" s="185"/>
      <c r="UQH2" s="185"/>
      <c r="UQI2" s="185"/>
      <c r="UQJ2" s="185"/>
      <c r="UQK2" s="185"/>
      <c r="UQL2" s="185"/>
      <c r="UQM2" s="185"/>
      <c r="UQN2" s="185"/>
      <c r="UQO2" s="185"/>
      <c r="UQP2" s="185"/>
      <c r="UQQ2" s="185"/>
      <c r="UQR2" s="185"/>
      <c r="UQS2" s="185"/>
      <c r="UQT2" s="185"/>
      <c r="UQU2" s="185"/>
      <c r="UQV2" s="185"/>
      <c r="UQW2" s="185"/>
      <c r="UQX2" s="185"/>
      <c r="UQY2" s="185"/>
      <c r="UQZ2" s="185"/>
      <c r="URA2" s="185"/>
      <c r="URB2" s="185"/>
      <c r="URC2" s="185"/>
      <c r="URD2" s="185"/>
      <c r="URE2" s="185"/>
      <c r="URF2" s="185"/>
      <c r="URG2" s="185"/>
      <c r="URH2" s="185"/>
      <c r="URI2" s="185"/>
      <c r="URJ2" s="185"/>
      <c r="URK2" s="185"/>
      <c r="URL2" s="185"/>
      <c r="URM2" s="185"/>
      <c r="URN2" s="185"/>
      <c r="URO2" s="185"/>
      <c r="URP2" s="185"/>
      <c r="URQ2" s="185"/>
      <c r="URR2" s="185"/>
      <c r="URS2" s="185"/>
      <c r="URT2" s="185"/>
      <c r="URU2" s="185"/>
      <c r="URV2" s="185"/>
      <c r="URW2" s="185"/>
      <c r="URX2" s="185"/>
      <c r="URY2" s="185"/>
      <c r="URZ2" s="185"/>
      <c r="USA2" s="185"/>
      <c r="USB2" s="185"/>
      <c r="USC2" s="185"/>
      <c r="USD2" s="185"/>
      <c r="USE2" s="185"/>
      <c r="USF2" s="185"/>
      <c r="USG2" s="185"/>
      <c r="USH2" s="185"/>
      <c r="USI2" s="185"/>
      <c r="USJ2" s="185"/>
      <c r="USK2" s="185"/>
      <c r="USL2" s="185"/>
      <c r="USM2" s="185"/>
      <c r="USN2" s="185"/>
      <c r="USO2" s="185"/>
      <c r="USP2" s="185"/>
      <c r="USQ2" s="185"/>
      <c r="USR2" s="185"/>
      <c r="USS2" s="185"/>
      <c r="UST2" s="185"/>
      <c r="USU2" s="185"/>
      <c r="USV2" s="185"/>
      <c r="USW2" s="185"/>
      <c r="USX2" s="185"/>
      <c r="USY2" s="185"/>
      <c r="USZ2" s="185"/>
      <c r="UTA2" s="185"/>
      <c r="UTB2" s="185"/>
      <c r="UTC2" s="185"/>
      <c r="UTD2" s="185"/>
      <c r="UTE2" s="185"/>
      <c r="UTF2" s="185"/>
      <c r="UTG2" s="185"/>
      <c r="UTH2" s="185"/>
      <c r="UTI2" s="185"/>
      <c r="UTJ2" s="185"/>
      <c r="UTK2" s="185"/>
      <c r="UTL2" s="185"/>
      <c r="UTM2" s="185"/>
      <c r="UTN2" s="185"/>
      <c r="UTO2" s="185"/>
      <c r="UTP2" s="185"/>
      <c r="UTQ2" s="185"/>
      <c r="UTR2" s="185"/>
      <c r="UTS2" s="185"/>
      <c r="UTT2" s="185"/>
      <c r="UTU2" s="185"/>
      <c r="UTV2" s="185"/>
      <c r="UTW2" s="185"/>
      <c r="UTX2" s="185"/>
      <c r="UTY2" s="185"/>
      <c r="UTZ2" s="185"/>
      <c r="UUA2" s="185"/>
      <c r="UUB2" s="185"/>
      <c r="UUC2" s="185"/>
      <c r="UUD2" s="185"/>
      <c r="UUE2" s="185"/>
      <c r="UUF2" s="185"/>
      <c r="UUG2" s="185"/>
      <c r="UUH2" s="185"/>
      <c r="UUI2" s="185"/>
      <c r="UUJ2" s="185"/>
      <c r="UUK2" s="185"/>
      <c r="UUL2" s="185"/>
      <c r="UUM2" s="185"/>
      <c r="UUN2" s="185"/>
      <c r="UUO2" s="185"/>
      <c r="UUP2" s="185"/>
      <c r="UUQ2" s="185"/>
      <c r="UUR2" s="185"/>
      <c r="UUS2" s="185"/>
      <c r="UUT2" s="185"/>
      <c r="UUU2" s="185"/>
      <c r="UUV2" s="185"/>
      <c r="UUW2" s="185"/>
      <c r="UUX2" s="185"/>
      <c r="UUY2" s="185"/>
      <c r="UUZ2" s="185"/>
      <c r="UVA2" s="185"/>
      <c r="UVB2" s="185"/>
      <c r="UVC2" s="185"/>
      <c r="UVD2" s="185"/>
      <c r="UVE2" s="185"/>
      <c r="UVF2" s="185"/>
      <c r="UVG2" s="185"/>
      <c r="UVH2" s="185"/>
      <c r="UVI2" s="185"/>
      <c r="UVJ2" s="185"/>
      <c r="UVK2" s="185"/>
      <c r="UVL2" s="185"/>
      <c r="UVM2" s="185"/>
      <c r="UVN2" s="185"/>
      <c r="UVO2" s="185"/>
      <c r="UVP2" s="185"/>
      <c r="UVQ2" s="185"/>
      <c r="UVR2" s="185"/>
      <c r="UVS2" s="185"/>
      <c r="UVT2" s="185"/>
      <c r="UVU2" s="185"/>
      <c r="UVV2" s="185"/>
      <c r="UVW2" s="185"/>
      <c r="UVX2" s="185"/>
      <c r="UVY2" s="185"/>
      <c r="UVZ2" s="185"/>
      <c r="UWA2" s="185"/>
      <c r="UWB2" s="185"/>
      <c r="UWC2" s="185"/>
      <c r="UWD2" s="185"/>
      <c r="UWE2" s="185"/>
      <c r="UWF2" s="185"/>
      <c r="UWG2" s="185"/>
      <c r="UWH2" s="185"/>
      <c r="UWI2" s="185"/>
      <c r="UWJ2" s="185"/>
      <c r="UWK2" s="185"/>
      <c r="UWL2" s="185"/>
      <c r="UWM2" s="185"/>
      <c r="UWN2" s="185"/>
      <c r="UWO2" s="185"/>
      <c r="UWP2" s="185"/>
      <c r="UWQ2" s="185"/>
      <c r="UWR2" s="185"/>
      <c r="UWS2" s="185"/>
      <c r="UWT2" s="185"/>
      <c r="UWU2" s="185"/>
      <c r="UWV2" s="185"/>
      <c r="UWW2" s="185"/>
      <c r="UWX2" s="185"/>
      <c r="UWY2" s="185"/>
      <c r="UWZ2" s="185"/>
      <c r="UXA2" s="185"/>
      <c r="UXB2" s="185"/>
      <c r="UXC2" s="185"/>
      <c r="UXD2" s="185"/>
      <c r="UXE2" s="185"/>
      <c r="UXF2" s="185"/>
      <c r="UXG2" s="185"/>
      <c r="UXH2" s="185"/>
      <c r="UXI2" s="185"/>
      <c r="UXJ2" s="185"/>
      <c r="UXK2" s="185"/>
      <c r="UXL2" s="185"/>
      <c r="UXM2" s="185"/>
      <c r="UXN2" s="185"/>
      <c r="UXO2" s="185"/>
      <c r="UXP2" s="185"/>
      <c r="UXQ2" s="185"/>
      <c r="UXR2" s="185"/>
      <c r="UXS2" s="185"/>
      <c r="UXT2" s="185"/>
      <c r="UXU2" s="185"/>
      <c r="UXV2" s="185"/>
      <c r="UXW2" s="185"/>
      <c r="UXX2" s="185"/>
      <c r="UXY2" s="185"/>
      <c r="UXZ2" s="185"/>
      <c r="UYA2" s="185"/>
      <c r="UYB2" s="185"/>
      <c r="UYC2" s="185"/>
      <c r="UYD2" s="185"/>
      <c r="UYE2" s="185"/>
      <c r="UYF2" s="185"/>
      <c r="UYG2" s="185"/>
      <c r="UYH2" s="185"/>
      <c r="UYI2" s="185"/>
      <c r="UYJ2" s="185"/>
      <c r="UYK2" s="185"/>
      <c r="UYL2" s="185"/>
      <c r="UYM2" s="185"/>
      <c r="UYN2" s="185"/>
      <c r="UYO2" s="185"/>
      <c r="UYP2" s="185"/>
      <c r="UYQ2" s="185"/>
      <c r="UYR2" s="185"/>
      <c r="UYS2" s="185"/>
      <c r="UYT2" s="185"/>
      <c r="UYU2" s="185"/>
      <c r="UYV2" s="185"/>
      <c r="UYW2" s="185"/>
      <c r="UYX2" s="185"/>
      <c r="UYY2" s="185"/>
      <c r="UYZ2" s="185"/>
      <c r="UZA2" s="185"/>
      <c r="UZB2" s="185"/>
      <c r="UZC2" s="185"/>
      <c r="UZD2" s="185"/>
      <c r="UZE2" s="185"/>
      <c r="UZF2" s="185"/>
      <c r="UZG2" s="185"/>
      <c r="UZH2" s="185"/>
      <c r="UZI2" s="185"/>
      <c r="UZJ2" s="185"/>
      <c r="UZK2" s="185"/>
      <c r="UZL2" s="185"/>
      <c r="UZM2" s="185"/>
      <c r="UZN2" s="185"/>
      <c r="UZO2" s="185"/>
      <c r="UZP2" s="185"/>
      <c r="UZQ2" s="185"/>
      <c r="UZR2" s="185"/>
      <c r="UZS2" s="185"/>
      <c r="UZT2" s="185"/>
      <c r="UZU2" s="185"/>
      <c r="UZV2" s="185"/>
      <c r="UZW2" s="185"/>
      <c r="UZX2" s="185"/>
      <c r="UZY2" s="185"/>
      <c r="UZZ2" s="185"/>
      <c r="VAA2" s="185"/>
      <c r="VAB2" s="185"/>
      <c r="VAC2" s="185"/>
      <c r="VAD2" s="185"/>
      <c r="VAE2" s="185"/>
      <c r="VAF2" s="185"/>
      <c r="VAG2" s="185"/>
      <c r="VAH2" s="185"/>
      <c r="VAI2" s="185"/>
      <c r="VAJ2" s="185"/>
      <c r="VAK2" s="185"/>
      <c r="VAL2" s="185"/>
      <c r="VAM2" s="185"/>
      <c r="VAN2" s="185"/>
      <c r="VAO2" s="185"/>
      <c r="VAP2" s="185"/>
      <c r="VAQ2" s="185"/>
      <c r="VAR2" s="185"/>
      <c r="VAS2" s="185"/>
      <c r="VAT2" s="185"/>
      <c r="VAU2" s="185"/>
      <c r="VAV2" s="185"/>
      <c r="VAW2" s="185"/>
      <c r="VAX2" s="185"/>
      <c r="VAY2" s="185"/>
      <c r="VAZ2" s="185"/>
      <c r="VBA2" s="185"/>
      <c r="VBB2" s="185"/>
      <c r="VBC2" s="185"/>
      <c r="VBD2" s="185"/>
      <c r="VBE2" s="185"/>
      <c r="VBF2" s="185"/>
      <c r="VBG2" s="185"/>
      <c r="VBH2" s="185"/>
      <c r="VBI2" s="185"/>
      <c r="VBJ2" s="185"/>
      <c r="VBK2" s="185"/>
      <c r="VBL2" s="185"/>
      <c r="VBM2" s="185"/>
      <c r="VBN2" s="185"/>
      <c r="VBO2" s="185"/>
      <c r="VBP2" s="185"/>
      <c r="VBQ2" s="185"/>
      <c r="VBR2" s="185"/>
      <c r="VBS2" s="185"/>
      <c r="VBT2" s="185"/>
      <c r="VBU2" s="185"/>
      <c r="VBV2" s="185"/>
      <c r="VBW2" s="185"/>
      <c r="VBX2" s="185"/>
      <c r="VBY2" s="185"/>
      <c r="VBZ2" s="185"/>
      <c r="VCA2" s="185"/>
      <c r="VCB2" s="185"/>
      <c r="VCC2" s="185"/>
      <c r="VCD2" s="185"/>
      <c r="VCE2" s="185"/>
      <c r="VCF2" s="185"/>
      <c r="VCG2" s="185"/>
      <c r="VCH2" s="185"/>
      <c r="VCI2" s="185"/>
      <c r="VCJ2" s="185"/>
      <c r="VCK2" s="185"/>
      <c r="VCL2" s="185"/>
      <c r="VCM2" s="185"/>
      <c r="VCN2" s="185"/>
      <c r="VCO2" s="185"/>
      <c r="VCP2" s="185"/>
      <c r="VCQ2" s="185"/>
      <c r="VCR2" s="185"/>
      <c r="VCS2" s="185"/>
      <c r="VCT2" s="185"/>
      <c r="VCU2" s="185"/>
      <c r="VCV2" s="185"/>
      <c r="VCW2" s="185"/>
      <c r="VCX2" s="185"/>
      <c r="VCY2" s="185"/>
      <c r="VCZ2" s="185"/>
      <c r="VDA2" s="185"/>
      <c r="VDB2" s="185"/>
      <c r="VDC2" s="185"/>
      <c r="VDD2" s="185"/>
      <c r="VDE2" s="185"/>
      <c r="VDF2" s="185"/>
      <c r="VDG2" s="185"/>
      <c r="VDH2" s="185"/>
      <c r="VDI2" s="185"/>
      <c r="VDJ2" s="185"/>
      <c r="VDK2" s="185"/>
      <c r="VDL2" s="185"/>
      <c r="VDM2" s="185"/>
      <c r="VDN2" s="185"/>
      <c r="VDO2" s="185"/>
      <c r="VDP2" s="185"/>
      <c r="VDQ2" s="185"/>
      <c r="VDR2" s="185"/>
      <c r="VDS2" s="185"/>
      <c r="VDT2" s="185"/>
      <c r="VDU2" s="185"/>
      <c r="VDV2" s="185"/>
      <c r="VDW2" s="185"/>
      <c r="VDX2" s="185"/>
      <c r="VDY2" s="185"/>
      <c r="VDZ2" s="185"/>
      <c r="VEA2" s="185"/>
      <c r="VEB2" s="185"/>
      <c r="VEC2" s="185"/>
      <c r="VED2" s="185"/>
      <c r="VEE2" s="185"/>
      <c r="VEF2" s="185"/>
      <c r="VEG2" s="185"/>
      <c r="VEH2" s="185"/>
      <c r="VEI2" s="185"/>
      <c r="VEJ2" s="185"/>
      <c r="VEK2" s="185"/>
      <c r="VEL2" s="185"/>
      <c r="VEM2" s="185"/>
      <c r="VEN2" s="185"/>
      <c r="VEO2" s="185"/>
      <c r="VEP2" s="185"/>
      <c r="VEQ2" s="185"/>
      <c r="VER2" s="185"/>
      <c r="VES2" s="185"/>
      <c r="VET2" s="185"/>
      <c r="VEU2" s="185"/>
      <c r="VEV2" s="185"/>
      <c r="VEW2" s="185"/>
      <c r="VEX2" s="185"/>
      <c r="VEY2" s="185"/>
      <c r="VEZ2" s="185"/>
      <c r="VFA2" s="185"/>
      <c r="VFB2" s="185"/>
      <c r="VFC2" s="185"/>
      <c r="VFD2" s="185"/>
      <c r="VFE2" s="185"/>
      <c r="VFF2" s="185"/>
      <c r="VFG2" s="185"/>
      <c r="VFH2" s="185"/>
      <c r="VFI2" s="185"/>
      <c r="VFJ2" s="185"/>
      <c r="VFK2" s="185"/>
      <c r="VFL2" s="185"/>
      <c r="VFM2" s="185"/>
      <c r="VFN2" s="185"/>
      <c r="VFO2" s="185"/>
      <c r="VFP2" s="185"/>
      <c r="VFQ2" s="185"/>
      <c r="VFR2" s="185"/>
      <c r="VFS2" s="185"/>
      <c r="VFT2" s="185"/>
      <c r="VFU2" s="185"/>
      <c r="VFV2" s="185"/>
      <c r="VFW2" s="185"/>
      <c r="VFX2" s="185"/>
      <c r="VFY2" s="185"/>
      <c r="VFZ2" s="185"/>
      <c r="VGA2" s="185"/>
      <c r="VGB2" s="185"/>
      <c r="VGC2" s="185"/>
      <c r="VGD2" s="185"/>
      <c r="VGE2" s="185"/>
      <c r="VGF2" s="185"/>
      <c r="VGG2" s="185"/>
      <c r="VGH2" s="185"/>
      <c r="VGI2" s="185"/>
      <c r="VGJ2" s="185"/>
      <c r="VGK2" s="185"/>
      <c r="VGL2" s="185"/>
      <c r="VGM2" s="185"/>
      <c r="VGN2" s="185"/>
      <c r="VGO2" s="185"/>
      <c r="VGP2" s="185"/>
      <c r="VGQ2" s="185"/>
      <c r="VGR2" s="185"/>
      <c r="VGS2" s="185"/>
      <c r="VGT2" s="185"/>
      <c r="VGU2" s="185"/>
      <c r="VGV2" s="185"/>
      <c r="VGW2" s="185"/>
      <c r="VGX2" s="185"/>
      <c r="VGY2" s="185"/>
      <c r="VGZ2" s="185"/>
      <c r="VHA2" s="185"/>
      <c r="VHB2" s="185"/>
      <c r="VHC2" s="185"/>
      <c r="VHD2" s="185"/>
      <c r="VHE2" s="185"/>
      <c r="VHF2" s="185"/>
      <c r="VHG2" s="185"/>
      <c r="VHH2" s="185"/>
      <c r="VHI2" s="185"/>
      <c r="VHJ2" s="185"/>
      <c r="VHK2" s="185"/>
      <c r="VHL2" s="185"/>
      <c r="VHM2" s="185"/>
      <c r="VHN2" s="185"/>
      <c r="VHO2" s="185"/>
      <c r="VHP2" s="185"/>
      <c r="VHQ2" s="185"/>
      <c r="VHR2" s="185"/>
      <c r="VHS2" s="185"/>
      <c r="VHT2" s="185"/>
      <c r="VHU2" s="185"/>
      <c r="VHV2" s="185"/>
      <c r="VHW2" s="185"/>
      <c r="VHX2" s="185"/>
      <c r="VHY2" s="185"/>
      <c r="VHZ2" s="185"/>
      <c r="VIA2" s="185"/>
      <c r="VIB2" s="185"/>
      <c r="VIC2" s="185"/>
      <c r="VID2" s="185"/>
      <c r="VIE2" s="185"/>
      <c r="VIF2" s="185"/>
      <c r="VIG2" s="185"/>
      <c r="VIH2" s="185"/>
      <c r="VII2" s="185"/>
      <c r="VIJ2" s="185"/>
      <c r="VIK2" s="185"/>
      <c r="VIL2" s="185"/>
      <c r="VIM2" s="185"/>
      <c r="VIN2" s="185"/>
      <c r="VIO2" s="185"/>
      <c r="VIP2" s="185"/>
      <c r="VIQ2" s="185"/>
      <c r="VIR2" s="185"/>
      <c r="VIS2" s="185"/>
      <c r="VIT2" s="185"/>
      <c r="VIU2" s="185"/>
      <c r="VIV2" s="185"/>
      <c r="VIW2" s="185"/>
      <c r="VIX2" s="185"/>
      <c r="VIY2" s="185"/>
      <c r="VIZ2" s="185"/>
      <c r="VJA2" s="185"/>
      <c r="VJB2" s="185"/>
      <c r="VJC2" s="185"/>
      <c r="VJD2" s="185"/>
      <c r="VJE2" s="185"/>
      <c r="VJF2" s="185"/>
      <c r="VJG2" s="185"/>
      <c r="VJH2" s="185"/>
      <c r="VJI2" s="185"/>
      <c r="VJJ2" s="185"/>
      <c r="VJK2" s="185"/>
      <c r="VJL2" s="185"/>
      <c r="VJM2" s="185"/>
      <c r="VJN2" s="185"/>
      <c r="VJO2" s="185"/>
      <c r="VJP2" s="185"/>
      <c r="VJQ2" s="185"/>
      <c r="VJR2" s="185"/>
      <c r="VJS2" s="185"/>
      <c r="VJT2" s="185"/>
      <c r="VJU2" s="185"/>
      <c r="VJV2" s="185"/>
      <c r="VJW2" s="185"/>
      <c r="VJX2" s="185"/>
      <c r="VJY2" s="185"/>
      <c r="VJZ2" s="185"/>
      <c r="VKA2" s="185"/>
      <c r="VKB2" s="185"/>
      <c r="VKC2" s="185"/>
      <c r="VKD2" s="185"/>
      <c r="VKE2" s="185"/>
      <c r="VKF2" s="185"/>
      <c r="VKG2" s="185"/>
      <c r="VKH2" s="185"/>
      <c r="VKI2" s="185"/>
      <c r="VKJ2" s="185"/>
      <c r="VKK2" s="185"/>
      <c r="VKL2" s="185"/>
      <c r="VKM2" s="185"/>
      <c r="VKN2" s="185"/>
      <c r="VKO2" s="185"/>
      <c r="VKP2" s="185"/>
      <c r="VKQ2" s="185"/>
      <c r="VKR2" s="185"/>
      <c r="VKS2" s="185"/>
      <c r="VKT2" s="185"/>
      <c r="VKU2" s="185"/>
      <c r="VKV2" s="185"/>
      <c r="VKW2" s="185"/>
      <c r="VKX2" s="185"/>
      <c r="VKY2" s="185"/>
      <c r="VKZ2" s="185"/>
      <c r="VLA2" s="185"/>
      <c r="VLB2" s="185"/>
      <c r="VLC2" s="185"/>
      <c r="VLD2" s="185"/>
      <c r="VLE2" s="185"/>
      <c r="VLF2" s="185"/>
      <c r="VLG2" s="185"/>
      <c r="VLH2" s="185"/>
      <c r="VLI2" s="185"/>
      <c r="VLJ2" s="185"/>
      <c r="VLK2" s="185"/>
      <c r="VLL2" s="185"/>
      <c r="VLM2" s="185"/>
      <c r="VLN2" s="185"/>
      <c r="VLO2" s="185"/>
      <c r="VLP2" s="185"/>
      <c r="VLQ2" s="185"/>
      <c r="VLR2" s="185"/>
      <c r="VLS2" s="185"/>
      <c r="VLT2" s="185"/>
      <c r="VLU2" s="185"/>
      <c r="VLV2" s="185"/>
      <c r="VLW2" s="185"/>
      <c r="VLX2" s="185"/>
      <c r="VLY2" s="185"/>
      <c r="VLZ2" s="185"/>
      <c r="VMA2" s="185"/>
      <c r="VMB2" s="185"/>
      <c r="VMC2" s="185"/>
      <c r="VMD2" s="185"/>
      <c r="VME2" s="185"/>
      <c r="VMF2" s="185"/>
      <c r="VMG2" s="185"/>
      <c r="VMH2" s="185"/>
      <c r="VMI2" s="185"/>
      <c r="VMJ2" s="185"/>
      <c r="VMK2" s="185"/>
      <c r="VML2" s="185"/>
      <c r="VMM2" s="185"/>
      <c r="VMN2" s="185"/>
      <c r="VMO2" s="185"/>
      <c r="VMP2" s="185"/>
      <c r="VMQ2" s="185"/>
      <c r="VMR2" s="185"/>
      <c r="VMS2" s="185"/>
      <c r="VMT2" s="185"/>
      <c r="VMU2" s="185"/>
      <c r="VMV2" s="185"/>
      <c r="VMW2" s="185"/>
      <c r="VMX2" s="185"/>
      <c r="VMY2" s="185"/>
      <c r="VMZ2" s="185"/>
      <c r="VNA2" s="185"/>
      <c r="VNB2" s="185"/>
      <c r="VNC2" s="185"/>
      <c r="VND2" s="185"/>
      <c r="VNE2" s="185"/>
      <c r="VNF2" s="185"/>
      <c r="VNG2" s="185"/>
      <c r="VNH2" s="185"/>
      <c r="VNI2" s="185"/>
      <c r="VNJ2" s="185"/>
      <c r="VNK2" s="185"/>
      <c r="VNL2" s="185"/>
      <c r="VNM2" s="185"/>
      <c r="VNN2" s="185"/>
      <c r="VNO2" s="185"/>
      <c r="VNP2" s="185"/>
      <c r="VNQ2" s="185"/>
      <c r="VNR2" s="185"/>
      <c r="VNS2" s="185"/>
      <c r="VNT2" s="185"/>
      <c r="VNU2" s="185"/>
      <c r="VNV2" s="185"/>
      <c r="VNW2" s="185"/>
      <c r="VNX2" s="185"/>
      <c r="VNY2" s="185"/>
      <c r="VNZ2" s="185"/>
      <c r="VOA2" s="185"/>
      <c r="VOB2" s="185"/>
      <c r="VOC2" s="185"/>
      <c r="VOD2" s="185"/>
      <c r="VOE2" s="185"/>
      <c r="VOF2" s="185"/>
      <c r="VOG2" s="185"/>
      <c r="VOH2" s="185"/>
      <c r="VOI2" s="185"/>
      <c r="VOJ2" s="185"/>
      <c r="VOK2" s="185"/>
      <c r="VOL2" s="185"/>
      <c r="VOM2" s="185"/>
      <c r="VON2" s="185"/>
      <c r="VOO2" s="185"/>
      <c r="VOP2" s="185"/>
      <c r="VOQ2" s="185"/>
      <c r="VOR2" s="185"/>
      <c r="VOS2" s="185"/>
      <c r="VOT2" s="185"/>
      <c r="VOU2" s="185"/>
      <c r="VOV2" s="185"/>
      <c r="VOW2" s="185"/>
      <c r="VOX2" s="185"/>
      <c r="VOY2" s="185"/>
      <c r="VOZ2" s="185"/>
      <c r="VPA2" s="185"/>
      <c r="VPB2" s="185"/>
      <c r="VPC2" s="185"/>
      <c r="VPD2" s="185"/>
      <c r="VPE2" s="185"/>
      <c r="VPF2" s="185"/>
      <c r="VPG2" s="185"/>
      <c r="VPH2" s="185"/>
      <c r="VPI2" s="185"/>
      <c r="VPJ2" s="185"/>
      <c r="VPK2" s="185"/>
      <c r="VPL2" s="185"/>
      <c r="VPM2" s="185"/>
      <c r="VPN2" s="185"/>
      <c r="VPO2" s="185"/>
      <c r="VPP2" s="185"/>
      <c r="VPQ2" s="185"/>
      <c r="VPR2" s="185"/>
      <c r="VPS2" s="185"/>
      <c r="VPT2" s="185"/>
      <c r="VPU2" s="185"/>
      <c r="VPV2" s="185"/>
      <c r="VPW2" s="185"/>
      <c r="VPX2" s="185"/>
      <c r="VPY2" s="185"/>
      <c r="VPZ2" s="185"/>
      <c r="VQA2" s="185"/>
      <c r="VQB2" s="185"/>
      <c r="VQC2" s="185"/>
      <c r="VQD2" s="185"/>
      <c r="VQE2" s="185"/>
      <c r="VQF2" s="185"/>
      <c r="VQG2" s="185"/>
      <c r="VQH2" s="185"/>
      <c r="VQI2" s="185"/>
      <c r="VQJ2" s="185"/>
      <c r="VQK2" s="185"/>
      <c r="VQL2" s="185"/>
      <c r="VQM2" s="185"/>
      <c r="VQN2" s="185"/>
      <c r="VQO2" s="185"/>
      <c r="VQP2" s="185"/>
      <c r="VQQ2" s="185"/>
      <c r="VQR2" s="185"/>
      <c r="VQS2" s="185"/>
      <c r="VQT2" s="185"/>
      <c r="VQU2" s="185"/>
      <c r="VQV2" s="185"/>
      <c r="VQW2" s="185"/>
      <c r="VQX2" s="185"/>
      <c r="VQY2" s="185"/>
      <c r="VQZ2" s="185"/>
      <c r="VRA2" s="185"/>
      <c r="VRB2" s="185"/>
      <c r="VRC2" s="185"/>
      <c r="VRD2" s="185"/>
      <c r="VRE2" s="185"/>
      <c r="VRF2" s="185"/>
      <c r="VRG2" s="185"/>
      <c r="VRH2" s="185"/>
      <c r="VRI2" s="185"/>
      <c r="VRJ2" s="185"/>
      <c r="VRK2" s="185"/>
      <c r="VRL2" s="185"/>
      <c r="VRM2" s="185"/>
      <c r="VRN2" s="185"/>
      <c r="VRO2" s="185"/>
      <c r="VRP2" s="185"/>
      <c r="VRQ2" s="185"/>
      <c r="VRR2" s="185"/>
      <c r="VRS2" s="185"/>
      <c r="VRT2" s="185"/>
      <c r="VRU2" s="185"/>
      <c r="VRV2" s="185"/>
      <c r="VRW2" s="185"/>
      <c r="VRX2" s="185"/>
      <c r="VRY2" s="185"/>
      <c r="VRZ2" s="185"/>
      <c r="VSA2" s="185"/>
      <c r="VSB2" s="185"/>
      <c r="VSC2" s="185"/>
      <c r="VSD2" s="185"/>
      <c r="VSE2" s="185"/>
      <c r="VSF2" s="185"/>
      <c r="VSG2" s="185"/>
      <c r="VSH2" s="185"/>
      <c r="VSI2" s="185"/>
      <c r="VSJ2" s="185"/>
      <c r="VSK2" s="185"/>
      <c r="VSL2" s="185"/>
      <c r="VSM2" s="185"/>
      <c r="VSN2" s="185"/>
      <c r="VSO2" s="185"/>
      <c r="VSP2" s="185"/>
      <c r="VSQ2" s="185"/>
      <c r="VSR2" s="185"/>
      <c r="VSS2" s="185"/>
      <c r="VST2" s="185"/>
      <c r="VSU2" s="185"/>
      <c r="VSV2" s="185"/>
      <c r="VSW2" s="185"/>
      <c r="VSX2" s="185"/>
      <c r="VSY2" s="185"/>
      <c r="VSZ2" s="185"/>
      <c r="VTA2" s="185"/>
      <c r="VTB2" s="185"/>
      <c r="VTC2" s="185"/>
      <c r="VTD2" s="185"/>
      <c r="VTE2" s="185"/>
      <c r="VTF2" s="185"/>
      <c r="VTG2" s="185"/>
      <c r="VTH2" s="185"/>
      <c r="VTI2" s="185"/>
      <c r="VTJ2" s="185"/>
      <c r="VTK2" s="185"/>
      <c r="VTL2" s="185"/>
      <c r="VTM2" s="185"/>
      <c r="VTN2" s="185"/>
      <c r="VTO2" s="185"/>
      <c r="VTP2" s="185"/>
      <c r="VTQ2" s="185"/>
      <c r="VTR2" s="185"/>
      <c r="VTS2" s="185"/>
      <c r="VTT2" s="185"/>
      <c r="VTU2" s="185"/>
      <c r="VTV2" s="185"/>
      <c r="VTW2" s="185"/>
      <c r="VTX2" s="185"/>
      <c r="VTY2" s="185"/>
      <c r="VTZ2" s="185"/>
      <c r="VUA2" s="185"/>
      <c r="VUB2" s="185"/>
      <c r="VUC2" s="185"/>
      <c r="VUD2" s="185"/>
      <c r="VUE2" s="185"/>
      <c r="VUF2" s="185"/>
      <c r="VUG2" s="185"/>
      <c r="VUH2" s="185"/>
      <c r="VUI2" s="185"/>
      <c r="VUJ2" s="185"/>
      <c r="VUK2" s="185"/>
      <c r="VUL2" s="185"/>
      <c r="VUM2" s="185"/>
      <c r="VUN2" s="185"/>
      <c r="VUO2" s="185"/>
      <c r="VUP2" s="185"/>
      <c r="VUQ2" s="185"/>
      <c r="VUR2" s="185"/>
      <c r="VUS2" s="185"/>
      <c r="VUT2" s="185"/>
      <c r="VUU2" s="185"/>
      <c r="VUV2" s="185"/>
      <c r="VUW2" s="185"/>
      <c r="VUX2" s="185"/>
      <c r="VUY2" s="185"/>
      <c r="VUZ2" s="185"/>
      <c r="VVA2" s="185"/>
      <c r="VVB2" s="185"/>
      <c r="VVC2" s="185"/>
      <c r="VVD2" s="185"/>
      <c r="VVE2" s="185"/>
      <c r="VVF2" s="185"/>
      <c r="VVG2" s="185"/>
      <c r="VVH2" s="185"/>
      <c r="VVI2" s="185"/>
      <c r="VVJ2" s="185"/>
      <c r="VVK2" s="185"/>
      <c r="VVL2" s="185"/>
      <c r="VVM2" s="185"/>
      <c r="VVN2" s="185"/>
      <c r="VVO2" s="185"/>
      <c r="VVP2" s="185"/>
      <c r="VVQ2" s="185"/>
      <c r="VVR2" s="185"/>
      <c r="VVS2" s="185"/>
      <c r="VVT2" s="185"/>
      <c r="VVU2" s="185"/>
      <c r="VVV2" s="185"/>
      <c r="VVW2" s="185"/>
      <c r="VVX2" s="185"/>
      <c r="VVY2" s="185"/>
      <c r="VVZ2" s="185"/>
      <c r="VWA2" s="185"/>
      <c r="VWB2" s="185"/>
      <c r="VWC2" s="185"/>
      <c r="VWD2" s="185"/>
      <c r="VWE2" s="185"/>
      <c r="VWF2" s="185"/>
      <c r="VWG2" s="185"/>
      <c r="VWH2" s="185"/>
      <c r="VWI2" s="185"/>
      <c r="VWJ2" s="185"/>
      <c r="VWK2" s="185"/>
      <c r="VWL2" s="185"/>
      <c r="VWM2" s="185"/>
      <c r="VWN2" s="185"/>
      <c r="VWO2" s="185"/>
      <c r="VWP2" s="185"/>
      <c r="VWQ2" s="185"/>
      <c r="VWR2" s="185"/>
      <c r="VWS2" s="185"/>
      <c r="VWT2" s="185"/>
      <c r="VWU2" s="185"/>
      <c r="VWV2" s="185"/>
      <c r="VWW2" s="185"/>
      <c r="VWX2" s="185"/>
      <c r="VWY2" s="185"/>
      <c r="VWZ2" s="185"/>
      <c r="VXA2" s="185"/>
      <c r="VXB2" s="185"/>
      <c r="VXC2" s="185"/>
      <c r="VXD2" s="185"/>
      <c r="VXE2" s="185"/>
      <c r="VXF2" s="185"/>
      <c r="VXG2" s="185"/>
      <c r="VXH2" s="185"/>
      <c r="VXI2" s="185"/>
      <c r="VXJ2" s="185"/>
      <c r="VXK2" s="185"/>
      <c r="VXL2" s="185"/>
      <c r="VXM2" s="185"/>
      <c r="VXN2" s="185"/>
      <c r="VXO2" s="185"/>
      <c r="VXP2" s="185"/>
      <c r="VXQ2" s="185"/>
      <c r="VXR2" s="185"/>
      <c r="VXS2" s="185"/>
      <c r="VXT2" s="185"/>
      <c r="VXU2" s="185"/>
      <c r="VXV2" s="185"/>
      <c r="VXW2" s="185"/>
      <c r="VXX2" s="185"/>
      <c r="VXY2" s="185"/>
      <c r="VXZ2" s="185"/>
      <c r="VYA2" s="185"/>
      <c r="VYB2" s="185"/>
      <c r="VYC2" s="185"/>
      <c r="VYD2" s="185"/>
      <c r="VYE2" s="185"/>
      <c r="VYF2" s="185"/>
      <c r="VYG2" s="185"/>
      <c r="VYH2" s="185"/>
      <c r="VYI2" s="185"/>
      <c r="VYJ2" s="185"/>
      <c r="VYK2" s="185"/>
      <c r="VYL2" s="185"/>
      <c r="VYM2" s="185"/>
      <c r="VYN2" s="185"/>
      <c r="VYO2" s="185"/>
      <c r="VYP2" s="185"/>
      <c r="VYQ2" s="185"/>
      <c r="VYR2" s="185"/>
      <c r="VYS2" s="185"/>
      <c r="VYT2" s="185"/>
      <c r="VYU2" s="185"/>
      <c r="VYV2" s="185"/>
      <c r="VYW2" s="185"/>
      <c r="VYX2" s="185"/>
      <c r="VYY2" s="185"/>
      <c r="VYZ2" s="185"/>
      <c r="VZA2" s="185"/>
      <c r="VZB2" s="185"/>
      <c r="VZC2" s="185"/>
      <c r="VZD2" s="185"/>
      <c r="VZE2" s="185"/>
      <c r="VZF2" s="185"/>
      <c r="VZG2" s="185"/>
      <c r="VZH2" s="185"/>
      <c r="VZI2" s="185"/>
      <c r="VZJ2" s="185"/>
      <c r="VZK2" s="185"/>
      <c r="VZL2" s="185"/>
      <c r="VZM2" s="185"/>
      <c r="VZN2" s="185"/>
      <c r="VZO2" s="185"/>
      <c r="VZP2" s="185"/>
      <c r="VZQ2" s="185"/>
      <c r="VZR2" s="185"/>
      <c r="VZS2" s="185"/>
      <c r="VZT2" s="185"/>
      <c r="VZU2" s="185"/>
      <c r="VZV2" s="185"/>
      <c r="VZW2" s="185"/>
      <c r="VZX2" s="185"/>
      <c r="VZY2" s="185"/>
      <c r="VZZ2" s="185"/>
      <c r="WAA2" s="185"/>
      <c r="WAB2" s="185"/>
      <c r="WAC2" s="185"/>
      <c r="WAD2" s="185"/>
      <c r="WAE2" s="185"/>
      <c r="WAF2" s="185"/>
      <c r="WAG2" s="185"/>
      <c r="WAH2" s="185"/>
      <c r="WAI2" s="185"/>
      <c r="WAJ2" s="185"/>
      <c r="WAK2" s="185"/>
      <c r="WAL2" s="185"/>
      <c r="WAM2" s="185"/>
      <c r="WAN2" s="185"/>
      <c r="WAO2" s="185"/>
      <c r="WAP2" s="185"/>
      <c r="WAQ2" s="185"/>
      <c r="WAR2" s="185"/>
      <c r="WAS2" s="185"/>
      <c r="WAT2" s="185"/>
      <c r="WAU2" s="185"/>
      <c r="WAV2" s="185"/>
      <c r="WAW2" s="185"/>
      <c r="WAX2" s="185"/>
      <c r="WAY2" s="185"/>
      <c r="WAZ2" s="185"/>
      <c r="WBA2" s="185"/>
      <c r="WBB2" s="185"/>
      <c r="WBC2" s="185"/>
      <c r="WBD2" s="185"/>
      <c r="WBE2" s="185"/>
      <c r="WBF2" s="185"/>
      <c r="WBG2" s="185"/>
      <c r="WBH2" s="185"/>
      <c r="WBI2" s="185"/>
      <c r="WBJ2" s="185"/>
      <c r="WBK2" s="185"/>
      <c r="WBL2" s="185"/>
      <c r="WBM2" s="185"/>
      <c r="WBN2" s="185"/>
      <c r="WBO2" s="185"/>
      <c r="WBP2" s="185"/>
      <c r="WBQ2" s="185"/>
      <c r="WBR2" s="185"/>
      <c r="WBS2" s="185"/>
      <c r="WBT2" s="185"/>
      <c r="WBU2" s="185"/>
      <c r="WBV2" s="185"/>
      <c r="WBW2" s="185"/>
      <c r="WBX2" s="185"/>
      <c r="WBY2" s="185"/>
      <c r="WBZ2" s="185"/>
      <c r="WCA2" s="185"/>
      <c r="WCB2" s="185"/>
      <c r="WCC2" s="185"/>
      <c r="WCD2" s="185"/>
      <c r="WCE2" s="185"/>
      <c r="WCF2" s="185"/>
      <c r="WCG2" s="185"/>
      <c r="WCH2" s="185"/>
      <c r="WCI2" s="185"/>
      <c r="WCJ2" s="185"/>
      <c r="WCK2" s="185"/>
      <c r="WCL2" s="185"/>
      <c r="WCM2" s="185"/>
      <c r="WCN2" s="185"/>
      <c r="WCO2" s="185"/>
      <c r="WCP2" s="185"/>
      <c r="WCQ2" s="185"/>
      <c r="WCR2" s="185"/>
      <c r="WCS2" s="185"/>
      <c r="WCT2" s="185"/>
      <c r="WCU2" s="185"/>
      <c r="WCV2" s="185"/>
      <c r="WCW2" s="185"/>
      <c r="WCX2" s="185"/>
      <c r="WCY2" s="185"/>
      <c r="WCZ2" s="185"/>
      <c r="WDA2" s="185"/>
      <c r="WDB2" s="185"/>
      <c r="WDC2" s="185"/>
      <c r="WDD2" s="185"/>
      <c r="WDE2" s="185"/>
      <c r="WDF2" s="185"/>
      <c r="WDG2" s="185"/>
      <c r="WDH2" s="185"/>
      <c r="WDI2" s="185"/>
      <c r="WDJ2" s="185"/>
      <c r="WDK2" s="185"/>
      <c r="WDL2" s="185"/>
      <c r="WDM2" s="185"/>
      <c r="WDN2" s="185"/>
      <c r="WDO2" s="185"/>
      <c r="WDP2" s="185"/>
      <c r="WDQ2" s="185"/>
      <c r="WDR2" s="185"/>
      <c r="WDS2" s="185"/>
      <c r="WDT2" s="185"/>
      <c r="WDU2" s="185"/>
      <c r="WDV2" s="185"/>
      <c r="WDW2" s="185"/>
      <c r="WDX2" s="185"/>
      <c r="WDY2" s="185"/>
      <c r="WDZ2" s="185"/>
      <c r="WEA2" s="185"/>
      <c r="WEB2" s="185"/>
      <c r="WEC2" s="185"/>
      <c r="WED2" s="185"/>
      <c r="WEE2" s="185"/>
      <c r="WEF2" s="185"/>
      <c r="WEG2" s="185"/>
      <c r="WEH2" s="185"/>
      <c r="WEI2" s="185"/>
      <c r="WEJ2" s="185"/>
      <c r="WEK2" s="185"/>
      <c r="WEL2" s="185"/>
      <c r="WEM2" s="185"/>
      <c r="WEN2" s="185"/>
      <c r="WEO2" s="185"/>
      <c r="WEP2" s="185"/>
      <c r="WEQ2" s="185"/>
      <c r="WER2" s="185"/>
      <c r="WES2" s="185"/>
      <c r="WET2" s="185"/>
      <c r="WEU2" s="185"/>
      <c r="WEV2" s="185"/>
      <c r="WEW2" s="185"/>
      <c r="WEX2" s="185"/>
      <c r="WEY2" s="185"/>
      <c r="WEZ2" s="185"/>
      <c r="WFA2" s="185"/>
      <c r="WFB2" s="185"/>
      <c r="WFC2" s="185"/>
      <c r="WFD2" s="185"/>
      <c r="WFE2" s="185"/>
      <c r="WFF2" s="185"/>
      <c r="WFG2" s="185"/>
      <c r="WFH2" s="185"/>
      <c r="WFI2" s="185"/>
      <c r="WFJ2" s="185"/>
      <c r="WFK2" s="185"/>
      <c r="WFL2" s="185"/>
      <c r="WFM2" s="185"/>
      <c r="WFN2" s="185"/>
      <c r="WFO2" s="185"/>
      <c r="WFP2" s="185"/>
      <c r="WFQ2" s="185"/>
      <c r="WFR2" s="185"/>
      <c r="WFS2" s="185"/>
      <c r="WFT2" s="185"/>
      <c r="WFU2" s="185"/>
      <c r="WFV2" s="185"/>
      <c r="WFW2" s="185"/>
      <c r="WFX2" s="185"/>
      <c r="WFY2" s="185"/>
      <c r="WFZ2" s="185"/>
      <c r="WGA2" s="185"/>
      <c r="WGB2" s="185"/>
      <c r="WGC2" s="185"/>
      <c r="WGD2" s="185"/>
      <c r="WGE2" s="185"/>
      <c r="WGF2" s="185"/>
      <c r="WGG2" s="185"/>
      <c r="WGH2" s="185"/>
      <c r="WGI2" s="185"/>
      <c r="WGJ2" s="185"/>
      <c r="WGK2" s="185"/>
      <c r="WGL2" s="185"/>
      <c r="WGM2" s="185"/>
      <c r="WGN2" s="185"/>
      <c r="WGO2" s="185"/>
      <c r="WGP2" s="185"/>
      <c r="WGQ2" s="185"/>
      <c r="WGR2" s="185"/>
      <c r="WGS2" s="185"/>
      <c r="WGT2" s="185"/>
      <c r="WGU2" s="185"/>
      <c r="WGV2" s="185"/>
      <c r="WGW2" s="185"/>
      <c r="WGX2" s="185"/>
      <c r="WGY2" s="185"/>
      <c r="WGZ2" s="185"/>
      <c r="WHA2" s="185"/>
      <c r="WHB2" s="185"/>
      <c r="WHC2" s="185"/>
      <c r="WHD2" s="185"/>
      <c r="WHE2" s="185"/>
      <c r="WHF2" s="185"/>
      <c r="WHG2" s="185"/>
      <c r="WHH2" s="185"/>
      <c r="WHI2" s="185"/>
      <c r="WHJ2" s="185"/>
      <c r="WHK2" s="185"/>
      <c r="WHL2" s="185"/>
      <c r="WHM2" s="185"/>
      <c r="WHN2" s="185"/>
      <c r="WHO2" s="185"/>
      <c r="WHP2" s="185"/>
      <c r="WHQ2" s="185"/>
      <c r="WHR2" s="185"/>
      <c r="WHS2" s="185"/>
      <c r="WHT2" s="185"/>
      <c r="WHU2" s="185"/>
      <c r="WHV2" s="185"/>
      <c r="WHW2" s="185"/>
      <c r="WHX2" s="185"/>
      <c r="WHY2" s="185"/>
      <c r="WHZ2" s="185"/>
      <c r="WIA2" s="185"/>
      <c r="WIB2" s="185"/>
      <c r="WIC2" s="185"/>
      <c r="WID2" s="185"/>
      <c r="WIE2" s="185"/>
      <c r="WIF2" s="185"/>
      <c r="WIG2" s="185"/>
      <c r="WIH2" s="185"/>
      <c r="WII2" s="185"/>
      <c r="WIJ2" s="185"/>
      <c r="WIK2" s="185"/>
      <c r="WIL2" s="185"/>
      <c r="WIM2" s="185"/>
      <c r="WIN2" s="185"/>
      <c r="WIO2" s="185"/>
      <c r="WIP2" s="185"/>
      <c r="WIQ2" s="185"/>
      <c r="WIR2" s="185"/>
      <c r="WIS2" s="185"/>
      <c r="WIT2" s="185"/>
      <c r="WIU2" s="185"/>
      <c r="WIV2" s="185"/>
      <c r="WIW2" s="185"/>
      <c r="WIX2" s="185"/>
      <c r="WIY2" s="185"/>
      <c r="WIZ2" s="185"/>
      <c r="WJA2" s="185"/>
      <c r="WJB2" s="185"/>
      <c r="WJC2" s="185"/>
      <c r="WJD2" s="185"/>
      <c r="WJE2" s="185"/>
      <c r="WJF2" s="185"/>
      <c r="WJG2" s="185"/>
      <c r="WJH2" s="185"/>
      <c r="WJI2" s="185"/>
      <c r="WJJ2" s="185"/>
      <c r="WJK2" s="185"/>
      <c r="WJL2" s="185"/>
      <c r="WJM2" s="185"/>
      <c r="WJN2" s="185"/>
      <c r="WJO2" s="185"/>
      <c r="WJP2" s="185"/>
      <c r="WJQ2" s="185"/>
      <c r="WJR2" s="185"/>
      <c r="WJS2" s="185"/>
      <c r="WJT2" s="185"/>
      <c r="WJU2" s="185"/>
      <c r="WJV2" s="185"/>
      <c r="WJW2" s="185"/>
      <c r="WJX2" s="185"/>
      <c r="WJY2" s="185"/>
      <c r="WJZ2" s="185"/>
      <c r="WKA2" s="185"/>
      <c r="WKB2" s="185"/>
      <c r="WKC2" s="185"/>
      <c r="WKD2" s="185"/>
      <c r="WKE2" s="185"/>
      <c r="WKF2" s="185"/>
      <c r="WKG2" s="185"/>
      <c r="WKH2" s="185"/>
      <c r="WKI2" s="185"/>
      <c r="WKJ2" s="185"/>
      <c r="WKK2" s="185"/>
      <c r="WKL2" s="185"/>
      <c r="WKM2" s="185"/>
      <c r="WKN2" s="185"/>
      <c r="WKO2" s="185"/>
      <c r="WKP2" s="185"/>
      <c r="WKQ2" s="185"/>
      <c r="WKR2" s="185"/>
      <c r="WKS2" s="185"/>
      <c r="WKT2" s="185"/>
      <c r="WKU2" s="185"/>
      <c r="WKV2" s="185"/>
      <c r="WKW2" s="185"/>
      <c r="WKX2" s="185"/>
      <c r="WKY2" s="185"/>
      <c r="WKZ2" s="185"/>
      <c r="WLA2" s="185"/>
      <c r="WLB2" s="185"/>
      <c r="WLC2" s="185"/>
      <c r="WLD2" s="185"/>
      <c r="WLE2" s="185"/>
      <c r="WLF2" s="185"/>
      <c r="WLG2" s="185"/>
      <c r="WLH2" s="185"/>
      <c r="WLI2" s="185"/>
      <c r="WLJ2" s="185"/>
      <c r="WLK2" s="185"/>
      <c r="WLL2" s="185"/>
      <c r="WLM2" s="185"/>
      <c r="WLN2" s="185"/>
      <c r="WLO2" s="185"/>
      <c r="WLP2" s="185"/>
      <c r="WLQ2" s="185"/>
      <c r="WLR2" s="185"/>
      <c r="WLS2" s="185"/>
      <c r="WLT2" s="185"/>
      <c r="WLU2" s="185"/>
      <c r="WLV2" s="185"/>
      <c r="WLW2" s="185"/>
      <c r="WLX2" s="185"/>
      <c r="WLY2" s="185"/>
      <c r="WLZ2" s="185"/>
      <c r="WMA2" s="185"/>
      <c r="WMB2" s="185"/>
      <c r="WMC2" s="185"/>
      <c r="WMD2" s="185"/>
      <c r="WME2" s="185"/>
      <c r="WMF2" s="185"/>
      <c r="WMG2" s="185"/>
      <c r="WMH2" s="185"/>
      <c r="WMI2" s="185"/>
      <c r="WMJ2" s="185"/>
      <c r="WMK2" s="185"/>
      <c r="WML2" s="185"/>
      <c r="WMM2" s="185"/>
      <c r="WMN2" s="185"/>
      <c r="WMO2" s="185"/>
      <c r="WMP2" s="185"/>
      <c r="WMQ2" s="185"/>
      <c r="WMR2" s="185"/>
      <c r="WMS2" s="185"/>
      <c r="WMT2" s="185"/>
      <c r="WMU2" s="185"/>
      <c r="WMV2" s="185"/>
      <c r="WMW2" s="185"/>
      <c r="WMX2" s="185"/>
      <c r="WMY2" s="185"/>
      <c r="WMZ2" s="185"/>
      <c r="WNA2" s="185"/>
      <c r="WNB2" s="185"/>
      <c r="WNC2" s="185"/>
      <c r="WND2" s="185"/>
      <c r="WNE2" s="185"/>
      <c r="WNF2" s="185"/>
      <c r="WNG2" s="185"/>
      <c r="WNH2" s="185"/>
      <c r="WNI2" s="185"/>
      <c r="WNJ2" s="185"/>
      <c r="WNK2" s="185"/>
      <c r="WNL2" s="185"/>
      <c r="WNM2" s="185"/>
      <c r="WNN2" s="185"/>
      <c r="WNO2" s="185"/>
      <c r="WNP2" s="185"/>
      <c r="WNQ2" s="185"/>
      <c r="WNR2" s="185"/>
      <c r="WNS2" s="185"/>
      <c r="WNT2" s="185"/>
      <c r="WNU2" s="185"/>
      <c r="WNV2" s="185"/>
      <c r="WNW2" s="185"/>
      <c r="WNX2" s="185"/>
      <c r="WNY2" s="185"/>
      <c r="WNZ2" s="185"/>
      <c r="WOA2" s="185"/>
      <c r="WOB2" s="185"/>
      <c r="WOC2" s="185"/>
      <c r="WOD2" s="185"/>
      <c r="WOE2" s="185"/>
      <c r="WOF2" s="185"/>
      <c r="WOG2" s="185"/>
      <c r="WOH2" s="185"/>
      <c r="WOI2" s="185"/>
      <c r="WOJ2" s="185"/>
      <c r="WOK2" s="185"/>
      <c r="WOL2" s="185"/>
      <c r="WOM2" s="185"/>
      <c r="WON2" s="185"/>
      <c r="WOO2" s="185"/>
      <c r="WOP2" s="185"/>
      <c r="WOQ2" s="185"/>
      <c r="WOR2" s="185"/>
      <c r="WOS2" s="185"/>
      <c r="WOT2" s="185"/>
      <c r="WOU2" s="185"/>
      <c r="WOV2" s="185"/>
      <c r="WOW2" s="185"/>
      <c r="WOX2" s="185"/>
      <c r="WOY2" s="185"/>
      <c r="WOZ2" s="185"/>
      <c r="WPA2" s="185"/>
      <c r="WPB2" s="185"/>
      <c r="WPC2" s="185"/>
      <c r="WPD2" s="185"/>
      <c r="WPE2" s="185"/>
      <c r="WPF2" s="185"/>
      <c r="WPG2" s="185"/>
      <c r="WPH2" s="185"/>
      <c r="WPI2" s="185"/>
      <c r="WPJ2" s="185"/>
      <c r="WPK2" s="185"/>
      <c r="WPL2" s="185"/>
      <c r="WPM2" s="185"/>
      <c r="WPN2" s="185"/>
      <c r="WPO2" s="185"/>
      <c r="WPP2" s="185"/>
      <c r="WPQ2" s="185"/>
      <c r="WPR2" s="185"/>
      <c r="WPS2" s="185"/>
      <c r="WPT2" s="185"/>
      <c r="WPU2" s="185"/>
      <c r="WPV2" s="185"/>
      <c r="WPW2" s="185"/>
      <c r="WPX2" s="185"/>
      <c r="WPY2" s="185"/>
      <c r="WPZ2" s="185"/>
      <c r="WQA2" s="185"/>
      <c r="WQB2" s="185"/>
      <c r="WQC2" s="185"/>
      <c r="WQD2" s="185"/>
      <c r="WQE2" s="185"/>
      <c r="WQF2" s="185"/>
      <c r="WQG2" s="185"/>
      <c r="WQH2" s="185"/>
      <c r="WQI2" s="185"/>
      <c r="WQJ2" s="185"/>
      <c r="WQK2" s="185"/>
      <c r="WQL2" s="185"/>
      <c r="WQM2" s="185"/>
      <c r="WQN2" s="185"/>
      <c r="WQO2" s="185"/>
      <c r="WQP2" s="185"/>
      <c r="WQQ2" s="185"/>
      <c r="WQR2" s="185"/>
      <c r="WQS2" s="185"/>
      <c r="WQT2" s="185"/>
      <c r="WQU2" s="185"/>
      <c r="WQV2" s="185"/>
      <c r="WQW2" s="185"/>
      <c r="WQX2" s="185"/>
      <c r="WQY2" s="185"/>
      <c r="WQZ2" s="185"/>
      <c r="WRA2" s="185"/>
      <c r="WRB2" s="185"/>
      <c r="WRC2" s="185"/>
      <c r="WRD2" s="185"/>
      <c r="WRE2" s="185"/>
      <c r="WRF2" s="185"/>
      <c r="WRG2" s="185"/>
      <c r="WRH2" s="185"/>
      <c r="WRI2" s="185"/>
      <c r="WRJ2" s="185"/>
      <c r="WRK2" s="185"/>
      <c r="WRL2" s="185"/>
      <c r="WRM2" s="185"/>
      <c r="WRN2" s="185"/>
      <c r="WRO2" s="185"/>
      <c r="WRP2" s="185"/>
      <c r="WRQ2" s="185"/>
      <c r="WRR2" s="185"/>
      <c r="WRS2" s="185"/>
      <c r="WRT2" s="185"/>
      <c r="WRU2" s="185"/>
      <c r="WRV2" s="185"/>
      <c r="WRW2" s="185"/>
      <c r="WRX2" s="185"/>
      <c r="WRY2" s="185"/>
      <c r="WRZ2" s="185"/>
      <c r="WSA2" s="185"/>
      <c r="WSB2" s="185"/>
      <c r="WSC2" s="185"/>
      <c r="WSD2" s="185"/>
      <c r="WSE2" s="185"/>
      <c r="WSF2" s="185"/>
      <c r="WSG2" s="185"/>
      <c r="WSH2" s="185"/>
      <c r="WSI2" s="185"/>
      <c r="WSJ2" s="185"/>
      <c r="WSK2" s="185"/>
      <c r="WSL2" s="185"/>
      <c r="WSM2" s="185"/>
      <c r="WSN2" s="185"/>
      <c r="WSO2" s="185"/>
      <c r="WSP2" s="185"/>
      <c r="WSQ2" s="185"/>
      <c r="WSR2" s="185"/>
      <c r="WSS2" s="185"/>
      <c r="WST2" s="185"/>
      <c r="WSU2" s="185"/>
      <c r="WSV2" s="185"/>
      <c r="WSW2" s="185"/>
      <c r="WSX2" s="185"/>
      <c r="WSY2" s="185"/>
      <c r="WSZ2" s="185"/>
      <c r="WTA2" s="185"/>
      <c r="WTB2" s="185"/>
      <c r="WTC2" s="185"/>
      <c r="WTD2" s="185"/>
      <c r="WTE2" s="185"/>
      <c r="WTF2" s="185"/>
      <c r="WTG2" s="185"/>
      <c r="WTH2" s="185"/>
      <c r="WTI2" s="185"/>
      <c r="WTJ2" s="185"/>
      <c r="WTK2" s="185"/>
      <c r="WTL2" s="185"/>
      <c r="WTM2" s="185"/>
      <c r="WTN2" s="185"/>
      <c r="WTO2" s="185"/>
      <c r="WTP2" s="185"/>
      <c r="WTQ2" s="185"/>
      <c r="WTR2" s="185"/>
      <c r="WTS2" s="185"/>
      <c r="WTT2" s="185"/>
      <c r="WTU2" s="185"/>
      <c r="WTV2" s="185"/>
      <c r="WTW2" s="185"/>
      <c r="WTX2" s="185"/>
      <c r="WTY2" s="185"/>
      <c r="WTZ2" s="185"/>
      <c r="WUA2" s="185"/>
      <c r="WUB2" s="185"/>
      <c r="WUC2" s="185"/>
      <c r="WUD2" s="185"/>
      <c r="WUE2" s="185"/>
      <c r="WUF2" s="185"/>
      <c r="WUG2" s="185"/>
      <c r="WUH2" s="185"/>
      <c r="WUI2" s="185"/>
      <c r="WUJ2" s="185"/>
      <c r="WUK2" s="185"/>
      <c r="WUL2" s="185"/>
      <c r="WUM2" s="185"/>
      <c r="WUN2" s="185"/>
      <c r="WUO2" s="185"/>
      <c r="WUP2" s="185"/>
      <c r="WUQ2" s="185"/>
      <c r="WUR2" s="185"/>
      <c r="WUS2" s="185"/>
      <c r="WUT2" s="185"/>
      <c r="WUU2" s="185"/>
      <c r="WUV2" s="185"/>
      <c r="WUW2" s="185"/>
      <c r="WUX2" s="185"/>
      <c r="WUY2" s="185"/>
      <c r="WUZ2" s="185"/>
      <c r="WVA2" s="185"/>
      <c r="WVB2" s="185"/>
      <c r="WVC2" s="185"/>
      <c r="WVD2" s="185"/>
      <c r="WVE2" s="185"/>
      <c r="WVF2" s="185"/>
      <c r="WVG2" s="185"/>
      <c r="WVH2" s="185"/>
      <c r="WVI2" s="185"/>
      <c r="WVJ2" s="185"/>
      <c r="WVK2" s="185"/>
      <c r="WVL2" s="185"/>
      <c r="WVM2" s="185"/>
      <c r="WVN2" s="185"/>
      <c r="WVO2" s="185"/>
      <c r="WVP2" s="185"/>
      <c r="WVQ2" s="185"/>
      <c r="WVR2" s="185"/>
      <c r="WVS2" s="185"/>
      <c r="WVT2" s="185"/>
      <c r="WVU2" s="185"/>
      <c r="WVV2" s="185"/>
      <c r="WVW2" s="185"/>
      <c r="WVX2" s="185"/>
      <c r="WVY2" s="185"/>
      <c r="WVZ2" s="185"/>
      <c r="WWA2" s="185"/>
      <c r="WWB2" s="185"/>
      <c r="WWC2" s="185"/>
      <c r="WWD2" s="185"/>
      <c r="WWE2" s="185"/>
      <c r="WWF2" s="185"/>
      <c r="WWG2" s="185"/>
      <c r="WWH2" s="185"/>
      <c r="WWI2" s="185"/>
      <c r="WWJ2" s="185"/>
      <c r="WWK2" s="185"/>
      <c r="WWL2" s="185"/>
      <c r="WWM2" s="185"/>
      <c r="WWN2" s="185"/>
      <c r="WWO2" s="185"/>
      <c r="WWP2" s="185"/>
      <c r="WWQ2" s="185"/>
      <c r="WWR2" s="185"/>
      <c r="WWS2" s="185"/>
      <c r="WWT2" s="185"/>
      <c r="WWU2" s="185"/>
      <c r="WWV2" s="185"/>
      <c r="WWW2" s="185"/>
      <c r="WWX2" s="185"/>
      <c r="WWY2" s="185"/>
      <c r="WWZ2" s="185"/>
      <c r="WXA2" s="185"/>
      <c r="WXB2" s="185"/>
      <c r="WXC2" s="185"/>
      <c r="WXD2" s="185"/>
      <c r="WXE2" s="185"/>
      <c r="WXF2" s="185"/>
      <c r="WXG2" s="185"/>
      <c r="WXH2" s="185"/>
      <c r="WXI2" s="185"/>
      <c r="WXJ2" s="185"/>
      <c r="WXK2" s="185"/>
      <c r="WXL2" s="185"/>
      <c r="WXM2" s="185"/>
      <c r="WXN2" s="185"/>
      <c r="WXO2" s="185"/>
      <c r="WXP2" s="185"/>
      <c r="WXQ2" s="185"/>
      <c r="WXR2" s="185"/>
      <c r="WXS2" s="185"/>
      <c r="WXT2" s="185"/>
      <c r="WXU2" s="185"/>
      <c r="WXV2" s="185"/>
      <c r="WXW2" s="185"/>
      <c r="WXX2" s="185"/>
      <c r="WXY2" s="185"/>
      <c r="WXZ2" s="185"/>
      <c r="WYA2" s="185"/>
      <c r="WYB2" s="185"/>
      <c r="WYC2" s="185"/>
      <c r="WYD2" s="185"/>
      <c r="WYE2" s="185"/>
      <c r="WYF2" s="185"/>
      <c r="WYG2" s="185"/>
      <c r="WYH2" s="185"/>
      <c r="WYI2" s="185"/>
      <c r="WYJ2" s="185"/>
      <c r="WYK2" s="185"/>
      <c r="WYL2" s="185"/>
      <c r="WYM2" s="185"/>
      <c r="WYN2" s="185"/>
      <c r="WYO2" s="185"/>
      <c r="WYP2" s="185"/>
      <c r="WYQ2" s="185"/>
      <c r="WYR2" s="185"/>
      <c r="WYS2" s="185"/>
      <c r="WYT2" s="185"/>
      <c r="WYU2" s="185"/>
      <c r="WYV2" s="185"/>
      <c r="WYW2" s="185"/>
      <c r="WYX2" s="185"/>
      <c r="WYY2" s="185"/>
      <c r="WYZ2" s="185"/>
      <c r="WZA2" s="185"/>
      <c r="WZB2" s="185"/>
      <c r="WZC2" s="185"/>
      <c r="WZD2" s="185"/>
      <c r="WZE2" s="185"/>
      <c r="WZF2" s="185"/>
      <c r="WZG2" s="185"/>
      <c r="WZH2" s="185"/>
      <c r="WZI2" s="185"/>
      <c r="WZJ2" s="185"/>
      <c r="WZK2" s="185"/>
      <c r="WZL2" s="185"/>
      <c r="WZM2" s="185"/>
      <c r="WZN2" s="185"/>
      <c r="WZO2" s="185"/>
      <c r="WZP2" s="185"/>
      <c r="WZQ2" s="185"/>
      <c r="WZR2" s="185"/>
      <c r="WZS2" s="185"/>
      <c r="WZT2" s="185"/>
      <c r="WZU2" s="185"/>
      <c r="WZV2" s="185"/>
      <c r="WZW2" s="185"/>
      <c r="WZX2" s="185"/>
      <c r="WZY2" s="185"/>
      <c r="WZZ2" s="185"/>
      <c r="XAA2" s="185"/>
      <c r="XAB2" s="185"/>
      <c r="XAC2" s="185"/>
      <c r="XAD2" s="185"/>
      <c r="XAE2" s="185"/>
      <c r="XAF2" s="185"/>
      <c r="XAG2" s="185"/>
      <c r="XAH2" s="185"/>
      <c r="XAI2" s="185"/>
      <c r="XAJ2" s="185"/>
      <c r="XAK2" s="185"/>
      <c r="XAL2" s="185"/>
      <c r="XAM2" s="185"/>
      <c r="XAN2" s="185"/>
      <c r="XAO2" s="185"/>
      <c r="XAP2" s="185"/>
      <c r="XAQ2" s="185"/>
      <c r="XAR2" s="185"/>
      <c r="XAS2" s="185"/>
      <c r="XAT2" s="185"/>
      <c r="XAU2" s="185"/>
      <c r="XAV2" s="185"/>
      <c r="XAW2" s="185"/>
      <c r="XAX2" s="185"/>
      <c r="XAY2" s="185"/>
      <c r="XAZ2" s="185"/>
      <c r="XBA2" s="185"/>
      <c r="XBB2" s="185"/>
      <c r="XBC2" s="185"/>
      <c r="XBD2" s="185"/>
      <c r="XBE2" s="185"/>
      <c r="XBF2" s="185"/>
      <c r="XBG2" s="185"/>
      <c r="XBH2" s="185"/>
      <c r="XBI2" s="185"/>
      <c r="XBJ2" s="185"/>
      <c r="XBK2" s="185"/>
      <c r="XBL2" s="185"/>
      <c r="XBM2" s="185"/>
      <c r="XBN2" s="185"/>
      <c r="XBO2" s="185"/>
      <c r="XBP2" s="185"/>
      <c r="XBQ2" s="185"/>
      <c r="XBR2" s="185"/>
      <c r="XBS2" s="185"/>
      <c r="XBT2" s="185"/>
      <c r="XBU2" s="185"/>
      <c r="XBV2" s="185"/>
      <c r="XBW2" s="185"/>
      <c r="XBX2" s="185"/>
      <c r="XBY2" s="185"/>
      <c r="XBZ2" s="185"/>
      <c r="XCA2" s="185"/>
      <c r="XCB2" s="185"/>
      <c r="XCC2" s="185"/>
      <c r="XCD2" s="185"/>
      <c r="XCE2" s="185"/>
      <c r="XCF2" s="185"/>
      <c r="XCG2" s="185"/>
      <c r="XCH2" s="185"/>
      <c r="XCI2" s="185"/>
      <c r="XCJ2" s="185"/>
      <c r="XCK2" s="185"/>
      <c r="XCL2" s="185"/>
      <c r="XCM2" s="185"/>
      <c r="XCN2" s="185"/>
      <c r="XCO2" s="185"/>
      <c r="XCP2" s="185"/>
      <c r="XCQ2" s="185"/>
      <c r="XCR2" s="185"/>
      <c r="XCS2" s="185"/>
      <c r="XCT2" s="185"/>
      <c r="XCU2" s="185"/>
      <c r="XCV2" s="185"/>
      <c r="XCW2" s="185"/>
      <c r="XCX2" s="185"/>
      <c r="XCY2" s="185"/>
      <c r="XCZ2" s="185"/>
      <c r="XDA2" s="185"/>
      <c r="XDB2" s="185"/>
      <c r="XDC2" s="185"/>
      <c r="XDD2" s="185"/>
      <c r="XDE2" s="185"/>
      <c r="XDF2" s="185"/>
      <c r="XDG2" s="185"/>
      <c r="XDH2" s="185"/>
      <c r="XDI2" s="185"/>
      <c r="XDJ2" s="185"/>
      <c r="XDK2" s="185"/>
      <c r="XDL2" s="185"/>
      <c r="XDM2" s="185"/>
    </row>
    <row r="3" spans="1:16341" ht="20.25" customHeight="1">
      <c r="A3" s="180" t="s">
        <v>6067</v>
      </c>
      <c r="B3" s="181">
        <v>43630</v>
      </c>
      <c r="C3" s="182" t="s">
        <v>6064</v>
      </c>
      <c r="D3" s="182" t="s">
        <v>6065</v>
      </c>
      <c r="E3" s="182" t="s">
        <v>5342</v>
      </c>
      <c r="F3" s="182" t="s">
        <v>5531</v>
      </c>
      <c r="G3" s="182" t="s">
        <v>5532</v>
      </c>
      <c r="H3" s="182" t="s">
        <v>5533</v>
      </c>
      <c r="I3" s="183" t="s">
        <v>58</v>
      </c>
      <c r="J3" s="183" t="s">
        <v>6068</v>
      </c>
      <c r="K3" s="184">
        <v>-6319309.7000000002</v>
      </c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5"/>
      <c r="BC3" s="185"/>
      <c r="BD3" s="185"/>
      <c r="BE3" s="185"/>
      <c r="BF3" s="185"/>
      <c r="BG3" s="185"/>
      <c r="BH3" s="185"/>
      <c r="BI3" s="185"/>
      <c r="BJ3" s="185"/>
      <c r="BK3" s="185"/>
      <c r="BL3" s="185"/>
      <c r="BM3" s="185"/>
      <c r="BN3" s="185"/>
      <c r="BO3" s="185"/>
      <c r="BP3" s="185"/>
      <c r="BQ3" s="185"/>
      <c r="BR3" s="185"/>
      <c r="BS3" s="185"/>
      <c r="BT3" s="185"/>
      <c r="BU3" s="185"/>
      <c r="BV3" s="185"/>
      <c r="BW3" s="185"/>
      <c r="BX3" s="185"/>
      <c r="BY3" s="185"/>
      <c r="BZ3" s="185"/>
      <c r="CA3" s="185"/>
      <c r="CB3" s="185"/>
      <c r="CC3" s="185"/>
      <c r="CD3" s="185"/>
      <c r="CE3" s="185"/>
      <c r="CF3" s="185"/>
      <c r="CG3" s="185"/>
      <c r="CH3" s="185"/>
      <c r="CI3" s="185"/>
      <c r="CJ3" s="185"/>
      <c r="CK3" s="185"/>
      <c r="CL3" s="185"/>
      <c r="CM3" s="185"/>
      <c r="CN3" s="185"/>
      <c r="CO3" s="185"/>
      <c r="CP3" s="185"/>
      <c r="CQ3" s="185"/>
      <c r="CR3" s="185"/>
      <c r="CS3" s="185"/>
      <c r="CT3" s="185"/>
      <c r="CU3" s="185"/>
      <c r="CV3" s="185"/>
      <c r="CW3" s="185"/>
      <c r="CX3" s="185"/>
      <c r="CY3" s="185"/>
      <c r="CZ3" s="185"/>
      <c r="DA3" s="185"/>
      <c r="DB3" s="185"/>
      <c r="DC3" s="185"/>
      <c r="DD3" s="185"/>
      <c r="DE3" s="185"/>
      <c r="DF3" s="185"/>
      <c r="DG3" s="185"/>
      <c r="DH3" s="185"/>
      <c r="DI3" s="185"/>
      <c r="DJ3" s="185"/>
      <c r="DK3" s="185"/>
      <c r="DL3" s="185"/>
      <c r="DM3" s="185"/>
      <c r="DN3" s="185"/>
      <c r="DO3" s="185"/>
      <c r="DP3" s="185"/>
      <c r="DQ3" s="185"/>
      <c r="DR3" s="185"/>
      <c r="DS3" s="185"/>
      <c r="DT3" s="185"/>
      <c r="DU3" s="185"/>
      <c r="DV3" s="185"/>
      <c r="DW3" s="185"/>
      <c r="DX3" s="185"/>
      <c r="DY3" s="185"/>
      <c r="DZ3" s="185"/>
      <c r="EA3" s="185"/>
      <c r="EB3" s="185"/>
      <c r="EC3" s="185"/>
      <c r="ED3" s="185"/>
      <c r="EE3" s="185"/>
      <c r="EF3" s="185"/>
      <c r="EG3" s="185"/>
      <c r="EH3" s="185"/>
      <c r="EI3" s="185"/>
      <c r="EJ3" s="185"/>
      <c r="EK3" s="185"/>
      <c r="EL3" s="185"/>
      <c r="EM3" s="185"/>
      <c r="EN3" s="185"/>
      <c r="EO3" s="185"/>
      <c r="EP3" s="185"/>
      <c r="EQ3" s="185"/>
      <c r="ER3" s="185"/>
      <c r="ES3" s="185"/>
      <c r="ET3" s="185"/>
      <c r="EU3" s="185"/>
      <c r="EV3" s="185"/>
      <c r="EW3" s="185"/>
      <c r="EX3" s="185"/>
      <c r="EY3" s="185"/>
      <c r="EZ3" s="185"/>
      <c r="FA3" s="185"/>
      <c r="FB3" s="185"/>
      <c r="FC3" s="185"/>
      <c r="FD3" s="185"/>
      <c r="FE3" s="185"/>
      <c r="FF3" s="185"/>
      <c r="FG3" s="185"/>
      <c r="FH3" s="185"/>
      <c r="FI3" s="185"/>
      <c r="FJ3" s="185"/>
      <c r="FK3" s="185"/>
      <c r="FL3" s="185"/>
      <c r="FM3" s="185"/>
      <c r="FN3" s="185"/>
      <c r="FO3" s="185"/>
      <c r="FP3" s="185"/>
      <c r="FQ3" s="185"/>
      <c r="FR3" s="185"/>
      <c r="FS3" s="185"/>
      <c r="FT3" s="185"/>
      <c r="FU3" s="185"/>
      <c r="FV3" s="185"/>
      <c r="FW3" s="185"/>
      <c r="FX3" s="185"/>
      <c r="FY3" s="185"/>
      <c r="FZ3" s="185"/>
      <c r="GA3" s="185"/>
      <c r="GB3" s="185"/>
      <c r="GC3" s="185"/>
      <c r="GD3" s="185"/>
      <c r="GE3" s="185"/>
      <c r="GF3" s="185"/>
      <c r="GG3" s="185"/>
      <c r="GH3" s="185"/>
      <c r="GI3" s="185"/>
      <c r="GJ3" s="185"/>
      <c r="GK3" s="185"/>
      <c r="GL3" s="185"/>
      <c r="GM3" s="185"/>
      <c r="GN3" s="185"/>
      <c r="GO3" s="185"/>
      <c r="GP3" s="185"/>
      <c r="GQ3" s="185"/>
      <c r="GR3" s="185"/>
      <c r="GS3" s="185"/>
      <c r="GT3" s="185"/>
      <c r="GU3" s="185"/>
      <c r="GV3" s="185"/>
      <c r="GW3" s="185"/>
      <c r="GX3" s="185"/>
      <c r="GY3" s="185"/>
      <c r="GZ3" s="185"/>
      <c r="HA3" s="185"/>
      <c r="HB3" s="185"/>
      <c r="HC3" s="185"/>
      <c r="HD3" s="185"/>
      <c r="HE3" s="185"/>
      <c r="HF3" s="185"/>
      <c r="HG3" s="185"/>
      <c r="HH3" s="185"/>
      <c r="HI3" s="185"/>
      <c r="HJ3" s="185"/>
      <c r="HK3" s="185"/>
      <c r="HL3" s="185"/>
      <c r="HM3" s="185"/>
      <c r="HN3" s="185"/>
      <c r="HO3" s="185"/>
      <c r="HP3" s="185"/>
      <c r="HQ3" s="185"/>
      <c r="HR3" s="185"/>
      <c r="HS3" s="185"/>
      <c r="HT3" s="185"/>
      <c r="HU3" s="185"/>
      <c r="HV3" s="185"/>
      <c r="HW3" s="185"/>
      <c r="HX3" s="185"/>
      <c r="HY3" s="185"/>
      <c r="HZ3" s="185"/>
      <c r="IA3" s="185"/>
      <c r="IB3" s="185"/>
      <c r="IC3" s="185"/>
      <c r="ID3" s="185"/>
      <c r="IE3" s="185"/>
      <c r="IF3" s="185"/>
      <c r="IG3" s="185"/>
      <c r="IH3" s="185"/>
      <c r="II3" s="185"/>
      <c r="IJ3" s="185"/>
      <c r="IK3" s="185"/>
      <c r="IL3" s="185"/>
      <c r="IM3" s="185"/>
      <c r="IN3" s="185"/>
      <c r="IO3" s="185"/>
      <c r="IP3" s="185"/>
      <c r="IQ3" s="185"/>
      <c r="IR3" s="185"/>
      <c r="IS3" s="185"/>
      <c r="IT3" s="185"/>
      <c r="IU3" s="185"/>
      <c r="IV3" s="185"/>
      <c r="IW3" s="185"/>
      <c r="IX3" s="185"/>
      <c r="IY3" s="185"/>
      <c r="IZ3" s="185"/>
      <c r="JA3" s="185"/>
      <c r="JB3" s="185"/>
      <c r="JC3" s="185"/>
      <c r="JD3" s="185"/>
      <c r="JE3" s="185"/>
      <c r="JF3" s="185"/>
      <c r="JG3" s="185"/>
      <c r="JH3" s="185"/>
      <c r="JI3" s="185"/>
      <c r="JJ3" s="185"/>
      <c r="JK3" s="185"/>
      <c r="JL3" s="185"/>
      <c r="JM3" s="185"/>
      <c r="JN3" s="185"/>
      <c r="JO3" s="185"/>
      <c r="JP3" s="185"/>
      <c r="JQ3" s="185"/>
      <c r="JR3" s="185"/>
      <c r="JS3" s="185"/>
      <c r="JT3" s="185"/>
      <c r="JU3" s="185"/>
      <c r="JV3" s="185"/>
      <c r="JW3" s="185"/>
      <c r="JX3" s="185"/>
      <c r="JY3" s="185"/>
      <c r="JZ3" s="185"/>
      <c r="KA3" s="185"/>
      <c r="KB3" s="185"/>
      <c r="KC3" s="185"/>
      <c r="KD3" s="185"/>
      <c r="KE3" s="185"/>
      <c r="KF3" s="185"/>
      <c r="KG3" s="185"/>
      <c r="KH3" s="185"/>
      <c r="KI3" s="185"/>
      <c r="KJ3" s="185"/>
      <c r="KK3" s="185"/>
      <c r="KL3" s="185"/>
      <c r="KM3" s="185"/>
      <c r="KN3" s="185"/>
      <c r="KO3" s="185"/>
      <c r="KP3" s="185"/>
      <c r="KQ3" s="185"/>
      <c r="KR3" s="185"/>
      <c r="KS3" s="185"/>
      <c r="KT3" s="185"/>
      <c r="KU3" s="185"/>
      <c r="KV3" s="185"/>
      <c r="KW3" s="185"/>
      <c r="KX3" s="185"/>
      <c r="KY3" s="185"/>
      <c r="KZ3" s="185"/>
      <c r="LA3" s="185"/>
      <c r="LB3" s="185"/>
      <c r="LC3" s="185"/>
      <c r="LD3" s="185"/>
      <c r="LE3" s="185"/>
      <c r="LF3" s="185"/>
      <c r="LG3" s="185"/>
      <c r="LH3" s="185"/>
      <c r="LI3" s="185"/>
      <c r="LJ3" s="185"/>
      <c r="LK3" s="185"/>
      <c r="LL3" s="185"/>
      <c r="LM3" s="185"/>
      <c r="LN3" s="185"/>
      <c r="LO3" s="185"/>
      <c r="LP3" s="185"/>
      <c r="LQ3" s="185"/>
      <c r="LR3" s="185"/>
      <c r="LS3" s="185"/>
      <c r="LT3" s="185"/>
      <c r="LU3" s="185"/>
      <c r="LV3" s="185"/>
      <c r="LW3" s="185"/>
      <c r="LX3" s="185"/>
      <c r="LY3" s="185"/>
      <c r="LZ3" s="185"/>
      <c r="MA3" s="185"/>
      <c r="MB3" s="185"/>
      <c r="MC3" s="185"/>
      <c r="MD3" s="185"/>
      <c r="ME3" s="185"/>
      <c r="MF3" s="185"/>
      <c r="MG3" s="185"/>
      <c r="MH3" s="185"/>
      <c r="MI3" s="185"/>
      <c r="MJ3" s="185"/>
      <c r="MK3" s="185"/>
      <c r="ML3" s="185"/>
      <c r="MM3" s="185"/>
      <c r="MN3" s="185"/>
      <c r="MO3" s="185"/>
      <c r="MP3" s="185"/>
      <c r="MQ3" s="185"/>
      <c r="MR3" s="185"/>
      <c r="MS3" s="185"/>
      <c r="MT3" s="185"/>
      <c r="MU3" s="185"/>
      <c r="MV3" s="185"/>
      <c r="MW3" s="185"/>
      <c r="MX3" s="185"/>
      <c r="MY3" s="185"/>
      <c r="MZ3" s="185"/>
      <c r="NA3" s="185"/>
      <c r="NB3" s="185"/>
      <c r="NC3" s="185"/>
      <c r="ND3" s="185"/>
      <c r="NE3" s="185"/>
      <c r="NF3" s="185"/>
      <c r="NG3" s="185"/>
      <c r="NH3" s="185"/>
      <c r="NI3" s="185"/>
      <c r="NJ3" s="185"/>
      <c r="NK3" s="185"/>
      <c r="NL3" s="185"/>
      <c r="NM3" s="185"/>
      <c r="NN3" s="185"/>
      <c r="NO3" s="185"/>
      <c r="NP3" s="185"/>
      <c r="NQ3" s="185"/>
      <c r="NR3" s="185"/>
      <c r="NS3" s="185"/>
      <c r="NT3" s="185"/>
      <c r="NU3" s="185"/>
      <c r="NV3" s="185"/>
      <c r="NW3" s="185"/>
      <c r="NX3" s="185"/>
      <c r="NY3" s="185"/>
      <c r="NZ3" s="185"/>
      <c r="OA3" s="185"/>
      <c r="OB3" s="185"/>
      <c r="OC3" s="185"/>
      <c r="OD3" s="185"/>
      <c r="OE3" s="185"/>
      <c r="OF3" s="185"/>
      <c r="OG3" s="185"/>
      <c r="OH3" s="185"/>
      <c r="OI3" s="185"/>
      <c r="OJ3" s="185"/>
      <c r="OK3" s="185"/>
      <c r="OL3" s="185"/>
      <c r="OM3" s="185"/>
      <c r="ON3" s="185"/>
      <c r="OO3" s="185"/>
      <c r="OP3" s="185"/>
      <c r="OQ3" s="185"/>
      <c r="OR3" s="185"/>
      <c r="OS3" s="185"/>
      <c r="OT3" s="185"/>
      <c r="OU3" s="185"/>
      <c r="OV3" s="185"/>
      <c r="OW3" s="185"/>
      <c r="OX3" s="185"/>
      <c r="OY3" s="185"/>
      <c r="OZ3" s="185"/>
      <c r="PA3" s="185"/>
      <c r="PB3" s="185"/>
      <c r="PC3" s="185"/>
      <c r="PD3" s="185"/>
      <c r="PE3" s="185"/>
      <c r="PF3" s="185"/>
      <c r="PG3" s="185"/>
      <c r="PH3" s="185"/>
      <c r="PI3" s="185"/>
      <c r="PJ3" s="185"/>
      <c r="PK3" s="185"/>
      <c r="PL3" s="185"/>
      <c r="PM3" s="185"/>
      <c r="PN3" s="185"/>
      <c r="PO3" s="185"/>
      <c r="PP3" s="185"/>
      <c r="PQ3" s="185"/>
      <c r="PR3" s="185"/>
      <c r="PS3" s="185"/>
      <c r="PT3" s="185"/>
      <c r="PU3" s="185"/>
      <c r="PV3" s="185"/>
      <c r="PW3" s="185"/>
      <c r="PX3" s="185"/>
      <c r="PY3" s="185"/>
      <c r="PZ3" s="185"/>
      <c r="QA3" s="185"/>
      <c r="QB3" s="185"/>
      <c r="QC3" s="185"/>
      <c r="QD3" s="185"/>
      <c r="QE3" s="185"/>
      <c r="QF3" s="185"/>
      <c r="QG3" s="185"/>
      <c r="QH3" s="185"/>
      <c r="QI3" s="185"/>
      <c r="QJ3" s="185"/>
      <c r="QK3" s="185"/>
      <c r="QL3" s="185"/>
      <c r="QM3" s="185"/>
      <c r="QN3" s="185"/>
      <c r="QO3" s="185"/>
      <c r="QP3" s="185"/>
      <c r="QQ3" s="185"/>
      <c r="QR3" s="185"/>
      <c r="QS3" s="185"/>
      <c r="QT3" s="185"/>
      <c r="QU3" s="185"/>
      <c r="QV3" s="185"/>
      <c r="QW3" s="185"/>
      <c r="QX3" s="185"/>
      <c r="QY3" s="185"/>
      <c r="QZ3" s="185"/>
      <c r="RA3" s="185"/>
      <c r="RB3" s="185"/>
      <c r="RC3" s="185"/>
      <c r="RD3" s="185"/>
      <c r="RE3" s="185"/>
      <c r="RF3" s="185"/>
      <c r="RG3" s="185"/>
      <c r="RH3" s="185"/>
      <c r="RI3" s="185"/>
      <c r="RJ3" s="185"/>
      <c r="RK3" s="185"/>
      <c r="RL3" s="185"/>
      <c r="RM3" s="185"/>
      <c r="RN3" s="185"/>
      <c r="RO3" s="185"/>
      <c r="RP3" s="185"/>
      <c r="RQ3" s="185"/>
      <c r="RR3" s="185"/>
      <c r="RS3" s="185"/>
      <c r="RT3" s="185"/>
      <c r="RU3" s="185"/>
      <c r="RV3" s="185"/>
      <c r="RW3" s="185"/>
      <c r="RX3" s="185"/>
      <c r="RY3" s="185"/>
      <c r="RZ3" s="185"/>
      <c r="SA3" s="185"/>
      <c r="SB3" s="185"/>
      <c r="SC3" s="185"/>
      <c r="SD3" s="185"/>
      <c r="SE3" s="185"/>
      <c r="SF3" s="185"/>
      <c r="SG3" s="185"/>
      <c r="SH3" s="185"/>
      <c r="SI3" s="185"/>
      <c r="SJ3" s="185"/>
      <c r="SK3" s="185"/>
      <c r="SL3" s="185"/>
      <c r="SM3" s="185"/>
      <c r="SN3" s="185"/>
      <c r="SO3" s="185"/>
      <c r="SP3" s="185"/>
      <c r="SQ3" s="185"/>
      <c r="SR3" s="185"/>
      <c r="SS3" s="185"/>
      <c r="ST3" s="185"/>
      <c r="SU3" s="185"/>
      <c r="SV3" s="185"/>
      <c r="SW3" s="185"/>
      <c r="SX3" s="185"/>
      <c r="SY3" s="185"/>
      <c r="SZ3" s="185"/>
      <c r="TA3" s="185"/>
      <c r="TB3" s="185"/>
      <c r="TC3" s="185"/>
      <c r="TD3" s="185"/>
      <c r="TE3" s="185"/>
      <c r="TF3" s="185"/>
      <c r="TG3" s="185"/>
      <c r="TH3" s="185"/>
      <c r="TI3" s="185"/>
      <c r="TJ3" s="185"/>
      <c r="TK3" s="185"/>
      <c r="TL3" s="185"/>
      <c r="TM3" s="185"/>
      <c r="TN3" s="185"/>
      <c r="TO3" s="185"/>
      <c r="TP3" s="185"/>
      <c r="TQ3" s="185"/>
      <c r="TR3" s="185"/>
      <c r="TS3" s="185"/>
      <c r="TT3" s="185"/>
      <c r="TU3" s="185"/>
      <c r="TV3" s="185"/>
      <c r="TW3" s="185"/>
      <c r="TX3" s="185"/>
      <c r="TY3" s="185"/>
      <c r="TZ3" s="185"/>
      <c r="UA3" s="185"/>
      <c r="UB3" s="185"/>
      <c r="UC3" s="185"/>
      <c r="UD3" s="185"/>
      <c r="UE3" s="185"/>
      <c r="UF3" s="185"/>
      <c r="UG3" s="185"/>
      <c r="UH3" s="185"/>
      <c r="UI3" s="185"/>
      <c r="UJ3" s="185"/>
      <c r="UK3" s="185"/>
      <c r="UL3" s="185"/>
      <c r="UM3" s="185"/>
      <c r="UN3" s="185"/>
      <c r="UO3" s="185"/>
      <c r="UP3" s="185"/>
      <c r="UQ3" s="185"/>
      <c r="UR3" s="185"/>
      <c r="US3" s="185"/>
      <c r="UT3" s="185"/>
      <c r="UU3" s="185"/>
      <c r="UV3" s="185"/>
      <c r="UW3" s="185"/>
      <c r="UX3" s="185"/>
      <c r="UY3" s="185"/>
      <c r="UZ3" s="185"/>
      <c r="VA3" s="185"/>
      <c r="VB3" s="185"/>
      <c r="VC3" s="185"/>
      <c r="VD3" s="185"/>
      <c r="VE3" s="185"/>
      <c r="VF3" s="185"/>
      <c r="VG3" s="185"/>
      <c r="VH3" s="185"/>
      <c r="VI3" s="185"/>
      <c r="VJ3" s="185"/>
      <c r="VK3" s="185"/>
      <c r="VL3" s="185"/>
      <c r="VM3" s="185"/>
      <c r="VN3" s="185"/>
      <c r="VO3" s="185"/>
      <c r="VP3" s="185"/>
      <c r="VQ3" s="185"/>
      <c r="VR3" s="185"/>
      <c r="VS3" s="185"/>
      <c r="VT3" s="185"/>
      <c r="VU3" s="185"/>
      <c r="VV3" s="185"/>
      <c r="VW3" s="185"/>
      <c r="VX3" s="185"/>
      <c r="VY3" s="185"/>
      <c r="VZ3" s="185"/>
      <c r="WA3" s="185"/>
      <c r="WB3" s="185"/>
      <c r="WC3" s="185"/>
      <c r="WD3" s="185"/>
      <c r="WE3" s="185"/>
      <c r="WF3" s="185"/>
      <c r="WG3" s="185"/>
      <c r="WH3" s="185"/>
      <c r="WI3" s="185"/>
      <c r="WJ3" s="185"/>
      <c r="WK3" s="185"/>
      <c r="WL3" s="185"/>
      <c r="WM3" s="185"/>
      <c r="WN3" s="185"/>
      <c r="WO3" s="185"/>
      <c r="WP3" s="185"/>
      <c r="WQ3" s="185"/>
      <c r="WR3" s="185"/>
      <c r="WS3" s="185"/>
      <c r="WT3" s="185"/>
      <c r="WU3" s="185"/>
      <c r="WV3" s="185"/>
      <c r="WW3" s="185"/>
      <c r="WX3" s="185"/>
      <c r="WY3" s="185"/>
      <c r="WZ3" s="185"/>
      <c r="XA3" s="185"/>
      <c r="XB3" s="185"/>
      <c r="XC3" s="185"/>
      <c r="XD3" s="185"/>
      <c r="XE3" s="185"/>
      <c r="XF3" s="185"/>
      <c r="XG3" s="185"/>
      <c r="XH3" s="185"/>
      <c r="XI3" s="185"/>
      <c r="XJ3" s="185"/>
      <c r="XK3" s="185"/>
      <c r="XL3" s="185"/>
      <c r="XM3" s="185"/>
      <c r="XN3" s="185"/>
      <c r="XO3" s="185"/>
      <c r="XP3" s="185"/>
      <c r="XQ3" s="185"/>
      <c r="XR3" s="185"/>
      <c r="XS3" s="185"/>
      <c r="XT3" s="185"/>
      <c r="XU3" s="185"/>
      <c r="XV3" s="185"/>
      <c r="XW3" s="185"/>
      <c r="XX3" s="185"/>
      <c r="XY3" s="185"/>
      <c r="XZ3" s="185"/>
      <c r="YA3" s="185"/>
      <c r="YB3" s="185"/>
      <c r="YC3" s="185"/>
      <c r="YD3" s="185"/>
      <c r="YE3" s="185"/>
      <c r="YF3" s="185"/>
      <c r="YG3" s="185"/>
      <c r="YH3" s="185"/>
      <c r="YI3" s="185"/>
      <c r="YJ3" s="185"/>
      <c r="YK3" s="185"/>
      <c r="YL3" s="185"/>
      <c r="YM3" s="185"/>
      <c r="YN3" s="185"/>
      <c r="YO3" s="185"/>
      <c r="YP3" s="185"/>
      <c r="YQ3" s="185"/>
      <c r="YR3" s="185"/>
      <c r="YS3" s="185"/>
      <c r="YT3" s="185"/>
      <c r="YU3" s="185"/>
      <c r="YV3" s="185"/>
      <c r="YW3" s="185"/>
      <c r="YX3" s="185"/>
      <c r="YY3" s="185"/>
      <c r="YZ3" s="185"/>
      <c r="ZA3" s="185"/>
      <c r="ZB3" s="185"/>
      <c r="ZC3" s="185"/>
      <c r="ZD3" s="185"/>
      <c r="ZE3" s="185"/>
      <c r="ZF3" s="185"/>
      <c r="ZG3" s="185"/>
      <c r="ZH3" s="185"/>
      <c r="ZI3" s="185"/>
      <c r="ZJ3" s="185"/>
      <c r="ZK3" s="185"/>
      <c r="ZL3" s="185"/>
      <c r="ZM3" s="185"/>
      <c r="ZN3" s="185"/>
      <c r="ZO3" s="185"/>
      <c r="ZP3" s="185"/>
      <c r="ZQ3" s="185"/>
      <c r="ZR3" s="185"/>
      <c r="ZS3" s="185"/>
      <c r="ZT3" s="185"/>
      <c r="ZU3" s="185"/>
      <c r="ZV3" s="185"/>
      <c r="ZW3" s="185"/>
      <c r="ZX3" s="185"/>
      <c r="ZY3" s="185"/>
      <c r="ZZ3" s="185"/>
      <c r="AAA3" s="185"/>
      <c r="AAB3" s="185"/>
      <c r="AAC3" s="185"/>
      <c r="AAD3" s="185"/>
      <c r="AAE3" s="185"/>
      <c r="AAF3" s="185"/>
      <c r="AAG3" s="185"/>
      <c r="AAH3" s="185"/>
      <c r="AAI3" s="185"/>
      <c r="AAJ3" s="185"/>
      <c r="AAK3" s="185"/>
      <c r="AAL3" s="185"/>
      <c r="AAM3" s="185"/>
      <c r="AAN3" s="185"/>
      <c r="AAO3" s="185"/>
      <c r="AAP3" s="185"/>
      <c r="AAQ3" s="185"/>
      <c r="AAR3" s="185"/>
      <c r="AAS3" s="185"/>
      <c r="AAT3" s="185"/>
      <c r="AAU3" s="185"/>
      <c r="AAV3" s="185"/>
      <c r="AAW3" s="185"/>
      <c r="AAX3" s="185"/>
      <c r="AAY3" s="185"/>
      <c r="AAZ3" s="185"/>
      <c r="ABA3" s="185"/>
      <c r="ABB3" s="185"/>
      <c r="ABC3" s="185"/>
      <c r="ABD3" s="185"/>
      <c r="ABE3" s="185"/>
      <c r="ABF3" s="185"/>
      <c r="ABG3" s="185"/>
      <c r="ABH3" s="185"/>
      <c r="ABI3" s="185"/>
      <c r="ABJ3" s="185"/>
      <c r="ABK3" s="185"/>
      <c r="ABL3" s="185"/>
      <c r="ABM3" s="185"/>
      <c r="ABN3" s="185"/>
      <c r="ABO3" s="185"/>
      <c r="ABP3" s="185"/>
      <c r="ABQ3" s="185"/>
      <c r="ABR3" s="185"/>
      <c r="ABS3" s="185"/>
      <c r="ABT3" s="185"/>
      <c r="ABU3" s="185"/>
      <c r="ABV3" s="185"/>
      <c r="ABW3" s="185"/>
      <c r="ABX3" s="185"/>
      <c r="ABY3" s="185"/>
      <c r="ABZ3" s="185"/>
      <c r="ACA3" s="185"/>
      <c r="ACB3" s="185"/>
      <c r="ACC3" s="185"/>
      <c r="ACD3" s="185"/>
      <c r="ACE3" s="185"/>
      <c r="ACF3" s="185"/>
      <c r="ACG3" s="185"/>
      <c r="ACH3" s="185"/>
      <c r="ACI3" s="185"/>
      <c r="ACJ3" s="185"/>
      <c r="ACK3" s="185"/>
      <c r="ACL3" s="185"/>
      <c r="ACM3" s="185"/>
      <c r="ACN3" s="185"/>
      <c r="ACO3" s="185"/>
      <c r="ACP3" s="185"/>
      <c r="ACQ3" s="185"/>
      <c r="ACR3" s="185"/>
      <c r="ACS3" s="185"/>
      <c r="ACT3" s="185"/>
      <c r="ACU3" s="185"/>
      <c r="ACV3" s="185"/>
      <c r="ACW3" s="185"/>
      <c r="ACX3" s="185"/>
      <c r="ACY3" s="185"/>
      <c r="ACZ3" s="185"/>
      <c r="ADA3" s="185"/>
      <c r="ADB3" s="185"/>
      <c r="ADC3" s="185"/>
      <c r="ADD3" s="185"/>
      <c r="ADE3" s="185"/>
      <c r="ADF3" s="185"/>
      <c r="ADG3" s="185"/>
      <c r="ADH3" s="185"/>
      <c r="ADI3" s="185"/>
      <c r="ADJ3" s="185"/>
      <c r="ADK3" s="185"/>
      <c r="ADL3" s="185"/>
      <c r="ADM3" s="185"/>
      <c r="ADN3" s="185"/>
      <c r="ADO3" s="185"/>
      <c r="ADP3" s="185"/>
      <c r="ADQ3" s="185"/>
      <c r="ADR3" s="185"/>
      <c r="ADS3" s="185"/>
      <c r="ADT3" s="185"/>
      <c r="ADU3" s="185"/>
      <c r="ADV3" s="185"/>
      <c r="ADW3" s="185"/>
      <c r="ADX3" s="185"/>
      <c r="ADY3" s="185"/>
      <c r="ADZ3" s="185"/>
      <c r="AEA3" s="185"/>
      <c r="AEB3" s="185"/>
      <c r="AEC3" s="185"/>
      <c r="AED3" s="185"/>
      <c r="AEE3" s="185"/>
      <c r="AEF3" s="185"/>
      <c r="AEG3" s="185"/>
      <c r="AEH3" s="185"/>
      <c r="AEI3" s="185"/>
      <c r="AEJ3" s="185"/>
      <c r="AEK3" s="185"/>
      <c r="AEL3" s="185"/>
      <c r="AEM3" s="185"/>
      <c r="AEN3" s="185"/>
      <c r="AEO3" s="185"/>
      <c r="AEP3" s="185"/>
      <c r="AEQ3" s="185"/>
      <c r="AER3" s="185"/>
      <c r="AES3" s="185"/>
      <c r="AET3" s="185"/>
      <c r="AEU3" s="185"/>
      <c r="AEV3" s="185"/>
      <c r="AEW3" s="185"/>
      <c r="AEX3" s="185"/>
      <c r="AEY3" s="185"/>
      <c r="AEZ3" s="185"/>
      <c r="AFA3" s="185"/>
      <c r="AFB3" s="185"/>
      <c r="AFC3" s="185"/>
      <c r="AFD3" s="185"/>
      <c r="AFE3" s="185"/>
      <c r="AFF3" s="185"/>
      <c r="AFG3" s="185"/>
      <c r="AFH3" s="185"/>
      <c r="AFI3" s="185"/>
      <c r="AFJ3" s="185"/>
      <c r="AFK3" s="185"/>
      <c r="AFL3" s="185"/>
      <c r="AFM3" s="185"/>
      <c r="AFN3" s="185"/>
      <c r="AFO3" s="185"/>
      <c r="AFP3" s="185"/>
      <c r="AFQ3" s="185"/>
      <c r="AFR3" s="185"/>
      <c r="AFS3" s="185"/>
      <c r="AFT3" s="185"/>
      <c r="AFU3" s="185"/>
      <c r="AFV3" s="185"/>
      <c r="AFW3" s="185"/>
      <c r="AFX3" s="185"/>
      <c r="AFY3" s="185"/>
      <c r="AFZ3" s="185"/>
      <c r="AGA3" s="185"/>
      <c r="AGB3" s="185"/>
      <c r="AGC3" s="185"/>
      <c r="AGD3" s="185"/>
      <c r="AGE3" s="185"/>
      <c r="AGF3" s="185"/>
      <c r="AGG3" s="185"/>
      <c r="AGH3" s="185"/>
      <c r="AGI3" s="185"/>
      <c r="AGJ3" s="185"/>
      <c r="AGK3" s="185"/>
      <c r="AGL3" s="185"/>
      <c r="AGM3" s="185"/>
      <c r="AGN3" s="185"/>
      <c r="AGO3" s="185"/>
      <c r="AGP3" s="185"/>
      <c r="AGQ3" s="185"/>
      <c r="AGR3" s="185"/>
      <c r="AGS3" s="185"/>
      <c r="AGT3" s="185"/>
      <c r="AGU3" s="185"/>
      <c r="AGV3" s="185"/>
      <c r="AGW3" s="185"/>
      <c r="AGX3" s="185"/>
      <c r="AGY3" s="185"/>
      <c r="AGZ3" s="185"/>
      <c r="AHA3" s="185"/>
      <c r="AHB3" s="185"/>
      <c r="AHC3" s="185"/>
      <c r="AHD3" s="185"/>
      <c r="AHE3" s="185"/>
      <c r="AHF3" s="185"/>
      <c r="AHG3" s="185"/>
      <c r="AHH3" s="185"/>
      <c r="AHI3" s="185"/>
      <c r="AHJ3" s="185"/>
      <c r="AHK3" s="185"/>
      <c r="AHL3" s="185"/>
      <c r="AHM3" s="185"/>
      <c r="AHN3" s="185"/>
      <c r="AHO3" s="185"/>
      <c r="AHP3" s="185"/>
      <c r="AHQ3" s="185"/>
      <c r="AHR3" s="185"/>
      <c r="AHS3" s="185"/>
      <c r="AHT3" s="185"/>
      <c r="AHU3" s="185"/>
      <c r="AHV3" s="185"/>
      <c r="AHW3" s="185"/>
      <c r="AHX3" s="185"/>
      <c r="AHY3" s="185"/>
      <c r="AHZ3" s="185"/>
      <c r="AIA3" s="185"/>
      <c r="AIB3" s="185"/>
      <c r="AIC3" s="185"/>
      <c r="AID3" s="185"/>
      <c r="AIE3" s="185"/>
      <c r="AIF3" s="185"/>
      <c r="AIG3" s="185"/>
      <c r="AIH3" s="185"/>
      <c r="AII3" s="185"/>
      <c r="AIJ3" s="185"/>
      <c r="AIK3" s="185"/>
      <c r="AIL3" s="185"/>
      <c r="AIM3" s="185"/>
      <c r="AIN3" s="185"/>
      <c r="AIO3" s="185"/>
      <c r="AIP3" s="185"/>
      <c r="AIQ3" s="185"/>
      <c r="AIR3" s="185"/>
      <c r="AIS3" s="185"/>
      <c r="AIT3" s="185"/>
      <c r="AIU3" s="185"/>
      <c r="AIV3" s="185"/>
      <c r="AIW3" s="185"/>
      <c r="AIX3" s="185"/>
      <c r="AIY3" s="185"/>
      <c r="AIZ3" s="185"/>
      <c r="AJA3" s="185"/>
      <c r="AJB3" s="185"/>
      <c r="AJC3" s="185"/>
      <c r="AJD3" s="185"/>
      <c r="AJE3" s="185"/>
      <c r="AJF3" s="185"/>
      <c r="AJG3" s="185"/>
      <c r="AJH3" s="185"/>
      <c r="AJI3" s="185"/>
      <c r="AJJ3" s="185"/>
      <c r="AJK3" s="185"/>
      <c r="AJL3" s="185"/>
      <c r="AJM3" s="185"/>
      <c r="AJN3" s="185"/>
      <c r="AJO3" s="185"/>
      <c r="AJP3" s="185"/>
      <c r="AJQ3" s="185"/>
      <c r="AJR3" s="185"/>
      <c r="AJS3" s="185"/>
      <c r="AJT3" s="185"/>
      <c r="AJU3" s="185"/>
      <c r="AJV3" s="185"/>
      <c r="AJW3" s="185"/>
      <c r="AJX3" s="185"/>
      <c r="AJY3" s="185"/>
      <c r="AJZ3" s="185"/>
      <c r="AKA3" s="185"/>
      <c r="AKB3" s="185"/>
      <c r="AKC3" s="185"/>
      <c r="AKD3" s="185"/>
      <c r="AKE3" s="185"/>
      <c r="AKF3" s="185"/>
      <c r="AKG3" s="185"/>
      <c r="AKH3" s="185"/>
      <c r="AKI3" s="185"/>
      <c r="AKJ3" s="185"/>
      <c r="AKK3" s="185"/>
      <c r="AKL3" s="185"/>
      <c r="AKM3" s="185"/>
      <c r="AKN3" s="185"/>
      <c r="AKO3" s="185"/>
      <c r="AKP3" s="185"/>
      <c r="AKQ3" s="185"/>
      <c r="AKR3" s="185"/>
      <c r="AKS3" s="185"/>
      <c r="AKT3" s="185"/>
      <c r="AKU3" s="185"/>
      <c r="AKV3" s="185"/>
      <c r="AKW3" s="185"/>
      <c r="AKX3" s="185"/>
      <c r="AKY3" s="185"/>
      <c r="AKZ3" s="185"/>
      <c r="ALA3" s="185"/>
      <c r="ALB3" s="185"/>
      <c r="ALC3" s="185"/>
      <c r="ALD3" s="185"/>
      <c r="ALE3" s="185"/>
      <c r="ALF3" s="185"/>
      <c r="ALG3" s="185"/>
      <c r="ALH3" s="185"/>
      <c r="ALI3" s="185"/>
      <c r="ALJ3" s="185"/>
      <c r="ALK3" s="185"/>
      <c r="ALL3" s="185"/>
      <c r="ALM3" s="185"/>
      <c r="ALN3" s="185"/>
      <c r="ALO3" s="185"/>
      <c r="ALP3" s="185"/>
      <c r="ALQ3" s="185"/>
      <c r="ALR3" s="185"/>
      <c r="ALS3" s="185"/>
      <c r="ALT3" s="185"/>
      <c r="ALU3" s="185"/>
      <c r="ALV3" s="185"/>
      <c r="ALW3" s="185"/>
      <c r="ALX3" s="185"/>
      <c r="ALY3" s="185"/>
      <c r="ALZ3" s="185"/>
      <c r="AMA3" s="185"/>
      <c r="AMB3" s="185"/>
      <c r="AMC3" s="185"/>
      <c r="AMD3" s="185"/>
      <c r="AME3" s="185"/>
      <c r="AMF3" s="185"/>
      <c r="AMG3" s="185"/>
      <c r="AMH3" s="185"/>
      <c r="AMI3" s="185"/>
      <c r="AMJ3" s="185"/>
      <c r="AMK3" s="185"/>
      <c r="AML3" s="185"/>
      <c r="AMM3" s="185"/>
      <c r="AMN3" s="185"/>
      <c r="AMO3" s="185"/>
      <c r="AMP3" s="185"/>
      <c r="AMQ3" s="185"/>
      <c r="AMR3" s="185"/>
      <c r="AMS3" s="185"/>
      <c r="AMT3" s="185"/>
      <c r="AMU3" s="185"/>
      <c r="AMV3" s="185"/>
      <c r="AMW3" s="185"/>
      <c r="AMX3" s="185"/>
      <c r="AMY3" s="185"/>
      <c r="AMZ3" s="185"/>
      <c r="ANA3" s="185"/>
      <c r="ANB3" s="185"/>
      <c r="ANC3" s="185"/>
      <c r="AND3" s="185"/>
      <c r="ANE3" s="185"/>
      <c r="ANF3" s="185"/>
      <c r="ANG3" s="185"/>
      <c r="ANH3" s="185"/>
      <c r="ANI3" s="185"/>
      <c r="ANJ3" s="185"/>
      <c r="ANK3" s="185"/>
      <c r="ANL3" s="185"/>
      <c r="ANM3" s="185"/>
      <c r="ANN3" s="185"/>
      <c r="ANO3" s="185"/>
      <c r="ANP3" s="185"/>
      <c r="ANQ3" s="185"/>
      <c r="ANR3" s="185"/>
      <c r="ANS3" s="185"/>
      <c r="ANT3" s="185"/>
      <c r="ANU3" s="185"/>
      <c r="ANV3" s="185"/>
      <c r="ANW3" s="185"/>
      <c r="ANX3" s="185"/>
      <c r="ANY3" s="185"/>
      <c r="ANZ3" s="185"/>
      <c r="AOA3" s="185"/>
      <c r="AOB3" s="185"/>
      <c r="AOC3" s="185"/>
      <c r="AOD3" s="185"/>
      <c r="AOE3" s="185"/>
      <c r="AOF3" s="185"/>
      <c r="AOG3" s="185"/>
      <c r="AOH3" s="185"/>
      <c r="AOI3" s="185"/>
      <c r="AOJ3" s="185"/>
      <c r="AOK3" s="185"/>
      <c r="AOL3" s="185"/>
      <c r="AOM3" s="185"/>
      <c r="AON3" s="185"/>
      <c r="AOO3" s="185"/>
      <c r="AOP3" s="185"/>
      <c r="AOQ3" s="185"/>
      <c r="AOR3" s="185"/>
      <c r="AOS3" s="185"/>
      <c r="AOT3" s="185"/>
      <c r="AOU3" s="185"/>
      <c r="AOV3" s="185"/>
      <c r="AOW3" s="185"/>
      <c r="AOX3" s="185"/>
      <c r="AOY3" s="185"/>
      <c r="AOZ3" s="185"/>
      <c r="APA3" s="185"/>
      <c r="APB3" s="185"/>
      <c r="APC3" s="185"/>
      <c r="APD3" s="185"/>
      <c r="APE3" s="185"/>
      <c r="APF3" s="185"/>
      <c r="APG3" s="185"/>
      <c r="APH3" s="185"/>
      <c r="API3" s="185"/>
      <c r="APJ3" s="185"/>
      <c r="APK3" s="185"/>
      <c r="APL3" s="185"/>
      <c r="APM3" s="185"/>
      <c r="APN3" s="185"/>
      <c r="APO3" s="185"/>
      <c r="APP3" s="185"/>
      <c r="APQ3" s="185"/>
      <c r="APR3" s="185"/>
      <c r="APS3" s="185"/>
      <c r="APT3" s="185"/>
      <c r="APU3" s="185"/>
      <c r="APV3" s="185"/>
      <c r="APW3" s="185"/>
      <c r="APX3" s="185"/>
      <c r="APY3" s="185"/>
      <c r="APZ3" s="185"/>
      <c r="AQA3" s="185"/>
      <c r="AQB3" s="185"/>
      <c r="AQC3" s="185"/>
      <c r="AQD3" s="185"/>
      <c r="AQE3" s="185"/>
      <c r="AQF3" s="185"/>
      <c r="AQG3" s="185"/>
      <c r="AQH3" s="185"/>
      <c r="AQI3" s="185"/>
      <c r="AQJ3" s="185"/>
      <c r="AQK3" s="185"/>
      <c r="AQL3" s="185"/>
      <c r="AQM3" s="185"/>
      <c r="AQN3" s="185"/>
      <c r="AQO3" s="185"/>
      <c r="AQP3" s="185"/>
      <c r="AQQ3" s="185"/>
      <c r="AQR3" s="185"/>
      <c r="AQS3" s="185"/>
      <c r="AQT3" s="185"/>
      <c r="AQU3" s="185"/>
      <c r="AQV3" s="185"/>
      <c r="AQW3" s="185"/>
      <c r="AQX3" s="185"/>
      <c r="AQY3" s="185"/>
      <c r="AQZ3" s="185"/>
      <c r="ARA3" s="185"/>
      <c r="ARB3" s="185"/>
      <c r="ARC3" s="185"/>
      <c r="ARD3" s="185"/>
      <c r="ARE3" s="185"/>
      <c r="ARF3" s="185"/>
      <c r="ARG3" s="185"/>
      <c r="ARH3" s="185"/>
      <c r="ARI3" s="185"/>
      <c r="ARJ3" s="185"/>
      <c r="ARK3" s="185"/>
      <c r="ARL3" s="185"/>
      <c r="ARM3" s="185"/>
      <c r="ARN3" s="185"/>
      <c r="ARO3" s="185"/>
      <c r="ARP3" s="185"/>
      <c r="ARQ3" s="185"/>
      <c r="ARR3" s="185"/>
      <c r="ARS3" s="185"/>
      <c r="ART3" s="185"/>
      <c r="ARU3" s="185"/>
      <c r="ARV3" s="185"/>
      <c r="ARW3" s="185"/>
      <c r="ARX3" s="185"/>
      <c r="ARY3" s="185"/>
      <c r="ARZ3" s="185"/>
      <c r="ASA3" s="185"/>
      <c r="ASB3" s="185"/>
      <c r="ASC3" s="185"/>
      <c r="ASD3" s="185"/>
      <c r="ASE3" s="185"/>
      <c r="ASF3" s="185"/>
      <c r="ASG3" s="185"/>
      <c r="ASH3" s="185"/>
      <c r="ASI3" s="185"/>
      <c r="ASJ3" s="185"/>
      <c r="ASK3" s="185"/>
      <c r="ASL3" s="185"/>
      <c r="ASM3" s="185"/>
      <c r="ASN3" s="185"/>
      <c r="ASO3" s="185"/>
      <c r="ASP3" s="185"/>
      <c r="ASQ3" s="185"/>
      <c r="ASR3" s="185"/>
      <c r="ASS3" s="185"/>
      <c r="AST3" s="185"/>
      <c r="ASU3" s="185"/>
      <c r="ASV3" s="185"/>
      <c r="ASW3" s="185"/>
      <c r="ASX3" s="185"/>
      <c r="ASY3" s="185"/>
      <c r="ASZ3" s="185"/>
      <c r="ATA3" s="185"/>
      <c r="ATB3" s="185"/>
      <c r="ATC3" s="185"/>
      <c r="ATD3" s="185"/>
      <c r="ATE3" s="185"/>
      <c r="ATF3" s="185"/>
      <c r="ATG3" s="185"/>
      <c r="ATH3" s="185"/>
      <c r="ATI3" s="185"/>
      <c r="ATJ3" s="185"/>
      <c r="ATK3" s="185"/>
      <c r="ATL3" s="185"/>
      <c r="ATM3" s="185"/>
      <c r="ATN3" s="185"/>
      <c r="ATO3" s="185"/>
      <c r="ATP3" s="185"/>
      <c r="ATQ3" s="185"/>
      <c r="ATR3" s="185"/>
      <c r="ATS3" s="185"/>
      <c r="ATT3" s="185"/>
      <c r="ATU3" s="185"/>
      <c r="ATV3" s="185"/>
      <c r="ATW3" s="185"/>
      <c r="ATX3" s="185"/>
      <c r="ATY3" s="185"/>
      <c r="ATZ3" s="185"/>
      <c r="AUA3" s="185"/>
      <c r="AUB3" s="185"/>
      <c r="AUC3" s="185"/>
      <c r="AUD3" s="185"/>
      <c r="AUE3" s="185"/>
      <c r="AUF3" s="185"/>
      <c r="AUG3" s="185"/>
      <c r="AUH3" s="185"/>
      <c r="AUI3" s="185"/>
      <c r="AUJ3" s="185"/>
      <c r="AUK3" s="185"/>
      <c r="AUL3" s="185"/>
      <c r="AUM3" s="185"/>
      <c r="AUN3" s="185"/>
      <c r="AUO3" s="185"/>
      <c r="AUP3" s="185"/>
      <c r="AUQ3" s="185"/>
      <c r="AUR3" s="185"/>
      <c r="AUS3" s="185"/>
      <c r="AUT3" s="185"/>
      <c r="AUU3" s="185"/>
      <c r="AUV3" s="185"/>
      <c r="AUW3" s="185"/>
      <c r="AUX3" s="185"/>
      <c r="AUY3" s="185"/>
      <c r="AUZ3" s="185"/>
      <c r="AVA3" s="185"/>
      <c r="AVB3" s="185"/>
      <c r="AVC3" s="185"/>
      <c r="AVD3" s="185"/>
      <c r="AVE3" s="185"/>
      <c r="AVF3" s="185"/>
      <c r="AVG3" s="185"/>
      <c r="AVH3" s="185"/>
      <c r="AVI3" s="185"/>
      <c r="AVJ3" s="185"/>
      <c r="AVK3" s="185"/>
      <c r="AVL3" s="185"/>
      <c r="AVM3" s="185"/>
      <c r="AVN3" s="185"/>
      <c r="AVO3" s="185"/>
      <c r="AVP3" s="185"/>
      <c r="AVQ3" s="185"/>
      <c r="AVR3" s="185"/>
      <c r="AVS3" s="185"/>
      <c r="AVT3" s="185"/>
      <c r="AVU3" s="185"/>
      <c r="AVV3" s="185"/>
      <c r="AVW3" s="185"/>
      <c r="AVX3" s="185"/>
      <c r="AVY3" s="185"/>
      <c r="AVZ3" s="185"/>
      <c r="AWA3" s="185"/>
      <c r="AWB3" s="185"/>
      <c r="AWC3" s="185"/>
      <c r="AWD3" s="185"/>
      <c r="AWE3" s="185"/>
      <c r="AWF3" s="185"/>
      <c r="AWG3" s="185"/>
      <c r="AWH3" s="185"/>
      <c r="AWI3" s="185"/>
      <c r="AWJ3" s="185"/>
      <c r="AWK3" s="185"/>
      <c r="AWL3" s="185"/>
      <c r="AWM3" s="185"/>
      <c r="AWN3" s="185"/>
      <c r="AWO3" s="185"/>
      <c r="AWP3" s="185"/>
      <c r="AWQ3" s="185"/>
      <c r="AWR3" s="185"/>
      <c r="AWS3" s="185"/>
      <c r="AWT3" s="185"/>
      <c r="AWU3" s="185"/>
      <c r="AWV3" s="185"/>
      <c r="AWW3" s="185"/>
      <c r="AWX3" s="185"/>
      <c r="AWY3" s="185"/>
      <c r="AWZ3" s="185"/>
      <c r="AXA3" s="185"/>
      <c r="AXB3" s="185"/>
      <c r="AXC3" s="185"/>
      <c r="AXD3" s="185"/>
      <c r="AXE3" s="185"/>
      <c r="AXF3" s="185"/>
      <c r="AXG3" s="185"/>
      <c r="AXH3" s="185"/>
      <c r="AXI3" s="185"/>
      <c r="AXJ3" s="185"/>
      <c r="AXK3" s="185"/>
      <c r="AXL3" s="185"/>
      <c r="AXM3" s="185"/>
      <c r="AXN3" s="185"/>
      <c r="AXO3" s="185"/>
      <c r="AXP3" s="185"/>
      <c r="AXQ3" s="185"/>
      <c r="AXR3" s="185"/>
      <c r="AXS3" s="185"/>
      <c r="AXT3" s="185"/>
      <c r="AXU3" s="185"/>
      <c r="AXV3" s="185"/>
      <c r="AXW3" s="185"/>
      <c r="AXX3" s="185"/>
      <c r="AXY3" s="185"/>
      <c r="AXZ3" s="185"/>
      <c r="AYA3" s="185"/>
      <c r="AYB3" s="185"/>
      <c r="AYC3" s="185"/>
      <c r="AYD3" s="185"/>
      <c r="AYE3" s="185"/>
      <c r="AYF3" s="185"/>
      <c r="AYG3" s="185"/>
      <c r="AYH3" s="185"/>
      <c r="AYI3" s="185"/>
      <c r="AYJ3" s="185"/>
      <c r="AYK3" s="185"/>
      <c r="AYL3" s="185"/>
      <c r="AYM3" s="185"/>
      <c r="AYN3" s="185"/>
      <c r="AYO3" s="185"/>
      <c r="AYP3" s="185"/>
      <c r="AYQ3" s="185"/>
      <c r="AYR3" s="185"/>
      <c r="AYS3" s="185"/>
      <c r="AYT3" s="185"/>
      <c r="AYU3" s="185"/>
      <c r="AYV3" s="185"/>
      <c r="AYW3" s="185"/>
      <c r="AYX3" s="185"/>
      <c r="AYY3" s="185"/>
      <c r="AYZ3" s="185"/>
      <c r="AZA3" s="185"/>
      <c r="AZB3" s="185"/>
      <c r="AZC3" s="185"/>
      <c r="AZD3" s="185"/>
      <c r="AZE3" s="185"/>
      <c r="AZF3" s="185"/>
      <c r="AZG3" s="185"/>
      <c r="AZH3" s="185"/>
      <c r="AZI3" s="185"/>
      <c r="AZJ3" s="185"/>
      <c r="AZK3" s="185"/>
      <c r="AZL3" s="185"/>
      <c r="AZM3" s="185"/>
      <c r="AZN3" s="185"/>
      <c r="AZO3" s="185"/>
      <c r="AZP3" s="185"/>
      <c r="AZQ3" s="185"/>
      <c r="AZR3" s="185"/>
      <c r="AZS3" s="185"/>
      <c r="AZT3" s="185"/>
      <c r="AZU3" s="185"/>
      <c r="AZV3" s="185"/>
      <c r="AZW3" s="185"/>
      <c r="AZX3" s="185"/>
      <c r="AZY3" s="185"/>
      <c r="AZZ3" s="185"/>
      <c r="BAA3" s="185"/>
      <c r="BAB3" s="185"/>
      <c r="BAC3" s="185"/>
      <c r="BAD3" s="185"/>
      <c r="BAE3" s="185"/>
      <c r="BAF3" s="185"/>
      <c r="BAG3" s="185"/>
      <c r="BAH3" s="185"/>
      <c r="BAI3" s="185"/>
      <c r="BAJ3" s="185"/>
      <c r="BAK3" s="185"/>
      <c r="BAL3" s="185"/>
      <c r="BAM3" s="185"/>
      <c r="BAN3" s="185"/>
      <c r="BAO3" s="185"/>
      <c r="BAP3" s="185"/>
      <c r="BAQ3" s="185"/>
      <c r="BAR3" s="185"/>
      <c r="BAS3" s="185"/>
      <c r="BAT3" s="185"/>
      <c r="BAU3" s="185"/>
      <c r="BAV3" s="185"/>
      <c r="BAW3" s="185"/>
      <c r="BAX3" s="185"/>
      <c r="BAY3" s="185"/>
      <c r="BAZ3" s="185"/>
      <c r="BBA3" s="185"/>
      <c r="BBB3" s="185"/>
      <c r="BBC3" s="185"/>
      <c r="BBD3" s="185"/>
      <c r="BBE3" s="185"/>
      <c r="BBF3" s="185"/>
      <c r="BBG3" s="185"/>
      <c r="BBH3" s="185"/>
      <c r="BBI3" s="185"/>
      <c r="BBJ3" s="185"/>
      <c r="BBK3" s="185"/>
      <c r="BBL3" s="185"/>
      <c r="BBM3" s="185"/>
      <c r="BBN3" s="185"/>
      <c r="BBO3" s="185"/>
      <c r="BBP3" s="185"/>
      <c r="BBQ3" s="185"/>
      <c r="BBR3" s="185"/>
      <c r="BBS3" s="185"/>
      <c r="BBT3" s="185"/>
      <c r="BBU3" s="185"/>
      <c r="BBV3" s="185"/>
      <c r="BBW3" s="185"/>
      <c r="BBX3" s="185"/>
      <c r="BBY3" s="185"/>
      <c r="BBZ3" s="185"/>
      <c r="BCA3" s="185"/>
      <c r="BCB3" s="185"/>
      <c r="BCC3" s="185"/>
      <c r="BCD3" s="185"/>
      <c r="BCE3" s="185"/>
      <c r="BCF3" s="185"/>
      <c r="BCG3" s="185"/>
      <c r="BCH3" s="185"/>
      <c r="BCI3" s="185"/>
      <c r="BCJ3" s="185"/>
      <c r="BCK3" s="185"/>
      <c r="BCL3" s="185"/>
      <c r="BCM3" s="185"/>
      <c r="BCN3" s="185"/>
      <c r="BCO3" s="185"/>
      <c r="BCP3" s="185"/>
      <c r="BCQ3" s="185"/>
      <c r="BCR3" s="185"/>
      <c r="BCS3" s="185"/>
      <c r="BCT3" s="185"/>
      <c r="BCU3" s="185"/>
      <c r="BCV3" s="185"/>
      <c r="BCW3" s="185"/>
      <c r="BCX3" s="185"/>
      <c r="BCY3" s="185"/>
      <c r="BCZ3" s="185"/>
      <c r="BDA3" s="185"/>
      <c r="BDB3" s="185"/>
      <c r="BDC3" s="185"/>
      <c r="BDD3" s="185"/>
      <c r="BDE3" s="185"/>
      <c r="BDF3" s="185"/>
      <c r="BDG3" s="185"/>
      <c r="BDH3" s="185"/>
      <c r="BDI3" s="185"/>
      <c r="BDJ3" s="185"/>
      <c r="BDK3" s="185"/>
      <c r="BDL3" s="185"/>
      <c r="BDM3" s="185"/>
      <c r="BDN3" s="185"/>
      <c r="BDO3" s="185"/>
      <c r="BDP3" s="185"/>
      <c r="BDQ3" s="185"/>
      <c r="BDR3" s="185"/>
      <c r="BDS3" s="185"/>
      <c r="BDT3" s="185"/>
      <c r="BDU3" s="185"/>
      <c r="BDV3" s="185"/>
      <c r="BDW3" s="185"/>
      <c r="BDX3" s="185"/>
      <c r="BDY3" s="185"/>
      <c r="BDZ3" s="185"/>
      <c r="BEA3" s="185"/>
      <c r="BEB3" s="185"/>
      <c r="BEC3" s="185"/>
      <c r="BED3" s="185"/>
      <c r="BEE3" s="185"/>
      <c r="BEF3" s="185"/>
      <c r="BEG3" s="185"/>
      <c r="BEH3" s="185"/>
      <c r="BEI3" s="185"/>
      <c r="BEJ3" s="185"/>
      <c r="BEK3" s="185"/>
      <c r="BEL3" s="185"/>
      <c r="BEM3" s="185"/>
      <c r="BEN3" s="185"/>
      <c r="BEO3" s="185"/>
      <c r="BEP3" s="185"/>
      <c r="BEQ3" s="185"/>
      <c r="BER3" s="185"/>
      <c r="BES3" s="185"/>
      <c r="BET3" s="185"/>
      <c r="BEU3" s="185"/>
      <c r="BEV3" s="185"/>
      <c r="BEW3" s="185"/>
      <c r="BEX3" s="185"/>
      <c r="BEY3" s="185"/>
      <c r="BEZ3" s="185"/>
      <c r="BFA3" s="185"/>
      <c r="BFB3" s="185"/>
      <c r="BFC3" s="185"/>
      <c r="BFD3" s="185"/>
      <c r="BFE3" s="185"/>
      <c r="BFF3" s="185"/>
      <c r="BFG3" s="185"/>
      <c r="BFH3" s="185"/>
      <c r="BFI3" s="185"/>
      <c r="BFJ3" s="185"/>
      <c r="BFK3" s="185"/>
      <c r="BFL3" s="185"/>
      <c r="BFM3" s="185"/>
      <c r="BFN3" s="185"/>
      <c r="BFO3" s="185"/>
      <c r="BFP3" s="185"/>
      <c r="BFQ3" s="185"/>
      <c r="BFR3" s="185"/>
      <c r="BFS3" s="185"/>
      <c r="BFT3" s="185"/>
      <c r="BFU3" s="185"/>
      <c r="BFV3" s="185"/>
      <c r="BFW3" s="185"/>
      <c r="BFX3" s="185"/>
      <c r="BFY3" s="185"/>
      <c r="BFZ3" s="185"/>
      <c r="BGA3" s="185"/>
      <c r="BGB3" s="185"/>
      <c r="BGC3" s="185"/>
      <c r="BGD3" s="185"/>
      <c r="BGE3" s="185"/>
      <c r="BGF3" s="185"/>
      <c r="BGG3" s="185"/>
      <c r="BGH3" s="185"/>
      <c r="BGI3" s="185"/>
      <c r="BGJ3" s="185"/>
      <c r="BGK3" s="185"/>
      <c r="BGL3" s="185"/>
      <c r="BGM3" s="185"/>
      <c r="BGN3" s="185"/>
      <c r="BGO3" s="185"/>
      <c r="BGP3" s="185"/>
      <c r="BGQ3" s="185"/>
      <c r="BGR3" s="185"/>
      <c r="BGS3" s="185"/>
      <c r="BGT3" s="185"/>
      <c r="BGU3" s="185"/>
      <c r="BGV3" s="185"/>
      <c r="BGW3" s="185"/>
      <c r="BGX3" s="185"/>
      <c r="BGY3" s="185"/>
      <c r="BGZ3" s="185"/>
      <c r="BHA3" s="185"/>
      <c r="BHB3" s="185"/>
      <c r="BHC3" s="185"/>
      <c r="BHD3" s="185"/>
      <c r="BHE3" s="185"/>
      <c r="BHF3" s="185"/>
      <c r="BHG3" s="185"/>
      <c r="BHH3" s="185"/>
      <c r="BHI3" s="185"/>
      <c r="BHJ3" s="185"/>
      <c r="BHK3" s="185"/>
      <c r="BHL3" s="185"/>
      <c r="BHM3" s="185"/>
      <c r="BHN3" s="185"/>
      <c r="BHO3" s="185"/>
      <c r="BHP3" s="185"/>
      <c r="BHQ3" s="185"/>
      <c r="BHR3" s="185"/>
      <c r="BHS3" s="185"/>
      <c r="BHT3" s="185"/>
      <c r="BHU3" s="185"/>
      <c r="BHV3" s="185"/>
      <c r="BHW3" s="185"/>
      <c r="BHX3" s="185"/>
      <c r="BHY3" s="185"/>
      <c r="BHZ3" s="185"/>
      <c r="BIA3" s="185"/>
      <c r="BIB3" s="185"/>
      <c r="BIC3" s="185"/>
      <c r="BID3" s="185"/>
      <c r="BIE3" s="185"/>
      <c r="BIF3" s="185"/>
      <c r="BIG3" s="185"/>
      <c r="BIH3" s="185"/>
      <c r="BII3" s="185"/>
      <c r="BIJ3" s="185"/>
      <c r="BIK3" s="185"/>
      <c r="BIL3" s="185"/>
      <c r="BIM3" s="185"/>
      <c r="BIN3" s="185"/>
      <c r="BIO3" s="185"/>
      <c r="BIP3" s="185"/>
      <c r="BIQ3" s="185"/>
      <c r="BIR3" s="185"/>
      <c r="BIS3" s="185"/>
      <c r="BIT3" s="185"/>
      <c r="BIU3" s="185"/>
      <c r="BIV3" s="185"/>
      <c r="BIW3" s="185"/>
      <c r="BIX3" s="185"/>
      <c r="BIY3" s="185"/>
      <c r="BIZ3" s="185"/>
      <c r="BJA3" s="185"/>
      <c r="BJB3" s="185"/>
      <c r="BJC3" s="185"/>
      <c r="BJD3" s="185"/>
      <c r="BJE3" s="185"/>
      <c r="BJF3" s="185"/>
      <c r="BJG3" s="185"/>
      <c r="BJH3" s="185"/>
      <c r="BJI3" s="185"/>
      <c r="BJJ3" s="185"/>
      <c r="BJK3" s="185"/>
      <c r="BJL3" s="185"/>
      <c r="BJM3" s="185"/>
      <c r="BJN3" s="185"/>
      <c r="BJO3" s="185"/>
      <c r="BJP3" s="185"/>
      <c r="BJQ3" s="185"/>
      <c r="BJR3" s="185"/>
      <c r="BJS3" s="185"/>
      <c r="BJT3" s="185"/>
      <c r="BJU3" s="185"/>
      <c r="BJV3" s="185"/>
      <c r="BJW3" s="185"/>
      <c r="BJX3" s="185"/>
      <c r="BJY3" s="185"/>
      <c r="BJZ3" s="185"/>
      <c r="BKA3" s="185"/>
      <c r="BKB3" s="185"/>
      <c r="BKC3" s="185"/>
      <c r="BKD3" s="185"/>
      <c r="BKE3" s="185"/>
      <c r="BKF3" s="185"/>
      <c r="BKG3" s="185"/>
      <c r="BKH3" s="185"/>
      <c r="BKI3" s="185"/>
      <c r="BKJ3" s="185"/>
      <c r="BKK3" s="185"/>
      <c r="BKL3" s="185"/>
      <c r="BKM3" s="185"/>
      <c r="BKN3" s="185"/>
      <c r="BKO3" s="185"/>
      <c r="BKP3" s="185"/>
      <c r="BKQ3" s="185"/>
      <c r="BKR3" s="185"/>
      <c r="BKS3" s="185"/>
      <c r="BKT3" s="185"/>
      <c r="BKU3" s="185"/>
      <c r="BKV3" s="185"/>
      <c r="BKW3" s="185"/>
      <c r="BKX3" s="185"/>
      <c r="BKY3" s="185"/>
      <c r="BKZ3" s="185"/>
      <c r="BLA3" s="185"/>
      <c r="BLB3" s="185"/>
      <c r="BLC3" s="185"/>
      <c r="BLD3" s="185"/>
      <c r="BLE3" s="185"/>
      <c r="BLF3" s="185"/>
      <c r="BLG3" s="185"/>
      <c r="BLH3" s="185"/>
      <c r="BLI3" s="185"/>
      <c r="BLJ3" s="185"/>
      <c r="BLK3" s="185"/>
      <c r="BLL3" s="185"/>
      <c r="BLM3" s="185"/>
      <c r="BLN3" s="185"/>
      <c r="BLO3" s="185"/>
      <c r="BLP3" s="185"/>
      <c r="BLQ3" s="185"/>
      <c r="BLR3" s="185"/>
      <c r="BLS3" s="185"/>
      <c r="BLT3" s="185"/>
      <c r="BLU3" s="185"/>
      <c r="BLV3" s="185"/>
      <c r="BLW3" s="185"/>
      <c r="BLX3" s="185"/>
      <c r="BLY3" s="185"/>
      <c r="BLZ3" s="185"/>
      <c r="BMA3" s="185"/>
      <c r="BMB3" s="185"/>
      <c r="BMC3" s="185"/>
      <c r="BMD3" s="185"/>
      <c r="BME3" s="185"/>
      <c r="BMF3" s="185"/>
      <c r="BMG3" s="185"/>
      <c r="BMH3" s="185"/>
      <c r="BMI3" s="185"/>
      <c r="BMJ3" s="185"/>
      <c r="BMK3" s="185"/>
      <c r="BML3" s="185"/>
      <c r="BMM3" s="185"/>
      <c r="BMN3" s="185"/>
      <c r="BMO3" s="185"/>
      <c r="BMP3" s="185"/>
      <c r="BMQ3" s="185"/>
      <c r="BMR3" s="185"/>
      <c r="BMS3" s="185"/>
      <c r="BMT3" s="185"/>
      <c r="BMU3" s="185"/>
      <c r="BMV3" s="185"/>
      <c r="BMW3" s="185"/>
      <c r="BMX3" s="185"/>
      <c r="BMY3" s="185"/>
      <c r="BMZ3" s="185"/>
      <c r="BNA3" s="185"/>
      <c r="BNB3" s="185"/>
      <c r="BNC3" s="185"/>
      <c r="BND3" s="185"/>
      <c r="BNE3" s="185"/>
      <c r="BNF3" s="185"/>
      <c r="BNG3" s="185"/>
      <c r="BNH3" s="185"/>
      <c r="BNI3" s="185"/>
      <c r="BNJ3" s="185"/>
      <c r="BNK3" s="185"/>
      <c r="BNL3" s="185"/>
      <c r="BNM3" s="185"/>
      <c r="BNN3" s="185"/>
      <c r="BNO3" s="185"/>
      <c r="BNP3" s="185"/>
      <c r="BNQ3" s="185"/>
      <c r="BNR3" s="185"/>
      <c r="BNS3" s="185"/>
      <c r="BNT3" s="185"/>
      <c r="BNU3" s="185"/>
      <c r="BNV3" s="185"/>
      <c r="BNW3" s="185"/>
      <c r="BNX3" s="185"/>
      <c r="BNY3" s="185"/>
      <c r="BNZ3" s="185"/>
      <c r="BOA3" s="185"/>
      <c r="BOB3" s="185"/>
      <c r="BOC3" s="185"/>
      <c r="BOD3" s="185"/>
      <c r="BOE3" s="185"/>
      <c r="BOF3" s="185"/>
      <c r="BOG3" s="185"/>
      <c r="BOH3" s="185"/>
      <c r="BOI3" s="185"/>
      <c r="BOJ3" s="185"/>
      <c r="BOK3" s="185"/>
      <c r="BOL3" s="185"/>
      <c r="BOM3" s="185"/>
      <c r="BON3" s="185"/>
      <c r="BOO3" s="185"/>
      <c r="BOP3" s="185"/>
      <c r="BOQ3" s="185"/>
      <c r="BOR3" s="185"/>
      <c r="BOS3" s="185"/>
      <c r="BOT3" s="185"/>
      <c r="BOU3" s="185"/>
      <c r="BOV3" s="185"/>
      <c r="BOW3" s="185"/>
      <c r="BOX3" s="185"/>
      <c r="BOY3" s="185"/>
      <c r="BOZ3" s="185"/>
      <c r="BPA3" s="185"/>
      <c r="BPB3" s="185"/>
      <c r="BPC3" s="185"/>
      <c r="BPD3" s="185"/>
      <c r="BPE3" s="185"/>
      <c r="BPF3" s="185"/>
      <c r="BPG3" s="185"/>
      <c r="BPH3" s="185"/>
      <c r="BPI3" s="185"/>
      <c r="BPJ3" s="185"/>
      <c r="BPK3" s="185"/>
      <c r="BPL3" s="185"/>
      <c r="BPM3" s="185"/>
      <c r="BPN3" s="185"/>
      <c r="BPO3" s="185"/>
      <c r="BPP3" s="185"/>
      <c r="BPQ3" s="185"/>
      <c r="BPR3" s="185"/>
      <c r="BPS3" s="185"/>
      <c r="BPT3" s="185"/>
      <c r="BPU3" s="185"/>
      <c r="BPV3" s="185"/>
      <c r="BPW3" s="185"/>
      <c r="BPX3" s="185"/>
      <c r="BPY3" s="185"/>
      <c r="BPZ3" s="185"/>
      <c r="BQA3" s="185"/>
      <c r="BQB3" s="185"/>
      <c r="BQC3" s="185"/>
      <c r="BQD3" s="185"/>
      <c r="BQE3" s="185"/>
      <c r="BQF3" s="185"/>
      <c r="BQG3" s="185"/>
      <c r="BQH3" s="185"/>
      <c r="BQI3" s="185"/>
      <c r="BQJ3" s="185"/>
      <c r="BQK3" s="185"/>
      <c r="BQL3" s="185"/>
      <c r="BQM3" s="185"/>
      <c r="BQN3" s="185"/>
      <c r="BQO3" s="185"/>
      <c r="BQP3" s="185"/>
      <c r="BQQ3" s="185"/>
      <c r="BQR3" s="185"/>
      <c r="BQS3" s="185"/>
      <c r="BQT3" s="185"/>
      <c r="BQU3" s="185"/>
      <c r="BQV3" s="185"/>
      <c r="BQW3" s="185"/>
      <c r="BQX3" s="185"/>
      <c r="BQY3" s="185"/>
      <c r="BQZ3" s="185"/>
      <c r="BRA3" s="185"/>
      <c r="BRB3" s="185"/>
      <c r="BRC3" s="185"/>
      <c r="BRD3" s="185"/>
      <c r="BRE3" s="185"/>
      <c r="BRF3" s="185"/>
      <c r="BRG3" s="185"/>
      <c r="BRH3" s="185"/>
      <c r="BRI3" s="185"/>
      <c r="BRJ3" s="185"/>
      <c r="BRK3" s="185"/>
      <c r="BRL3" s="185"/>
      <c r="BRM3" s="185"/>
      <c r="BRN3" s="185"/>
      <c r="BRO3" s="185"/>
      <c r="BRP3" s="185"/>
      <c r="BRQ3" s="185"/>
      <c r="BRR3" s="185"/>
      <c r="BRS3" s="185"/>
      <c r="BRT3" s="185"/>
      <c r="BRU3" s="185"/>
      <c r="BRV3" s="185"/>
      <c r="BRW3" s="185"/>
      <c r="BRX3" s="185"/>
      <c r="BRY3" s="185"/>
      <c r="BRZ3" s="185"/>
      <c r="BSA3" s="185"/>
      <c r="BSB3" s="185"/>
      <c r="BSC3" s="185"/>
      <c r="BSD3" s="185"/>
      <c r="BSE3" s="185"/>
      <c r="BSF3" s="185"/>
      <c r="BSG3" s="185"/>
      <c r="BSH3" s="185"/>
      <c r="BSI3" s="185"/>
      <c r="BSJ3" s="185"/>
      <c r="BSK3" s="185"/>
      <c r="BSL3" s="185"/>
      <c r="BSM3" s="185"/>
      <c r="BSN3" s="185"/>
      <c r="BSO3" s="185"/>
      <c r="BSP3" s="185"/>
      <c r="BSQ3" s="185"/>
      <c r="BSR3" s="185"/>
      <c r="BSS3" s="185"/>
      <c r="BST3" s="185"/>
      <c r="BSU3" s="185"/>
      <c r="BSV3" s="185"/>
      <c r="BSW3" s="185"/>
      <c r="BSX3" s="185"/>
      <c r="BSY3" s="185"/>
      <c r="BSZ3" s="185"/>
      <c r="BTA3" s="185"/>
      <c r="BTB3" s="185"/>
      <c r="BTC3" s="185"/>
      <c r="BTD3" s="185"/>
      <c r="BTE3" s="185"/>
      <c r="BTF3" s="185"/>
      <c r="BTG3" s="185"/>
      <c r="BTH3" s="185"/>
      <c r="BTI3" s="185"/>
      <c r="BTJ3" s="185"/>
      <c r="BTK3" s="185"/>
      <c r="BTL3" s="185"/>
      <c r="BTM3" s="185"/>
      <c r="BTN3" s="185"/>
      <c r="BTO3" s="185"/>
      <c r="BTP3" s="185"/>
      <c r="BTQ3" s="185"/>
      <c r="BTR3" s="185"/>
      <c r="BTS3" s="185"/>
      <c r="BTT3" s="185"/>
      <c r="BTU3" s="185"/>
      <c r="BTV3" s="185"/>
      <c r="BTW3" s="185"/>
      <c r="BTX3" s="185"/>
      <c r="BTY3" s="185"/>
      <c r="BTZ3" s="185"/>
      <c r="BUA3" s="185"/>
      <c r="BUB3" s="185"/>
      <c r="BUC3" s="185"/>
      <c r="BUD3" s="185"/>
      <c r="BUE3" s="185"/>
      <c r="BUF3" s="185"/>
      <c r="BUG3" s="185"/>
      <c r="BUH3" s="185"/>
      <c r="BUI3" s="185"/>
      <c r="BUJ3" s="185"/>
      <c r="BUK3" s="185"/>
      <c r="BUL3" s="185"/>
      <c r="BUM3" s="185"/>
      <c r="BUN3" s="185"/>
      <c r="BUO3" s="185"/>
      <c r="BUP3" s="185"/>
      <c r="BUQ3" s="185"/>
      <c r="BUR3" s="185"/>
      <c r="BUS3" s="185"/>
      <c r="BUT3" s="185"/>
      <c r="BUU3" s="185"/>
      <c r="BUV3" s="185"/>
      <c r="BUW3" s="185"/>
      <c r="BUX3" s="185"/>
      <c r="BUY3" s="185"/>
      <c r="BUZ3" s="185"/>
      <c r="BVA3" s="185"/>
      <c r="BVB3" s="185"/>
      <c r="BVC3" s="185"/>
      <c r="BVD3" s="185"/>
      <c r="BVE3" s="185"/>
      <c r="BVF3" s="185"/>
      <c r="BVG3" s="185"/>
      <c r="BVH3" s="185"/>
      <c r="BVI3" s="185"/>
      <c r="BVJ3" s="185"/>
      <c r="BVK3" s="185"/>
      <c r="BVL3" s="185"/>
      <c r="BVM3" s="185"/>
      <c r="BVN3" s="185"/>
      <c r="BVO3" s="185"/>
      <c r="BVP3" s="185"/>
      <c r="BVQ3" s="185"/>
      <c r="BVR3" s="185"/>
      <c r="BVS3" s="185"/>
      <c r="BVT3" s="185"/>
      <c r="BVU3" s="185"/>
      <c r="BVV3" s="185"/>
      <c r="BVW3" s="185"/>
      <c r="BVX3" s="185"/>
      <c r="BVY3" s="185"/>
      <c r="BVZ3" s="185"/>
      <c r="BWA3" s="185"/>
      <c r="BWB3" s="185"/>
      <c r="BWC3" s="185"/>
      <c r="BWD3" s="185"/>
      <c r="BWE3" s="185"/>
      <c r="BWF3" s="185"/>
      <c r="BWG3" s="185"/>
      <c r="BWH3" s="185"/>
      <c r="BWI3" s="185"/>
      <c r="BWJ3" s="185"/>
      <c r="BWK3" s="185"/>
      <c r="BWL3" s="185"/>
      <c r="BWM3" s="185"/>
      <c r="BWN3" s="185"/>
      <c r="BWO3" s="185"/>
      <c r="BWP3" s="185"/>
      <c r="BWQ3" s="185"/>
      <c r="BWR3" s="185"/>
      <c r="BWS3" s="185"/>
      <c r="BWT3" s="185"/>
      <c r="BWU3" s="185"/>
      <c r="BWV3" s="185"/>
      <c r="BWW3" s="185"/>
      <c r="BWX3" s="185"/>
      <c r="BWY3" s="185"/>
      <c r="BWZ3" s="185"/>
      <c r="BXA3" s="185"/>
      <c r="BXB3" s="185"/>
      <c r="BXC3" s="185"/>
      <c r="BXD3" s="185"/>
      <c r="BXE3" s="185"/>
      <c r="BXF3" s="185"/>
      <c r="BXG3" s="185"/>
      <c r="BXH3" s="185"/>
      <c r="BXI3" s="185"/>
      <c r="BXJ3" s="185"/>
      <c r="BXK3" s="185"/>
      <c r="BXL3" s="185"/>
      <c r="BXM3" s="185"/>
      <c r="BXN3" s="185"/>
      <c r="BXO3" s="185"/>
      <c r="BXP3" s="185"/>
      <c r="BXQ3" s="185"/>
      <c r="BXR3" s="185"/>
      <c r="BXS3" s="185"/>
      <c r="BXT3" s="185"/>
      <c r="BXU3" s="185"/>
      <c r="BXV3" s="185"/>
      <c r="BXW3" s="185"/>
      <c r="BXX3" s="185"/>
      <c r="BXY3" s="185"/>
      <c r="BXZ3" s="185"/>
      <c r="BYA3" s="185"/>
      <c r="BYB3" s="185"/>
      <c r="BYC3" s="185"/>
      <c r="BYD3" s="185"/>
      <c r="BYE3" s="185"/>
      <c r="BYF3" s="185"/>
      <c r="BYG3" s="185"/>
      <c r="BYH3" s="185"/>
      <c r="BYI3" s="185"/>
      <c r="BYJ3" s="185"/>
      <c r="BYK3" s="185"/>
      <c r="BYL3" s="185"/>
      <c r="BYM3" s="185"/>
      <c r="BYN3" s="185"/>
      <c r="BYO3" s="185"/>
      <c r="BYP3" s="185"/>
      <c r="BYQ3" s="185"/>
      <c r="BYR3" s="185"/>
      <c r="BYS3" s="185"/>
      <c r="BYT3" s="185"/>
      <c r="BYU3" s="185"/>
      <c r="BYV3" s="185"/>
      <c r="BYW3" s="185"/>
      <c r="BYX3" s="185"/>
      <c r="BYY3" s="185"/>
      <c r="BYZ3" s="185"/>
      <c r="BZA3" s="185"/>
      <c r="BZB3" s="185"/>
      <c r="BZC3" s="185"/>
      <c r="BZD3" s="185"/>
      <c r="BZE3" s="185"/>
      <c r="BZF3" s="185"/>
      <c r="BZG3" s="185"/>
      <c r="BZH3" s="185"/>
      <c r="BZI3" s="185"/>
      <c r="BZJ3" s="185"/>
      <c r="BZK3" s="185"/>
      <c r="BZL3" s="185"/>
      <c r="BZM3" s="185"/>
      <c r="BZN3" s="185"/>
      <c r="BZO3" s="185"/>
      <c r="BZP3" s="185"/>
      <c r="BZQ3" s="185"/>
      <c r="BZR3" s="185"/>
      <c r="BZS3" s="185"/>
      <c r="BZT3" s="185"/>
      <c r="BZU3" s="185"/>
      <c r="BZV3" s="185"/>
      <c r="BZW3" s="185"/>
      <c r="BZX3" s="185"/>
      <c r="BZY3" s="185"/>
      <c r="BZZ3" s="185"/>
      <c r="CAA3" s="185"/>
      <c r="CAB3" s="185"/>
      <c r="CAC3" s="185"/>
      <c r="CAD3" s="185"/>
      <c r="CAE3" s="185"/>
      <c r="CAF3" s="185"/>
      <c r="CAG3" s="185"/>
      <c r="CAH3" s="185"/>
      <c r="CAI3" s="185"/>
      <c r="CAJ3" s="185"/>
      <c r="CAK3" s="185"/>
      <c r="CAL3" s="185"/>
      <c r="CAM3" s="185"/>
      <c r="CAN3" s="185"/>
      <c r="CAO3" s="185"/>
      <c r="CAP3" s="185"/>
      <c r="CAQ3" s="185"/>
      <c r="CAR3" s="185"/>
      <c r="CAS3" s="185"/>
      <c r="CAT3" s="185"/>
      <c r="CAU3" s="185"/>
      <c r="CAV3" s="185"/>
      <c r="CAW3" s="185"/>
      <c r="CAX3" s="185"/>
      <c r="CAY3" s="185"/>
      <c r="CAZ3" s="185"/>
      <c r="CBA3" s="185"/>
      <c r="CBB3" s="185"/>
      <c r="CBC3" s="185"/>
      <c r="CBD3" s="185"/>
      <c r="CBE3" s="185"/>
      <c r="CBF3" s="185"/>
      <c r="CBG3" s="185"/>
      <c r="CBH3" s="185"/>
      <c r="CBI3" s="185"/>
      <c r="CBJ3" s="185"/>
      <c r="CBK3" s="185"/>
      <c r="CBL3" s="185"/>
      <c r="CBM3" s="185"/>
      <c r="CBN3" s="185"/>
      <c r="CBO3" s="185"/>
      <c r="CBP3" s="185"/>
      <c r="CBQ3" s="185"/>
      <c r="CBR3" s="185"/>
      <c r="CBS3" s="185"/>
      <c r="CBT3" s="185"/>
      <c r="CBU3" s="185"/>
      <c r="CBV3" s="185"/>
      <c r="CBW3" s="185"/>
      <c r="CBX3" s="185"/>
      <c r="CBY3" s="185"/>
      <c r="CBZ3" s="185"/>
      <c r="CCA3" s="185"/>
      <c r="CCB3" s="185"/>
      <c r="CCC3" s="185"/>
      <c r="CCD3" s="185"/>
      <c r="CCE3" s="185"/>
      <c r="CCF3" s="185"/>
      <c r="CCG3" s="185"/>
      <c r="CCH3" s="185"/>
      <c r="CCI3" s="185"/>
      <c r="CCJ3" s="185"/>
      <c r="CCK3" s="185"/>
      <c r="CCL3" s="185"/>
      <c r="CCM3" s="185"/>
      <c r="CCN3" s="185"/>
      <c r="CCO3" s="185"/>
      <c r="CCP3" s="185"/>
      <c r="CCQ3" s="185"/>
      <c r="CCR3" s="185"/>
      <c r="CCS3" s="185"/>
      <c r="CCT3" s="185"/>
      <c r="CCU3" s="185"/>
      <c r="CCV3" s="185"/>
      <c r="CCW3" s="185"/>
      <c r="CCX3" s="185"/>
      <c r="CCY3" s="185"/>
      <c r="CCZ3" s="185"/>
      <c r="CDA3" s="185"/>
      <c r="CDB3" s="185"/>
      <c r="CDC3" s="185"/>
      <c r="CDD3" s="185"/>
      <c r="CDE3" s="185"/>
      <c r="CDF3" s="185"/>
      <c r="CDG3" s="185"/>
      <c r="CDH3" s="185"/>
      <c r="CDI3" s="185"/>
      <c r="CDJ3" s="185"/>
      <c r="CDK3" s="185"/>
      <c r="CDL3" s="185"/>
      <c r="CDM3" s="185"/>
      <c r="CDN3" s="185"/>
      <c r="CDO3" s="185"/>
      <c r="CDP3" s="185"/>
      <c r="CDQ3" s="185"/>
      <c r="CDR3" s="185"/>
      <c r="CDS3" s="185"/>
      <c r="CDT3" s="185"/>
      <c r="CDU3" s="185"/>
      <c r="CDV3" s="185"/>
      <c r="CDW3" s="185"/>
      <c r="CDX3" s="185"/>
      <c r="CDY3" s="185"/>
      <c r="CDZ3" s="185"/>
      <c r="CEA3" s="185"/>
      <c r="CEB3" s="185"/>
      <c r="CEC3" s="185"/>
      <c r="CED3" s="185"/>
      <c r="CEE3" s="185"/>
      <c r="CEF3" s="185"/>
      <c r="CEG3" s="185"/>
      <c r="CEH3" s="185"/>
      <c r="CEI3" s="185"/>
      <c r="CEJ3" s="185"/>
      <c r="CEK3" s="185"/>
      <c r="CEL3" s="185"/>
      <c r="CEM3" s="185"/>
      <c r="CEN3" s="185"/>
      <c r="CEO3" s="185"/>
      <c r="CEP3" s="185"/>
      <c r="CEQ3" s="185"/>
      <c r="CER3" s="185"/>
      <c r="CES3" s="185"/>
      <c r="CET3" s="185"/>
      <c r="CEU3" s="185"/>
      <c r="CEV3" s="185"/>
      <c r="CEW3" s="185"/>
      <c r="CEX3" s="185"/>
      <c r="CEY3" s="185"/>
      <c r="CEZ3" s="185"/>
      <c r="CFA3" s="185"/>
      <c r="CFB3" s="185"/>
      <c r="CFC3" s="185"/>
      <c r="CFD3" s="185"/>
      <c r="CFE3" s="185"/>
      <c r="CFF3" s="185"/>
      <c r="CFG3" s="185"/>
      <c r="CFH3" s="185"/>
      <c r="CFI3" s="185"/>
      <c r="CFJ3" s="185"/>
      <c r="CFK3" s="185"/>
      <c r="CFL3" s="185"/>
      <c r="CFM3" s="185"/>
      <c r="CFN3" s="185"/>
      <c r="CFO3" s="185"/>
      <c r="CFP3" s="185"/>
      <c r="CFQ3" s="185"/>
      <c r="CFR3" s="185"/>
      <c r="CFS3" s="185"/>
      <c r="CFT3" s="185"/>
      <c r="CFU3" s="185"/>
      <c r="CFV3" s="185"/>
      <c r="CFW3" s="185"/>
      <c r="CFX3" s="185"/>
      <c r="CFY3" s="185"/>
      <c r="CFZ3" s="185"/>
      <c r="CGA3" s="185"/>
      <c r="CGB3" s="185"/>
      <c r="CGC3" s="185"/>
      <c r="CGD3" s="185"/>
      <c r="CGE3" s="185"/>
      <c r="CGF3" s="185"/>
      <c r="CGG3" s="185"/>
      <c r="CGH3" s="185"/>
      <c r="CGI3" s="185"/>
      <c r="CGJ3" s="185"/>
      <c r="CGK3" s="185"/>
      <c r="CGL3" s="185"/>
      <c r="CGM3" s="185"/>
      <c r="CGN3" s="185"/>
      <c r="CGO3" s="185"/>
      <c r="CGP3" s="185"/>
      <c r="CGQ3" s="185"/>
      <c r="CGR3" s="185"/>
      <c r="CGS3" s="185"/>
      <c r="CGT3" s="185"/>
      <c r="CGU3" s="185"/>
      <c r="CGV3" s="185"/>
      <c r="CGW3" s="185"/>
      <c r="CGX3" s="185"/>
      <c r="CGY3" s="185"/>
      <c r="CGZ3" s="185"/>
      <c r="CHA3" s="185"/>
      <c r="CHB3" s="185"/>
      <c r="CHC3" s="185"/>
      <c r="CHD3" s="185"/>
      <c r="CHE3" s="185"/>
      <c r="CHF3" s="185"/>
      <c r="CHG3" s="185"/>
      <c r="CHH3" s="185"/>
      <c r="CHI3" s="185"/>
      <c r="CHJ3" s="185"/>
      <c r="CHK3" s="185"/>
      <c r="CHL3" s="185"/>
      <c r="CHM3" s="185"/>
      <c r="CHN3" s="185"/>
      <c r="CHO3" s="185"/>
      <c r="CHP3" s="185"/>
      <c r="CHQ3" s="185"/>
      <c r="CHR3" s="185"/>
      <c r="CHS3" s="185"/>
      <c r="CHT3" s="185"/>
      <c r="CHU3" s="185"/>
      <c r="CHV3" s="185"/>
      <c r="CHW3" s="185"/>
      <c r="CHX3" s="185"/>
      <c r="CHY3" s="185"/>
      <c r="CHZ3" s="185"/>
      <c r="CIA3" s="185"/>
      <c r="CIB3" s="185"/>
      <c r="CIC3" s="185"/>
      <c r="CID3" s="185"/>
      <c r="CIE3" s="185"/>
      <c r="CIF3" s="185"/>
      <c r="CIG3" s="185"/>
      <c r="CIH3" s="185"/>
      <c r="CII3" s="185"/>
      <c r="CIJ3" s="185"/>
      <c r="CIK3" s="185"/>
      <c r="CIL3" s="185"/>
      <c r="CIM3" s="185"/>
      <c r="CIN3" s="185"/>
      <c r="CIO3" s="185"/>
      <c r="CIP3" s="185"/>
      <c r="CIQ3" s="185"/>
      <c r="CIR3" s="185"/>
      <c r="CIS3" s="185"/>
      <c r="CIT3" s="185"/>
      <c r="CIU3" s="185"/>
      <c r="CIV3" s="185"/>
      <c r="CIW3" s="185"/>
      <c r="CIX3" s="185"/>
      <c r="CIY3" s="185"/>
      <c r="CIZ3" s="185"/>
      <c r="CJA3" s="185"/>
      <c r="CJB3" s="185"/>
      <c r="CJC3" s="185"/>
      <c r="CJD3" s="185"/>
      <c r="CJE3" s="185"/>
      <c r="CJF3" s="185"/>
      <c r="CJG3" s="185"/>
      <c r="CJH3" s="185"/>
      <c r="CJI3" s="185"/>
      <c r="CJJ3" s="185"/>
      <c r="CJK3" s="185"/>
      <c r="CJL3" s="185"/>
      <c r="CJM3" s="185"/>
      <c r="CJN3" s="185"/>
      <c r="CJO3" s="185"/>
      <c r="CJP3" s="185"/>
      <c r="CJQ3" s="185"/>
      <c r="CJR3" s="185"/>
      <c r="CJS3" s="185"/>
      <c r="CJT3" s="185"/>
      <c r="CJU3" s="185"/>
      <c r="CJV3" s="185"/>
      <c r="CJW3" s="185"/>
      <c r="CJX3" s="185"/>
      <c r="CJY3" s="185"/>
      <c r="CJZ3" s="185"/>
      <c r="CKA3" s="185"/>
      <c r="CKB3" s="185"/>
      <c r="CKC3" s="185"/>
      <c r="CKD3" s="185"/>
      <c r="CKE3" s="185"/>
      <c r="CKF3" s="185"/>
      <c r="CKG3" s="185"/>
      <c r="CKH3" s="185"/>
      <c r="CKI3" s="185"/>
      <c r="CKJ3" s="185"/>
      <c r="CKK3" s="185"/>
      <c r="CKL3" s="185"/>
      <c r="CKM3" s="185"/>
      <c r="CKN3" s="185"/>
      <c r="CKO3" s="185"/>
      <c r="CKP3" s="185"/>
      <c r="CKQ3" s="185"/>
      <c r="CKR3" s="185"/>
      <c r="CKS3" s="185"/>
      <c r="CKT3" s="185"/>
      <c r="CKU3" s="185"/>
      <c r="CKV3" s="185"/>
      <c r="CKW3" s="185"/>
      <c r="CKX3" s="185"/>
      <c r="CKY3" s="185"/>
      <c r="CKZ3" s="185"/>
      <c r="CLA3" s="185"/>
      <c r="CLB3" s="185"/>
      <c r="CLC3" s="185"/>
      <c r="CLD3" s="185"/>
      <c r="CLE3" s="185"/>
      <c r="CLF3" s="185"/>
      <c r="CLG3" s="185"/>
      <c r="CLH3" s="185"/>
      <c r="CLI3" s="185"/>
      <c r="CLJ3" s="185"/>
      <c r="CLK3" s="185"/>
      <c r="CLL3" s="185"/>
      <c r="CLM3" s="185"/>
      <c r="CLN3" s="185"/>
      <c r="CLO3" s="185"/>
      <c r="CLP3" s="185"/>
      <c r="CLQ3" s="185"/>
      <c r="CLR3" s="185"/>
      <c r="CLS3" s="185"/>
      <c r="CLT3" s="185"/>
      <c r="CLU3" s="185"/>
      <c r="CLV3" s="185"/>
      <c r="CLW3" s="185"/>
      <c r="CLX3" s="185"/>
      <c r="CLY3" s="185"/>
      <c r="CLZ3" s="185"/>
      <c r="CMA3" s="185"/>
      <c r="CMB3" s="185"/>
      <c r="CMC3" s="185"/>
      <c r="CMD3" s="185"/>
      <c r="CME3" s="185"/>
      <c r="CMF3" s="185"/>
      <c r="CMG3" s="185"/>
      <c r="CMH3" s="185"/>
      <c r="CMI3" s="185"/>
      <c r="CMJ3" s="185"/>
      <c r="CMK3" s="185"/>
      <c r="CML3" s="185"/>
      <c r="CMM3" s="185"/>
      <c r="CMN3" s="185"/>
      <c r="CMO3" s="185"/>
      <c r="CMP3" s="185"/>
      <c r="CMQ3" s="185"/>
      <c r="CMR3" s="185"/>
      <c r="CMS3" s="185"/>
      <c r="CMT3" s="185"/>
      <c r="CMU3" s="185"/>
      <c r="CMV3" s="185"/>
      <c r="CMW3" s="185"/>
      <c r="CMX3" s="185"/>
      <c r="CMY3" s="185"/>
      <c r="CMZ3" s="185"/>
      <c r="CNA3" s="185"/>
      <c r="CNB3" s="185"/>
      <c r="CNC3" s="185"/>
      <c r="CND3" s="185"/>
      <c r="CNE3" s="185"/>
      <c r="CNF3" s="185"/>
      <c r="CNG3" s="185"/>
      <c r="CNH3" s="185"/>
      <c r="CNI3" s="185"/>
      <c r="CNJ3" s="185"/>
      <c r="CNK3" s="185"/>
      <c r="CNL3" s="185"/>
      <c r="CNM3" s="185"/>
      <c r="CNN3" s="185"/>
      <c r="CNO3" s="185"/>
      <c r="CNP3" s="185"/>
      <c r="CNQ3" s="185"/>
      <c r="CNR3" s="185"/>
      <c r="CNS3" s="185"/>
      <c r="CNT3" s="185"/>
      <c r="CNU3" s="185"/>
      <c r="CNV3" s="185"/>
      <c r="CNW3" s="185"/>
      <c r="CNX3" s="185"/>
      <c r="CNY3" s="185"/>
      <c r="CNZ3" s="185"/>
      <c r="COA3" s="185"/>
      <c r="COB3" s="185"/>
      <c r="COC3" s="185"/>
      <c r="COD3" s="185"/>
      <c r="COE3" s="185"/>
      <c r="COF3" s="185"/>
      <c r="COG3" s="185"/>
      <c r="COH3" s="185"/>
      <c r="COI3" s="185"/>
      <c r="COJ3" s="185"/>
      <c r="COK3" s="185"/>
      <c r="COL3" s="185"/>
      <c r="COM3" s="185"/>
      <c r="CON3" s="185"/>
      <c r="COO3" s="185"/>
      <c r="COP3" s="185"/>
      <c r="COQ3" s="185"/>
      <c r="COR3" s="185"/>
      <c r="COS3" s="185"/>
      <c r="COT3" s="185"/>
      <c r="COU3" s="185"/>
      <c r="COV3" s="185"/>
      <c r="COW3" s="185"/>
      <c r="COX3" s="185"/>
      <c r="COY3" s="185"/>
      <c r="COZ3" s="185"/>
      <c r="CPA3" s="185"/>
      <c r="CPB3" s="185"/>
      <c r="CPC3" s="185"/>
      <c r="CPD3" s="185"/>
      <c r="CPE3" s="185"/>
      <c r="CPF3" s="185"/>
      <c r="CPG3" s="185"/>
      <c r="CPH3" s="185"/>
      <c r="CPI3" s="185"/>
      <c r="CPJ3" s="185"/>
      <c r="CPK3" s="185"/>
      <c r="CPL3" s="185"/>
      <c r="CPM3" s="185"/>
      <c r="CPN3" s="185"/>
      <c r="CPO3" s="185"/>
      <c r="CPP3" s="185"/>
      <c r="CPQ3" s="185"/>
      <c r="CPR3" s="185"/>
      <c r="CPS3" s="185"/>
      <c r="CPT3" s="185"/>
      <c r="CPU3" s="185"/>
      <c r="CPV3" s="185"/>
      <c r="CPW3" s="185"/>
      <c r="CPX3" s="185"/>
      <c r="CPY3" s="185"/>
      <c r="CPZ3" s="185"/>
      <c r="CQA3" s="185"/>
      <c r="CQB3" s="185"/>
      <c r="CQC3" s="185"/>
      <c r="CQD3" s="185"/>
      <c r="CQE3" s="185"/>
      <c r="CQF3" s="185"/>
      <c r="CQG3" s="185"/>
      <c r="CQH3" s="185"/>
      <c r="CQI3" s="185"/>
      <c r="CQJ3" s="185"/>
      <c r="CQK3" s="185"/>
      <c r="CQL3" s="185"/>
      <c r="CQM3" s="185"/>
      <c r="CQN3" s="185"/>
      <c r="CQO3" s="185"/>
      <c r="CQP3" s="185"/>
      <c r="CQQ3" s="185"/>
      <c r="CQR3" s="185"/>
      <c r="CQS3" s="185"/>
      <c r="CQT3" s="185"/>
      <c r="CQU3" s="185"/>
      <c r="CQV3" s="185"/>
      <c r="CQW3" s="185"/>
      <c r="CQX3" s="185"/>
      <c r="CQY3" s="185"/>
      <c r="CQZ3" s="185"/>
      <c r="CRA3" s="185"/>
      <c r="CRB3" s="185"/>
      <c r="CRC3" s="185"/>
      <c r="CRD3" s="185"/>
      <c r="CRE3" s="185"/>
      <c r="CRF3" s="185"/>
      <c r="CRG3" s="185"/>
      <c r="CRH3" s="185"/>
      <c r="CRI3" s="185"/>
      <c r="CRJ3" s="185"/>
      <c r="CRK3" s="185"/>
      <c r="CRL3" s="185"/>
      <c r="CRM3" s="185"/>
      <c r="CRN3" s="185"/>
      <c r="CRO3" s="185"/>
      <c r="CRP3" s="185"/>
      <c r="CRQ3" s="185"/>
      <c r="CRR3" s="185"/>
      <c r="CRS3" s="185"/>
      <c r="CRT3" s="185"/>
      <c r="CRU3" s="185"/>
      <c r="CRV3" s="185"/>
      <c r="CRW3" s="185"/>
      <c r="CRX3" s="185"/>
      <c r="CRY3" s="185"/>
      <c r="CRZ3" s="185"/>
      <c r="CSA3" s="185"/>
      <c r="CSB3" s="185"/>
      <c r="CSC3" s="185"/>
      <c r="CSD3" s="185"/>
      <c r="CSE3" s="185"/>
      <c r="CSF3" s="185"/>
      <c r="CSG3" s="185"/>
      <c r="CSH3" s="185"/>
      <c r="CSI3" s="185"/>
      <c r="CSJ3" s="185"/>
      <c r="CSK3" s="185"/>
      <c r="CSL3" s="185"/>
      <c r="CSM3" s="185"/>
      <c r="CSN3" s="185"/>
      <c r="CSO3" s="185"/>
      <c r="CSP3" s="185"/>
      <c r="CSQ3" s="185"/>
      <c r="CSR3" s="185"/>
      <c r="CSS3" s="185"/>
      <c r="CST3" s="185"/>
      <c r="CSU3" s="185"/>
      <c r="CSV3" s="185"/>
      <c r="CSW3" s="185"/>
      <c r="CSX3" s="185"/>
      <c r="CSY3" s="185"/>
      <c r="CSZ3" s="185"/>
      <c r="CTA3" s="185"/>
      <c r="CTB3" s="185"/>
      <c r="CTC3" s="185"/>
      <c r="CTD3" s="185"/>
      <c r="CTE3" s="185"/>
      <c r="CTF3" s="185"/>
      <c r="CTG3" s="185"/>
      <c r="CTH3" s="185"/>
      <c r="CTI3" s="185"/>
      <c r="CTJ3" s="185"/>
      <c r="CTK3" s="185"/>
      <c r="CTL3" s="185"/>
      <c r="CTM3" s="185"/>
      <c r="CTN3" s="185"/>
      <c r="CTO3" s="185"/>
      <c r="CTP3" s="185"/>
      <c r="CTQ3" s="185"/>
      <c r="CTR3" s="185"/>
      <c r="CTS3" s="185"/>
      <c r="CTT3" s="185"/>
      <c r="CTU3" s="185"/>
      <c r="CTV3" s="185"/>
      <c r="CTW3" s="185"/>
      <c r="CTX3" s="185"/>
      <c r="CTY3" s="185"/>
      <c r="CTZ3" s="185"/>
      <c r="CUA3" s="185"/>
      <c r="CUB3" s="185"/>
      <c r="CUC3" s="185"/>
      <c r="CUD3" s="185"/>
      <c r="CUE3" s="185"/>
      <c r="CUF3" s="185"/>
      <c r="CUG3" s="185"/>
      <c r="CUH3" s="185"/>
      <c r="CUI3" s="185"/>
      <c r="CUJ3" s="185"/>
      <c r="CUK3" s="185"/>
      <c r="CUL3" s="185"/>
      <c r="CUM3" s="185"/>
      <c r="CUN3" s="185"/>
      <c r="CUO3" s="185"/>
      <c r="CUP3" s="185"/>
      <c r="CUQ3" s="185"/>
      <c r="CUR3" s="185"/>
      <c r="CUS3" s="185"/>
      <c r="CUT3" s="185"/>
      <c r="CUU3" s="185"/>
      <c r="CUV3" s="185"/>
      <c r="CUW3" s="185"/>
      <c r="CUX3" s="185"/>
      <c r="CUY3" s="185"/>
      <c r="CUZ3" s="185"/>
      <c r="CVA3" s="185"/>
      <c r="CVB3" s="185"/>
      <c r="CVC3" s="185"/>
      <c r="CVD3" s="185"/>
      <c r="CVE3" s="185"/>
      <c r="CVF3" s="185"/>
      <c r="CVG3" s="185"/>
      <c r="CVH3" s="185"/>
      <c r="CVI3" s="185"/>
      <c r="CVJ3" s="185"/>
      <c r="CVK3" s="185"/>
      <c r="CVL3" s="185"/>
      <c r="CVM3" s="185"/>
      <c r="CVN3" s="185"/>
      <c r="CVO3" s="185"/>
      <c r="CVP3" s="185"/>
      <c r="CVQ3" s="185"/>
      <c r="CVR3" s="185"/>
      <c r="CVS3" s="185"/>
      <c r="CVT3" s="185"/>
      <c r="CVU3" s="185"/>
      <c r="CVV3" s="185"/>
      <c r="CVW3" s="185"/>
      <c r="CVX3" s="185"/>
      <c r="CVY3" s="185"/>
      <c r="CVZ3" s="185"/>
      <c r="CWA3" s="185"/>
      <c r="CWB3" s="185"/>
      <c r="CWC3" s="185"/>
      <c r="CWD3" s="185"/>
      <c r="CWE3" s="185"/>
      <c r="CWF3" s="185"/>
      <c r="CWG3" s="185"/>
      <c r="CWH3" s="185"/>
      <c r="CWI3" s="185"/>
      <c r="CWJ3" s="185"/>
      <c r="CWK3" s="185"/>
      <c r="CWL3" s="185"/>
      <c r="CWM3" s="185"/>
      <c r="CWN3" s="185"/>
      <c r="CWO3" s="185"/>
      <c r="CWP3" s="185"/>
      <c r="CWQ3" s="185"/>
      <c r="CWR3" s="185"/>
      <c r="CWS3" s="185"/>
      <c r="CWT3" s="185"/>
      <c r="CWU3" s="185"/>
      <c r="CWV3" s="185"/>
      <c r="CWW3" s="185"/>
      <c r="CWX3" s="185"/>
      <c r="CWY3" s="185"/>
      <c r="CWZ3" s="185"/>
      <c r="CXA3" s="185"/>
      <c r="CXB3" s="185"/>
      <c r="CXC3" s="185"/>
      <c r="CXD3" s="185"/>
      <c r="CXE3" s="185"/>
      <c r="CXF3" s="185"/>
      <c r="CXG3" s="185"/>
      <c r="CXH3" s="185"/>
      <c r="CXI3" s="185"/>
      <c r="CXJ3" s="185"/>
      <c r="CXK3" s="185"/>
      <c r="CXL3" s="185"/>
      <c r="CXM3" s="185"/>
      <c r="CXN3" s="185"/>
      <c r="CXO3" s="185"/>
      <c r="CXP3" s="185"/>
      <c r="CXQ3" s="185"/>
      <c r="CXR3" s="185"/>
      <c r="CXS3" s="185"/>
      <c r="CXT3" s="185"/>
      <c r="CXU3" s="185"/>
      <c r="CXV3" s="185"/>
      <c r="CXW3" s="185"/>
      <c r="CXX3" s="185"/>
      <c r="CXY3" s="185"/>
      <c r="CXZ3" s="185"/>
      <c r="CYA3" s="185"/>
      <c r="CYB3" s="185"/>
      <c r="CYC3" s="185"/>
      <c r="CYD3" s="185"/>
      <c r="CYE3" s="185"/>
      <c r="CYF3" s="185"/>
      <c r="CYG3" s="185"/>
      <c r="CYH3" s="185"/>
      <c r="CYI3" s="185"/>
      <c r="CYJ3" s="185"/>
      <c r="CYK3" s="185"/>
      <c r="CYL3" s="185"/>
      <c r="CYM3" s="185"/>
      <c r="CYN3" s="185"/>
      <c r="CYO3" s="185"/>
      <c r="CYP3" s="185"/>
      <c r="CYQ3" s="185"/>
      <c r="CYR3" s="185"/>
      <c r="CYS3" s="185"/>
      <c r="CYT3" s="185"/>
      <c r="CYU3" s="185"/>
      <c r="CYV3" s="185"/>
      <c r="CYW3" s="185"/>
      <c r="CYX3" s="185"/>
      <c r="CYY3" s="185"/>
      <c r="CYZ3" s="185"/>
      <c r="CZA3" s="185"/>
      <c r="CZB3" s="185"/>
      <c r="CZC3" s="185"/>
      <c r="CZD3" s="185"/>
      <c r="CZE3" s="185"/>
      <c r="CZF3" s="185"/>
      <c r="CZG3" s="185"/>
      <c r="CZH3" s="185"/>
      <c r="CZI3" s="185"/>
      <c r="CZJ3" s="185"/>
      <c r="CZK3" s="185"/>
      <c r="CZL3" s="185"/>
      <c r="CZM3" s="185"/>
      <c r="CZN3" s="185"/>
      <c r="CZO3" s="185"/>
      <c r="CZP3" s="185"/>
      <c r="CZQ3" s="185"/>
      <c r="CZR3" s="185"/>
      <c r="CZS3" s="185"/>
      <c r="CZT3" s="185"/>
      <c r="CZU3" s="185"/>
      <c r="CZV3" s="185"/>
      <c r="CZW3" s="185"/>
      <c r="CZX3" s="185"/>
      <c r="CZY3" s="185"/>
      <c r="CZZ3" s="185"/>
      <c r="DAA3" s="185"/>
      <c r="DAB3" s="185"/>
      <c r="DAC3" s="185"/>
      <c r="DAD3" s="185"/>
      <c r="DAE3" s="185"/>
      <c r="DAF3" s="185"/>
      <c r="DAG3" s="185"/>
      <c r="DAH3" s="185"/>
      <c r="DAI3" s="185"/>
      <c r="DAJ3" s="185"/>
      <c r="DAK3" s="185"/>
      <c r="DAL3" s="185"/>
      <c r="DAM3" s="185"/>
      <c r="DAN3" s="185"/>
      <c r="DAO3" s="185"/>
      <c r="DAP3" s="185"/>
      <c r="DAQ3" s="185"/>
      <c r="DAR3" s="185"/>
      <c r="DAS3" s="185"/>
      <c r="DAT3" s="185"/>
      <c r="DAU3" s="185"/>
      <c r="DAV3" s="185"/>
      <c r="DAW3" s="185"/>
      <c r="DAX3" s="185"/>
      <c r="DAY3" s="185"/>
      <c r="DAZ3" s="185"/>
      <c r="DBA3" s="185"/>
      <c r="DBB3" s="185"/>
      <c r="DBC3" s="185"/>
      <c r="DBD3" s="185"/>
      <c r="DBE3" s="185"/>
      <c r="DBF3" s="185"/>
      <c r="DBG3" s="185"/>
      <c r="DBH3" s="185"/>
      <c r="DBI3" s="185"/>
      <c r="DBJ3" s="185"/>
      <c r="DBK3" s="185"/>
      <c r="DBL3" s="185"/>
      <c r="DBM3" s="185"/>
      <c r="DBN3" s="185"/>
      <c r="DBO3" s="185"/>
      <c r="DBP3" s="185"/>
      <c r="DBQ3" s="185"/>
      <c r="DBR3" s="185"/>
      <c r="DBS3" s="185"/>
      <c r="DBT3" s="185"/>
      <c r="DBU3" s="185"/>
      <c r="DBV3" s="185"/>
      <c r="DBW3" s="185"/>
      <c r="DBX3" s="185"/>
      <c r="DBY3" s="185"/>
      <c r="DBZ3" s="185"/>
      <c r="DCA3" s="185"/>
      <c r="DCB3" s="185"/>
      <c r="DCC3" s="185"/>
      <c r="DCD3" s="185"/>
      <c r="DCE3" s="185"/>
      <c r="DCF3" s="185"/>
      <c r="DCG3" s="185"/>
      <c r="DCH3" s="185"/>
      <c r="DCI3" s="185"/>
      <c r="DCJ3" s="185"/>
      <c r="DCK3" s="185"/>
      <c r="DCL3" s="185"/>
      <c r="DCM3" s="185"/>
      <c r="DCN3" s="185"/>
      <c r="DCO3" s="185"/>
      <c r="DCP3" s="185"/>
      <c r="DCQ3" s="185"/>
      <c r="DCR3" s="185"/>
      <c r="DCS3" s="185"/>
      <c r="DCT3" s="185"/>
      <c r="DCU3" s="185"/>
      <c r="DCV3" s="185"/>
      <c r="DCW3" s="185"/>
      <c r="DCX3" s="185"/>
      <c r="DCY3" s="185"/>
      <c r="DCZ3" s="185"/>
      <c r="DDA3" s="185"/>
      <c r="DDB3" s="185"/>
      <c r="DDC3" s="185"/>
      <c r="DDD3" s="185"/>
      <c r="DDE3" s="185"/>
      <c r="DDF3" s="185"/>
      <c r="DDG3" s="185"/>
      <c r="DDH3" s="185"/>
      <c r="DDI3" s="185"/>
      <c r="DDJ3" s="185"/>
      <c r="DDK3" s="185"/>
      <c r="DDL3" s="185"/>
      <c r="DDM3" s="185"/>
      <c r="DDN3" s="185"/>
      <c r="DDO3" s="185"/>
      <c r="DDP3" s="185"/>
      <c r="DDQ3" s="185"/>
      <c r="DDR3" s="185"/>
      <c r="DDS3" s="185"/>
      <c r="DDT3" s="185"/>
      <c r="DDU3" s="185"/>
      <c r="DDV3" s="185"/>
      <c r="DDW3" s="185"/>
      <c r="DDX3" s="185"/>
      <c r="DDY3" s="185"/>
      <c r="DDZ3" s="185"/>
      <c r="DEA3" s="185"/>
      <c r="DEB3" s="185"/>
      <c r="DEC3" s="185"/>
      <c r="DED3" s="185"/>
      <c r="DEE3" s="185"/>
      <c r="DEF3" s="185"/>
      <c r="DEG3" s="185"/>
      <c r="DEH3" s="185"/>
      <c r="DEI3" s="185"/>
      <c r="DEJ3" s="185"/>
      <c r="DEK3" s="185"/>
      <c r="DEL3" s="185"/>
      <c r="DEM3" s="185"/>
      <c r="DEN3" s="185"/>
      <c r="DEO3" s="185"/>
      <c r="DEP3" s="185"/>
      <c r="DEQ3" s="185"/>
      <c r="DER3" s="185"/>
      <c r="DES3" s="185"/>
      <c r="DET3" s="185"/>
      <c r="DEU3" s="185"/>
      <c r="DEV3" s="185"/>
      <c r="DEW3" s="185"/>
      <c r="DEX3" s="185"/>
      <c r="DEY3" s="185"/>
      <c r="DEZ3" s="185"/>
      <c r="DFA3" s="185"/>
      <c r="DFB3" s="185"/>
      <c r="DFC3" s="185"/>
      <c r="DFD3" s="185"/>
      <c r="DFE3" s="185"/>
      <c r="DFF3" s="185"/>
      <c r="DFG3" s="185"/>
      <c r="DFH3" s="185"/>
      <c r="DFI3" s="185"/>
      <c r="DFJ3" s="185"/>
      <c r="DFK3" s="185"/>
      <c r="DFL3" s="185"/>
      <c r="DFM3" s="185"/>
      <c r="DFN3" s="185"/>
      <c r="DFO3" s="185"/>
      <c r="DFP3" s="185"/>
      <c r="DFQ3" s="185"/>
      <c r="DFR3" s="185"/>
      <c r="DFS3" s="185"/>
      <c r="DFT3" s="185"/>
      <c r="DFU3" s="185"/>
      <c r="DFV3" s="185"/>
      <c r="DFW3" s="185"/>
      <c r="DFX3" s="185"/>
      <c r="DFY3" s="185"/>
      <c r="DFZ3" s="185"/>
      <c r="DGA3" s="185"/>
      <c r="DGB3" s="185"/>
      <c r="DGC3" s="185"/>
      <c r="DGD3" s="185"/>
      <c r="DGE3" s="185"/>
      <c r="DGF3" s="185"/>
      <c r="DGG3" s="185"/>
      <c r="DGH3" s="185"/>
      <c r="DGI3" s="185"/>
      <c r="DGJ3" s="185"/>
      <c r="DGK3" s="185"/>
      <c r="DGL3" s="185"/>
      <c r="DGM3" s="185"/>
      <c r="DGN3" s="185"/>
      <c r="DGO3" s="185"/>
      <c r="DGP3" s="185"/>
      <c r="DGQ3" s="185"/>
      <c r="DGR3" s="185"/>
      <c r="DGS3" s="185"/>
      <c r="DGT3" s="185"/>
      <c r="DGU3" s="185"/>
      <c r="DGV3" s="185"/>
      <c r="DGW3" s="185"/>
      <c r="DGX3" s="185"/>
      <c r="DGY3" s="185"/>
      <c r="DGZ3" s="185"/>
      <c r="DHA3" s="185"/>
      <c r="DHB3" s="185"/>
      <c r="DHC3" s="185"/>
      <c r="DHD3" s="185"/>
      <c r="DHE3" s="185"/>
      <c r="DHF3" s="185"/>
      <c r="DHG3" s="185"/>
      <c r="DHH3" s="185"/>
      <c r="DHI3" s="185"/>
      <c r="DHJ3" s="185"/>
      <c r="DHK3" s="185"/>
      <c r="DHL3" s="185"/>
      <c r="DHM3" s="185"/>
      <c r="DHN3" s="185"/>
      <c r="DHO3" s="185"/>
      <c r="DHP3" s="185"/>
      <c r="DHQ3" s="185"/>
      <c r="DHR3" s="185"/>
      <c r="DHS3" s="185"/>
      <c r="DHT3" s="185"/>
      <c r="DHU3" s="185"/>
      <c r="DHV3" s="185"/>
      <c r="DHW3" s="185"/>
      <c r="DHX3" s="185"/>
      <c r="DHY3" s="185"/>
      <c r="DHZ3" s="185"/>
      <c r="DIA3" s="185"/>
      <c r="DIB3" s="185"/>
      <c r="DIC3" s="185"/>
      <c r="DID3" s="185"/>
      <c r="DIE3" s="185"/>
      <c r="DIF3" s="185"/>
      <c r="DIG3" s="185"/>
      <c r="DIH3" s="185"/>
      <c r="DII3" s="185"/>
      <c r="DIJ3" s="185"/>
      <c r="DIK3" s="185"/>
      <c r="DIL3" s="185"/>
      <c r="DIM3" s="185"/>
      <c r="DIN3" s="185"/>
      <c r="DIO3" s="185"/>
      <c r="DIP3" s="185"/>
      <c r="DIQ3" s="185"/>
      <c r="DIR3" s="185"/>
      <c r="DIS3" s="185"/>
      <c r="DIT3" s="185"/>
      <c r="DIU3" s="185"/>
      <c r="DIV3" s="185"/>
      <c r="DIW3" s="185"/>
      <c r="DIX3" s="185"/>
      <c r="DIY3" s="185"/>
      <c r="DIZ3" s="185"/>
      <c r="DJA3" s="185"/>
      <c r="DJB3" s="185"/>
      <c r="DJC3" s="185"/>
      <c r="DJD3" s="185"/>
      <c r="DJE3" s="185"/>
      <c r="DJF3" s="185"/>
      <c r="DJG3" s="185"/>
      <c r="DJH3" s="185"/>
      <c r="DJI3" s="185"/>
      <c r="DJJ3" s="185"/>
      <c r="DJK3" s="185"/>
      <c r="DJL3" s="185"/>
      <c r="DJM3" s="185"/>
      <c r="DJN3" s="185"/>
      <c r="DJO3" s="185"/>
      <c r="DJP3" s="185"/>
      <c r="DJQ3" s="185"/>
      <c r="DJR3" s="185"/>
      <c r="DJS3" s="185"/>
      <c r="DJT3" s="185"/>
      <c r="DJU3" s="185"/>
      <c r="DJV3" s="185"/>
      <c r="DJW3" s="185"/>
      <c r="DJX3" s="185"/>
      <c r="DJY3" s="185"/>
      <c r="DJZ3" s="185"/>
      <c r="DKA3" s="185"/>
      <c r="DKB3" s="185"/>
      <c r="DKC3" s="185"/>
      <c r="DKD3" s="185"/>
      <c r="DKE3" s="185"/>
      <c r="DKF3" s="185"/>
      <c r="DKG3" s="185"/>
      <c r="DKH3" s="185"/>
      <c r="DKI3" s="185"/>
      <c r="DKJ3" s="185"/>
      <c r="DKK3" s="185"/>
      <c r="DKL3" s="185"/>
      <c r="DKM3" s="185"/>
      <c r="DKN3" s="185"/>
      <c r="DKO3" s="185"/>
      <c r="DKP3" s="185"/>
      <c r="DKQ3" s="185"/>
      <c r="DKR3" s="185"/>
      <c r="DKS3" s="185"/>
      <c r="DKT3" s="185"/>
      <c r="DKU3" s="185"/>
      <c r="DKV3" s="185"/>
      <c r="DKW3" s="185"/>
      <c r="DKX3" s="185"/>
      <c r="DKY3" s="185"/>
      <c r="DKZ3" s="185"/>
      <c r="DLA3" s="185"/>
      <c r="DLB3" s="185"/>
      <c r="DLC3" s="185"/>
      <c r="DLD3" s="185"/>
      <c r="DLE3" s="185"/>
      <c r="DLF3" s="185"/>
      <c r="DLG3" s="185"/>
      <c r="DLH3" s="185"/>
      <c r="DLI3" s="185"/>
      <c r="DLJ3" s="185"/>
      <c r="DLK3" s="185"/>
      <c r="DLL3" s="185"/>
      <c r="DLM3" s="185"/>
      <c r="DLN3" s="185"/>
      <c r="DLO3" s="185"/>
      <c r="DLP3" s="185"/>
      <c r="DLQ3" s="185"/>
      <c r="DLR3" s="185"/>
      <c r="DLS3" s="185"/>
      <c r="DLT3" s="185"/>
      <c r="DLU3" s="185"/>
      <c r="DLV3" s="185"/>
      <c r="DLW3" s="185"/>
      <c r="DLX3" s="185"/>
      <c r="DLY3" s="185"/>
      <c r="DLZ3" s="185"/>
      <c r="DMA3" s="185"/>
      <c r="DMB3" s="185"/>
      <c r="DMC3" s="185"/>
      <c r="DMD3" s="185"/>
      <c r="DME3" s="185"/>
      <c r="DMF3" s="185"/>
      <c r="DMG3" s="185"/>
      <c r="DMH3" s="185"/>
      <c r="DMI3" s="185"/>
      <c r="DMJ3" s="185"/>
      <c r="DMK3" s="185"/>
      <c r="DML3" s="185"/>
      <c r="DMM3" s="185"/>
      <c r="DMN3" s="185"/>
      <c r="DMO3" s="185"/>
      <c r="DMP3" s="185"/>
      <c r="DMQ3" s="185"/>
      <c r="DMR3" s="185"/>
      <c r="DMS3" s="185"/>
      <c r="DMT3" s="185"/>
      <c r="DMU3" s="185"/>
      <c r="DMV3" s="185"/>
      <c r="DMW3" s="185"/>
      <c r="DMX3" s="185"/>
      <c r="DMY3" s="185"/>
      <c r="DMZ3" s="185"/>
      <c r="DNA3" s="185"/>
      <c r="DNB3" s="185"/>
      <c r="DNC3" s="185"/>
      <c r="DND3" s="185"/>
      <c r="DNE3" s="185"/>
      <c r="DNF3" s="185"/>
      <c r="DNG3" s="185"/>
      <c r="DNH3" s="185"/>
      <c r="DNI3" s="185"/>
      <c r="DNJ3" s="185"/>
      <c r="DNK3" s="185"/>
      <c r="DNL3" s="185"/>
      <c r="DNM3" s="185"/>
      <c r="DNN3" s="185"/>
      <c r="DNO3" s="185"/>
      <c r="DNP3" s="185"/>
      <c r="DNQ3" s="185"/>
      <c r="DNR3" s="185"/>
      <c r="DNS3" s="185"/>
      <c r="DNT3" s="185"/>
      <c r="DNU3" s="185"/>
      <c r="DNV3" s="185"/>
      <c r="DNW3" s="185"/>
      <c r="DNX3" s="185"/>
      <c r="DNY3" s="185"/>
      <c r="DNZ3" s="185"/>
      <c r="DOA3" s="185"/>
      <c r="DOB3" s="185"/>
      <c r="DOC3" s="185"/>
      <c r="DOD3" s="185"/>
      <c r="DOE3" s="185"/>
      <c r="DOF3" s="185"/>
      <c r="DOG3" s="185"/>
      <c r="DOH3" s="185"/>
      <c r="DOI3" s="185"/>
      <c r="DOJ3" s="185"/>
      <c r="DOK3" s="185"/>
      <c r="DOL3" s="185"/>
      <c r="DOM3" s="185"/>
      <c r="DON3" s="185"/>
      <c r="DOO3" s="185"/>
      <c r="DOP3" s="185"/>
      <c r="DOQ3" s="185"/>
      <c r="DOR3" s="185"/>
      <c r="DOS3" s="185"/>
      <c r="DOT3" s="185"/>
      <c r="DOU3" s="185"/>
      <c r="DOV3" s="185"/>
      <c r="DOW3" s="185"/>
      <c r="DOX3" s="185"/>
      <c r="DOY3" s="185"/>
      <c r="DOZ3" s="185"/>
      <c r="DPA3" s="185"/>
      <c r="DPB3" s="185"/>
      <c r="DPC3" s="185"/>
      <c r="DPD3" s="185"/>
      <c r="DPE3" s="185"/>
      <c r="DPF3" s="185"/>
      <c r="DPG3" s="185"/>
      <c r="DPH3" s="185"/>
      <c r="DPI3" s="185"/>
      <c r="DPJ3" s="185"/>
      <c r="DPK3" s="185"/>
      <c r="DPL3" s="185"/>
      <c r="DPM3" s="185"/>
      <c r="DPN3" s="185"/>
      <c r="DPO3" s="185"/>
      <c r="DPP3" s="185"/>
      <c r="DPQ3" s="185"/>
      <c r="DPR3" s="185"/>
      <c r="DPS3" s="185"/>
      <c r="DPT3" s="185"/>
      <c r="DPU3" s="185"/>
      <c r="DPV3" s="185"/>
      <c r="DPW3" s="185"/>
      <c r="DPX3" s="185"/>
      <c r="DPY3" s="185"/>
      <c r="DPZ3" s="185"/>
      <c r="DQA3" s="185"/>
      <c r="DQB3" s="185"/>
      <c r="DQC3" s="185"/>
      <c r="DQD3" s="185"/>
      <c r="DQE3" s="185"/>
      <c r="DQF3" s="185"/>
      <c r="DQG3" s="185"/>
      <c r="DQH3" s="185"/>
      <c r="DQI3" s="185"/>
      <c r="DQJ3" s="185"/>
      <c r="DQK3" s="185"/>
      <c r="DQL3" s="185"/>
      <c r="DQM3" s="185"/>
      <c r="DQN3" s="185"/>
      <c r="DQO3" s="185"/>
      <c r="DQP3" s="185"/>
      <c r="DQQ3" s="185"/>
      <c r="DQR3" s="185"/>
      <c r="DQS3" s="185"/>
      <c r="DQT3" s="185"/>
      <c r="DQU3" s="185"/>
      <c r="DQV3" s="185"/>
      <c r="DQW3" s="185"/>
      <c r="DQX3" s="185"/>
      <c r="DQY3" s="185"/>
      <c r="DQZ3" s="185"/>
      <c r="DRA3" s="185"/>
      <c r="DRB3" s="185"/>
      <c r="DRC3" s="185"/>
      <c r="DRD3" s="185"/>
      <c r="DRE3" s="185"/>
      <c r="DRF3" s="185"/>
      <c r="DRG3" s="185"/>
      <c r="DRH3" s="185"/>
      <c r="DRI3" s="185"/>
      <c r="DRJ3" s="185"/>
      <c r="DRK3" s="185"/>
      <c r="DRL3" s="185"/>
      <c r="DRM3" s="185"/>
      <c r="DRN3" s="185"/>
      <c r="DRO3" s="185"/>
      <c r="DRP3" s="185"/>
      <c r="DRQ3" s="185"/>
      <c r="DRR3" s="185"/>
      <c r="DRS3" s="185"/>
      <c r="DRT3" s="185"/>
      <c r="DRU3" s="185"/>
      <c r="DRV3" s="185"/>
      <c r="DRW3" s="185"/>
      <c r="DRX3" s="185"/>
      <c r="DRY3" s="185"/>
      <c r="DRZ3" s="185"/>
      <c r="DSA3" s="185"/>
      <c r="DSB3" s="185"/>
      <c r="DSC3" s="185"/>
      <c r="DSD3" s="185"/>
      <c r="DSE3" s="185"/>
      <c r="DSF3" s="185"/>
      <c r="DSG3" s="185"/>
      <c r="DSH3" s="185"/>
      <c r="DSI3" s="185"/>
      <c r="DSJ3" s="185"/>
      <c r="DSK3" s="185"/>
      <c r="DSL3" s="185"/>
      <c r="DSM3" s="185"/>
      <c r="DSN3" s="185"/>
      <c r="DSO3" s="185"/>
      <c r="DSP3" s="185"/>
      <c r="DSQ3" s="185"/>
      <c r="DSR3" s="185"/>
      <c r="DSS3" s="185"/>
      <c r="DST3" s="185"/>
      <c r="DSU3" s="185"/>
      <c r="DSV3" s="185"/>
      <c r="DSW3" s="185"/>
      <c r="DSX3" s="185"/>
      <c r="DSY3" s="185"/>
      <c r="DSZ3" s="185"/>
      <c r="DTA3" s="185"/>
      <c r="DTB3" s="185"/>
      <c r="DTC3" s="185"/>
      <c r="DTD3" s="185"/>
      <c r="DTE3" s="185"/>
      <c r="DTF3" s="185"/>
      <c r="DTG3" s="185"/>
      <c r="DTH3" s="185"/>
      <c r="DTI3" s="185"/>
      <c r="DTJ3" s="185"/>
      <c r="DTK3" s="185"/>
      <c r="DTL3" s="185"/>
      <c r="DTM3" s="185"/>
      <c r="DTN3" s="185"/>
      <c r="DTO3" s="185"/>
      <c r="DTP3" s="185"/>
      <c r="DTQ3" s="185"/>
      <c r="DTR3" s="185"/>
      <c r="DTS3" s="185"/>
      <c r="DTT3" s="185"/>
      <c r="DTU3" s="185"/>
      <c r="DTV3" s="185"/>
      <c r="DTW3" s="185"/>
      <c r="DTX3" s="185"/>
      <c r="DTY3" s="185"/>
      <c r="DTZ3" s="185"/>
      <c r="DUA3" s="185"/>
      <c r="DUB3" s="185"/>
      <c r="DUC3" s="185"/>
      <c r="DUD3" s="185"/>
      <c r="DUE3" s="185"/>
      <c r="DUF3" s="185"/>
      <c r="DUG3" s="185"/>
      <c r="DUH3" s="185"/>
      <c r="DUI3" s="185"/>
      <c r="DUJ3" s="185"/>
      <c r="DUK3" s="185"/>
      <c r="DUL3" s="185"/>
      <c r="DUM3" s="185"/>
      <c r="DUN3" s="185"/>
      <c r="DUO3" s="185"/>
      <c r="DUP3" s="185"/>
      <c r="DUQ3" s="185"/>
      <c r="DUR3" s="185"/>
      <c r="DUS3" s="185"/>
      <c r="DUT3" s="185"/>
      <c r="DUU3" s="185"/>
      <c r="DUV3" s="185"/>
      <c r="DUW3" s="185"/>
      <c r="DUX3" s="185"/>
      <c r="DUY3" s="185"/>
      <c r="DUZ3" s="185"/>
      <c r="DVA3" s="185"/>
      <c r="DVB3" s="185"/>
      <c r="DVC3" s="185"/>
      <c r="DVD3" s="185"/>
      <c r="DVE3" s="185"/>
      <c r="DVF3" s="185"/>
      <c r="DVG3" s="185"/>
      <c r="DVH3" s="185"/>
      <c r="DVI3" s="185"/>
      <c r="DVJ3" s="185"/>
      <c r="DVK3" s="185"/>
      <c r="DVL3" s="185"/>
      <c r="DVM3" s="185"/>
      <c r="DVN3" s="185"/>
      <c r="DVO3" s="185"/>
      <c r="DVP3" s="185"/>
      <c r="DVQ3" s="185"/>
      <c r="DVR3" s="185"/>
      <c r="DVS3" s="185"/>
      <c r="DVT3" s="185"/>
      <c r="DVU3" s="185"/>
      <c r="DVV3" s="185"/>
      <c r="DVW3" s="185"/>
      <c r="DVX3" s="185"/>
      <c r="DVY3" s="185"/>
      <c r="DVZ3" s="185"/>
      <c r="DWA3" s="185"/>
      <c r="DWB3" s="185"/>
      <c r="DWC3" s="185"/>
      <c r="DWD3" s="185"/>
      <c r="DWE3" s="185"/>
      <c r="DWF3" s="185"/>
      <c r="DWG3" s="185"/>
      <c r="DWH3" s="185"/>
      <c r="DWI3" s="185"/>
      <c r="DWJ3" s="185"/>
      <c r="DWK3" s="185"/>
      <c r="DWL3" s="185"/>
      <c r="DWM3" s="185"/>
      <c r="DWN3" s="185"/>
      <c r="DWO3" s="185"/>
      <c r="DWP3" s="185"/>
      <c r="DWQ3" s="185"/>
      <c r="DWR3" s="185"/>
      <c r="DWS3" s="185"/>
      <c r="DWT3" s="185"/>
      <c r="DWU3" s="185"/>
      <c r="DWV3" s="185"/>
      <c r="DWW3" s="185"/>
      <c r="DWX3" s="185"/>
      <c r="DWY3" s="185"/>
      <c r="DWZ3" s="185"/>
      <c r="DXA3" s="185"/>
      <c r="DXB3" s="185"/>
      <c r="DXC3" s="185"/>
      <c r="DXD3" s="185"/>
      <c r="DXE3" s="185"/>
      <c r="DXF3" s="185"/>
      <c r="DXG3" s="185"/>
      <c r="DXH3" s="185"/>
      <c r="DXI3" s="185"/>
      <c r="DXJ3" s="185"/>
      <c r="DXK3" s="185"/>
      <c r="DXL3" s="185"/>
      <c r="DXM3" s="185"/>
      <c r="DXN3" s="185"/>
      <c r="DXO3" s="185"/>
      <c r="DXP3" s="185"/>
      <c r="DXQ3" s="185"/>
      <c r="DXR3" s="185"/>
      <c r="DXS3" s="185"/>
      <c r="DXT3" s="185"/>
      <c r="DXU3" s="185"/>
      <c r="DXV3" s="185"/>
      <c r="DXW3" s="185"/>
      <c r="DXX3" s="185"/>
      <c r="DXY3" s="185"/>
      <c r="DXZ3" s="185"/>
      <c r="DYA3" s="185"/>
      <c r="DYB3" s="185"/>
      <c r="DYC3" s="185"/>
      <c r="DYD3" s="185"/>
      <c r="DYE3" s="185"/>
      <c r="DYF3" s="185"/>
      <c r="DYG3" s="185"/>
      <c r="DYH3" s="185"/>
      <c r="DYI3" s="185"/>
      <c r="DYJ3" s="185"/>
      <c r="DYK3" s="185"/>
      <c r="DYL3" s="185"/>
      <c r="DYM3" s="185"/>
      <c r="DYN3" s="185"/>
      <c r="DYO3" s="185"/>
      <c r="DYP3" s="185"/>
      <c r="DYQ3" s="185"/>
      <c r="DYR3" s="185"/>
      <c r="DYS3" s="185"/>
      <c r="DYT3" s="185"/>
      <c r="DYU3" s="185"/>
      <c r="DYV3" s="185"/>
      <c r="DYW3" s="185"/>
      <c r="DYX3" s="185"/>
      <c r="DYY3" s="185"/>
      <c r="DYZ3" s="185"/>
      <c r="DZA3" s="185"/>
      <c r="DZB3" s="185"/>
      <c r="DZC3" s="185"/>
      <c r="DZD3" s="185"/>
      <c r="DZE3" s="185"/>
      <c r="DZF3" s="185"/>
      <c r="DZG3" s="185"/>
      <c r="DZH3" s="185"/>
      <c r="DZI3" s="185"/>
      <c r="DZJ3" s="185"/>
      <c r="DZK3" s="185"/>
      <c r="DZL3" s="185"/>
      <c r="DZM3" s="185"/>
      <c r="DZN3" s="185"/>
      <c r="DZO3" s="185"/>
      <c r="DZP3" s="185"/>
      <c r="DZQ3" s="185"/>
      <c r="DZR3" s="185"/>
      <c r="DZS3" s="185"/>
      <c r="DZT3" s="185"/>
      <c r="DZU3" s="185"/>
      <c r="DZV3" s="185"/>
      <c r="DZW3" s="185"/>
      <c r="DZX3" s="185"/>
      <c r="DZY3" s="185"/>
      <c r="DZZ3" s="185"/>
      <c r="EAA3" s="185"/>
      <c r="EAB3" s="185"/>
      <c r="EAC3" s="185"/>
      <c r="EAD3" s="185"/>
      <c r="EAE3" s="185"/>
      <c r="EAF3" s="185"/>
      <c r="EAG3" s="185"/>
      <c r="EAH3" s="185"/>
      <c r="EAI3" s="185"/>
      <c r="EAJ3" s="185"/>
      <c r="EAK3" s="185"/>
      <c r="EAL3" s="185"/>
      <c r="EAM3" s="185"/>
      <c r="EAN3" s="185"/>
      <c r="EAO3" s="185"/>
      <c r="EAP3" s="185"/>
      <c r="EAQ3" s="185"/>
      <c r="EAR3" s="185"/>
      <c r="EAS3" s="185"/>
      <c r="EAT3" s="185"/>
      <c r="EAU3" s="185"/>
      <c r="EAV3" s="185"/>
      <c r="EAW3" s="185"/>
      <c r="EAX3" s="185"/>
      <c r="EAY3" s="185"/>
      <c r="EAZ3" s="185"/>
      <c r="EBA3" s="185"/>
      <c r="EBB3" s="185"/>
      <c r="EBC3" s="185"/>
      <c r="EBD3" s="185"/>
      <c r="EBE3" s="185"/>
      <c r="EBF3" s="185"/>
      <c r="EBG3" s="185"/>
      <c r="EBH3" s="185"/>
      <c r="EBI3" s="185"/>
      <c r="EBJ3" s="185"/>
      <c r="EBK3" s="185"/>
      <c r="EBL3" s="185"/>
      <c r="EBM3" s="185"/>
      <c r="EBN3" s="185"/>
      <c r="EBO3" s="185"/>
      <c r="EBP3" s="185"/>
      <c r="EBQ3" s="185"/>
      <c r="EBR3" s="185"/>
      <c r="EBS3" s="185"/>
      <c r="EBT3" s="185"/>
      <c r="EBU3" s="185"/>
      <c r="EBV3" s="185"/>
      <c r="EBW3" s="185"/>
      <c r="EBX3" s="185"/>
      <c r="EBY3" s="185"/>
      <c r="EBZ3" s="185"/>
      <c r="ECA3" s="185"/>
      <c r="ECB3" s="185"/>
      <c r="ECC3" s="185"/>
      <c r="ECD3" s="185"/>
      <c r="ECE3" s="185"/>
      <c r="ECF3" s="185"/>
      <c r="ECG3" s="185"/>
      <c r="ECH3" s="185"/>
      <c r="ECI3" s="185"/>
      <c r="ECJ3" s="185"/>
      <c r="ECK3" s="185"/>
      <c r="ECL3" s="185"/>
      <c r="ECM3" s="185"/>
      <c r="ECN3" s="185"/>
      <c r="ECO3" s="185"/>
      <c r="ECP3" s="185"/>
      <c r="ECQ3" s="185"/>
      <c r="ECR3" s="185"/>
      <c r="ECS3" s="185"/>
      <c r="ECT3" s="185"/>
      <c r="ECU3" s="185"/>
      <c r="ECV3" s="185"/>
      <c r="ECW3" s="185"/>
      <c r="ECX3" s="185"/>
      <c r="ECY3" s="185"/>
      <c r="ECZ3" s="185"/>
      <c r="EDA3" s="185"/>
      <c r="EDB3" s="185"/>
      <c r="EDC3" s="185"/>
      <c r="EDD3" s="185"/>
      <c r="EDE3" s="185"/>
      <c r="EDF3" s="185"/>
      <c r="EDG3" s="185"/>
      <c r="EDH3" s="185"/>
      <c r="EDI3" s="185"/>
      <c r="EDJ3" s="185"/>
      <c r="EDK3" s="185"/>
      <c r="EDL3" s="185"/>
      <c r="EDM3" s="185"/>
      <c r="EDN3" s="185"/>
      <c r="EDO3" s="185"/>
      <c r="EDP3" s="185"/>
      <c r="EDQ3" s="185"/>
      <c r="EDR3" s="185"/>
      <c r="EDS3" s="185"/>
      <c r="EDT3" s="185"/>
      <c r="EDU3" s="185"/>
      <c r="EDV3" s="185"/>
      <c r="EDW3" s="185"/>
      <c r="EDX3" s="185"/>
      <c r="EDY3" s="185"/>
      <c r="EDZ3" s="185"/>
      <c r="EEA3" s="185"/>
      <c r="EEB3" s="185"/>
      <c r="EEC3" s="185"/>
      <c r="EED3" s="185"/>
      <c r="EEE3" s="185"/>
      <c r="EEF3" s="185"/>
      <c r="EEG3" s="185"/>
      <c r="EEH3" s="185"/>
      <c r="EEI3" s="185"/>
      <c r="EEJ3" s="185"/>
      <c r="EEK3" s="185"/>
      <c r="EEL3" s="185"/>
      <c r="EEM3" s="185"/>
      <c r="EEN3" s="185"/>
      <c r="EEO3" s="185"/>
      <c r="EEP3" s="185"/>
      <c r="EEQ3" s="185"/>
      <c r="EER3" s="185"/>
      <c r="EES3" s="185"/>
      <c r="EET3" s="185"/>
      <c r="EEU3" s="185"/>
      <c r="EEV3" s="185"/>
      <c r="EEW3" s="185"/>
      <c r="EEX3" s="185"/>
      <c r="EEY3" s="185"/>
      <c r="EEZ3" s="185"/>
      <c r="EFA3" s="185"/>
      <c r="EFB3" s="185"/>
      <c r="EFC3" s="185"/>
      <c r="EFD3" s="185"/>
      <c r="EFE3" s="185"/>
      <c r="EFF3" s="185"/>
      <c r="EFG3" s="185"/>
      <c r="EFH3" s="185"/>
      <c r="EFI3" s="185"/>
      <c r="EFJ3" s="185"/>
      <c r="EFK3" s="185"/>
      <c r="EFL3" s="185"/>
      <c r="EFM3" s="185"/>
      <c r="EFN3" s="185"/>
      <c r="EFO3" s="185"/>
      <c r="EFP3" s="185"/>
      <c r="EFQ3" s="185"/>
      <c r="EFR3" s="185"/>
      <c r="EFS3" s="185"/>
      <c r="EFT3" s="185"/>
      <c r="EFU3" s="185"/>
      <c r="EFV3" s="185"/>
      <c r="EFW3" s="185"/>
      <c r="EFX3" s="185"/>
      <c r="EFY3" s="185"/>
      <c r="EFZ3" s="185"/>
      <c r="EGA3" s="185"/>
      <c r="EGB3" s="185"/>
      <c r="EGC3" s="185"/>
      <c r="EGD3" s="185"/>
      <c r="EGE3" s="185"/>
      <c r="EGF3" s="185"/>
      <c r="EGG3" s="185"/>
      <c r="EGH3" s="185"/>
      <c r="EGI3" s="185"/>
      <c r="EGJ3" s="185"/>
      <c r="EGK3" s="185"/>
      <c r="EGL3" s="185"/>
      <c r="EGM3" s="185"/>
      <c r="EGN3" s="185"/>
      <c r="EGO3" s="185"/>
      <c r="EGP3" s="185"/>
      <c r="EGQ3" s="185"/>
      <c r="EGR3" s="185"/>
      <c r="EGS3" s="185"/>
      <c r="EGT3" s="185"/>
      <c r="EGU3" s="185"/>
      <c r="EGV3" s="185"/>
      <c r="EGW3" s="185"/>
      <c r="EGX3" s="185"/>
      <c r="EGY3" s="185"/>
      <c r="EGZ3" s="185"/>
      <c r="EHA3" s="185"/>
      <c r="EHB3" s="185"/>
      <c r="EHC3" s="185"/>
      <c r="EHD3" s="185"/>
      <c r="EHE3" s="185"/>
      <c r="EHF3" s="185"/>
      <c r="EHG3" s="185"/>
      <c r="EHH3" s="185"/>
      <c r="EHI3" s="185"/>
      <c r="EHJ3" s="185"/>
      <c r="EHK3" s="185"/>
      <c r="EHL3" s="185"/>
      <c r="EHM3" s="185"/>
      <c r="EHN3" s="185"/>
      <c r="EHO3" s="185"/>
      <c r="EHP3" s="185"/>
      <c r="EHQ3" s="185"/>
      <c r="EHR3" s="185"/>
      <c r="EHS3" s="185"/>
      <c r="EHT3" s="185"/>
      <c r="EHU3" s="185"/>
      <c r="EHV3" s="185"/>
      <c r="EHW3" s="185"/>
      <c r="EHX3" s="185"/>
      <c r="EHY3" s="185"/>
      <c r="EHZ3" s="185"/>
      <c r="EIA3" s="185"/>
      <c r="EIB3" s="185"/>
      <c r="EIC3" s="185"/>
      <c r="EID3" s="185"/>
      <c r="EIE3" s="185"/>
      <c r="EIF3" s="185"/>
      <c r="EIG3" s="185"/>
      <c r="EIH3" s="185"/>
      <c r="EII3" s="185"/>
      <c r="EIJ3" s="185"/>
      <c r="EIK3" s="185"/>
      <c r="EIL3" s="185"/>
      <c r="EIM3" s="185"/>
      <c r="EIN3" s="185"/>
      <c r="EIO3" s="185"/>
      <c r="EIP3" s="185"/>
      <c r="EIQ3" s="185"/>
      <c r="EIR3" s="185"/>
      <c r="EIS3" s="185"/>
      <c r="EIT3" s="185"/>
      <c r="EIU3" s="185"/>
      <c r="EIV3" s="185"/>
      <c r="EIW3" s="185"/>
      <c r="EIX3" s="185"/>
      <c r="EIY3" s="185"/>
      <c r="EIZ3" s="185"/>
      <c r="EJA3" s="185"/>
      <c r="EJB3" s="185"/>
      <c r="EJC3" s="185"/>
      <c r="EJD3" s="185"/>
      <c r="EJE3" s="185"/>
      <c r="EJF3" s="185"/>
      <c r="EJG3" s="185"/>
      <c r="EJH3" s="185"/>
      <c r="EJI3" s="185"/>
      <c r="EJJ3" s="185"/>
      <c r="EJK3" s="185"/>
      <c r="EJL3" s="185"/>
      <c r="EJM3" s="185"/>
      <c r="EJN3" s="185"/>
      <c r="EJO3" s="185"/>
      <c r="EJP3" s="185"/>
      <c r="EJQ3" s="185"/>
      <c r="EJR3" s="185"/>
      <c r="EJS3" s="185"/>
      <c r="EJT3" s="185"/>
      <c r="EJU3" s="185"/>
      <c r="EJV3" s="185"/>
      <c r="EJW3" s="185"/>
      <c r="EJX3" s="185"/>
      <c r="EJY3" s="185"/>
      <c r="EJZ3" s="185"/>
      <c r="EKA3" s="185"/>
      <c r="EKB3" s="185"/>
      <c r="EKC3" s="185"/>
      <c r="EKD3" s="185"/>
      <c r="EKE3" s="185"/>
      <c r="EKF3" s="185"/>
      <c r="EKG3" s="185"/>
      <c r="EKH3" s="185"/>
      <c r="EKI3" s="185"/>
      <c r="EKJ3" s="185"/>
      <c r="EKK3" s="185"/>
      <c r="EKL3" s="185"/>
      <c r="EKM3" s="185"/>
      <c r="EKN3" s="185"/>
      <c r="EKO3" s="185"/>
      <c r="EKP3" s="185"/>
      <c r="EKQ3" s="185"/>
      <c r="EKR3" s="185"/>
      <c r="EKS3" s="185"/>
      <c r="EKT3" s="185"/>
      <c r="EKU3" s="185"/>
      <c r="EKV3" s="185"/>
      <c r="EKW3" s="185"/>
      <c r="EKX3" s="185"/>
      <c r="EKY3" s="185"/>
      <c r="EKZ3" s="185"/>
      <c r="ELA3" s="185"/>
      <c r="ELB3" s="185"/>
      <c r="ELC3" s="185"/>
      <c r="ELD3" s="185"/>
      <c r="ELE3" s="185"/>
      <c r="ELF3" s="185"/>
      <c r="ELG3" s="185"/>
      <c r="ELH3" s="185"/>
      <c r="ELI3" s="185"/>
      <c r="ELJ3" s="185"/>
      <c r="ELK3" s="185"/>
      <c r="ELL3" s="185"/>
      <c r="ELM3" s="185"/>
      <c r="ELN3" s="185"/>
      <c r="ELO3" s="185"/>
      <c r="ELP3" s="185"/>
      <c r="ELQ3" s="185"/>
      <c r="ELR3" s="185"/>
      <c r="ELS3" s="185"/>
      <c r="ELT3" s="185"/>
      <c r="ELU3" s="185"/>
      <c r="ELV3" s="185"/>
      <c r="ELW3" s="185"/>
      <c r="ELX3" s="185"/>
      <c r="ELY3" s="185"/>
      <c r="ELZ3" s="185"/>
      <c r="EMA3" s="185"/>
      <c r="EMB3" s="185"/>
      <c r="EMC3" s="185"/>
      <c r="EMD3" s="185"/>
      <c r="EME3" s="185"/>
      <c r="EMF3" s="185"/>
      <c r="EMG3" s="185"/>
      <c r="EMH3" s="185"/>
      <c r="EMI3" s="185"/>
      <c r="EMJ3" s="185"/>
      <c r="EMK3" s="185"/>
      <c r="EML3" s="185"/>
      <c r="EMM3" s="185"/>
      <c r="EMN3" s="185"/>
      <c r="EMO3" s="185"/>
      <c r="EMP3" s="185"/>
      <c r="EMQ3" s="185"/>
      <c r="EMR3" s="185"/>
      <c r="EMS3" s="185"/>
      <c r="EMT3" s="185"/>
      <c r="EMU3" s="185"/>
      <c r="EMV3" s="185"/>
      <c r="EMW3" s="185"/>
      <c r="EMX3" s="185"/>
      <c r="EMY3" s="185"/>
      <c r="EMZ3" s="185"/>
      <c r="ENA3" s="185"/>
      <c r="ENB3" s="185"/>
      <c r="ENC3" s="185"/>
      <c r="END3" s="185"/>
      <c r="ENE3" s="185"/>
      <c r="ENF3" s="185"/>
      <c r="ENG3" s="185"/>
      <c r="ENH3" s="185"/>
      <c r="ENI3" s="185"/>
      <c r="ENJ3" s="185"/>
      <c r="ENK3" s="185"/>
      <c r="ENL3" s="185"/>
      <c r="ENM3" s="185"/>
      <c r="ENN3" s="185"/>
      <c r="ENO3" s="185"/>
      <c r="ENP3" s="185"/>
      <c r="ENQ3" s="185"/>
      <c r="ENR3" s="185"/>
      <c r="ENS3" s="185"/>
      <c r="ENT3" s="185"/>
      <c r="ENU3" s="185"/>
      <c r="ENV3" s="185"/>
      <c r="ENW3" s="185"/>
      <c r="ENX3" s="185"/>
      <c r="ENY3" s="185"/>
      <c r="ENZ3" s="185"/>
      <c r="EOA3" s="185"/>
      <c r="EOB3" s="185"/>
      <c r="EOC3" s="185"/>
      <c r="EOD3" s="185"/>
      <c r="EOE3" s="185"/>
      <c r="EOF3" s="185"/>
      <c r="EOG3" s="185"/>
      <c r="EOH3" s="185"/>
      <c r="EOI3" s="185"/>
      <c r="EOJ3" s="185"/>
      <c r="EOK3" s="185"/>
      <c r="EOL3" s="185"/>
      <c r="EOM3" s="185"/>
      <c r="EON3" s="185"/>
      <c r="EOO3" s="185"/>
      <c r="EOP3" s="185"/>
      <c r="EOQ3" s="185"/>
      <c r="EOR3" s="185"/>
      <c r="EOS3" s="185"/>
      <c r="EOT3" s="185"/>
      <c r="EOU3" s="185"/>
      <c r="EOV3" s="185"/>
      <c r="EOW3" s="185"/>
      <c r="EOX3" s="185"/>
      <c r="EOY3" s="185"/>
      <c r="EOZ3" s="185"/>
      <c r="EPA3" s="185"/>
      <c r="EPB3" s="185"/>
      <c r="EPC3" s="185"/>
      <c r="EPD3" s="185"/>
      <c r="EPE3" s="185"/>
      <c r="EPF3" s="185"/>
      <c r="EPG3" s="185"/>
      <c r="EPH3" s="185"/>
      <c r="EPI3" s="185"/>
      <c r="EPJ3" s="185"/>
      <c r="EPK3" s="185"/>
      <c r="EPL3" s="185"/>
      <c r="EPM3" s="185"/>
      <c r="EPN3" s="185"/>
      <c r="EPO3" s="185"/>
      <c r="EPP3" s="185"/>
      <c r="EPQ3" s="185"/>
      <c r="EPR3" s="185"/>
      <c r="EPS3" s="185"/>
      <c r="EPT3" s="185"/>
      <c r="EPU3" s="185"/>
      <c r="EPV3" s="185"/>
      <c r="EPW3" s="185"/>
      <c r="EPX3" s="185"/>
      <c r="EPY3" s="185"/>
      <c r="EPZ3" s="185"/>
      <c r="EQA3" s="185"/>
      <c r="EQB3" s="185"/>
      <c r="EQC3" s="185"/>
      <c r="EQD3" s="185"/>
      <c r="EQE3" s="185"/>
      <c r="EQF3" s="185"/>
      <c r="EQG3" s="185"/>
      <c r="EQH3" s="185"/>
      <c r="EQI3" s="185"/>
      <c r="EQJ3" s="185"/>
      <c r="EQK3" s="185"/>
      <c r="EQL3" s="185"/>
      <c r="EQM3" s="185"/>
      <c r="EQN3" s="185"/>
      <c r="EQO3" s="185"/>
      <c r="EQP3" s="185"/>
      <c r="EQQ3" s="185"/>
      <c r="EQR3" s="185"/>
      <c r="EQS3" s="185"/>
      <c r="EQT3" s="185"/>
      <c r="EQU3" s="185"/>
      <c r="EQV3" s="185"/>
      <c r="EQW3" s="185"/>
      <c r="EQX3" s="185"/>
      <c r="EQY3" s="185"/>
      <c r="EQZ3" s="185"/>
      <c r="ERA3" s="185"/>
      <c r="ERB3" s="185"/>
      <c r="ERC3" s="185"/>
      <c r="ERD3" s="185"/>
      <c r="ERE3" s="185"/>
      <c r="ERF3" s="185"/>
      <c r="ERG3" s="185"/>
      <c r="ERH3" s="185"/>
      <c r="ERI3" s="185"/>
      <c r="ERJ3" s="185"/>
      <c r="ERK3" s="185"/>
      <c r="ERL3" s="185"/>
      <c r="ERM3" s="185"/>
      <c r="ERN3" s="185"/>
      <c r="ERO3" s="185"/>
      <c r="ERP3" s="185"/>
      <c r="ERQ3" s="185"/>
      <c r="ERR3" s="185"/>
      <c r="ERS3" s="185"/>
      <c r="ERT3" s="185"/>
      <c r="ERU3" s="185"/>
      <c r="ERV3" s="185"/>
      <c r="ERW3" s="185"/>
      <c r="ERX3" s="185"/>
      <c r="ERY3" s="185"/>
      <c r="ERZ3" s="185"/>
      <c r="ESA3" s="185"/>
      <c r="ESB3" s="185"/>
      <c r="ESC3" s="185"/>
      <c r="ESD3" s="185"/>
      <c r="ESE3" s="185"/>
      <c r="ESF3" s="185"/>
      <c r="ESG3" s="185"/>
      <c r="ESH3" s="185"/>
      <c r="ESI3" s="185"/>
      <c r="ESJ3" s="185"/>
      <c r="ESK3" s="185"/>
      <c r="ESL3" s="185"/>
      <c r="ESM3" s="185"/>
      <c r="ESN3" s="185"/>
      <c r="ESO3" s="185"/>
      <c r="ESP3" s="185"/>
      <c r="ESQ3" s="185"/>
      <c r="ESR3" s="185"/>
      <c r="ESS3" s="185"/>
      <c r="EST3" s="185"/>
      <c r="ESU3" s="185"/>
      <c r="ESV3" s="185"/>
      <c r="ESW3" s="185"/>
      <c r="ESX3" s="185"/>
      <c r="ESY3" s="185"/>
      <c r="ESZ3" s="185"/>
      <c r="ETA3" s="185"/>
      <c r="ETB3" s="185"/>
      <c r="ETC3" s="185"/>
      <c r="ETD3" s="185"/>
      <c r="ETE3" s="185"/>
      <c r="ETF3" s="185"/>
      <c r="ETG3" s="185"/>
      <c r="ETH3" s="185"/>
      <c r="ETI3" s="185"/>
      <c r="ETJ3" s="185"/>
      <c r="ETK3" s="185"/>
      <c r="ETL3" s="185"/>
      <c r="ETM3" s="185"/>
      <c r="ETN3" s="185"/>
      <c r="ETO3" s="185"/>
      <c r="ETP3" s="185"/>
      <c r="ETQ3" s="185"/>
      <c r="ETR3" s="185"/>
      <c r="ETS3" s="185"/>
      <c r="ETT3" s="185"/>
      <c r="ETU3" s="185"/>
      <c r="ETV3" s="185"/>
      <c r="ETW3" s="185"/>
      <c r="ETX3" s="185"/>
      <c r="ETY3" s="185"/>
      <c r="ETZ3" s="185"/>
      <c r="EUA3" s="185"/>
      <c r="EUB3" s="185"/>
      <c r="EUC3" s="185"/>
      <c r="EUD3" s="185"/>
      <c r="EUE3" s="185"/>
      <c r="EUF3" s="185"/>
      <c r="EUG3" s="185"/>
      <c r="EUH3" s="185"/>
      <c r="EUI3" s="185"/>
      <c r="EUJ3" s="185"/>
      <c r="EUK3" s="185"/>
      <c r="EUL3" s="185"/>
      <c r="EUM3" s="185"/>
      <c r="EUN3" s="185"/>
      <c r="EUO3" s="185"/>
      <c r="EUP3" s="185"/>
      <c r="EUQ3" s="185"/>
      <c r="EUR3" s="185"/>
      <c r="EUS3" s="185"/>
      <c r="EUT3" s="185"/>
      <c r="EUU3" s="185"/>
      <c r="EUV3" s="185"/>
      <c r="EUW3" s="185"/>
      <c r="EUX3" s="185"/>
      <c r="EUY3" s="185"/>
      <c r="EUZ3" s="185"/>
      <c r="EVA3" s="185"/>
      <c r="EVB3" s="185"/>
      <c r="EVC3" s="185"/>
      <c r="EVD3" s="185"/>
      <c r="EVE3" s="185"/>
      <c r="EVF3" s="185"/>
      <c r="EVG3" s="185"/>
      <c r="EVH3" s="185"/>
      <c r="EVI3" s="185"/>
      <c r="EVJ3" s="185"/>
      <c r="EVK3" s="185"/>
      <c r="EVL3" s="185"/>
      <c r="EVM3" s="185"/>
      <c r="EVN3" s="185"/>
      <c r="EVO3" s="185"/>
      <c r="EVP3" s="185"/>
      <c r="EVQ3" s="185"/>
      <c r="EVR3" s="185"/>
      <c r="EVS3" s="185"/>
      <c r="EVT3" s="185"/>
      <c r="EVU3" s="185"/>
      <c r="EVV3" s="185"/>
      <c r="EVW3" s="185"/>
      <c r="EVX3" s="185"/>
      <c r="EVY3" s="185"/>
      <c r="EVZ3" s="185"/>
      <c r="EWA3" s="185"/>
      <c r="EWB3" s="185"/>
      <c r="EWC3" s="185"/>
      <c r="EWD3" s="185"/>
      <c r="EWE3" s="185"/>
      <c r="EWF3" s="185"/>
      <c r="EWG3" s="185"/>
      <c r="EWH3" s="185"/>
      <c r="EWI3" s="185"/>
      <c r="EWJ3" s="185"/>
      <c r="EWK3" s="185"/>
      <c r="EWL3" s="185"/>
      <c r="EWM3" s="185"/>
      <c r="EWN3" s="185"/>
      <c r="EWO3" s="185"/>
      <c r="EWP3" s="185"/>
      <c r="EWQ3" s="185"/>
      <c r="EWR3" s="185"/>
      <c r="EWS3" s="185"/>
      <c r="EWT3" s="185"/>
      <c r="EWU3" s="185"/>
      <c r="EWV3" s="185"/>
      <c r="EWW3" s="185"/>
      <c r="EWX3" s="185"/>
      <c r="EWY3" s="185"/>
      <c r="EWZ3" s="185"/>
      <c r="EXA3" s="185"/>
      <c r="EXB3" s="185"/>
      <c r="EXC3" s="185"/>
      <c r="EXD3" s="185"/>
      <c r="EXE3" s="185"/>
      <c r="EXF3" s="185"/>
      <c r="EXG3" s="185"/>
      <c r="EXH3" s="185"/>
      <c r="EXI3" s="185"/>
      <c r="EXJ3" s="185"/>
      <c r="EXK3" s="185"/>
      <c r="EXL3" s="185"/>
      <c r="EXM3" s="185"/>
      <c r="EXN3" s="185"/>
      <c r="EXO3" s="185"/>
      <c r="EXP3" s="185"/>
      <c r="EXQ3" s="185"/>
      <c r="EXR3" s="185"/>
      <c r="EXS3" s="185"/>
      <c r="EXT3" s="185"/>
      <c r="EXU3" s="185"/>
      <c r="EXV3" s="185"/>
      <c r="EXW3" s="185"/>
      <c r="EXX3" s="185"/>
      <c r="EXY3" s="185"/>
      <c r="EXZ3" s="185"/>
      <c r="EYA3" s="185"/>
      <c r="EYB3" s="185"/>
      <c r="EYC3" s="185"/>
      <c r="EYD3" s="185"/>
      <c r="EYE3" s="185"/>
      <c r="EYF3" s="185"/>
      <c r="EYG3" s="185"/>
      <c r="EYH3" s="185"/>
      <c r="EYI3" s="185"/>
      <c r="EYJ3" s="185"/>
      <c r="EYK3" s="185"/>
      <c r="EYL3" s="185"/>
      <c r="EYM3" s="185"/>
      <c r="EYN3" s="185"/>
      <c r="EYO3" s="185"/>
      <c r="EYP3" s="185"/>
      <c r="EYQ3" s="185"/>
      <c r="EYR3" s="185"/>
      <c r="EYS3" s="185"/>
      <c r="EYT3" s="185"/>
      <c r="EYU3" s="185"/>
      <c r="EYV3" s="185"/>
      <c r="EYW3" s="185"/>
      <c r="EYX3" s="185"/>
      <c r="EYY3" s="185"/>
      <c r="EYZ3" s="185"/>
      <c r="EZA3" s="185"/>
      <c r="EZB3" s="185"/>
      <c r="EZC3" s="185"/>
      <c r="EZD3" s="185"/>
      <c r="EZE3" s="185"/>
      <c r="EZF3" s="185"/>
      <c r="EZG3" s="185"/>
      <c r="EZH3" s="185"/>
      <c r="EZI3" s="185"/>
      <c r="EZJ3" s="185"/>
      <c r="EZK3" s="185"/>
      <c r="EZL3" s="185"/>
      <c r="EZM3" s="185"/>
      <c r="EZN3" s="185"/>
      <c r="EZO3" s="185"/>
      <c r="EZP3" s="185"/>
      <c r="EZQ3" s="185"/>
      <c r="EZR3" s="185"/>
      <c r="EZS3" s="185"/>
      <c r="EZT3" s="185"/>
      <c r="EZU3" s="185"/>
      <c r="EZV3" s="185"/>
      <c r="EZW3" s="185"/>
      <c r="EZX3" s="185"/>
      <c r="EZY3" s="185"/>
      <c r="EZZ3" s="185"/>
      <c r="FAA3" s="185"/>
      <c r="FAB3" s="185"/>
      <c r="FAC3" s="185"/>
      <c r="FAD3" s="185"/>
      <c r="FAE3" s="185"/>
      <c r="FAF3" s="185"/>
      <c r="FAG3" s="185"/>
      <c r="FAH3" s="185"/>
      <c r="FAI3" s="185"/>
      <c r="FAJ3" s="185"/>
      <c r="FAK3" s="185"/>
      <c r="FAL3" s="185"/>
      <c r="FAM3" s="185"/>
      <c r="FAN3" s="185"/>
      <c r="FAO3" s="185"/>
      <c r="FAP3" s="185"/>
      <c r="FAQ3" s="185"/>
      <c r="FAR3" s="185"/>
      <c r="FAS3" s="185"/>
      <c r="FAT3" s="185"/>
      <c r="FAU3" s="185"/>
      <c r="FAV3" s="185"/>
      <c r="FAW3" s="185"/>
      <c r="FAX3" s="185"/>
      <c r="FAY3" s="185"/>
      <c r="FAZ3" s="185"/>
      <c r="FBA3" s="185"/>
      <c r="FBB3" s="185"/>
      <c r="FBC3" s="185"/>
      <c r="FBD3" s="185"/>
      <c r="FBE3" s="185"/>
      <c r="FBF3" s="185"/>
      <c r="FBG3" s="185"/>
      <c r="FBH3" s="185"/>
      <c r="FBI3" s="185"/>
      <c r="FBJ3" s="185"/>
      <c r="FBK3" s="185"/>
      <c r="FBL3" s="185"/>
      <c r="FBM3" s="185"/>
      <c r="FBN3" s="185"/>
      <c r="FBO3" s="185"/>
      <c r="FBP3" s="185"/>
      <c r="FBQ3" s="185"/>
      <c r="FBR3" s="185"/>
      <c r="FBS3" s="185"/>
      <c r="FBT3" s="185"/>
      <c r="FBU3" s="185"/>
      <c r="FBV3" s="185"/>
      <c r="FBW3" s="185"/>
      <c r="FBX3" s="185"/>
      <c r="FBY3" s="185"/>
      <c r="FBZ3" s="185"/>
      <c r="FCA3" s="185"/>
      <c r="FCB3" s="185"/>
      <c r="FCC3" s="185"/>
      <c r="FCD3" s="185"/>
      <c r="FCE3" s="185"/>
      <c r="FCF3" s="185"/>
      <c r="FCG3" s="185"/>
      <c r="FCH3" s="185"/>
      <c r="FCI3" s="185"/>
      <c r="FCJ3" s="185"/>
      <c r="FCK3" s="185"/>
      <c r="FCL3" s="185"/>
      <c r="FCM3" s="185"/>
      <c r="FCN3" s="185"/>
      <c r="FCO3" s="185"/>
      <c r="FCP3" s="185"/>
      <c r="FCQ3" s="185"/>
      <c r="FCR3" s="185"/>
      <c r="FCS3" s="185"/>
      <c r="FCT3" s="185"/>
      <c r="FCU3" s="185"/>
      <c r="FCV3" s="185"/>
      <c r="FCW3" s="185"/>
      <c r="FCX3" s="185"/>
      <c r="FCY3" s="185"/>
      <c r="FCZ3" s="185"/>
      <c r="FDA3" s="185"/>
      <c r="FDB3" s="185"/>
      <c r="FDC3" s="185"/>
      <c r="FDD3" s="185"/>
      <c r="FDE3" s="185"/>
      <c r="FDF3" s="185"/>
      <c r="FDG3" s="185"/>
      <c r="FDH3" s="185"/>
      <c r="FDI3" s="185"/>
      <c r="FDJ3" s="185"/>
      <c r="FDK3" s="185"/>
      <c r="FDL3" s="185"/>
      <c r="FDM3" s="185"/>
      <c r="FDN3" s="185"/>
      <c r="FDO3" s="185"/>
      <c r="FDP3" s="185"/>
      <c r="FDQ3" s="185"/>
      <c r="FDR3" s="185"/>
      <c r="FDS3" s="185"/>
      <c r="FDT3" s="185"/>
      <c r="FDU3" s="185"/>
      <c r="FDV3" s="185"/>
      <c r="FDW3" s="185"/>
      <c r="FDX3" s="185"/>
      <c r="FDY3" s="185"/>
      <c r="FDZ3" s="185"/>
      <c r="FEA3" s="185"/>
      <c r="FEB3" s="185"/>
      <c r="FEC3" s="185"/>
      <c r="FED3" s="185"/>
      <c r="FEE3" s="185"/>
      <c r="FEF3" s="185"/>
      <c r="FEG3" s="185"/>
      <c r="FEH3" s="185"/>
      <c r="FEI3" s="185"/>
      <c r="FEJ3" s="185"/>
      <c r="FEK3" s="185"/>
      <c r="FEL3" s="185"/>
      <c r="FEM3" s="185"/>
      <c r="FEN3" s="185"/>
      <c r="FEO3" s="185"/>
      <c r="FEP3" s="185"/>
      <c r="FEQ3" s="185"/>
      <c r="FER3" s="185"/>
      <c r="FES3" s="185"/>
      <c r="FET3" s="185"/>
      <c r="FEU3" s="185"/>
      <c r="FEV3" s="185"/>
      <c r="FEW3" s="185"/>
      <c r="FEX3" s="185"/>
      <c r="FEY3" s="185"/>
      <c r="FEZ3" s="185"/>
      <c r="FFA3" s="185"/>
      <c r="FFB3" s="185"/>
      <c r="FFC3" s="185"/>
      <c r="FFD3" s="185"/>
      <c r="FFE3" s="185"/>
      <c r="FFF3" s="185"/>
      <c r="FFG3" s="185"/>
      <c r="FFH3" s="185"/>
      <c r="FFI3" s="185"/>
      <c r="FFJ3" s="185"/>
      <c r="FFK3" s="185"/>
      <c r="FFL3" s="185"/>
      <c r="FFM3" s="185"/>
      <c r="FFN3" s="185"/>
      <c r="FFO3" s="185"/>
      <c r="FFP3" s="185"/>
      <c r="FFQ3" s="185"/>
      <c r="FFR3" s="185"/>
      <c r="FFS3" s="185"/>
      <c r="FFT3" s="185"/>
      <c r="FFU3" s="185"/>
      <c r="FFV3" s="185"/>
      <c r="FFW3" s="185"/>
      <c r="FFX3" s="185"/>
      <c r="FFY3" s="185"/>
      <c r="FFZ3" s="185"/>
      <c r="FGA3" s="185"/>
      <c r="FGB3" s="185"/>
      <c r="FGC3" s="185"/>
      <c r="FGD3" s="185"/>
      <c r="FGE3" s="185"/>
      <c r="FGF3" s="185"/>
      <c r="FGG3" s="185"/>
      <c r="FGH3" s="185"/>
      <c r="FGI3" s="185"/>
      <c r="FGJ3" s="185"/>
      <c r="FGK3" s="185"/>
      <c r="FGL3" s="185"/>
      <c r="FGM3" s="185"/>
      <c r="FGN3" s="185"/>
      <c r="FGO3" s="185"/>
      <c r="FGP3" s="185"/>
      <c r="FGQ3" s="185"/>
      <c r="FGR3" s="185"/>
      <c r="FGS3" s="185"/>
      <c r="FGT3" s="185"/>
      <c r="FGU3" s="185"/>
      <c r="FGV3" s="185"/>
      <c r="FGW3" s="185"/>
      <c r="FGX3" s="185"/>
      <c r="FGY3" s="185"/>
      <c r="FGZ3" s="185"/>
      <c r="FHA3" s="185"/>
      <c r="FHB3" s="185"/>
      <c r="FHC3" s="185"/>
      <c r="FHD3" s="185"/>
      <c r="FHE3" s="185"/>
      <c r="FHF3" s="185"/>
      <c r="FHG3" s="185"/>
      <c r="FHH3" s="185"/>
      <c r="FHI3" s="185"/>
      <c r="FHJ3" s="185"/>
      <c r="FHK3" s="185"/>
      <c r="FHL3" s="185"/>
      <c r="FHM3" s="185"/>
      <c r="FHN3" s="185"/>
      <c r="FHO3" s="185"/>
      <c r="FHP3" s="185"/>
      <c r="FHQ3" s="185"/>
      <c r="FHR3" s="185"/>
      <c r="FHS3" s="185"/>
      <c r="FHT3" s="185"/>
      <c r="FHU3" s="185"/>
      <c r="FHV3" s="185"/>
      <c r="FHW3" s="185"/>
      <c r="FHX3" s="185"/>
      <c r="FHY3" s="185"/>
      <c r="FHZ3" s="185"/>
      <c r="FIA3" s="185"/>
      <c r="FIB3" s="185"/>
      <c r="FIC3" s="185"/>
      <c r="FID3" s="185"/>
      <c r="FIE3" s="185"/>
      <c r="FIF3" s="185"/>
      <c r="FIG3" s="185"/>
      <c r="FIH3" s="185"/>
      <c r="FII3" s="185"/>
      <c r="FIJ3" s="185"/>
      <c r="FIK3" s="185"/>
      <c r="FIL3" s="185"/>
      <c r="FIM3" s="185"/>
      <c r="FIN3" s="185"/>
      <c r="FIO3" s="185"/>
      <c r="FIP3" s="185"/>
      <c r="FIQ3" s="185"/>
      <c r="FIR3" s="185"/>
      <c r="FIS3" s="185"/>
      <c r="FIT3" s="185"/>
      <c r="FIU3" s="185"/>
      <c r="FIV3" s="185"/>
      <c r="FIW3" s="185"/>
      <c r="FIX3" s="185"/>
      <c r="FIY3" s="185"/>
      <c r="FIZ3" s="185"/>
      <c r="FJA3" s="185"/>
      <c r="FJB3" s="185"/>
      <c r="FJC3" s="185"/>
      <c r="FJD3" s="185"/>
      <c r="FJE3" s="185"/>
      <c r="FJF3" s="185"/>
      <c r="FJG3" s="185"/>
      <c r="FJH3" s="185"/>
      <c r="FJI3" s="185"/>
      <c r="FJJ3" s="185"/>
      <c r="FJK3" s="185"/>
      <c r="FJL3" s="185"/>
      <c r="FJM3" s="185"/>
      <c r="FJN3" s="185"/>
      <c r="FJO3" s="185"/>
      <c r="FJP3" s="185"/>
      <c r="FJQ3" s="185"/>
      <c r="FJR3" s="185"/>
      <c r="FJS3" s="185"/>
      <c r="FJT3" s="185"/>
      <c r="FJU3" s="185"/>
      <c r="FJV3" s="185"/>
      <c r="FJW3" s="185"/>
      <c r="FJX3" s="185"/>
      <c r="FJY3" s="185"/>
      <c r="FJZ3" s="185"/>
      <c r="FKA3" s="185"/>
      <c r="FKB3" s="185"/>
      <c r="FKC3" s="185"/>
      <c r="FKD3" s="185"/>
      <c r="FKE3" s="185"/>
      <c r="FKF3" s="185"/>
      <c r="FKG3" s="185"/>
      <c r="FKH3" s="185"/>
      <c r="FKI3" s="185"/>
      <c r="FKJ3" s="185"/>
      <c r="FKK3" s="185"/>
      <c r="FKL3" s="185"/>
      <c r="FKM3" s="185"/>
      <c r="FKN3" s="185"/>
      <c r="FKO3" s="185"/>
      <c r="FKP3" s="185"/>
      <c r="FKQ3" s="185"/>
      <c r="FKR3" s="185"/>
      <c r="FKS3" s="185"/>
      <c r="FKT3" s="185"/>
      <c r="FKU3" s="185"/>
      <c r="FKV3" s="185"/>
      <c r="FKW3" s="185"/>
      <c r="FKX3" s="185"/>
      <c r="FKY3" s="185"/>
      <c r="FKZ3" s="185"/>
      <c r="FLA3" s="185"/>
      <c r="FLB3" s="185"/>
      <c r="FLC3" s="185"/>
      <c r="FLD3" s="185"/>
      <c r="FLE3" s="185"/>
      <c r="FLF3" s="185"/>
      <c r="FLG3" s="185"/>
      <c r="FLH3" s="185"/>
      <c r="FLI3" s="185"/>
      <c r="FLJ3" s="185"/>
      <c r="FLK3" s="185"/>
      <c r="FLL3" s="185"/>
      <c r="FLM3" s="185"/>
      <c r="FLN3" s="185"/>
      <c r="FLO3" s="185"/>
      <c r="FLP3" s="185"/>
      <c r="FLQ3" s="185"/>
      <c r="FLR3" s="185"/>
      <c r="FLS3" s="185"/>
      <c r="FLT3" s="185"/>
      <c r="FLU3" s="185"/>
      <c r="FLV3" s="185"/>
      <c r="FLW3" s="185"/>
      <c r="FLX3" s="185"/>
      <c r="FLY3" s="185"/>
      <c r="FLZ3" s="185"/>
      <c r="FMA3" s="185"/>
      <c r="FMB3" s="185"/>
      <c r="FMC3" s="185"/>
      <c r="FMD3" s="185"/>
      <c r="FME3" s="185"/>
      <c r="FMF3" s="185"/>
      <c r="FMG3" s="185"/>
      <c r="FMH3" s="185"/>
      <c r="FMI3" s="185"/>
      <c r="FMJ3" s="185"/>
      <c r="FMK3" s="185"/>
      <c r="FML3" s="185"/>
      <c r="FMM3" s="185"/>
      <c r="FMN3" s="185"/>
      <c r="FMO3" s="185"/>
      <c r="FMP3" s="185"/>
      <c r="FMQ3" s="185"/>
      <c r="FMR3" s="185"/>
      <c r="FMS3" s="185"/>
      <c r="FMT3" s="185"/>
      <c r="FMU3" s="185"/>
      <c r="FMV3" s="185"/>
      <c r="FMW3" s="185"/>
      <c r="FMX3" s="185"/>
      <c r="FMY3" s="185"/>
      <c r="FMZ3" s="185"/>
      <c r="FNA3" s="185"/>
      <c r="FNB3" s="185"/>
      <c r="FNC3" s="185"/>
      <c r="FND3" s="185"/>
      <c r="FNE3" s="185"/>
      <c r="FNF3" s="185"/>
      <c r="FNG3" s="185"/>
      <c r="FNH3" s="185"/>
      <c r="FNI3" s="185"/>
      <c r="FNJ3" s="185"/>
      <c r="FNK3" s="185"/>
      <c r="FNL3" s="185"/>
      <c r="FNM3" s="185"/>
      <c r="FNN3" s="185"/>
      <c r="FNO3" s="185"/>
      <c r="FNP3" s="185"/>
      <c r="FNQ3" s="185"/>
      <c r="FNR3" s="185"/>
      <c r="FNS3" s="185"/>
      <c r="FNT3" s="185"/>
      <c r="FNU3" s="185"/>
      <c r="FNV3" s="185"/>
      <c r="FNW3" s="185"/>
      <c r="FNX3" s="185"/>
      <c r="FNY3" s="185"/>
      <c r="FNZ3" s="185"/>
      <c r="FOA3" s="185"/>
      <c r="FOB3" s="185"/>
      <c r="FOC3" s="185"/>
      <c r="FOD3" s="185"/>
      <c r="FOE3" s="185"/>
      <c r="FOF3" s="185"/>
      <c r="FOG3" s="185"/>
      <c r="FOH3" s="185"/>
      <c r="FOI3" s="185"/>
      <c r="FOJ3" s="185"/>
      <c r="FOK3" s="185"/>
      <c r="FOL3" s="185"/>
      <c r="FOM3" s="185"/>
      <c r="FON3" s="185"/>
      <c r="FOO3" s="185"/>
      <c r="FOP3" s="185"/>
      <c r="FOQ3" s="185"/>
      <c r="FOR3" s="185"/>
      <c r="FOS3" s="185"/>
      <c r="FOT3" s="185"/>
      <c r="FOU3" s="185"/>
      <c r="FOV3" s="185"/>
      <c r="FOW3" s="185"/>
      <c r="FOX3" s="185"/>
      <c r="FOY3" s="185"/>
      <c r="FOZ3" s="185"/>
      <c r="FPA3" s="185"/>
      <c r="FPB3" s="185"/>
      <c r="FPC3" s="185"/>
      <c r="FPD3" s="185"/>
      <c r="FPE3" s="185"/>
      <c r="FPF3" s="185"/>
      <c r="FPG3" s="185"/>
      <c r="FPH3" s="185"/>
      <c r="FPI3" s="185"/>
      <c r="FPJ3" s="185"/>
      <c r="FPK3" s="185"/>
      <c r="FPL3" s="185"/>
      <c r="FPM3" s="185"/>
      <c r="FPN3" s="185"/>
      <c r="FPO3" s="185"/>
      <c r="FPP3" s="185"/>
      <c r="FPQ3" s="185"/>
      <c r="FPR3" s="185"/>
      <c r="FPS3" s="185"/>
      <c r="FPT3" s="185"/>
      <c r="FPU3" s="185"/>
      <c r="FPV3" s="185"/>
      <c r="FPW3" s="185"/>
      <c r="FPX3" s="185"/>
      <c r="FPY3" s="185"/>
      <c r="FPZ3" s="185"/>
      <c r="FQA3" s="185"/>
      <c r="FQB3" s="185"/>
      <c r="FQC3" s="185"/>
      <c r="FQD3" s="185"/>
      <c r="FQE3" s="185"/>
      <c r="FQF3" s="185"/>
      <c r="FQG3" s="185"/>
      <c r="FQH3" s="185"/>
      <c r="FQI3" s="185"/>
      <c r="FQJ3" s="185"/>
      <c r="FQK3" s="185"/>
      <c r="FQL3" s="185"/>
      <c r="FQM3" s="185"/>
      <c r="FQN3" s="185"/>
      <c r="FQO3" s="185"/>
      <c r="FQP3" s="185"/>
      <c r="FQQ3" s="185"/>
      <c r="FQR3" s="185"/>
      <c r="FQS3" s="185"/>
      <c r="FQT3" s="185"/>
      <c r="FQU3" s="185"/>
      <c r="FQV3" s="185"/>
      <c r="FQW3" s="185"/>
      <c r="FQX3" s="185"/>
      <c r="FQY3" s="185"/>
      <c r="FQZ3" s="185"/>
      <c r="FRA3" s="185"/>
      <c r="FRB3" s="185"/>
      <c r="FRC3" s="185"/>
      <c r="FRD3" s="185"/>
      <c r="FRE3" s="185"/>
      <c r="FRF3" s="185"/>
      <c r="FRG3" s="185"/>
      <c r="FRH3" s="185"/>
      <c r="FRI3" s="185"/>
      <c r="FRJ3" s="185"/>
      <c r="FRK3" s="185"/>
      <c r="FRL3" s="185"/>
      <c r="FRM3" s="185"/>
      <c r="FRN3" s="185"/>
      <c r="FRO3" s="185"/>
      <c r="FRP3" s="185"/>
      <c r="FRQ3" s="185"/>
      <c r="FRR3" s="185"/>
      <c r="FRS3" s="185"/>
      <c r="FRT3" s="185"/>
      <c r="FRU3" s="185"/>
      <c r="FRV3" s="185"/>
      <c r="FRW3" s="185"/>
      <c r="FRX3" s="185"/>
      <c r="FRY3" s="185"/>
      <c r="FRZ3" s="185"/>
      <c r="FSA3" s="185"/>
      <c r="FSB3" s="185"/>
      <c r="FSC3" s="185"/>
      <c r="FSD3" s="185"/>
      <c r="FSE3" s="185"/>
      <c r="FSF3" s="185"/>
      <c r="FSG3" s="185"/>
      <c r="FSH3" s="185"/>
      <c r="FSI3" s="185"/>
      <c r="FSJ3" s="185"/>
      <c r="FSK3" s="185"/>
      <c r="FSL3" s="185"/>
      <c r="FSM3" s="185"/>
      <c r="FSN3" s="185"/>
      <c r="FSO3" s="185"/>
      <c r="FSP3" s="185"/>
      <c r="FSQ3" s="185"/>
      <c r="FSR3" s="185"/>
      <c r="FSS3" s="185"/>
      <c r="FST3" s="185"/>
      <c r="FSU3" s="185"/>
      <c r="FSV3" s="185"/>
      <c r="FSW3" s="185"/>
      <c r="FSX3" s="185"/>
      <c r="FSY3" s="185"/>
      <c r="FSZ3" s="185"/>
      <c r="FTA3" s="185"/>
      <c r="FTB3" s="185"/>
      <c r="FTC3" s="185"/>
      <c r="FTD3" s="185"/>
      <c r="FTE3" s="185"/>
      <c r="FTF3" s="185"/>
      <c r="FTG3" s="185"/>
      <c r="FTH3" s="185"/>
      <c r="FTI3" s="185"/>
      <c r="FTJ3" s="185"/>
      <c r="FTK3" s="185"/>
      <c r="FTL3" s="185"/>
      <c r="FTM3" s="185"/>
      <c r="FTN3" s="185"/>
      <c r="FTO3" s="185"/>
      <c r="FTP3" s="185"/>
      <c r="FTQ3" s="185"/>
      <c r="FTR3" s="185"/>
      <c r="FTS3" s="185"/>
      <c r="FTT3" s="185"/>
      <c r="FTU3" s="185"/>
      <c r="FTV3" s="185"/>
      <c r="FTW3" s="185"/>
      <c r="FTX3" s="185"/>
      <c r="FTY3" s="185"/>
      <c r="FTZ3" s="185"/>
      <c r="FUA3" s="185"/>
      <c r="FUB3" s="185"/>
      <c r="FUC3" s="185"/>
      <c r="FUD3" s="185"/>
      <c r="FUE3" s="185"/>
      <c r="FUF3" s="185"/>
      <c r="FUG3" s="185"/>
      <c r="FUH3" s="185"/>
      <c r="FUI3" s="185"/>
      <c r="FUJ3" s="185"/>
      <c r="FUK3" s="185"/>
      <c r="FUL3" s="185"/>
      <c r="FUM3" s="185"/>
      <c r="FUN3" s="185"/>
      <c r="FUO3" s="185"/>
      <c r="FUP3" s="185"/>
      <c r="FUQ3" s="185"/>
      <c r="FUR3" s="185"/>
      <c r="FUS3" s="185"/>
      <c r="FUT3" s="185"/>
      <c r="FUU3" s="185"/>
      <c r="FUV3" s="185"/>
      <c r="FUW3" s="185"/>
      <c r="FUX3" s="185"/>
      <c r="FUY3" s="185"/>
      <c r="FUZ3" s="185"/>
      <c r="FVA3" s="185"/>
      <c r="FVB3" s="185"/>
      <c r="FVC3" s="185"/>
      <c r="FVD3" s="185"/>
      <c r="FVE3" s="185"/>
      <c r="FVF3" s="185"/>
      <c r="FVG3" s="185"/>
      <c r="FVH3" s="185"/>
      <c r="FVI3" s="185"/>
      <c r="FVJ3" s="185"/>
      <c r="FVK3" s="185"/>
      <c r="FVL3" s="185"/>
      <c r="FVM3" s="185"/>
      <c r="FVN3" s="185"/>
      <c r="FVO3" s="185"/>
      <c r="FVP3" s="185"/>
      <c r="FVQ3" s="185"/>
      <c r="FVR3" s="185"/>
      <c r="FVS3" s="185"/>
      <c r="FVT3" s="185"/>
      <c r="FVU3" s="185"/>
      <c r="FVV3" s="185"/>
      <c r="FVW3" s="185"/>
      <c r="FVX3" s="185"/>
      <c r="FVY3" s="185"/>
      <c r="FVZ3" s="185"/>
      <c r="FWA3" s="185"/>
      <c r="FWB3" s="185"/>
      <c r="FWC3" s="185"/>
      <c r="FWD3" s="185"/>
      <c r="FWE3" s="185"/>
      <c r="FWF3" s="185"/>
      <c r="FWG3" s="185"/>
      <c r="FWH3" s="185"/>
      <c r="FWI3" s="185"/>
      <c r="FWJ3" s="185"/>
      <c r="FWK3" s="185"/>
      <c r="FWL3" s="185"/>
      <c r="FWM3" s="185"/>
      <c r="FWN3" s="185"/>
      <c r="FWO3" s="185"/>
      <c r="FWP3" s="185"/>
      <c r="FWQ3" s="185"/>
      <c r="FWR3" s="185"/>
      <c r="FWS3" s="185"/>
      <c r="FWT3" s="185"/>
      <c r="FWU3" s="185"/>
      <c r="FWV3" s="185"/>
      <c r="FWW3" s="185"/>
      <c r="FWX3" s="185"/>
      <c r="FWY3" s="185"/>
      <c r="FWZ3" s="185"/>
      <c r="FXA3" s="185"/>
      <c r="FXB3" s="185"/>
      <c r="FXC3" s="185"/>
      <c r="FXD3" s="185"/>
      <c r="FXE3" s="185"/>
      <c r="FXF3" s="185"/>
      <c r="FXG3" s="185"/>
      <c r="FXH3" s="185"/>
      <c r="FXI3" s="185"/>
      <c r="FXJ3" s="185"/>
      <c r="FXK3" s="185"/>
      <c r="FXL3" s="185"/>
      <c r="FXM3" s="185"/>
      <c r="FXN3" s="185"/>
      <c r="FXO3" s="185"/>
      <c r="FXP3" s="185"/>
      <c r="FXQ3" s="185"/>
      <c r="FXR3" s="185"/>
      <c r="FXS3" s="185"/>
      <c r="FXT3" s="185"/>
      <c r="FXU3" s="185"/>
      <c r="FXV3" s="185"/>
      <c r="FXW3" s="185"/>
      <c r="FXX3" s="185"/>
      <c r="FXY3" s="185"/>
      <c r="FXZ3" s="185"/>
      <c r="FYA3" s="185"/>
      <c r="FYB3" s="185"/>
      <c r="FYC3" s="185"/>
      <c r="FYD3" s="185"/>
      <c r="FYE3" s="185"/>
      <c r="FYF3" s="185"/>
      <c r="FYG3" s="185"/>
      <c r="FYH3" s="185"/>
      <c r="FYI3" s="185"/>
      <c r="FYJ3" s="185"/>
      <c r="FYK3" s="185"/>
      <c r="FYL3" s="185"/>
      <c r="FYM3" s="185"/>
      <c r="FYN3" s="185"/>
      <c r="FYO3" s="185"/>
      <c r="FYP3" s="185"/>
      <c r="FYQ3" s="185"/>
      <c r="FYR3" s="185"/>
      <c r="FYS3" s="185"/>
      <c r="FYT3" s="185"/>
      <c r="FYU3" s="185"/>
      <c r="FYV3" s="185"/>
      <c r="FYW3" s="185"/>
      <c r="FYX3" s="185"/>
      <c r="FYY3" s="185"/>
      <c r="FYZ3" s="185"/>
      <c r="FZA3" s="185"/>
      <c r="FZB3" s="185"/>
      <c r="FZC3" s="185"/>
      <c r="FZD3" s="185"/>
      <c r="FZE3" s="185"/>
      <c r="FZF3" s="185"/>
      <c r="FZG3" s="185"/>
      <c r="FZH3" s="185"/>
      <c r="FZI3" s="185"/>
      <c r="FZJ3" s="185"/>
      <c r="FZK3" s="185"/>
      <c r="FZL3" s="185"/>
      <c r="FZM3" s="185"/>
      <c r="FZN3" s="185"/>
      <c r="FZO3" s="185"/>
      <c r="FZP3" s="185"/>
      <c r="FZQ3" s="185"/>
      <c r="FZR3" s="185"/>
      <c r="FZS3" s="185"/>
      <c r="FZT3" s="185"/>
      <c r="FZU3" s="185"/>
      <c r="FZV3" s="185"/>
      <c r="FZW3" s="185"/>
      <c r="FZX3" s="185"/>
      <c r="FZY3" s="185"/>
      <c r="FZZ3" s="185"/>
      <c r="GAA3" s="185"/>
      <c r="GAB3" s="185"/>
      <c r="GAC3" s="185"/>
      <c r="GAD3" s="185"/>
      <c r="GAE3" s="185"/>
      <c r="GAF3" s="185"/>
      <c r="GAG3" s="185"/>
      <c r="GAH3" s="185"/>
      <c r="GAI3" s="185"/>
      <c r="GAJ3" s="185"/>
      <c r="GAK3" s="185"/>
      <c r="GAL3" s="185"/>
      <c r="GAM3" s="185"/>
      <c r="GAN3" s="185"/>
      <c r="GAO3" s="185"/>
      <c r="GAP3" s="185"/>
      <c r="GAQ3" s="185"/>
      <c r="GAR3" s="185"/>
      <c r="GAS3" s="185"/>
      <c r="GAT3" s="185"/>
      <c r="GAU3" s="185"/>
      <c r="GAV3" s="185"/>
      <c r="GAW3" s="185"/>
      <c r="GAX3" s="185"/>
      <c r="GAY3" s="185"/>
      <c r="GAZ3" s="185"/>
      <c r="GBA3" s="185"/>
      <c r="GBB3" s="185"/>
      <c r="GBC3" s="185"/>
      <c r="GBD3" s="185"/>
      <c r="GBE3" s="185"/>
      <c r="GBF3" s="185"/>
      <c r="GBG3" s="185"/>
      <c r="GBH3" s="185"/>
      <c r="GBI3" s="185"/>
      <c r="GBJ3" s="185"/>
      <c r="GBK3" s="185"/>
      <c r="GBL3" s="185"/>
      <c r="GBM3" s="185"/>
      <c r="GBN3" s="185"/>
      <c r="GBO3" s="185"/>
      <c r="GBP3" s="185"/>
      <c r="GBQ3" s="185"/>
      <c r="GBR3" s="185"/>
      <c r="GBS3" s="185"/>
      <c r="GBT3" s="185"/>
      <c r="GBU3" s="185"/>
      <c r="GBV3" s="185"/>
      <c r="GBW3" s="185"/>
      <c r="GBX3" s="185"/>
      <c r="GBY3" s="185"/>
      <c r="GBZ3" s="185"/>
      <c r="GCA3" s="185"/>
      <c r="GCB3" s="185"/>
      <c r="GCC3" s="185"/>
      <c r="GCD3" s="185"/>
      <c r="GCE3" s="185"/>
      <c r="GCF3" s="185"/>
      <c r="GCG3" s="185"/>
      <c r="GCH3" s="185"/>
      <c r="GCI3" s="185"/>
      <c r="GCJ3" s="185"/>
      <c r="GCK3" s="185"/>
      <c r="GCL3" s="185"/>
      <c r="GCM3" s="185"/>
      <c r="GCN3" s="185"/>
      <c r="GCO3" s="185"/>
      <c r="GCP3" s="185"/>
      <c r="GCQ3" s="185"/>
      <c r="GCR3" s="185"/>
      <c r="GCS3" s="185"/>
      <c r="GCT3" s="185"/>
      <c r="GCU3" s="185"/>
      <c r="GCV3" s="185"/>
      <c r="GCW3" s="185"/>
      <c r="GCX3" s="185"/>
      <c r="GCY3" s="185"/>
      <c r="GCZ3" s="185"/>
      <c r="GDA3" s="185"/>
      <c r="GDB3" s="185"/>
      <c r="GDC3" s="185"/>
      <c r="GDD3" s="185"/>
      <c r="GDE3" s="185"/>
      <c r="GDF3" s="185"/>
      <c r="GDG3" s="185"/>
      <c r="GDH3" s="185"/>
      <c r="GDI3" s="185"/>
      <c r="GDJ3" s="185"/>
      <c r="GDK3" s="185"/>
      <c r="GDL3" s="185"/>
      <c r="GDM3" s="185"/>
      <c r="GDN3" s="185"/>
      <c r="GDO3" s="185"/>
      <c r="GDP3" s="185"/>
      <c r="GDQ3" s="185"/>
      <c r="GDR3" s="185"/>
      <c r="GDS3" s="185"/>
      <c r="GDT3" s="185"/>
      <c r="GDU3" s="185"/>
      <c r="GDV3" s="185"/>
      <c r="GDW3" s="185"/>
      <c r="GDX3" s="185"/>
      <c r="GDY3" s="185"/>
      <c r="GDZ3" s="185"/>
      <c r="GEA3" s="185"/>
      <c r="GEB3" s="185"/>
      <c r="GEC3" s="185"/>
      <c r="GED3" s="185"/>
      <c r="GEE3" s="185"/>
      <c r="GEF3" s="185"/>
      <c r="GEG3" s="185"/>
      <c r="GEH3" s="185"/>
      <c r="GEI3" s="185"/>
      <c r="GEJ3" s="185"/>
      <c r="GEK3" s="185"/>
      <c r="GEL3" s="185"/>
      <c r="GEM3" s="185"/>
      <c r="GEN3" s="185"/>
      <c r="GEO3" s="185"/>
      <c r="GEP3" s="185"/>
      <c r="GEQ3" s="185"/>
      <c r="GER3" s="185"/>
      <c r="GES3" s="185"/>
      <c r="GET3" s="185"/>
      <c r="GEU3" s="185"/>
      <c r="GEV3" s="185"/>
      <c r="GEW3" s="185"/>
      <c r="GEX3" s="185"/>
      <c r="GEY3" s="185"/>
      <c r="GEZ3" s="185"/>
      <c r="GFA3" s="185"/>
      <c r="GFB3" s="185"/>
      <c r="GFC3" s="185"/>
      <c r="GFD3" s="185"/>
      <c r="GFE3" s="185"/>
      <c r="GFF3" s="185"/>
      <c r="GFG3" s="185"/>
      <c r="GFH3" s="185"/>
      <c r="GFI3" s="185"/>
      <c r="GFJ3" s="185"/>
      <c r="GFK3" s="185"/>
      <c r="GFL3" s="185"/>
      <c r="GFM3" s="185"/>
      <c r="GFN3" s="185"/>
      <c r="GFO3" s="185"/>
      <c r="GFP3" s="185"/>
      <c r="GFQ3" s="185"/>
      <c r="GFR3" s="185"/>
      <c r="GFS3" s="185"/>
      <c r="GFT3" s="185"/>
      <c r="GFU3" s="185"/>
      <c r="GFV3" s="185"/>
      <c r="GFW3" s="185"/>
      <c r="GFX3" s="185"/>
      <c r="GFY3" s="185"/>
      <c r="GFZ3" s="185"/>
      <c r="GGA3" s="185"/>
      <c r="GGB3" s="185"/>
      <c r="GGC3" s="185"/>
      <c r="GGD3" s="185"/>
      <c r="GGE3" s="185"/>
      <c r="GGF3" s="185"/>
      <c r="GGG3" s="185"/>
      <c r="GGH3" s="185"/>
      <c r="GGI3" s="185"/>
      <c r="GGJ3" s="185"/>
      <c r="GGK3" s="185"/>
      <c r="GGL3" s="185"/>
      <c r="GGM3" s="185"/>
      <c r="GGN3" s="185"/>
      <c r="GGO3" s="185"/>
      <c r="GGP3" s="185"/>
      <c r="GGQ3" s="185"/>
      <c r="GGR3" s="185"/>
      <c r="GGS3" s="185"/>
      <c r="GGT3" s="185"/>
      <c r="GGU3" s="185"/>
      <c r="GGV3" s="185"/>
      <c r="GGW3" s="185"/>
      <c r="GGX3" s="185"/>
      <c r="GGY3" s="185"/>
      <c r="GGZ3" s="185"/>
      <c r="GHA3" s="185"/>
      <c r="GHB3" s="185"/>
      <c r="GHC3" s="185"/>
      <c r="GHD3" s="185"/>
      <c r="GHE3" s="185"/>
      <c r="GHF3" s="185"/>
      <c r="GHG3" s="185"/>
      <c r="GHH3" s="185"/>
      <c r="GHI3" s="185"/>
      <c r="GHJ3" s="185"/>
      <c r="GHK3" s="185"/>
      <c r="GHL3" s="185"/>
      <c r="GHM3" s="185"/>
      <c r="GHN3" s="185"/>
      <c r="GHO3" s="185"/>
      <c r="GHP3" s="185"/>
      <c r="GHQ3" s="185"/>
      <c r="GHR3" s="185"/>
      <c r="GHS3" s="185"/>
      <c r="GHT3" s="185"/>
      <c r="GHU3" s="185"/>
      <c r="GHV3" s="185"/>
      <c r="GHW3" s="185"/>
      <c r="GHX3" s="185"/>
      <c r="GHY3" s="185"/>
      <c r="GHZ3" s="185"/>
      <c r="GIA3" s="185"/>
      <c r="GIB3" s="185"/>
      <c r="GIC3" s="185"/>
      <c r="GID3" s="185"/>
      <c r="GIE3" s="185"/>
      <c r="GIF3" s="185"/>
      <c r="GIG3" s="185"/>
      <c r="GIH3" s="185"/>
      <c r="GII3" s="185"/>
      <c r="GIJ3" s="185"/>
      <c r="GIK3" s="185"/>
      <c r="GIL3" s="185"/>
      <c r="GIM3" s="185"/>
      <c r="GIN3" s="185"/>
      <c r="GIO3" s="185"/>
      <c r="GIP3" s="185"/>
      <c r="GIQ3" s="185"/>
      <c r="GIR3" s="185"/>
      <c r="GIS3" s="185"/>
      <c r="GIT3" s="185"/>
      <c r="GIU3" s="185"/>
      <c r="GIV3" s="185"/>
      <c r="GIW3" s="185"/>
      <c r="GIX3" s="185"/>
      <c r="GIY3" s="185"/>
      <c r="GIZ3" s="185"/>
      <c r="GJA3" s="185"/>
      <c r="GJB3" s="185"/>
      <c r="GJC3" s="185"/>
      <c r="GJD3" s="185"/>
      <c r="GJE3" s="185"/>
      <c r="GJF3" s="185"/>
      <c r="GJG3" s="185"/>
      <c r="GJH3" s="185"/>
      <c r="GJI3" s="185"/>
      <c r="GJJ3" s="185"/>
      <c r="GJK3" s="185"/>
      <c r="GJL3" s="185"/>
      <c r="GJM3" s="185"/>
      <c r="GJN3" s="185"/>
      <c r="GJO3" s="185"/>
      <c r="GJP3" s="185"/>
      <c r="GJQ3" s="185"/>
      <c r="GJR3" s="185"/>
      <c r="GJS3" s="185"/>
      <c r="GJT3" s="185"/>
      <c r="GJU3" s="185"/>
      <c r="GJV3" s="185"/>
      <c r="GJW3" s="185"/>
      <c r="GJX3" s="185"/>
      <c r="GJY3" s="185"/>
      <c r="GJZ3" s="185"/>
      <c r="GKA3" s="185"/>
      <c r="GKB3" s="185"/>
      <c r="GKC3" s="185"/>
      <c r="GKD3" s="185"/>
      <c r="GKE3" s="185"/>
      <c r="GKF3" s="185"/>
      <c r="GKG3" s="185"/>
      <c r="GKH3" s="185"/>
      <c r="GKI3" s="185"/>
      <c r="GKJ3" s="185"/>
      <c r="GKK3" s="185"/>
      <c r="GKL3" s="185"/>
      <c r="GKM3" s="185"/>
      <c r="GKN3" s="185"/>
      <c r="GKO3" s="185"/>
      <c r="GKP3" s="185"/>
      <c r="GKQ3" s="185"/>
      <c r="GKR3" s="185"/>
      <c r="GKS3" s="185"/>
      <c r="GKT3" s="185"/>
      <c r="GKU3" s="185"/>
      <c r="GKV3" s="185"/>
      <c r="GKW3" s="185"/>
      <c r="GKX3" s="185"/>
      <c r="GKY3" s="185"/>
      <c r="GKZ3" s="185"/>
      <c r="GLA3" s="185"/>
      <c r="GLB3" s="185"/>
      <c r="GLC3" s="185"/>
      <c r="GLD3" s="185"/>
      <c r="GLE3" s="185"/>
      <c r="GLF3" s="185"/>
      <c r="GLG3" s="185"/>
      <c r="GLH3" s="185"/>
      <c r="GLI3" s="185"/>
      <c r="GLJ3" s="185"/>
      <c r="GLK3" s="185"/>
      <c r="GLL3" s="185"/>
      <c r="GLM3" s="185"/>
      <c r="GLN3" s="185"/>
      <c r="GLO3" s="185"/>
      <c r="GLP3" s="185"/>
      <c r="GLQ3" s="185"/>
      <c r="GLR3" s="185"/>
      <c r="GLS3" s="185"/>
      <c r="GLT3" s="185"/>
      <c r="GLU3" s="185"/>
      <c r="GLV3" s="185"/>
      <c r="GLW3" s="185"/>
      <c r="GLX3" s="185"/>
      <c r="GLY3" s="185"/>
      <c r="GLZ3" s="185"/>
      <c r="GMA3" s="185"/>
      <c r="GMB3" s="185"/>
      <c r="GMC3" s="185"/>
      <c r="GMD3" s="185"/>
      <c r="GME3" s="185"/>
      <c r="GMF3" s="185"/>
      <c r="GMG3" s="185"/>
      <c r="GMH3" s="185"/>
      <c r="GMI3" s="185"/>
      <c r="GMJ3" s="185"/>
      <c r="GMK3" s="185"/>
      <c r="GML3" s="185"/>
      <c r="GMM3" s="185"/>
      <c r="GMN3" s="185"/>
      <c r="GMO3" s="185"/>
      <c r="GMP3" s="185"/>
      <c r="GMQ3" s="185"/>
      <c r="GMR3" s="185"/>
      <c r="GMS3" s="185"/>
      <c r="GMT3" s="185"/>
      <c r="GMU3" s="185"/>
      <c r="GMV3" s="185"/>
      <c r="GMW3" s="185"/>
      <c r="GMX3" s="185"/>
      <c r="GMY3" s="185"/>
      <c r="GMZ3" s="185"/>
      <c r="GNA3" s="185"/>
      <c r="GNB3" s="185"/>
      <c r="GNC3" s="185"/>
      <c r="GND3" s="185"/>
      <c r="GNE3" s="185"/>
      <c r="GNF3" s="185"/>
      <c r="GNG3" s="185"/>
      <c r="GNH3" s="185"/>
      <c r="GNI3" s="185"/>
      <c r="GNJ3" s="185"/>
      <c r="GNK3" s="185"/>
      <c r="GNL3" s="185"/>
      <c r="GNM3" s="185"/>
      <c r="GNN3" s="185"/>
      <c r="GNO3" s="185"/>
      <c r="GNP3" s="185"/>
      <c r="GNQ3" s="185"/>
      <c r="GNR3" s="185"/>
      <c r="GNS3" s="185"/>
      <c r="GNT3" s="185"/>
      <c r="GNU3" s="185"/>
      <c r="GNV3" s="185"/>
      <c r="GNW3" s="185"/>
      <c r="GNX3" s="185"/>
      <c r="GNY3" s="185"/>
      <c r="GNZ3" s="185"/>
      <c r="GOA3" s="185"/>
      <c r="GOB3" s="185"/>
      <c r="GOC3" s="185"/>
      <c r="GOD3" s="185"/>
      <c r="GOE3" s="185"/>
      <c r="GOF3" s="185"/>
      <c r="GOG3" s="185"/>
      <c r="GOH3" s="185"/>
      <c r="GOI3" s="185"/>
      <c r="GOJ3" s="185"/>
      <c r="GOK3" s="185"/>
      <c r="GOL3" s="185"/>
      <c r="GOM3" s="185"/>
      <c r="GON3" s="185"/>
      <c r="GOO3" s="185"/>
      <c r="GOP3" s="185"/>
      <c r="GOQ3" s="185"/>
      <c r="GOR3" s="185"/>
      <c r="GOS3" s="185"/>
      <c r="GOT3" s="185"/>
      <c r="GOU3" s="185"/>
      <c r="GOV3" s="185"/>
      <c r="GOW3" s="185"/>
      <c r="GOX3" s="185"/>
      <c r="GOY3" s="185"/>
      <c r="GOZ3" s="185"/>
      <c r="GPA3" s="185"/>
      <c r="GPB3" s="185"/>
      <c r="GPC3" s="185"/>
      <c r="GPD3" s="185"/>
      <c r="GPE3" s="185"/>
      <c r="GPF3" s="185"/>
      <c r="GPG3" s="185"/>
      <c r="GPH3" s="185"/>
      <c r="GPI3" s="185"/>
      <c r="GPJ3" s="185"/>
      <c r="GPK3" s="185"/>
      <c r="GPL3" s="185"/>
      <c r="GPM3" s="185"/>
      <c r="GPN3" s="185"/>
      <c r="GPO3" s="185"/>
      <c r="GPP3" s="185"/>
      <c r="GPQ3" s="185"/>
      <c r="GPR3" s="185"/>
      <c r="GPS3" s="185"/>
      <c r="GPT3" s="185"/>
      <c r="GPU3" s="185"/>
      <c r="GPV3" s="185"/>
      <c r="GPW3" s="185"/>
      <c r="GPX3" s="185"/>
      <c r="GPY3" s="185"/>
      <c r="GPZ3" s="185"/>
      <c r="GQA3" s="185"/>
      <c r="GQB3" s="185"/>
      <c r="GQC3" s="185"/>
      <c r="GQD3" s="185"/>
      <c r="GQE3" s="185"/>
      <c r="GQF3" s="185"/>
      <c r="GQG3" s="185"/>
      <c r="GQH3" s="185"/>
      <c r="GQI3" s="185"/>
      <c r="GQJ3" s="185"/>
      <c r="GQK3" s="185"/>
      <c r="GQL3" s="185"/>
      <c r="GQM3" s="185"/>
      <c r="GQN3" s="185"/>
      <c r="GQO3" s="185"/>
      <c r="GQP3" s="185"/>
      <c r="GQQ3" s="185"/>
      <c r="GQR3" s="185"/>
      <c r="GQS3" s="185"/>
      <c r="GQT3" s="185"/>
      <c r="GQU3" s="185"/>
      <c r="GQV3" s="185"/>
      <c r="GQW3" s="185"/>
      <c r="GQX3" s="185"/>
      <c r="GQY3" s="185"/>
      <c r="GQZ3" s="185"/>
      <c r="GRA3" s="185"/>
      <c r="GRB3" s="185"/>
      <c r="GRC3" s="185"/>
      <c r="GRD3" s="185"/>
      <c r="GRE3" s="185"/>
      <c r="GRF3" s="185"/>
      <c r="GRG3" s="185"/>
      <c r="GRH3" s="185"/>
      <c r="GRI3" s="185"/>
      <c r="GRJ3" s="185"/>
      <c r="GRK3" s="185"/>
      <c r="GRL3" s="185"/>
      <c r="GRM3" s="185"/>
      <c r="GRN3" s="185"/>
      <c r="GRO3" s="185"/>
      <c r="GRP3" s="185"/>
      <c r="GRQ3" s="185"/>
      <c r="GRR3" s="185"/>
      <c r="GRS3" s="185"/>
      <c r="GRT3" s="185"/>
      <c r="GRU3" s="185"/>
      <c r="GRV3" s="185"/>
      <c r="GRW3" s="185"/>
      <c r="GRX3" s="185"/>
      <c r="GRY3" s="185"/>
      <c r="GRZ3" s="185"/>
      <c r="GSA3" s="185"/>
      <c r="GSB3" s="185"/>
      <c r="GSC3" s="185"/>
      <c r="GSD3" s="185"/>
      <c r="GSE3" s="185"/>
      <c r="GSF3" s="185"/>
      <c r="GSG3" s="185"/>
      <c r="GSH3" s="185"/>
      <c r="GSI3" s="185"/>
      <c r="GSJ3" s="185"/>
      <c r="GSK3" s="185"/>
      <c r="GSL3" s="185"/>
      <c r="GSM3" s="185"/>
      <c r="GSN3" s="185"/>
      <c r="GSO3" s="185"/>
      <c r="GSP3" s="185"/>
      <c r="GSQ3" s="185"/>
      <c r="GSR3" s="185"/>
      <c r="GSS3" s="185"/>
      <c r="GST3" s="185"/>
      <c r="GSU3" s="185"/>
      <c r="GSV3" s="185"/>
      <c r="GSW3" s="185"/>
      <c r="GSX3" s="185"/>
      <c r="GSY3" s="185"/>
      <c r="GSZ3" s="185"/>
      <c r="GTA3" s="185"/>
      <c r="GTB3" s="185"/>
      <c r="GTC3" s="185"/>
      <c r="GTD3" s="185"/>
      <c r="GTE3" s="185"/>
      <c r="GTF3" s="185"/>
      <c r="GTG3" s="185"/>
      <c r="GTH3" s="185"/>
      <c r="GTI3" s="185"/>
      <c r="GTJ3" s="185"/>
      <c r="GTK3" s="185"/>
      <c r="GTL3" s="185"/>
      <c r="GTM3" s="185"/>
      <c r="GTN3" s="185"/>
      <c r="GTO3" s="185"/>
      <c r="GTP3" s="185"/>
      <c r="GTQ3" s="185"/>
      <c r="GTR3" s="185"/>
      <c r="GTS3" s="185"/>
      <c r="GTT3" s="185"/>
      <c r="GTU3" s="185"/>
      <c r="GTV3" s="185"/>
      <c r="GTW3" s="185"/>
      <c r="GTX3" s="185"/>
      <c r="GTY3" s="185"/>
      <c r="GTZ3" s="185"/>
      <c r="GUA3" s="185"/>
      <c r="GUB3" s="185"/>
      <c r="GUC3" s="185"/>
      <c r="GUD3" s="185"/>
      <c r="GUE3" s="185"/>
      <c r="GUF3" s="185"/>
      <c r="GUG3" s="185"/>
      <c r="GUH3" s="185"/>
      <c r="GUI3" s="185"/>
      <c r="GUJ3" s="185"/>
      <c r="GUK3" s="185"/>
      <c r="GUL3" s="185"/>
      <c r="GUM3" s="185"/>
      <c r="GUN3" s="185"/>
      <c r="GUO3" s="185"/>
      <c r="GUP3" s="185"/>
      <c r="GUQ3" s="185"/>
      <c r="GUR3" s="185"/>
      <c r="GUS3" s="185"/>
      <c r="GUT3" s="185"/>
      <c r="GUU3" s="185"/>
      <c r="GUV3" s="185"/>
      <c r="GUW3" s="185"/>
      <c r="GUX3" s="185"/>
      <c r="GUY3" s="185"/>
      <c r="GUZ3" s="185"/>
      <c r="GVA3" s="185"/>
      <c r="GVB3" s="185"/>
      <c r="GVC3" s="185"/>
      <c r="GVD3" s="185"/>
      <c r="GVE3" s="185"/>
      <c r="GVF3" s="185"/>
      <c r="GVG3" s="185"/>
      <c r="GVH3" s="185"/>
      <c r="GVI3" s="185"/>
      <c r="GVJ3" s="185"/>
      <c r="GVK3" s="185"/>
      <c r="GVL3" s="185"/>
      <c r="GVM3" s="185"/>
      <c r="GVN3" s="185"/>
      <c r="GVO3" s="185"/>
      <c r="GVP3" s="185"/>
      <c r="GVQ3" s="185"/>
      <c r="GVR3" s="185"/>
      <c r="GVS3" s="185"/>
      <c r="GVT3" s="185"/>
      <c r="GVU3" s="185"/>
      <c r="GVV3" s="185"/>
      <c r="GVW3" s="185"/>
      <c r="GVX3" s="185"/>
      <c r="GVY3" s="185"/>
      <c r="GVZ3" s="185"/>
      <c r="GWA3" s="185"/>
      <c r="GWB3" s="185"/>
      <c r="GWC3" s="185"/>
      <c r="GWD3" s="185"/>
      <c r="GWE3" s="185"/>
      <c r="GWF3" s="185"/>
      <c r="GWG3" s="185"/>
      <c r="GWH3" s="185"/>
      <c r="GWI3" s="185"/>
      <c r="GWJ3" s="185"/>
      <c r="GWK3" s="185"/>
      <c r="GWL3" s="185"/>
      <c r="GWM3" s="185"/>
      <c r="GWN3" s="185"/>
      <c r="GWO3" s="185"/>
      <c r="GWP3" s="185"/>
      <c r="GWQ3" s="185"/>
      <c r="GWR3" s="185"/>
      <c r="GWS3" s="185"/>
      <c r="GWT3" s="185"/>
      <c r="GWU3" s="185"/>
      <c r="GWV3" s="185"/>
      <c r="GWW3" s="185"/>
      <c r="GWX3" s="185"/>
      <c r="GWY3" s="185"/>
      <c r="GWZ3" s="185"/>
      <c r="GXA3" s="185"/>
      <c r="GXB3" s="185"/>
      <c r="GXC3" s="185"/>
      <c r="GXD3" s="185"/>
      <c r="GXE3" s="185"/>
      <c r="GXF3" s="185"/>
      <c r="GXG3" s="185"/>
      <c r="GXH3" s="185"/>
      <c r="GXI3" s="185"/>
      <c r="GXJ3" s="185"/>
      <c r="GXK3" s="185"/>
      <c r="GXL3" s="185"/>
      <c r="GXM3" s="185"/>
      <c r="GXN3" s="185"/>
      <c r="GXO3" s="185"/>
      <c r="GXP3" s="185"/>
      <c r="GXQ3" s="185"/>
      <c r="GXR3" s="185"/>
      <c r="GXS3" s="185"/>
      <c r="GXT3" s="185"/>
      <c r="GXU3" s="185"/>
      <c r="GXV3" s="185"/>
      <c r="GXW3" s="185"/>
      <c r="GXX3" s="185"/>
      <c r="GXY3" s="185"/>
      <c r="GXZ3" s="185"/>
      <c r="GYA3" s="185"/>
      <c r="GYB3" s="185"/>
      <c r="GYC3" s="185"/>
      <c r="GYD3" s="185"/>
      <c r="GYE3" s="185"/>
      <c r="GYF3" s="185"/>
      <c r="GYG3" s="185"/>
      <c r="GYH3" s="185"/>
      <c r="GYI3" s="185"/>
      <c r="GYJ3" s="185"/>
      <c r="GYK3" s="185"/>
      <c r="GYL3" s="185"/>
      <c r="GYM3" s="185"/>
      <c r="GYN3" s="185"/>
      <c r="GYO3" s="185"/>
      <c r="GYP3" s="185"/>
      <c r="GYQ3" s="185"/>
      <c r="GYR3" s="185"/>
      <c r="GYS3" s="185"/>
      <c r="GYT3" s="185"/>
      <c r="GYU3" s="185"/>
      <c r="GYV3" s="185"/>
      <c r="GYW3" s="185"/>
      <c r="GYX3" s="185"/>
      <c r="GYY3" s="185"/>
      <c r="GYZ3" s="185"/>
      <c r="GZA3" s="185"/>
      <c r="GZB3" s="185"/>
      <c r="GZC3" s="185"/>
      <c r="GZD3" s="185"/>
      <c r="GZE3" s="185"/>
      <c r="GZF3" s="185"/>
      <c r="GZG3" s="185"/>
      <c r="GZH3" s="185"/>
      <c r="GZI3" s="185"/>
      <c r="GZJ3" s="185"/>
      <c r="GZK3" s="185"/>
      <c r="GZL3" s="185"/>
      <c r="GZM3" s="185"/>
      <c r="GZN3" s="185"/>
      <c r="GZO3" s="185"/>
      <c r="GZP3" s="185"/>
      <c r="GZQ3" s="185"/>
      <c r="GZR3" s="185"/>
      <c r="GZS3" s="185"/>
      <c r="GZT3" s="185"/>
      <c r="GZU3" s="185"/>
      <c r="GZV3" s="185"/>
      <c r="GZW3" s="185"/>
      <c r="GZX3" s="185"/>
      <c r="GZY3" s="185"/>
      <c r="GZZ3" s="185"/>
      <c r="HAA3" s="185"/>
      <c r="HAB3" s="185"/>
      <c r="HAC3" s="185"/>
      <c r="HAD3" s="185"/>
      <c r="HAE3" s="185"/>
      <c r="HAF3" s="185"/>
      <c r="HAG3" s="185"/>
      <c r="HAH3" s="185"/>
      <c r="HAI3" s="185"/>
      <c r="HAJ3" s="185"/>
      <c r="HAK3" s="185"/>
      <c r="HAL3" s="185"/>
      <c r="HAM3" s="185"/>
      <c r="HAN3" s="185"/>
      <c r="HAO3" s="185"/>
      <c r="HAP3" s="185"/>
      <c r="HAQ3" s="185"/>
      <c r="HAR3" s="185"/>
      <c r="HAS3" s="185"/>
      <c r="HAT3" s="185"/>
      <c r="HAU3" s="185"/>
      <c r="HAV3" s="185"/>
      <c r="HAW3" s="185"/>
      <c r="HAX3" s="185"/>
      <c r="HAY3" s="185"/>
      <c r="HAZ3" s="185"/>
      <c r="HBA3" s="185"/>
      <c r="HBB3" s="185"/>
      <c r="HBC3" s="185"/>
      <c r="HBD3" s="185"/>
      <c r="HBE3" s="185"/>
      <c r="HBF3" s="185"/>
      <c r="HBG3" s="185"/>
      <c r="HBH3" s="185"/>
      <c r="HBI3" s="185"/>
      <c r="HBJ3" s="185"/>
      <c r="HBK3" s="185"/>
      <c r="HBL3" s="185"/>
      <c r="HBM3" s="185"/>
      <c r="HBN3" s="185"/>
      <c r="HBO3" s="185"/>
      <c r="HBP3" s="185"/>
      <c r="HBQ3" s="185"/>
      <c r="HBR3" s="185"/>
      <c r="HBS3" s="185"/>
      <c r="HBT3" s="185"/>
      <c r="HBU3" s="185"/>
      <c r="HBV3" s="185"/>
      <c r="HBW3" s="185"/>
      <c r="HBX3" s="185"/>
      <c r="HBY3" s="185"/>
      <c r="HBZ3" s="185"/>
      <c r="HCA3" s="185"/>
      <c r="HCB3" s="185"/>
      <c r="HCC3" s="185"/>
      <c r="HCD3" s="185"/>
      <c r="HCE3" s="185"/>
      <c r="HCF3" s="185"/>
      <c r="HCG3" s="185"/>
      <c r="HCH3" s="185"/>
      <c r="HCI3" s="185"/>
      <c r="HCJ3" s="185"/>
      <c r="HCK3" s="185"/>
      <c r="HCL3" s="185"/>
      <c r="HCM3" s="185"/>
      <c r="HCN3" s="185"/>
      <c r="HCO3" s="185"/>
      <c r="HCP3" s="185"/>
      <c r="HCQ3" s="185"/>
      <c r="HCR3" s="185"/>
      <c r="HCS3" s="185"/>
      <c r="HCT3" s="185"/>
      <c r="HCU3" s="185"/>
      <c r="HCV3" s="185"/>
      <c r="HCW3" s="185"/>
      <c r="HCX3" s="185"/>
      <c r="HCY3" s="185"/>
      <c r="HCZ3" s="185"/>
      <c r="HDA3" s="185"/>
      <c r="HDB3" s="185"/>
      <c r="HDC3" s="185"/>
      <c r="HDD3" s="185"/>
      <c r="HDE3" s="185"/>
      <c r="HDF3" s="185"/>
      <c r="HDG3" s="185"/>
      <c r="HDH3" s="185"/>
      <c r="HDI3" s="185"/>
      <c r="HDJ3" s="185"/>
      <c r="HDK3" s="185"/>
      <c r="HDL3" s="185"/>
      <c r="HDM3" s="185"/>
      <c r="HDN3" s="185"/>
      <c r="HDO3" s="185"/>
      <c r="HDP3" s="185"/>
      <c r="HDQ3" s="185"/>
      <c r="HDR3" s="185"/>
      <c r="HDS3" s="185"/>
      <c r="HDT3" s="185"/>
      <c r="HDU3" s="185"/>
      <c r="HDV3" s="185"/>
      <c r="HDW3" s="185"/>
      <c r="HDX3" s="185"/>
      <c r="HDY3" s="185"/>
      <c r="HDZ3" s="185"/>
      <c r="HEA3" s="185"/>
      <c r="HEB3" s="185"/>
      <c r="HEC3" s="185"/>
      <c r="HED3" s="185"/>
      <c r="HEE3" s="185"/>
      <c r="HEF3" s="185"/>
      <c r="HEG3" s="185"/>
      <c r="HEH3" s="185"/>
      <c r="HEI3" s="185"/>
      <c r="HEJ3" s="185"/>
      <c r="HEK3" s="185"/>
      <c r="HEL3" s="185"/>
      <c r="HEM3" s="185"/>
      <c r="HEN3" s="185"/>
      <c r="HEO3" s="185"/>
      <c r="HEP3" s="185"/>
      <c r="HEQ3" s="185"/>
      <c r="HER3" s="185"/>
      <c r="HES3" s="185"/>
      <c r="HET3" s="185"/>
      <c r="HEU3" s="185"/>
      <c r="HEV3" s="185"/>
      <c r="HEW3" s="185"/>
      <c r="HEX3" s="185"/>
      <c r="HEY3" s="185"/>
      <c r="HEZ3" s="185"/>
      <c r="HFA3" s="185"/>
      <c r="HFB3" s="185"/>
      <c r="HFC3" s="185"/>
      <c r="HFD3" s="185"/>
      <c r="HFE3" s="185"/>
      <c r="HFF3" s="185"/>
      <c r="HFG3" s="185"/>
      <c r="HFH3" s="185"/>
      <c r="HFI3" s="185"/>
      <c r="HFJ3" s="185"/>
      <c r="HFK3" s="185"/>
      <c r="HFL3" s="185"/>
      <c r="HFM3" s="185"/>
      <c r="HFN3" s="185"/>
      <c r="HFO3" s="185"/>
      <c r="HFP3" s="185"/>
      <c r="HFQ3" s="185"/>
      <c r="HFR3" s="185"/>
      <c r="HFS3" s="185"/>
      <c r="HFT3" s="185"/>
      <c r="HFU3" s="185"/>
      <c r="HFV3" s="185"/>
      <c r="HFW3" s="185"/>
      <c r="HFX3" s="185"/>
      <c r="HFY3" s="185"/>
      <c r="HFZ3" s="185"/>
      <c r="HGA3" s="185"/>
      <c r="HGB3" s="185"/>
      <c r="HGC3" s="185"/>
      <c r="HGD3" s="185"/>
      <c r="HGE3" s="185"/>
      <c r="HGF3" s="185"/>
      <c r="HGG3" s="185"/>
      <c r="HGH3" s="185"/>
      <c r="HGI3" s="185"/>
      <c r="HGJ3" s="185"/>
      <c r="HGK3" s="185"/>
      <c r="HGL3" s="185"/>
      <c r="HGM3" s="185"/>
      <c r="HGN3" s="185"/>
      <c r="HGO3" s="185"/>
      <c r="HGP3" s="185"/>
      <c r="HGQ3" s="185"/>
      <c r="HGR3" s="185"/>
      <c r="HGS3" s="185"/>
      <c r="HGT3" s="185"/>
      <c r="HGU3" s="185"/>
      <c r="HGV3" s="185"/>
      <c r="HGW3" s="185"/>
      <c r="HGX3" s="185"/>
      <c r="HGY3" s="185"/>
      <c r="HGZ3" s="185"/>
      <c r="HHA3" s="185"/>
      <c r="HHB3" s="185"/>
      <c r="HHC3" s="185"/>
      <c r="HHD3" s="185"/>
      <c r="HHE3" s="185"/>
      <c r="HHF3" s="185"/>
      <c r="HHG3" s="185"/>
      <c r="HHH3" s="185"/>
      <c r="HHI3" s="185"/>
      <c r="HHJ3" s="185"/>
      <c r="HHK3" s="185"/>
      <c r="HHL3" s="185"/>
      <c r="HHM3" s="185"/>
      <c r="HHN3" s="185"/>
      <c r="HHO3" s="185"/>
      <c r="HHP3" s="185"/>
      <c r="HHQ3" s="185"/>
      <c r="HHR3" s="185"/>
      <c r="HHS3" s="185"/>
      <c r="HHT3" s="185"/>
      <c r="HHU3" s="185"/>
      <c r="HHV3" s="185"/>
      <c r="HHW3" s="185"/>
      <c r="HHX3" s="185"/>
      <c r="HHY3" s="185"/>
      <c r="HHZ3" s="185"/>
      <c r="HIA3" s="185"/>
      <c r="HIB3" s="185"/>
      <c r="HIC3" s="185"/>
      <c r="HID3" s="185"/>
      <c r="HIE3" s="185"/>
      <c r="HIF3" s="185"/>
      <c r="HIG3" s="185"/>
      <c r="HIH3" s="185"/>
      <c r="HII3" s="185"/>
      <c r="HIJ3" s="185"/>
      <c r="HIK3" s="185"/>
      <c r="HIL3" s="185"/>
      <c r="HIM3" s="185"/>
      <c r="HIN3" s="185"/>
      <c r="HIO3" s="185"/>
      <c r="HIP3" s="185"/>
      <c r="HIQ3" s="185"/>
      <c r="HIR3" s="185"/>
      <c r="HIS3" s="185"/>
      <c r="HIT3" s="185"/>
      <c r="HIU3" s="185"/>
      <c r="HIV3" s="185"/>
      <c r="HIW3" s="185"/>
      <c r="HIX3" s="185"/>
      <c r="HIY3" s="185"/>
      <c r="HIZ3" s="185"/>
      <c r="HJA3" s="185"/>
      <c r="HJB3" s="185"/>
      <c r="HJC3" s="185"/>
      <c r="HJD3" s="185"/>
      <c r="HJE3" s="185"/>
      <c r="HJF3" s="185"/>
      <c r="HJG3" s="185"/>
      <c r="HJH3" s="185"/>
      <c r="HJI3" s="185"/>
      <c r="HJJ3" s="185"/>
      <c r="HJK3" s="185"/>
      <c r="HJL3" s="185"/>
      <c r="HJM3" s="185"/>
      <c r="HJN3" s="185"/>
      <c r="HJO3" s="185"/>
      <c r="HJP3" s="185"/>
      <c r="HJQ3" s="185"/>
      <c r="HJR3" s="185"/>
      <c r="HJS3" s="185"/>
      <c r="HJT3" s="185"/>
      <c r="HJU3" s="185"/>
      <c r="HJV3" s="185"/>
      <c r="HJW3" s="185"/>
      <c r="HJX3" s="185"/>
      <c r="HJY3" s="185"/>
      <c r="HJZ3" s="185"/>
      <c r="HKA3" s="185"/>
      <c r="HKB3" s="185"/>
      <c r="HKC3" s="185"/>
      <c r="HKD3" s="185"/>
      <c r="HKE3" s="185"/>
      <c r="HKF3" s="185"/>
      <c r="HKG3" s="185"/>
      <c r="HKH3" s="185"/>
      <c r="HKI3" s="185"/>
      <c r="HKJ3" s="185"/>
      <c r="HKK3" s="185"/>
      <c r="HKL3" s="185"/>
      <c r="HKM3" s="185"/>
      <c r="HKN3" s="185"/>
      <c r="HKO3" s="185"/>
      <c r="HKP3" s="185"/>
      <c r="HKQ3" s="185"/>
      <c r="HKR3" s="185"/>
      <c r="HKS3" s="185"/>
      <c r="HKT3" s="185"/>
      <c r="HKU3" s="185"/>
      <c r="HKV3" s="185"/>
      <c r="HKW3" s="185"/>
      <c r="HKX3" s="185"/>
      <c r="HKY3" s="185"/>
      <c r="HKZ3" s="185"/>
      <c r="HLA3" s="185"/>
      <c r="HLB3" s="185"/>
      <c r="HLC3" s="185"/>
      <c r="HLD3" s="185"/>
      <c r="HLE3" s="185"/>
      <c r="HLF3" s="185"/>
      <c r="HLG3" s="185"/>
      <c r="HLH3" s="185"/>
      <c r="HLI3" s="185"/>
      <c r="HLJ3" s="185"/>
      <c r="HLK3" s="185"/>
      <c r="HLL3" s="185"/>
      <c r="HLM3" s="185"/>
      <c r="HLN3" s="185"/>
      <c r="HLO3" s="185"/>
      <c r="HLP3" s="185"/>
      <c r="HLQ3" s="185"/>
      <c r="HLR3" s="185"/>
      <c r="HLS3" s="185"/>
      <c r="HLT3" s="185"/>
      <c r="HLU3" s="185"/>
      <c r="HLV3" s="185"/>
      <c r="HLW3" s="185"/>
      <c r="HLX3" s="185"/>
      <c r="HLY3" s="185"/>
      <c r="HLZ3" s="185"/>
      <c r="HMA3" s="185"/>
      <c r="HMB3" s="185"/>
      <c r="HMC3" s="185"/>
      <c r="HMD3" s="185"/>
      <c r="HME3" s="185"/>
      <c r="HMF3" s="185"/>
      <c r="HMG3" s="185"/>
      <c r="HMH3" s="185"/>
      <c r="HMI3" s="185"/>
      <c r="HMJ3" s="185"/>
      <c r="HMK3" s="185"/>
      <c r="HML3" s="185"/>
      <c r="HMM3" s="185"/>
      <c r="HMN3" s="185"/>
      <c r="HMO3" s="185"/>
      <c r="HMP3" s="185"/>
      <c r="HMQ3" s="185"/>
      <c r="HMR3" s="185"/>
      <c r="HMS3" s="185"/>
      <c r="HMT3" s="185"/>
      <c r="HMU3" s="185"/>
      <c r="HMV3" s="185"/>
      <c r="HMW3" s="185"/>
      <c r="HMX3" s="185"/>
      <c r="HMY3" s="185"/>
      <c r="HMZ3" s="185"/>
      <c r="HNA3" s="185"/>
      <c r="HNB3" s="185"/>
      <c r="HNC3" s="185"/>
      <c r="HND3" s="185"/>
      <c r="HNE3" s="185"/>
      <c r="HNF3" s="185"/>
      <c r="HNG3" s="185"/>
      <c r="HNH3" s="185"/>
      <c r="HNI3" s="185"/>
      <c r="HNJ3" s="185"/>
      <c r="HNK3" s="185"/>
      <c r="HNL3" s="185"/>
      <c r="HNM3" s="185"/>
      <c r="HNN3" s="185"/>
      <c r="HNO3" s="185"/>
      <c r="HNP3" s="185"/>
      <c r="HNQ3" s="185"/>
      <c r="HNR3" s="185"/>
      <c r="HNS3" s="185"/>
      <c r="HNT3" s="185"/>
      <c r="HNU3" s="185"/>
      <c r="HNV3" s="185"/>
      <c r="HNW3" s="185"/>
      <c r="HNX3" s="185"/>
      <c r="HNY3" s="185"/>
      <c r="HNZ3" s="185"/>
      <c r="HOA3" s="185"/>
      <c r="HOB3" s="185"/>
      <c r="HOC3" s="185"/>
      <c r="HOD3" s="185"/>
      <c r="HOE3" s="185"/>
      <c r="HOF3" s="185"/>
      <c r="HOG3" s="185"/>
      <c r="HOH3" s="185"/>
      <c r="HOI3" s="185"/>
      <c r="HOJ3" s="185"/>
      <c r="HOK3" s="185"/>
      <c r="HOL3" s="185"/>
      <c r="HOM3" s="185"/>
      <c r="HON3" s="185"/>
      <c r="HOO3" s="185"/>
      <c r="HOP3" s="185"/>
      <c r="HOQ3" s="185"/>
      <c r="HOR3" s="185"/>
      <c r="HOS3" s="185"/>
      <c r="HOT3" s="185"/>
      <c r="HOU3" s="185"/>
      <c r="HOV3" s="185"/>
      <c r="HOW3" s="185"/>
      <c r="HOX3" s="185"/>
      <c r="HOY3" s="185"/>
      <c r="HOZ3" s="185"/>
      <c r="HPA3" s="185"/>
      <c r="HPB3" s="185"/>
      <c r="HPC3" s="185"/>
      <c r="HPD3" s="185"/>
      <c r="HPE3" s="185"/>
      <c r="HPF3" s="185"/>
      <c r="HPG3" s="185"/>
      <c r="HPH3" s="185"/>
      <c r="HPI3" s="185"/>
      <c r="HPJ3" s="185"/>
      <c r="HPK3" s="185"/>
      <c r="HPL3" s="185"/>
      <c r="HPM3" s="185"/>
      <c r="HPN3" s="185"/>
      <c r="HPO3" s="185"/>
      <c r="HPP3" s="185"/>
      <c r="HPQ3" s="185"/>
      <c r="HPR3" s="185"/>
      <c r="HPS3" s="185"/>
      <c r="HPT3" s="185"/>
      <c r="HPU3" s="185"/>
      <c r="HPV3" s="185"/>
      <c r="HPW3" s="185"/>
      <c r="HPX3" s="185"/>
      <c r="HPY3" s="185"/>
      <c r="HPZ3" s="185"/>
      <c r="HQA3" s="185"/>
      <c r="HQB3" s="185"/>
      <c r="HQC3" s="185"/>
      <c r="HQD3" s="185"/>
      <c r="HQE3" s="185"/>
      <c r="HQF3" s="185"/>
      <c r="HQG3" s="185"/>
      <c r="HQH3" s="185"/>
      <c r="HQI3" s="185"/>
      <c r="HQJ3" s="185"/>
      <c r="HQK3" s="185"/>
      <c r="HQL3" s="185"/>
      <c r="HQM3" s="185"/>
      <c r="HQN3" s="185"/>
      <c r="HQO3" s="185"/>
      <c r="HQP3" s="185"/>
      <c r="HQQ3" s="185"/>
      <c r="HQR3" s="185"/>
      <c r="HQS3" s="185"/>
      <c r="HQT3" s="185"/>
      <c r="HQU3" s="185"/>
      <c r="HQV3" s="185"/>
      <c r="HQW3" s="185"/>
      <c r="HQX3" s="185"/>
      <c r="HQY3" s="185"/>
      <c r="HQZ3" s="185"/>
      <c r="HRA3" s="185"/>
      <c r="HRB3" s="185"/>
      <c r="HRC3" s="185"/>
      <c r="HRD3" s="185"/>
      <c r="HRE3" s="185"/>
      <c r="HRF3" s="185"/>
      <c r="HRG3" s="185"/>
      <c r="HRH3" s="185"/>
      <c r="HRI3" s="185"/>
      <c r="HRJ3" s="185"/>
      <c r="HRK3" s="185"/>
      <c r="HRL3" s="185"/>
      <c r="HRM3" s="185"/>
      <c r="HRN3" s="185"/>
      <c r="HRO3" s="185"/>
      <c r="HRP3" s="185"/>
      <c r="HRQ3" s="185"/>
      <c r="HRR3" s="185"/>
      <c r="HRS3" s="185"/>
      <c r="HRT3" s="185"/>
      <c r="HRU3" s="185"/>
      <c r="HRV3" s="185"/>
      <c r="HRW3" s="185"/>
      <c r="HRX3" s="185"/>
      <c r="HRY3" s="185"/>
      <c r="HRZ3" s="185"/>
      <c r="HSA3" s="185"/>
      <c r="HSB3" s="185"/>
      <c r="HSC3" s="185"/>
      <c r="HSD3" s="185"/>
      <c r="HSE3" s="185"/>
      <c r="HSF3" s="185"/>
      <c r="HSG3" s="185"/>
      <c r="HSH3" s="185"/>
      <c r="HSI3" s="185"/>
      <c r="HSJ3" s="185"/>
      <c r="HSK3" s="185"/>
      <c r="HSL3" s="185"/>
      <c r="HSM3" s="185"/>
      <c r="HSN3" s="185"/>
      <c r="HSO3" s="185"/>
      <c r="HSP3" s="185"/>
      <c r="HSQ3" s="185"/>
      <c r="HSR3" s="185"/>
      <c r="HSS3" s="185"/>
      <c r="HST3" s="185"/>
      <c r="HSU3" s="185"/>
      <c r="HSV3" s="185"/>
      <c r="HSW3" s="185"/>
      <c r="HSX3" s="185"/>
      <c r="HSY3" s="185"/>
      <c r="HSZ3" s="185"/>
      <c r="HTA3" s="185"/>
      <c r="HTB3" s="185"/>
      <c r="HTC3" s="185"/>
      <c r="HTD3" s="185"/>
      <c r="HTE3" s="185"/>
      <c r="HTF3" s="185"/>
      <c r="HTG3" s="185"/>
      <c r="HTH3" s="185"/>
      <c r="HTI3" s="185"/>
      <c r="HTJ3" s="185"/>
      <c r="HTK3" s="185"/>
      <c r="HTL3" s="185"/>
      <c r="HTM3" s="185"/>
      <c r="HTN3" s="185"/>
      <c r="HTO3" s="185"/>
      <c r="HTP3" s="185"/>
      <c r="HTQ3" s="185"/>
      <c r="HTR3" s="185"/>
      <c r="HTS3" s="185"/>
      <c r="HTT3" s="185"/>
      <c r="HTU3" s="185"/>
      <c r="HTV3" s="185"/>
      <c r="HTW3" s="185"/>
      <c r="HTX3" s="185"/>
      <c r="HTY3" s="185"/>
      <c r="HTZ3" s="185"/>
      <c r="HUA3" s="185"/>
      <c r="HUB3" s="185"/>
      <c r="HUC3" s="185"/>
      <c r="HUD3" s="185"/>
      <c r="HUE3" s="185"/>
      <c r="HUF3" s="185"/>
      <c r="HUG3" s="185"/>
      <c r="HUH3" s="185"/>
      <c r="HUI3" s="185"/>
      <c r="HUJ3" s="185"/>
      <c r="HUK3" s="185"/>
      <c r="HUL3" s="185"/>
      <c r="HUM3" s="185"/>
      <c r="HUN3" s="185"/>
      <c r="HUO3" s="185"/>
      <c r="HUP3" s="185"/>
      <c r="HUQ3" s="185"/>
      <c r="HUR3" s="185"/>
      <c r="HUS3" s="185"/>
      <c r="HUT3" s="185"/>
      <c r="HUU3" s="185"/>
      <c r="HUV3" s="185"/>
      <c r="HUW3" s="185"/>
      <c r="HUX3" s="185"/>
      <c r="HUY3" s="185"/>
      <c r="HUZ3" s="185"/>
      <c r="HVA3" s="185"/>
      <c r="HVB3" s="185"/>
      <c r="HVC3" s="185"/>
      <c r="HVD3" s="185"/>
      <c r="HVE3" s="185"/>
      <c r="HVF3" s="185"/>
      <c r="HVG3" s="185"/>
      <c r="HVH3" s="185"/>
      <c r="HVI3" s="185"/>
      <c r="HVJ3" s="185"/>
      <c r="HVK3" s="185"/>
      <c r="HVL3" s="185"/>
      <c r="HVM3" s="185"/>
      <c r="HVN3" s="185"/>
      <c r="HVO3" s="185"/>
      <c r="HVP3" s="185"/>
      <c r="HVQ3" s="185"/>
      <c r="HVR3" s="185"/>
      <c r="HVS3" s="185"/>
      <c r="HVT3" s="185"/>
      <c r="HVU3" s="185"/>
      <c r="HVV3" s="185"/>
      <c r="HVW3" s="185"/>
      <c r="HVX3" s="185"/>
      <c r="HVY3" s="185"/>
      <c r="HVZ3" s="185"/>
      <c r="HWA3" s="185"/>
      <c r="HWB3" s="185"/>
      <c r="HWC3" s="185"/>
      <c r="HWD3" s="185"/>
      <c r="HWE3" s="185"/>
      <c r="HWF3" s="185"/>
      <c r="HWG3" s="185"/>
      <c r="HWH3" s="185"/>
      <c r="HWI3" s="185"/>
      <c r="HWJ3" s="185"/>
      <c r="HWK3" s="185"/>
      <c r="HWL3" s="185"/>
      <c r="HWM3" s="185"/>
      <c r="HWN3" s="185"/>
      <c r="HWO3" s="185"/>
      <c r="HWP3" s="185"/>
      <c r="HWQ3" s="185"/>
      <c r="HWR3" s="185"/>
      <c r="HWS3" s="185"/>
      <c r="HWT3" s="185"/>
      <c r="HWU3" s="185"/>
      <c r="HWV3" s="185"/>
      <c r="HWW3" s="185"/>
      <c r="HWX3" s="185"/>
      <c r="HWY3" s="185"/>
      <c r="HWZ3" s="185"/>
      <c r="HXA3" s="185"/>
      <c r="HXB3" s="185"/>
      <c r="HXC3" s="185"/>
      <c r="HXD3" s="185"/>
      <c r="HXE3" s="185"/>
      <c r="HXF3" s="185"/>
      <c r="HXG3" s="185"/>
      <c r="HXH3" s="185"/>
      <c r="HXI3" s="185"/>
      <c r="HXJ3" s="185"/>
      <c r="HXK3" s="185"/>
      <c r="HXL3" s="185"/>
      <c r="HXM3" s="185"/>
      <c r="HXN3" s="185"/>
      <c r="HXO3" s="185"/>
      <c r="HXP3" s="185"/>
      <c r="HXQ3" s="185"/>
      <c r="HXR3" s="185"/>
      <c r="HXS3" s="185"/>
      <c r="HXT3" s="185"/>
      <c r="HXU3" s="185"/>
      <c r="HXV3" s="185"/>
      <c r="HXW3" s="185"/>
      <c r="HXX3" s="185"/>
      <c r="HXY3" s="185"/>
      <c r="HXZ3" s="185"/>
      <c r="HYA3" s="185"/>
      <c r="HYB3" s="185"/>
      <c r="HYC3" s="185"/>
      <c r="HYD3" s="185"/>
      <c r="HYE3" s="185"/>
      <c r="HYF3" s="185"/>
      <c r="HYG3" s="185"/>
      <c r="HYH3" s="185"/>
      <c r="HYI3" s="185"/>
      <c r="HYJ3" s="185"/>
      <c r="HYK3" s="185"/>
      <c r="HYL3" s="185"/>
      <c r="HYM3" s="185"/>
      <c r="HYN3" s="185"/>
      <c r="HYO3" s="185"/>
      <c r="HYP3" s="185"/>
      <c r="HYQ3" s="185"/>
      <c r="HYR3" s="185"/>
      <c r="HYS3" s="185"/>
      <c r="HYT3" s="185"/>
      <c r="HYU3" s="185"/>
      <c r="HYV3" s="185"/>
      <c r="HYW3" s="185"/>
      <c r="HYX3" s="185"/>
      <c r="HYY3" s="185"/>
      <c r="HYZ3" s="185"/>
      <c r="HZA3" s="185"/>
      <c r="HZB3" s="185"/>
      <c r="HZC3" s="185"/>
      <c r="HZD3" s="185"/>
      <c r="HZE3" s="185"/>
      <c r="HZF3" s="185"/>
      <c r="HZG3" s="185"/>
      <c r="HZH3" s="185"/>
      <c r="HZI3" s="185"/>
      <c r="HZJ3" s="185"/>
      <c r="HZK3" s="185"/>
      <c r="HZL3" s="185"/>
      <c r="HZM3" s="185"/>
      <c r="HZN3" s="185"/>
      <c r="HZO3" s="185"/>
      <c r="HZP3" s="185"/>
      <c r="HZQ3" s="185"/>
      <c r="HZR3" s="185"/>
      <c r="HZS3" s="185"/>
      <c r="HZT3" s="185"/>
      <c r="HZU3" s="185"/>
      <c r="HZV3" s="185"/>
      <c r="HZW3" s="185"/>
      <c r="HZX3" s="185"/>
      <c r="HZY3" s="185"/>
      <c r="HZZ3" s="185"/>
      <c r="IAA3" s="185"/>
      <c r="IAB3" s="185"/>
      <c r="IAC3" s="185"/>
      <c r="IAD3" s="185"/>
      <c r="IAE3" s="185"/>
      <c r="IAF3" s="185"/>
      <c r="IAG3" s="185"/>
      <c r="IAH3" s="185"/>
      <c r="IAI3" s="185"/>
      <c r="IAJ3" s="185"/>
      <c r="IAK3" s="185"/>
      <c r="IAL3" s="185"/>
      <c r="IAM3" s="185"/>
      <c r="IAN3" s="185"/>
      <c r="IAO3" s="185"/>
      <c r="IAP3" s="185"/>
      <c r="IAQ3" s="185"/>
      <c r="IAR3" s="185"/>
      <c r="IAS3" s="185"/>
      <c r="IAT3" s="185"/>
      <c r="IAU3" s="185"/>
      <c r="IAV3" s="185"/>
      <c r="IAW3" s="185"/>
      <c r="IAX3" s="185"/>
      <c r="IAY3" s="185"/>
      <c r="IAZ3" s="185"/>
      <c r="IBA3" s="185"/>
      <c r="IBB3" s="185"/>
      <c r="IBC3" s="185"/>
      <c r="IBD3" s="185"/>
      <c r="IBE3" s="185"/>
      <c r="IBF3" s="185"/>
      <c r="IBG3" s="185"/>
      <c r="IBH3" s="185"/>
      <c r="IBI3" s="185"/>
      <c r="IBJ3" s="185"/>
      <c r="IBK3" s="185"/>
      <c r="IBL3" s="185"/>
      <c r="IBM3" s="185"/>
      <c r="IBN3" s="185"/>
      <c r="IBO3" s="185"/>
      <c r="IBP3" s="185"/>
      <c r="IBQ3" s="185"/>
      <c r="IBR3" s="185"/>
      <c r="IBS3" s="185"/>
      <c r="IBT3" s="185"/>
      <c r="IBU3" s="185"/>
      <c r="IBV3" s="185"/>
      <c r="IBW3" s="185"/>
      <c r="IBX3" s="185"/>
      <c r="IBY3" s="185"/>
      <c r="IBZ3" s="185"/>
      <c r="ICA3" s="185"/>
      <c r="ICB3" s="185"/>
      <c r="ICC3" s="185"/>
      <c r="ICD3" s="185"/>
      <c r="ICE3" s="185"/>
      <c r="ICF3" s="185"/>
      <c r="ICG3" s="185"/>
      <c r="ICH3" s="185"/>
      <c r="ICI3" s="185"/>
      <c r="ICJ3" s="185"/>
      <c r="ICK3" s="185"/>
      <c r="ICL3" s="185"/>
      <c r="ICM3" s="185"/>
      <c r="ICN3" s="185"/>
      <c r="ICO3" s="185"/>
      <c r="ICP3" s="185"/>
      <c r="ICQ3" s="185"/>
      <c r="ICR3" s="185"/>
      <c r="ICS3" s="185"/>
      <c r="ICT3" s="185"/>
      <c r="ICU3" s="185"/>
      <c r="ICV3" s="185"/>
      <c r="ICW3" s="185"/>
      <c r="ICX3" s="185"/>
      <c r="ICY3" s="185"/>
      <c r="ICZ3" s="185"/>
      <c r="IDA3" s="185"/>
      <c r="IDB3" s="185"/>
      <c r="IDC3" s="185"/>
      <c r="IDD3" s="185"/>
      <c r="IDE3" s="185"/>
      <c r="IDF3" s="185"/>
      <c r="IDG3" s="185"/>
      <c r="IDH3" s="185"/>
      <c r="IDI3" s="185"/>
      <c r="IDJ3" s="185"/>
      <c r="IDK3" s="185"/>
      <c r="IDL3" s="185"/>
      <c r="IDM3" s="185"/>
      <c r="IDN3" s="185"/>
      <c r="IDO3" s="185"/>
      <c r="IDP3" s="185"/>
      <c r="IDQ3" s="185"/>
      <c r="IDR3" s="185"/>
      <c r="IDS3" s="185"/>
      <c r="IDT3" s="185"/>
      <c r="IDU3" s="185"/>
      <c r="IDV3" s="185"/>
      <c r="IDW3" s="185"/>
      <c r="IDX3" s="185"/>
      <c r="IDY3" s="185"/>
      <c r="IDZ3" s="185"/>
      <c r="IEA3" s="185"/>
      <c r="IEB3" s="185"/>
      <c r="IEC3" s="185"/>
      <c r="IED3" s="185"/>
      <c r="IEE3" s="185"/>
      <c r="IEF3" s="185"/>
      <c r="IEG3" s="185"/>
      <c r="IEH3" s="185"/>
      <c r="IEI3" s="185"/>
      <c r="IEJ3" s="185"/>
      <c r="IEK3" s="185"/>
      <c r="IEL3" s="185"/>
      <c r="IEM3" s="185"/>
      <c r="IEN3" s="185"/>
      <c r="IEO3" s="185"/>
      <c r="IEP3" s="185"/>
      <c r="IEQ3" s="185"/>
      <c r="IER3" s="185"/>
      <c r="IES3" s="185"/>
      <c r="IET3" s="185"/>
      <c r="IEU3" s="185"/>
      <c r="IEV3" s="185"/>
      <c r="IEW3" s="185"/>
      <c r="IEX3" s="185"/>
      <c r="IEY3" s="185"/>
      <c r="IEZ3" s="185"/>
      <c r="IFA3" s="185"/>
      <c r="IFB3" s="185"/>
      <c r="IFC3" s="185"/>
      <c r="IFD3" s="185"/>
      <c r="IFE3" s="185"/>
      <c r="IFF3" s="185"/>
      <c r="IFG3" s="185"/>
      <c r="IFH3" s="185"/>
      <c r="IFI3" s="185"/>
      <c r="IFJ3" s="185"/>
      <c r="IFK3" s="185"/>
      <c r="IFL3" s="185"/>
      <c r="IFM3" s="185"/>
      <c r="IFN3" s="185"/>
      <c r="IFO3" s="185"/>
      <c r="IFP3" s="185"/>
      <c r="IFQ3" s="185"/>
      <c r="IFR3" s="185"/>
      <c r="IFS3" s="185"/>
      <c r="IFT3" s="185"/>
      <c r="IFU3" s="185"/>
      <c r="IFV3" s="185"/>
      <c r="IFW3" s="185"/>
      <c r="IFX3" s="185"/>
      <c r="IFY3" s="185"/>
      <c r="IFZ3" s="185"/>
      <c r="IGA3" s="185"/>
      <c r="IGB3" s="185"/>
      <c r="IGC3" s="185"/>
      <c r="IGD3" s="185"/>
      <c r="IGE3" s="185"/>
      <c r="IGF3" s="185"/>
      <c r="IGG3" s="185"/>
      <c r="IGH3" s="185"/>
      <c r="IGI3" s="185"/>
      <c r="IGJ3" s="185"/>
      <c r="IGK3" s="185"/>
      <c r="IGL3" s="185"/>
      <c r="IGM3" s="185"/>
      <c r="IGN3" s="185"/>
      <c r="IGO3" s="185"/>
      <c r="IGP3" s="185"/>
      <c r="IGQ3" s="185"/>
      <c r="IGR3" s="185"/>
      <c r="IGS3" s="185"/>
      <c r="IGT3" s="185"/>
      <c r="IGU3" s="185"/>
      <c r="IGV3" s="185"/>
      <c r="IGW3" s="185"/>
      <c r="IGX3" s="185"/>
      <c r="IGY3" s="185"/>
      <c r="IGZ3" s="185"/>
      <c r="IHA3" s="185"/>
      <c r="IHB3" s="185"/>
      <c r="IHC3" s="185"/>
      <c r="IHD3" s="185"/>
      <c r="IHE3" s="185"/>
      <c r="IHF3" s="185"/>
      <c r="IHG3" s="185"/>
      <c r="IHH3" s="185"/>
      <c r="IHI3" s="185"/>
      <c r="IHJ3" s="185"/>
      <c r="IHK3" s="185"/>
      <c r="IHL3" s="185"/>
      <c r="IHM3" s="185"/>
      <c r="IHN3" s="185"/>
      <c r="IHO3" s="185"/>
      <c r="IHP3" s="185"/>
      <c r="IHQ3" s="185"/>
      <c r="IHR3" s="185"/>
      <c r="IHS3" s="185"/>
      <c r="IHT3" s="185"/>
      <c r="IHU3" s="185"/>
      <c r="IHV3" s="185"/>
      <c r="IHW3" s="185"/>
      <c r="IHX3" s="185"/>
      <c r="IHY3" s="185"/>
      <c r="IHZ3" s="185"/>
      <c r="IIA3" s="185"/>
      <c r="IIB3" s="185"/>
      <c r="IIC3" s="185"/>
      <c r="IID3" s="185"/>
      <c r="IIE3" s="185"/>
      <c r="IIF3" s="185"/>
      <c r="IIG3" s="185"/>
      <c r="IIH3" s="185"/>
      <c r="III3" s="185"/>
      <c r="IIJ3" s="185"/>
      <c r="IIK3" s="185"/>
      <c r="IIL3" s="185"/>
      <c r="IIM3" s="185"/>
      <c r="IIN3" s="185"/>
      <c r="IIO3" s="185"/>
      <c r="IIP3" s="185"/>
      <c r="IIQ3" s="185"/>
      <c r="IIR3" s="185"/>
      <c r="IIS3" s="185"/>
      <c r="IIT3" s="185"/>
      <c r="IIU3" s="185"/>
      <c r="IIV3" s="185"/>
      <c r="IIW3" s="185"/>
      <c r="IIX3" s="185"/>
      <c r="IIY3" s="185"/>
      <c r="IIZ3" s="185"/>
      <c r="IJA3" s="185"/>
      <c r="IJB3" s="185"/>
      <c r="IJC3" s="185"/>
      <c r="IJD3" s="185"/>
      <c r="IJE3" s="185"/>
      <c r="IJF3" s="185"/>
      <c r="IJG3" s="185"/>
      <c r="IJH3" s="185"/>
      <c r="IJI3" s="185"/>
      <c r="IJJ3" s="185"/>
      <c r="IJK3" s="185"/>
      <c r="IJL3" s="185"/>
      <c r="IJM3" s="185"/>
      <c r="IJN3" s="185"/>
      <c r="IJO3" s="185"/>
      <c r="IJP3" s="185"/>
      <c r="IJQ3" s="185"/>
      <c r="IJR3" s="185"/>
      <c r="IJS3" s="185"/>
      <c r="IJT3" s="185"/>
      <c r="IJU3" s="185"/>
      <c r="IJV3" s="185"/>
      <c r="IJW3" s="185"/>
      <c r="IJX3" s="185"/>
      <c r="IJY3" s="185"/>
      <c r="IJZ3" s="185"/>
      <c r="IKA3" s="185"/>
      <c r="IKB3" s="185"/>
      <c r="IKC3" s="185"/>
      <c r="IKD3" s="185"/>
      <c r="IKE3" s="185"/>
      <c r="IKF3" s="185"/>
      <c r="IKG3" s="185"/>
      <c r="IKH3" s="185"/>
      <c r="IKI3" s="185"/>
      <c r="IKJ3" s="185"/>
      <c r="IKK3" s="185"/>
      <c r="IKL3" s="185"/>
      <c r="IKM3" s="185"/>
      <c r="IKN3" s="185"/>
      <c r="IKO3" s="185"/>
      <c r="IKP3" s="185"/>
      <c r="IKQ3" s="185"/>
      <c r="IKR3" s="185"/>
      <c r="IKS3" s="185"/>
      <c r="IKT3" s="185"/>
      <c r="IKU3" s="185"/>
      <c r="IKV3" s="185"/>
      <c r="IKW3" s="185"/>
      <c r="IKX3" s="185"/>
      <c r="IKY3" s="185"/>
      <c r="IKZ3" s="185"/>
      <c r="ILA3" s="185"/>
      <c r="ILB3" s="185"/>
      <c r="ILC3" s="185"/>
      <c r="ILD3" s="185"/>
      <c r="ILE3" s="185"/>
      <c r="ILF3" s="185"/>
      <c r="ILG3" s="185"/>
      <c r="ILH3" s="185"/>
      <c r="ILI3" s="185"/>
      <c r="ILJ3" s="185"/>
      <c r="ILK3" s="185"/>
      <c r="ILL3" s="185"/>
      <c r="ILM3" s="185"/>
      <c r="ILN3" s="185"/>
      <c r="ILO3" s="185"/>
      <c r="ILP3" s="185"/>
      <c r="ILQ3" s="185"/>
      <c r="ILR3" s="185"/>
      <c r="ILS3" s="185"/>
      <c r="ILT3" s="185"/>
      <c r="ILU3" s="185"/>
      <c r="ILV3" s="185"/>
      <c r="ILW3" s="185"/>
      <c r="ILX3" s="185"/>
      <c r="ILY3" s="185"/>
      <c r="ILZ3" s="185"/>
      <c r="IMA3" s="185"/>
      <c r="IMB3" s="185"/>
      <c r="IMC3" s="185"/>
      <c r="IMD3" s="185"/>
      <c r="IME3" s="185"/>
      <c r="IMF3" s="185"/>
      <c r="IMG3" s="185"/>
      <c r="IMH3" s="185"/>
      <c r="IMI3" s="185"/>
      <c r="IMJ3" s="185"/>
      <c r="IMK3" s="185"/>
      <c r="IML3" s="185"/>
      <c r="IMM3" s="185"/>
      <c r="IMN3" s="185"/>
      <c r="IMO3" s="185"/>
      <c r="IMP3" s="185"/>
      <c r="IMQ3" s="185"/>
      <c r="IMR3" s="185"/>
      <c r="IMS3" s="185"/>
      <c r="IMT3" s="185"/>
      <c r="IMU3" s="185"/>
      <c r="IMV3" s="185"/>
      <c r="IMW3" s="185"/>
      <c r="IMX3" s="185"/>
      <c r="IMY3" s="185"/>
      <c r="IMZ3" s="185"/>
      <c r="INA3" s="185"/>
      <c r="INB3" s="185"/>
      <c r="INC3" s="185"/>
      <c r="IND3" s="185"/>
      <c r="INE3" s="185"/>
      <c r="INF3" s="185"/>
      <c r="ING3" s="185"/>
      <c r="INH3" s="185"/>
      <c r="INI3" s="185"/>
      <c r="INJ3" s="185"/>
      <c r="INK3" s="185"/>
      <c r="INL3" s="185"/>
      <c r="INM3" s="185"/>
      <c r="INN3" s="185"/>
      <c r="INO3" s="185"/>
      <c r="INP3" s="185"/>
      <c r="INQ3" s="185"/>
      <c r="INR3" s="185"/>
      <c r="INS3" s="185"/>
      <c r="INT3" s="185"/>
      <c r="INU3" s="185"/>
      <c r="INV3" s="185"/>
      <c r="INW3" s="185"/>
      <c r="INX3" s="185"/>
      <c r="INY3" s="185"/>
      <c r="INZ3" s="185"/>
      <c r="IOA3" s="185"/>
      <c r="IOB3" s="185"/>
      <c r="IOC3" s="185"/>
      <c r="IOD3" s="185"/>
      <c r="IOE3" s="185"/>
      <c r="IOF3" s="185"/>
      <c r="IOG3" s="185"/>
      <c r="IOH3" s="185"/>
      <c r="IOI3" s="185"/>
      <c r="IOJ3" s="185"/>
      <c r="IOK3" s="185"/>
      <c r="IOL3" s="185"/>
      <c r="IOM3" s="185"/>
      <c r="ION3" s="185"/>
      <c r="IOO3" s="185"/>
      <c r="IOP3" s="185"/>
      <c r="IOQ3" s="185"/>
      <c r="IOR3" s="185"/>
      <c r="IOS3" s="185"/>
      <c r="IOT3" s="185"/>
      <c r="IOU3" s="185"/>
      <c r="IOV3" s="185"/>
      <c r="IOW3" s="185"/>
      <c r="IOX3" s="185"/>
      <c r="IOY3" s="185"/>
      <c r="IOZ3" s="185"/>
      <c r="IPA3" s="185"/>
      <c r="IPB3" s="185"/>
      <c r="IPC3" s="185"/>
      <c r="IPD3" s="185"/>
      <c r="IPE3" s="185"/>
      <c r="IPF3" s="185"/>
      <c r="IPG3" s="185"/>
      <c r="IPH3" s="185"/>
      <c r="IPI3" s="185"/>
      <c r="IPJ3" s="185"/>
      <c r="IPK3" s="185"/>
      <c r="IPL3" s="185"/>
      <c r="IPM3" s="185"/>
      <c r="IPN3" s="185"/>
      <c r="IPO3" s="185"/>
      <c r="IPP3" s="185"/>
      <c r="IPQ3" s="185"/>
      <c r="IPR3" s="185"/>
      <c r="IPS3" s="185"/>
      <c r="IPT3" s="185"/>
      <c r="IPU3" s="185"/>
      <c r="IPV3" s="185"/>
      <c r="IPW3" s="185"/>
      <c r="IPX3" s="185"/>
      <c r="IPY3" s="185"/>
      <c r="IPZ3" s="185"/>
      <c r="IQA3" s="185"/>
      <c r="IQB3" s="185"/>
      <c r="IQC3" s="185"/>
      <c r="IQD3" s="185"/>
      <c r="IQE3" s="185"/>
      <c r="IQF3" s="185"/>
      <c r="IQG3" s="185"/>
      <c r="IQH3" s="185"/>
      <c r="IQI3" s="185"/>
      <c r="IQJ3" s="185"/>
      <c r="IQK3" s="185"/>
      <c r="IQL3" s="185"/>
      <c r="IQM3" s="185"/>
      <c r="IQN3" s="185"/>
      <c r="IQO3" s="185"/>
      <c r="IQP3" s="185"/>
      <c r="IQQ3" s="185"/>
      <c r="IQR3" s="185"/>
      <c r="IQS3" s="185"/>
      <c r="IQT3" s="185"/>
      <c r="IQU3" s="185"/>
      <c r="IQV3" s="185"/>
      <c r="IQW3" s="185"/>
      <c r="IQX3" s="185"/>
      <c r="IQY3" s="185"/>
      <c r="IQZ3" s="185"/>
      <c r="IRA3" s="185"/>
      <c r="IRB3" s="185"/>
      <c r="IRC3" s="185"/>
      <c r="IRD3" s="185"/>
      <c r="IRE3" s="185"/>
      <c r="IRF3" s="185"/>
      <c r="IRG3" s="185"/>
      <c r="IRH3" s="185"/>
      <c r="IRI3" s="185"/>
      <c r="IRJ3" s="185"/>
      <c r="IRK3" s="185"/>
      <c r="IRL3" s="185"/>
      <c r="IRM3" s="185"/>
      <c r="IRN3" s="185"/>
      <c r="IRO3" s="185"/>
      <c r="IRP3" s="185"/>
      <c r="IRQ3" s="185"/>
      <c r="IRR3" s="185"/>
      <c r="IRS3" s="185"/>
      <c r="IRT3" s="185"/>
      <c r="IRU3" s="185"/>
      <c r="IRV3" s="185"/>
      <c r="IRW3" s="185"/>
      <c r="IRX3" s="185"/>
      <c r="IRY3" s="185"/>
      <c r="IRZ3" s="185"/>
      <c r="ISA3" s="185"/>
      <c r="ISB3" s="185"/>
      <c r="ISC3" s="185"/>
      <c r="ISD3" s="185"/>
      <c r="ISE3" s="185"/>
      <c r="ISF3" s="185"/>
      <c r="ISG3" s="185"/>
      <c r="ISH3" s="185"/>
      <c r="ISI3" s="185"/>
      <c r="ISJ3" s="185"/>
      <c r="ISK3" s="185"/>
      <c r="ISL3" s="185"/>
      <c r="ISM3" s="185"/>
      <c r="ISN3" s="185"/>
      <c r="ISO3" s="185"/>
      <c r="ISP3" s="185"/>
      <c r="ISQ3" s="185"/>
      <c r="ISR3" s="185"/>
      <c r="ISS3" s="185"/>
      <c r="IST3" s="185"/>
      <c r="ISU3" s="185"/>
      <c r="ISV3" s="185"/>
      <c r="ISW3" s="185"/>
      <c r="ISX3" s="185"/>
      <c r="ISY3" s="185"/>
      <c r="ISZ3" s="185"/>
      <c r="ITA3" s="185"/>
      <c r="ITB3" s="185"/>
      <c r="ITC3" s="185"/>
      <c r="ITD3" s="185"/>
      <c r="ITE3" s="185"/>
      <c r="ITF3" s="185"/>
      <c r="ITG3" s="185"/>
      <c r="ITH3" s="185"/>
      <c r="ITI3" s="185"/>
      <c r="ITJ3" s="185"/>
      <c r="ITK3" s="185"/>
      <c r="ITL3" s="185"/>
      <c r="ITM3" s="185"/>
      <c r="ITN3" s="185"/>
      <c r="ITO3" s="185"/>
      <c r="ITP3" s="185"/>
      <c r="ITQ3" s="185"/>
      <c r="ITR3" s="185"/>
      <c r="ITS3" s="185"/>
      <c r="ITT3" s="185"/>
      <c r="ITU3" s="185"/>
      <c r="ITV3" s="185"/>
      <c r="ITW3" s="185"/>
      <c r="ITX3" s="185"/>
      <c r="ITY3" s="185"/>
      <c r="ITZ3" s="185"/>
      <c r="IUA3" s="185"/>
      <c r="IUB3" s="185"/>
      <c r="IUC3" s="185"/>
      <c r="IUD3" s="185"/>
      <c r="IUE3" s="185"/>
      <c r="IUF3" s="185"/>
      <c r="IUG3" s="185"/>
      <c r="IUH3" s="185"/>
      <c r="IUI3" s="185"/>
      <c r="IUJ3" s="185"/>
      <c r="IUK3" s="185"/>
      <c r="IUL3" s="185"/>
      <c r="IUM3" s="185"/>
      <c r="IUN3" s="185"/>
      <c r="IUO3" s="185"/>
      <c r="IUP3" s="185"/>
      <c r="IUQ3" s="185"/>
      <c r="IUR3" s="185"/>
      <c r="IUS3" s="185"/>
      <c r="IUT3" s="185"/>
      <c r="IUU3" s="185"/>
      <c r="IUV3" s="185"/>
      <c r="IUW3" s="185"/>
      <c r="IUX3" s="185"/>
      <c r="IUY3" s="185"/>
      <c r="IUZ3" s="185"/>
      <c r="IVA3" s="185"/>
      <c r="IVB3" s="185"/>
      <c r="IVC3" s="185"/>
      <c r="IVD3" s="185"/>
      <c r="IVE3" s="185"/>
      <c r="IVF3" s="185"/>
      <c r="IVG3" s="185"/>
      <c r="IVH3" s="185"/>
      <c r="IVI3" s="185"/>
      <c r="IVJ3" s="185"/>
      <c r="IVK3" s="185"/>
      <c r="IVL3" s="185"/>
      <c r="IVM3" s="185"/>
      <c r="IVN3" s="185"/>
      <c r="IVO3" s="185"/>
      <c r="IVP3" s="185"/>
      <c r="IVQ3" s="185"/>
      <c r="IVR3" s="185"/>
      <c r="IVS3" s="185"/>
      <c r="IVT3" s="185"/>
      <c r="IVU3" s="185"/>
      <c r="IVV3" s="185"/>
      <c r="IVW3" s="185"/>
      <c r="IVX3" s="185"/>
      <c r="IVY3" s="185"/>
      <c r="IVZ3" s="185"/>
      <c r="IWA3" s="185"/>
      <c r="IWB3" s="185"/>
      <c r="IWC3" s="185"/>
      <c r="IWD3" s="185"/>
      <c r="IWE3" s="185"/>
      <c r="IWF3" s="185"/>
      <c r="IWG3" s="185"/>
      <c r="IWH3" s="185"/>
      <c r="IWI3" s="185"/>
      <c r="IWJ3" s="185"/>
      <c r="IWK3" s="185"/>
      <c r="IWL3" s="185"/>
      <c r="IWM3" s="185"/>
      <c r="IWN3" s="185"/>
      <c r="IWO3" s="185"/>
      <c r="IWP3" s="185"/>
      <c r="IWQ3" s="185"/>
      <c r="IWR3" s="185"/>
      <c r="IWS3" s="185"/>
      <c r="IWT3" s="185"/>
      <c r="IWU3" s="185"/>
      <c r="IWV3" s="185"/>
      <c r="IWW3" s="185"/>
      <c r="IWX3" s="185"/>
      <c r="IWY3" s="185"/>
      <c r="IWZ3" s="185"/>
      <c r="IXA3" s="185"/>
      <c r="IXB3" s="185"/>
      <c r="IXC3" s="185"/>
      <c r="IXD3" s="185"/>
      <c r="IXE3" s="185"/>
      <c r="IXF3" s="185"/>
      <c r="IXG3" s="185"/>
      <c r="IXH3" s="185"/>
      <c r="IXI3" s="185"/>
      <c r="IXJ3" s="185"/>
      <c r="IXK3" s="185"/>
      <c r="IXL3" s="185"/>
      <c r="IXM3" s="185"/>
      <c r="IXN3" s="185"/>
      <c r="IXO3" s="185"/>
      <c r="IXP3" s="185"/>
      <c r="IXQ3" s="185"/>
      <c r="IXR3" s="185"/>
      <c r="IXS3" s="185"/>
      <c r="IXT3" s="185"/>
      <c r="IXU3" s="185"/>
      <c r="IXV3" s="185"/>
      <c r="IXW3" s="185"/>
      <c r="IXX3" s="185"/>
      <c r="IXY3" s="185"/>
      <c r="IXZ3" s="185"/>
      <c r="IYA3" s="185"/>
      <c r="IYB3" s="185"/>
      <c r="IYC3" s="185"/>
      <c r="IYD3" s="185"/>
      <c r="IYE3" s="185"/>
      <c r="IYF3" s="185"/>
      <c r="IYG3" s="185"/>
      <c r="IYH3" s="185"/>
      <c r="IYI3" s="185"/>
      <c r="IYJ3" s="185"/>
      <c r="IYK3" s="185"/>
      <c r="IYL3" s="185"/>
      <c r="IYM3" s="185"/>
      <c r="IYN3" s="185"/>
      <c r="IYO3" s="185"/>
      <c r="IYP3" s="185"/>
      <c r="IYQ3" s="185"/>
      <c r="IYR3" s="185"/>
      <c r="IYS3" s="185"/>
      <c r="IYT3" s="185"/>
      <c r="IYU3" s="185"/>
      <c r="IYV3" s="185"/>
      <c r="IYW3" s="185"/>
      <c r="IYX3" s="185"/>
      <c r="IYY3" s="185"/>
      <c r="IYZ3" s="185"/>
      <c r="IZA3" s="185"/>
      <c r="IZB3" s="185"/>
      <c r="IZC3" s="185"/>
      <c r="IZD3" s="185"/>
      <c r="IZE3" s="185"/>
      <c r="IZF3" s="185"/>
      <c r="IZG3" s="185"/>
      <c r="IZH3" s="185"/>
      <c r="IZI3" s="185"/>
      <c r="IZJ3" s="185"/>
      <c r="IZK3" s="185"/>
      <c r="IZL3" s="185"/>
      <c r="IZM3" s="185"/>
      <c r="IZN3" s="185"/>
      <c r="IZO3" s="185"/>
      <c r="IZP3" s="185"/>
      <c r="IZQ3" s="185"/>
      <c r="IZR3" s="185"/>
      <c r="IZS3" s="185"/>
      <c r="IZT3" s="185"/>
      <c r="IZU3" s="185"/>
      <c r="IZV3" s="185"/>
      <c r="IZW3" s="185"/>
      <c r="IZX3" s="185"/>
      <c r="IZY3" s="185"/>
      <c r="IZZ3" s="185"/>
      <c r="JAA3" s="185"/>
      <c r="JAB3" s="185"/>
      <c r="JAC3" s="185"/>
      <c r="JAD3" s="185"/>
      <c r="JAE3" s="185"/>
      <c r="JAF3" s="185"/>
      <c r="JAG3" s="185"/>
      <c r="JAH3" s="185"/>
      <c r="JAI3" s="185"/>
      <c r="JAJ3" s="185"/>
      <c r="JAK3" s="185"/>
      <c r="JAL3" s="185"/>
      <c r="JAM3" s="185"/>
      <c r="JAN3" s="185"/>
      <c r="JAO3" s="185"/>
      <c r="JAP3" s="185"/>
      <c r="JAQ3" s="185"/>
      <c r="JAR3" s="185"/>
      <c r="JAS3" s="185"/>
      <c r="JAT3" s="185"/>
      <c r="JAU3" s="185"/>
      <c r="JAV3" s="185"/>
      <c r="JAW3" s="185"/>
      <c r="JAX3" s="185"/>
      <c r="JAY3" s="185"/>
      <c r="JAZ3" s="185"/>
      <c r="JBA3" s="185"/>
      <c r="JBB3" s="185"/>
      <c r="JBC3" s="185"/>
      <c r="JBD3" s="185"/>
      <c r="JBE3" s="185"/>
      <c r="JBF3" s="185"/>
      <c r="JBG3" s="185"/>
      <c r="JBH3" s="185"/>
      <c r="JBI3" s="185"/>
      <c r="JBJ3" s="185"/>
      <c r="JBK3" s="185"/>
      <c r="JBL3" s="185"/>
      <c r="JBM3" s="185"/>
      <c r="JBN3" s="185"/>
      <c r="JBO3" s="185"/>
      <c r="JBP3" s="185"/>
      <c r="JBQ3" s="185"/>
      <c r="JBR3" s="185"/>
      <c r="JBS3" s="185"/>
      <c r="JBT3" s="185"/>
      <c r="JBU3" s="185"/>
      <c r="JBV3" s="185"/>
      <c r="JBW3" s="185"/>
      <c r="JBX3" s="185"/>
      <c r="JBY3" s="185"/>
      <c r="JBZ3" s="185"/>
      <c r="JCA3" s="185"/>
      <c r="JCB3" s="185"/>
      <c r="JCC3" s="185"/>
      <c r="JCD3" s="185"/>
      <c r="JCE3" s="185"/>
      <c r="JCF3" s="185"/>
      <c r="JCG3" s="185"/>
      <c r="JCH3" s="185"/>
      <c r="JCI3" s="185"/>
      <c r="JCJ3" s="185"/>
      <c r="JCK3" s="185"/>
      <c r="JCL3" s="185"/>
      <c r="JCM3" s="185"/>
      <c r="JCN3" s="185"/>
      <c r="JCO3" s="185"/>
      <c r="JCP3" s="185"/>
      <c r="JCQ3" s="185"/>
      <c r="JCR3" s="185"/>
      <c r="JCS3" s="185"/>
      <c r="JCT3" s="185"/>
      <c r="JCU3" s="185"/>
      <c r="JCV3" s="185"/>
      <c r="JCW3" s="185"/>
      <c r="JCX3" s="185"/>
      <c r="JCY3" s="185"/>
      <c r="JCZ3" s="185"/>
      <c r="JDA3" s="185"/>
      <c r="JDB3" s="185"/>
      <c r="JDC3" s="185"/>
      <c r="JDD3" s="185"/>
      <c r="JDE3" s="185"/>
      <c r="JDF3" s="185"/>
      <c r="JDG3" s="185"/>
      <c r="JDH3" s="185"/>
      <c r="JDI3" s="185"/>
      <c r="JDJ3" s="185"/>
      <c r="JDK3" s="185"/>
      <c r="JDL3" s="185"/>
      <c r="JDM3" s="185"/>
      <c r="JDN3" s="185"/>
      <c r="JDO3" s="185"/>
      <c r="JDP3" s="185"/>
      <c r="JDQ3" s="185"/>
      <c r="JDR3" s="185"/>
      <c r="JDS3" s="185"/>
      <c r="JDT3" s="185"/>
      <c r="JDU3" s="185"/>
      <c r="JDV3" s="185"/>
      <c r="JDW3" s="185"/>
      <c r="JDX3" s="185"/>
      <c r="JDY3" s="185"/>
      <c r="JDZ3" s="185"/>
      <c r="JEA3" s="185"/>
      <c r="JEB3" s="185"/>
      <c r="JEC3" s="185"/>
      <c r="JED3" s="185"/>
      <c r="JEE3" s="185"/>
      <c r="JEF3" s="185"/>
      <c r="JEG3" s="185"/>
      <c r="JEH3" s="185"/>
      <c r="JEI3" s="185"/>
      <c r="JEJ3" s="185"/>
      <c r="JEK3" s="185"/>
      <c r="JEL3" s="185"/>
      <c r="JEM3" s="185"/>
      <c r="JEN3" s="185"/>
      <c r="JEO3" s="185"/>
      <c r="JEP3" s="185"/>
      <c r="JEQ3" s="185"/>
      <c r="JER3" s="185"/>
      <c r="JES3" s="185"/>
      <c r="JET3" s="185"/>
      <c r="JEU3" s="185"/>
      <c r="JEV3" s="185"/>
      <c r="JEW3" s="185"/>
      <c r="JEX3" s="185"/>
      <c r="JEY3" s="185"/>
      <c r="JEZ3" s="185"/>
      <c r="JFA3" s="185"/>
      <c r="JFB3" s="185"/>
      <c r="JFC3" s="185"/>
      <c r="JFD3" s="185"/>
      <c r="JFE3" s="185"/>
      <c r="JFF3" s="185"/>
      <c r="JFG3" s="185"/>
      <c r="JFH3" s="185"/>
      <c r="JFI3" s="185"/>
      <c r="JFJ3" s="185"/>
      <c r="JFK3" s="185"/>
      <c r="JFL3" s="185"/>
      <c r="JFM3" s="185"/>
      <c r="JFN3" s="185"/>
      <c r="JFO3" s="185"/>
      <c r="JFP3" s="185"/>
      <c r="JFQ3" s="185"/>
      <c r="JFR3" s="185"/>
      <c r="JFS3" s="185"/>
      <c r="JFT3" s="185"/>
      <c r="JFU3" s="185"/>
      <c r="JFV3" s="185"/>
      <c r="JFW3" s="185"/>
      <c r="JFX3" s="185"/>
      <c r="JFY3" s="185"/>
      <c r="JFZ3" s="185"/>
      <c r="JGA3" s="185"/>
      <c r="JGB3" s="185"/>
      <c r="JGC3" s="185"/>
      <c r="JGD3" s="185"/>
      <c r="JGE3" s="185"/>
      <c r="JGF3" s="185"/>
      <c r="JGG3" s="185"/>
      <c r="JGH3" s="185"/>
      <c r="JGI3" s="185"/>
      <c r="JGJ3" s="185"/>
      <c r="JGK3" s="185"/>
      <c r="JGL3" s="185"/>
      <c r="JGM3" s="185"/>
      <c r="JGN3" s="185"/>
      <c r="JGO3" s="185"/>
      <c r="JGP3" s="185"/>
      <c r="JGQ3" s="185"/>
      <c r="JGR3" s="185"/>
      <c r="JGS3" s="185"/>
      <c r="JGT3" s="185"/>
      <c r="JGU3" s="185"/>
      <c r="JGV3" s="185"/>
      <c r="JGW3" s="185"/>
      <c r="JGX3" s="185"/>
      <c r="JGY3" s="185"/>
      <c r="JGZ3" s="185"/>
      <c r="JHA3" s="185"/>
      <c r="JHB3" s="185"/>
      <c r="JHC3" s="185"/>
      <c r="JHD3" s="185"/>
      <c r="JHE3" s="185"/>
      <c r="JHF3" s="185"/>
      <c r="JHG3" s="185"/>
      <c r="JHH3" s="185"/>
      <c r="JHI3" s="185"/>
      <c r="JHJ3" s="185"/>
      <c r="JHK3" s="185"/>
      <c r="JHL3" s="185"/>
      <c r="JHM3" s="185"/>
      <c r="JHN3" s="185"/>
      <c r="JHO3" s="185"/>
      <c r="JHP3" s="185"/>
      <c r="JHQ3" s="185"/>
      <c r="JHR3" s="185"/>
      <c r="JHS3" s="185"/>
      <c r="JHT3" s="185"/>
      <c r="JHU3" s="185"/>
      <c r="JHV3" s="185"/>
      <c r="JHW3" s="185"/>
      <c r="JHX3" s="185"/>
      <c r="JHY3" s="185"/>
      <c r="JHZ3" s="185"/>
      <c r="JIA3" s="185"/>
      <c r="JIB3" s="185"/>
      <c r="JIC3" s="185"/>
      <c r="JID3" s="185"/>
      <c r="JIE3" s="185"/>
      <c r="JIF3" s="185"/>
      <c r="JIG3" s="185"/>
      <c r="JIH3" s="185"/>
      <c r="JII3" s="185"/>
      <c r="JIJ3" s="185"/>
      <c r="JIK3" s="185"/>
      <c r="JIL3" s="185"/>
      <c r="JIM3" s="185"/>
      <c r="JIN3" s="185"/>
      <c r="JIO3" s="185"/>
      <c r="JIP3" s="185"/>
      <c r="JIQ3" s="185"/>
      <c r="JIR3" s="185"/>
      <c r="JIS3" s="185"/>
      <c r="JIT3" s="185"/>
      <c r="JIU3" s="185"/>
      <c r="JIV3" s="185"/>
      <c r="JIW3" s="185"/>
      <c r="JIX3" s="185"/>
      <c r="JIY3" s="185"/>
      <c r="JIZ3" s="185"/>
      <c r="JJA3" s="185"/>
      <c r="JJB3" s="185"/>
      <c r="JJC3" s="185"/>
      <c r="JJD3" s="185"/>
      <c r="JJE3" s="185"/>
      <c r="JJF3" s="185"/>
      <c r="JJG3" s="185"/>
      <c r="JJH3" s="185"/>
      <c r="JJI3" s="185"/>
      <c r="JJJ3" s="185"/>
      <c r="JJK3" s="185"/>
      <c r="JJL3" s="185"/>
      <c r="JJM3" s="185"/>
      <c r="JJN3" s="185"/>
      <c r="JJO3" s="185"/>
      <c r="JJP3" s="185"/>
      <c r="JJQ3" s="185"/>
      <c r="JJR3" s="185"/>
      <c r="JJS3" s="185"/>
      <c r="JJT3" s="185"/>
      <c r="JJU3" s="185"/>
      <c r="JJV3" s="185"/>
      <c r="JJW3" s="185"/>
      <c r="JJX3" s="185"/>
      <c r="JJY3" s="185"/>
      <c r="JJZ3" s="185"/>
      <c r="JKA3" s="185"/>
      <c r="JKB3" s="185"/>
      <c r="JKC3" s="185"/>
      <c r="JKD3" s="185"/>
      <c r="JKE3" s="185"/>
      <c r="JKF3" s="185"/>
      <c r="JKG3" s="185"/>
      <c r="JKH3" s="185"/>
      <c r="JKI3" s="185"/>
      <c r="JKJ3" s="185"/>
      <c r="JKK3" s="185"/>
      <c r="JKL3" s="185"/>
      <c r="JKM3" s="185"/>
      <c r="JKN3" s="185"/>
      <c r="JKO3" s="185"/>
      <c r="JKP3" s="185"/>
      <c r="JKQ3" s="185"/>
      <c r="JKR3" s="185"/>
      <c r="JKS3" s="185"/>
      <c r="JKT3" s="185"/>
      <c r="JKU3" s="185"/>
      <c r="JKV3" s="185"/>
      <c r="JKW3" s="185"/>
      <c r="JKX3" s="185"/>
      <c r="JKY3" s="185"/>
      <c r="JKZ3" s="185"/>
      <c r="JLA3" s="185"/>
      <c r="JLB3" s="185"/>
      <c r="JLC3" s="185"/>
      <c r="JLD3" s="185"/>
      <c r="JLE3" s="185"/>
      <c r="JLF3" s="185"/>
      <c r="JLG3" s="185"/>
      <c r="JLH3" s="185"/>
      <c r="JLI3" s="185"/>
      <c r="JLJ3" s="185"/>
      <c r="JLK3" s="185"/>
      <c r="JLL3" s="185"/>
      <c r="JLM3" s="185"/>
      <c r="JLN3" s="185"/>
      <c r="JLO3" s="185"/>
      <c r="JLP3" s="185"/>
      <c r="JLQ3" s="185"/>
      <c r="JLR3" s="185"/>
      <c r="JLS3" s="185"/>
      <c r="JLT3" s="185"/>
      <c r="JLU3" s="185"/>
      <c r="JLV3" s="185"/>
      <c r="JLW3" s="185"/>
      <c r="JLX3" s="185"/>
      <c r="JLY3" s="185"/>
      <c r="JLZ3" s="185"/>
      <c r="JMA3" s="185"/>
      <c r="JMB3" s="185"/>
      <c r="JMC3" s="185"/>
      <c r="JMD3" s="185"/>
      <c r="JME3" s="185"/>
      <c r="JMF3" s="185"/>
      <c r="JMG3" s="185"/>
      <c r="JMH3" s="185"/>
      <c r="JMI3" s="185"/>
      <c r="JMJ3" s="185"/>
      <c r="JMK3" s="185"/>
      <c r="JML3" s="185"/>
      <c r="JMM3" s="185"/>
      <c r="JMN3" s="185"/>
      <c r="JMO3" s="185"/>
      <c r="JMP3" s="185"/>
      <c r="JMQ3" s="185"/>
      <c r="JMR3" s="185"/>
      <c r="JMS3" s="185"/>
      <c r="JMT3" s="185"/>
      <c r="JMU3" s="185"/>
      <c r="JMV3" s="185"/>
      <c r="JMW3" s="185"/>
      <c r="JMX3" s="185"/>
      <c r="JMY3" s="185"/>
      <c r="JMZ3" s="185"/>
      <c r="JNA3" s="185"/>
      <c r="JNB3" s="185"/>
      <c r="JNC3" s="185"/>
      <c r="JND3" s="185"/>
      <c r="JNE3" s="185"/>
      <c r="JNF3" s="185"/>
      <c r="JNG3" s="185"/>
      <c r="JNH3" s="185"/>
      <c r="JNI3" s="185"/>
      <c r="JNJ3" s="185"/>
      <c r="JNK3" s="185"/>
      <c r="JNL3" s="185"/>
      <c r="JNM3" s="185"/>
      <c r="JNN3" s="185"/>
      <c r="JNO3" s="185"/>
      <c r="JNP3" s="185"/>
      <c r="JNQ3" s="185"/>
      <c r="JNR3" s="185"/>
      <c r="JNS3" s="185"/>
      <c r="JNT3" s="185"/>
      <c r="JNU3" s="185"/>
      <c r="JNV3" s="185"/>
      <c r="JNW3" s="185"/>
      <c r="JNX3" s="185"/>
      <c r="JNY3" s="185"/>
      <c r="JNZ3" s="185"/>
      <c r="JOA3" s="185"/>
      <c r="JOB3" s="185"/>
      <c r="JOC3" s="185"/>
      <c r="JOD3" s="185"/>
      <c r="JOE3" s="185"/>
      <c r="JOF3" s="185"/>
      <c r="JOG3" s="185"/>
      <c r="JOH3" s="185"/>
      <c r="JOI3" s="185"/>
      <c r="JOJ3" s="185"/>
      <c r="JOK3" s="185"/>
      <c r="JOL3" s="185"/>
      <c r="JOM3" s="185"/>
      <c r="JON3" s="185"/>
      <c r="JOO3" s="185"/>
      <c r="JOP3" s="185"/>
      <c r="JOQ3" s="185"/>
      <c r="JOR3" s="185"/>
      <c r="JOS3" s="185"/>
      <c r="JOT3" s="185"/>
      <c r="JOU3" s="185"/>
      <c r="JOV3" s="185"/>
      <c r="JOW3" s="185"/>
      <c r="JOX3" s="185"/>
      <c r="JOY3" s="185"/>
      <c r="JOZ3" s="185"/>
      <c r="JPA3" s="185"/>
      <c r="JPB3" s="185"/>
      <c r="JPC3" s="185"/>
      <c r="JPD3" s="185"/>
      <c r="JPE3" s="185"/>
      <c r="JPF3" s="185"/>
      <c r="JPG3" s="185"/>
      <c r="JPH3" s="185"/>
      <c r="JPI3" s="185"/>
      <c r="JPJ3" s="185"/>
      <c r="JPK3" s="185"/>
      <c r="JPL3" s="185"/>
      <c r="JPM3" s="185"/>
      <c r="JPN3" s="185"/>
      <c r="JPO3" s="185"/>
      <c r="JPP3" s="185"/>
      <c r="JPQ3" s="185"/>
      <c r="JPR3" s="185"/>
      <c r="JPS3" s="185"/>
      <c r="JPT3" s="185"/>
      <c r="JPU3" s="185"/>
      <c r="JPV3" s="185"/>
      <c r="JPW3" s="185"/>
      <c r="JPX3" s="185"/>
      <c r="JPY3" s="185"/>
      <c r="JPZ3" s="185"/>
      <c r="JQA3" s="185"/>
      <c r="JQB3" s="185"/>
      <c r="JQC3" s="185"/>
      <c r="JQD3" s="185"/>
      <c r="JQE3" s="185"/>
      <c r="JQF3" s="185"/>
      <c r="JQG3" s="185"/>
      <c r="JQH3" s="185"/>
      <c r="JQI3" s="185"/>
      <c r="JQJ3" s="185"/>
      <c r="JQK3" s="185"/>
      <c r="JQL3" s="185"/>
      <c r="JQM3" s="185"/>
      <c r="JQN3" s="185"/>
      <c r="JQO3" s="185"/>
      <c r="JQP3" s="185"/>
      <c r="JQQ3" s="185"/>
      <c r="JQR3" s="185"/>
      <c r="JQS3" s="185"/>
      <c r="JQT3" s="185"/>
      <c r="JQU3" s="185"/>
      <c r="JQV3" s="185"/>
      <c r="JQW3" s="185"/>
      <c r="JQX3" s="185"/>
      <c r="JQY3" s="185"/>
      <c r="JQZ3" s="185"/>
      <c r="JRA3" s="185"/>
      <c r="JRB3" s="185"/>
      <c r="JRC3" s="185"/>
      <c r="JRD3" s="185"/>
      <c r="JRE3" s="185"/>
      <c r="JRF3" s="185"/>
      <c r="JRG3" s="185"/>
      <c r="JRH3" s="185"/>
      <c r="JRI3" s="185"/>
      <c r="JRJ3" s="185"/>
      <c r="JRK3" s="185"/>
      <c r="JRL3" s="185"/>
      <c r="JRM3" s="185"/>
      <c r="JRN3" s="185"/>
      <c r="JRO3" s="185"/>
      <c r="JRP3" s="185"/>
      <c r="JRQ3" s="185"/>
      <c r="JRR3" s="185"/>
      <c r="JRS3" s="185"/>
      <c r="JRT3" s="185"/>
      <c r="JRU3" s="185"/>
      <c r="JRV3" s="185"/>
      <c r="JRW3" s="185"/>
      <c r="JRX3" s="185"/>
      <c r="JRY3" s="185"/>
      <c r="JRZ3" s="185"/>
      <c r="JSA3" s="185"/>
      <c r="JSB3" s="185"/>
      <c r="JSC3" s="185"/>
      <c r="JSD3" s="185"/>
      <c r="JSE3" s="185"/>
      <c r="JSF3" s="185"/>
      <c r="JSG3" s="185"/>
      <c r="JSH3" s="185"/>
      <c r="JSI3" s="185"/>
      <c r="JSJ3" s="185"/>
      <c r="JSK3" s="185"/>
      <c r="JSL3" s="185"/>
      <c r="JSM3" s="185"/>
      <c r="JSN3" s="185"/>
      <c r="JSO3" s="185"/>
      <c r="JSP3" s="185"/>
      <c r="JSQ3" s="185"/>
      <c r="JSR3" s="185"/>
      <c r="JSS3" s="185"/>
      <c r="JST3" s="185"/>
      <c r="JSU3" s="185"/>
      <c r="JSV3" s="185"/>
      <c r="JSW3" s="185"/>
      <c r="JSX3" s="185"/>
      <c r="JSY3" s="185"/>
      <c r="JSZ3" s="185"/>
      <c r="JTA3" s="185"/>
      <c r="JTB3" s="185"/>
      <c r="JTC3" s="185"/>
      <c r="JTD3" s="185"/>
      <c r="JTE3" s="185"/>
      <c r="JTF3" s="185"/>
      <c r="JTG3" s="185"/>
      <c r="JTH3" s="185"/>
      <c r="JTI3" s="185"/>
      <c r="JTJ3" s="185"/>
      <c r="JTK3" s="185"/>
      <c r="JTL3" s="185"/>
      <c r="JTM3" s="185"/>
      <c r="JTN3" s="185"/>
      <c r="JTO3" s="185"/>
      <c r="JTP3" s="185"/>
      <c r="JTQ3" s="185"/>
      <c r="JTR3" s="185"/>
      <c r="JTS3" s="185"/>
      <c r="JTT3" s="185"/>
      <c r="JTU3" s="185"/>
      <c r="JTV3" s="185"/>
      <c r="JTW3" s="185"/>
      <c r="JTX3" s="185"/>
      <c r="JTY3" s="185"/>
      <c r="JTZ3" s="185"/>
      <c r="JUA3" s="185"/>
      <c r="JUB3" s="185"/>
      <c r="JUC3" s="185"/>
      <c r="JUD3" s="185"/>
      <c r="JUE3" s="185"/>
      <c r="JUF3" s="185"/>
      <c r="JUG3" s="185"/>
      <c r="JUH3" s="185"/>
      <c r="JUI3" s="185"/>
      <c r="JUJ3" s="185"/>
      <c r="JUK3" s="185"/>
      <c r="JUL3" s="185"/>
      <c r="JUM3" s="185"/>
      <c r="JUN3" s="185"/>
      <c r="JUO3" s="185"/>
      <c r="JUP3" s="185"/>
      <c r="JUQ3" s="185"/>
      <c r="JUR3" s="185"/>
      <c r="JUS3" s="185"/>
      <c r="JUT3" s="185"/>
      <c r="JUU3" s="185"/>
      <c r="JUV3" s="185"/>
      <c r="JUW3" s="185"/>
      <c r="JUX3" s="185"/>
      <c r="JUY3" s="185"/>
      <c r="JUZ3" s="185"/>
      <c r="JVA3" s="185"/>
      <c r="JVB3" s="185"/>
      <c r="JVC3" s="185"/>
      <c r="JVD3" s="185"/>
      <c r="JVE3" s="185"/>
      <c r="JVF3" s="185"/>
      <c r="JVG3" s="185"/>
      <c r="JVH3" s="185"/>
      <c r="JVI3" s="185"/>
      <c r="JVJ3" s="185"/>
      <c r="JVK3" s="185"/>
      <c r="JVL3" s="185"/>
      <c r="JVM3" s="185"/>
      <c r="JVN3" s="185"/>
      <c r="JVO3" s="185"/>
      <c r="JVP3" s="185"/>
      <c r="JVQ3" s="185"/>
      <c r="JVR3" s="185"/>
      <c r="JVS3" s="185"/>
      <c r="JVT3" s="185"/>
      <c r="JVU3" s="185"/>
      <c r="JVV3" s="185"/>
      <c r="JVW3" s="185"/>
      <c r="JVX3" s="185"/>
      <c r="JVY3" s="185"/>
      <c r="JVZ3" s="185"/>
      <c r="JWA3" s="185"/>
      <c r="JWB3" s="185"/>
      <c r="JWC3" s="185"/>
      <c r="JWD3" s="185"/>
      <c r="JWE3" s="185"/>
      <c r="JWF3" s="185"/>
      <c r="JWG3" s="185"/>
      <c r="JWH3" s="185"/>
      <c r="JWI3" s="185"/>
      <c r="JWJ3" s="185"/>
      <c r="JWK3" s="185"/>
      <c r="JWL3" s="185"/>
      <c r="JWM3" s="185"/>
      <c r="JWN3" s="185"/>
      <c r="JWO3" s="185"/>
      <c r="JWP3" s="185"/>
      <c r="JWQ3" s="185"/>
      <c r="JWR3" s="185"/>
      <c r="JWS3" s="185"/>
      <c r="JWT3" s="185"/>
      <c r="JWU3" s="185"/>
      <c r="JWV3" s="185"/>
      <c r="JWW3" s="185"/>
      <c r="JWX3" s="185"/>
      <c r="JWY3" s="185"/>
      <c r="JWZ3" s="185"/>
      <c r="JXA3" s="185"/>
      <c r="JXB3" s="185"/>
      <c r="JXC3" s="185"/>
      <c r="JXD3" s="185"/>
      <c r="JXE3" s="185"/>
      <c r="JXF3" s="185"/>
      <c r="JXG3" s="185"/>
      <c r="JXH3" s="185"/>
      <c r="JXI3" s="185"/>
      <c r="JXJ3" s="185"/>
      <c r="JXK3" s="185"/>
      <c r="JXL3" s="185"/>
      <c r="JXM3" s="185"/>
      <c r="JXN3" s="185"/>
      <c r="JXO3" s="185"/>
      <c r="JXP3" s="185"/>
      <c r="JXQ3" s="185"/>
      <c r="JXR3" s="185"/>
      <c r="JXS3" s="185"/>
      <c r="JXT3" s="185"/>
      <c r="JXU3" s="185"/>
      <c r="JXV3" s="185"/>
      <c r="JXW3" s="185"/>
      <c r="JXX3" s="185"/>
      <c r="JXY3" s="185"/>
      <c r="JXZ3" s="185"/>
      <c r="JYA3" s="185"/>
      <c r="JYB3" s="185"/>
      <c r="JYC3" s="185"/>
      <c r="JYD3" s="185"/>
      <c r="JYE3" s="185"/>
      <c r="JYF3" s="185"/>
      <c r="JYG3" s="185"/>
      <c r="JYH3" s="185"/>
      <c r="JYI3" s="185"/>
      <c r="JYJ3" s="185"/>
      <c r="JYK3" s="185"/>
      <c r="JYL3" s="185"/>
      <c r="JYM3" s="185"/>
      <c r="JYN3" s="185"/>
      <c r="JYO3" s="185"/>
      <c r="JYP3" s="185"/>
      <c r="JYQ3" s="185"/>
      <c r="JYR3" s="185"/>
      <c r="JYS3" s="185"/>
      <c r="JYT3" s="185"/>
      <c r="JYU3" s="185"/>
      <c r="JYV3" s="185"/>
      <c r="JYW3" s="185"/>
      <c r="JYX3" s="185"/>
      <c r="JYY3" s="185"/>
      <c r="JYZ3" s="185"/>
      <c r="JZA3" s="185"/>
      <c r="JZB3" s="185"/>
      <c r="JZC3" s="185"/>
      <c r="JZD3" s="185"/>
      <c r="JZE3" s="185"/>
      <c r="JZF3" s="185"/>
      <c r="JZG3" s="185"/>
      <c r="JZH3" s="185"/>
      <c r="JZI3" s="185"/>
      <c r="JZJ3" s="185"/>
      <c r="JZK3" s="185"/>
      <c r="JZL3" s="185"/>
      <c r="JZM3" s="185"/>
      <c r="JZN3" s="185"/>
      <c r="JZO3" s="185"/>
      <c r="JZP3" s="185"/>
      <c r="JZQ3" s="185"/>
      <c r="JZR3" s="185"/>
      <c r="JZS3" s="185"/>
      <c r="JZT3" s="185"/>
      <c r="JZU3" s="185"/>
      <c r="JZV3" s="185"/>
      <c r="JZW3" s="185"/>
      <c r="JZX3" s="185"/>
      <c r="JZY3" s="185"/>
      <c r="JZZ3" s="185"/>
      <c r="KAA3" s="185"/>
      <c r="KAB3" s="185"/>
      <c r="KAC3" s="185"/>
      <c r="KAD3" s="185"/>
      <c r="KAE3" s="185"/>
      <c r="KAF3" s="185"/>
      <c r="KAG3" s="185"/>
      <c r="KAH3" s="185"/>
      <c r="KAI3" s="185"/>
      <c r="KAJ3" s="185"/>
      <c r="KAK3" s="185"/>
      <c r="KAL3" s="185"/>
      <c r="KAM3" s="185"/>
      <c r="KAN3" s="185"/>
      <c r="KAO3" s="185"/>
      <c r="KAP3" s="185"/>
      <c r="KAQ3" s="185"/>
      <c r="KAR3" s="185"/>
      <c r="KAS3" s="185"/>
      <c r="KAT3" s="185"/>
      <c r="KAU3" s="185"/>
      <c r="KAV3" s="185"/>
      <c r="KAW3" s="185"/>
      <c r="KAX3" s="185"/>
      <c r="KAY3" s="185"/>
      <c r="KAZ3" s="185"/>
      <c r="KBA3" s="185"/>
      <c r="KBB3" s="185"/>
      <c r="KBC3" s="185"/>
      <c r="KBD3" s="185"/>
      <c r="KBE3" s="185"/>
      <c r="KBF3" s="185"/>
      <c r="KBG3" s="185"/>
      <c r="KBH3" s="185"/>
      <c r="KBI3" s="185"/>
      <c r="KBJ3" s="185"/>
      <c r="KBK3" s="185"/>
      <c r="KBL3" s="185"/>
      <c r="KBM3" s="185"/>
      <c r="KBN3" s="185"/>
      <c r="KBO3" s="185"/>
      <c r="KBP3" s="185"/>
      <c r="KBQ3" s="185"/>
      <c r="KBR3" s="185"/>
      <c r="KBS3" s="185"/>
      <c r="KBT3" s="185"/>
      <c r="KBU3" s="185"/>
      <c r="KBV3" s="185"/>
      <c r="KBW3" s="185"/>
      <c r="KBX3" s="185"/>
      <c r="KBY3" s="185"/>
      <c r="KBZ3" s="185"/>
      <c r="KCA3" s="185"/>
      <c r="KCB3" s="185"/>
      <c r="KCC3" s="185"/>
      <c r="KCD3" s="185"/>
      <c r="KCE3" s="185"/>
      <c r="KCF3" s="185"/>
      <c r="KCG3" s="185"/>
      <c r="KCH3" s="185"/>
      <c r="KCI3" s="185"/>
      <c r="KCJ3" s="185"/>
      <c r="KCK3" s="185"/>
      <c r="KCL3" s="185"/>
      <c r="KCM3" s="185"/>
      <c r="KCN3" s="185"/>
      <c r="KCO3" s="185"/>
      <c r="KCP3" s="185"/>
      <c r="KCQ3" s="185"/>
      <c r="KCR3" s="185"/>
      <c r="KCS3" s="185"/>
      <c r="KCT3" s="185"/>
      <c r="KCU3" s="185"/>
      <c r="KCV3" s="185"/>
      <c r="KCW3" s="185"/>
      <c r="KCX3" s="185"/>
      <c r="KCY3" s="185"/>
      <c r="KCZ3" s="185"/>
      <c r="KDA3" s="185"/>
      <c r="KDB3" s="185"/>
      <c r="KDC3" s="185"/>
      <c r="KDD3" s="185"/>
      <c r="KDE3" s="185"/>
      <c r="KDF3" s="185"/>
      <c r="KDG3" s="185"/>
      <c r="KDH3" s="185"/>
      <c r="KDI3" s="185"/>
      <c r="KDJ3" s="185"/>
      <c r="KDK3" s="185"/>
      <c r="KDL3" s="185"/>
      <c r="KDM3" s="185"/>
      <c r="KDN3" s="185"/>
      <c r="KDO3" s="185"/>
      <c r="KDP3" s="185"/>
      <c r="KDQ3" s="185"/>
      <c r="KDR3" s="185"/>
      <c r="KDS3" s="185"/>
      <c r="KDT3" s="185"/>
      <c r="KDU3" s="185"/>
      <c r="KDV3" s="185"/>
      <c r="KDW3" s="185"/>
      <c r="KDX3" s="185"/>
      <c r="KDY3" s="185"/>
      <c r="KDZ3" s="185"/>
      <c r="KEA3" s="185"/>
      <c r="KEB3" s="185"/>
      <c r="KEC3" s="185"/>
      <c r="KED3" s="185"/>
      <c r="KEE3" s="185"/>
      <c r="KEF3" s="185"/>
      <c r="KEG3" s="185"/>
      <c r="KEH3" s="185"/>
      <c r="KEI3" s="185"/>
      <c r="KEJ3" s="185"/>
      <c r="KEK3" s="185"/>
      <c r="KEL3" s="185"/>
      <c r="KEM3" s="185"/>
      <c r="KEN3" s="185"/>
      <c r="KEO3" s="185"/>
      <c r="KEP3" s="185"/>
      <c r="KEQ3" s="185"/>
      <c r="KER3" s="185"/>
      <c r="KES3" s="185"/>
      <c r="KET3" s="185"/>
      <c r="KEU3" s="185"/>
      <c r="KEV3" s="185"/>
      <c r="KEW3" s="185"/>
      <c r="KEX3" s="185"/>
      <c r="KEY3" s="185"/>
      <c r="KEZ3" s="185"/>
      <c r="KFA3" s="185"/>
      <c r="KFB3" s="185"/>
      <c r="KFC3" s="185"/>
      <c r="KFD3" s="185"/>
      <c r="KFE3" s="185"/>
      <c r="KFF3" s="185"/>
      <c r="KFG3" s="185"/>
      <c r="KFH3" s="185"/>
      <c r="KFI3" s="185"/>
      <c r="KFJ3" s="185"/>
      <c r="KFK3" s="185"/>
      <c r="KFL3" s="185"/>
      <c r="KFM3" s="185"/>
      <c r="KFN3" s="185"/>
      <c r="KFO3" s="185"/>
      <c r="KFP3" s="185"/>
      <c r="KFQ3" s="185"/>
      <c r="KFR3" s="185"/>
      <c r="KFS3" s="185"/>
      <c r="KFT3" s="185"/>
      <c r="KFU3" s="185"/>
      <c r="KFV3" s="185"/>
      <c r="KFW3" s="185"/>
      <c r="KFX3" s="185"/>
      <c r="KFY3" s="185"/>
      <c r="KFZ3" s="185"/>
      <c r="KGA3" s="185"/>
      <c r="KGB3" s="185"/>
      <c r="KGC3" s="185"/>
      <c r="KGD3" s="185"/>
      <c r="KGE3" s="185"/>
      <c r="KGF3" s="185"/>
      <c r="KGG3" s="185"/>
      <c r="KGH3" s="185"/>
      <c r="KGI3" s="185"/>
      <c r="KGJ3" s="185"/>
      <c r="KGK3" s="185"/>
      <c r="KGL3" s="185"/>
      <c r="KGM3" s="185"/>
      <c r="KGN3" s="185"/>
      <c r="KGO3" s="185"/>
      <c r="KGP3" s="185"/>
      <c r="KGQ3" s="185"/>
      <c r="KGR3" s="185"/>
      <c r="KGS3" s="185"/>
      <c r="KGT3" s="185"/>
      <c r="KGU3" s="185"/>
      <c r="KGV3" s="185"/>
      <c r="KGW3" s="185"/>
      <c r="KGX3" s="185"/>
      <c r="KGY3" s="185"/>
      <c r="KGZ3" s="185"/>
      <c r="KHA3" s="185"/>
      <c r="KHB3" s="185"/>
      <c r="KHC3" s="185"/>
      <c r="KHD3" s="185"/>
      <c r="KHE3" s="185"/>
      <c r="KHF3" s="185"/>
      <c r="KHG3" s="185"/>
      <c r="KHH3" s="185"/>
      <c r="KHI3" s="185"/>
      <c r="KHJ3" s="185"/>
      <c r="KHK3" s="185"/>
      <c r="KHL3" s="185"/>
      <c r="KHM3" s="185"/>
      <c r="KHN3" s="185"/>
      <c r="KHO3" s="185"/>
      <c r="KHP3" s="185"/>
      <c r="KHQ3" s="185"/>
      <c r="KHR3" s="185"/>
      <c r="KHS3" s="185"/>
      <c r="KHT3" s="185"/>
      <c r="KHU3" s="185"/>
      <c r="KHV3" s="185"/>
      <c r="KHW3" s="185"/>
      <c r="KHX3" s="185"/>
      <c r="KHY3" s="185"/>
      <c r="KHZ3" s="185"/>
      <c r="KIA3" s="185"/>
      <c r="KIB3" s="185"/>
      <c r="KIC3" s="185"/>
      <c r="KID3" s="185"/>
      <c r="KIE3" s="185"/>
      <c r="KIF3" s="185"/>
      <c r="KIG3" s="185"/>
      <c r="KIH3" s="185"/>
      <c r="KII3" s="185"/>
      <c r="KIJ3" s="185"/>
      <c r="KIK3" s="185"/>
      <c r="KIL3" s="185"/>
      <c r="KIM3" s="185"/>
      <c r="KIN3" s="185"/>
      <c r="KIO3" s="185"/>
      <c r="KIP3" s="185"/>
      <c r="KIQ3" s="185"/>
      <c r="KIR3" s="185"/>
      <c r="KIS3" s="185"/>
      <c r="KIT3" s="185"/>
      <c r="KIU3" s="185"/>
      <c r="KIV3" s="185"/>
      <c r="KIW3" s="185"/>
      <c r="KIX3" s="185"/>
      <c r="KIY3" s="185"/>
      <c r="KIZ3" s="185"/>
      <c r="KJA3" s="185"/>
      <c r="KJB3" s="185"/>
      <c r="KJC3" s="185"/>
      <c r="KJD3" s="185"/>
      <c r="KJE3" s="185"/>
      <c r="KJF3" s="185"/>
      <c r="KJG3" s="185"/>
      <c r="KJH3" s="185"/>
      <c r="KJI3" s="185"/>
      <c r="KJJ3" s="185"/>
      <c r="KJK3" s="185"/>
      <c r="KJL3" s="185"/>
      <c r="KJM3" s="185"/>
      <c r="KJN3" s="185"/>
      <c r="KJO3" s="185"/>
      <c r="KJP3" s="185"/>
      <c r="KJQ3" s="185"/>
      <c r="KJR3" s="185"/>
      <c r="KJS3" s="185"/>
      <c r="KJT3" s="185"/>
      <c r="KJU3" s="185"/>
      <c r="KJV3" s="185"/>
      <c r="KJW3" s="185"/>
      <c r="KJX3" s="185"/>
      <c r="KJY3" s="185"/>
      <c r="KJZ3" s="185"/>
      <c r="KKA3" s="185"/>
      <c r="KKB3" s="185"/>
      <c r="KKC3" s="185"/>
      <c r="KKD3" s="185"/>
      <c r="KKE3" s="185"/>
      <c r="KKF3" s="185"/>
      <c r="KKG3" s="185"/>
      <c r="KKH3" s="185"/>
      <c r="KKI3" s="185"/>
      <c r="KKJ3" s="185"/>
      <c r="KKK3" s="185"/>
      <c r="KKL3" s="185"/>
      <c r="KKM3" s="185"/>
      <c r="KKN3" s="185"/>
      <c r="KKO3" s="185"/>
      <c r="KKP3" s="185"/>
      <c r="KKQ3" s="185"/>
      <c r="KKR3" s="185"/>
      <c r="KKS3" s="185"/>
      <c r="KKT3" s="185"/>
      <c r="KKU3" s="185"/>
      <c r="KKV3" s="185"/>
      <c r="KKW3" s="185"/>
      <c r="KKX3" s="185"/>
      <c r="KKY3" s="185"/>
      <c r="KKZ3" s="185"/>
      <c r="KLA3" s="185"/>
      <c r="KLB3" s="185"/>
      <c r="KLC3" s="185"/>
      <c r="KLD3" s="185"/>
      <c r="KLE3" s="185"/>
      <c r="KLF3" s="185"/>
      <c r="KLG3" s="185"/>
      <c r="KLH3" s="185"/>
      <c r="KLI3" s="185"/>
      <c r="KLJ3" s="185"/>
      <c r="KLK3" s="185"/>
      <c r="KLL3" s="185"/>
      <c r="KLM3" s="185"/>
      <c r="KLN3" s="185"/>
      <c r="KLO3" s="185"/>
      <c r="KLP3" s="185"/>
      <c r="KLQ3" s="185"/>
      <c r="KLR3" s="185"/>
      <c r="KLS3" s="185"/>
      <c r="KLT3" s="185"/>
      <c r="KLU3" s="185"/>
      <c r="KLV3" s="185"/>
      <c r="KLW3" s="185"/>
      <c r="KLX3" s="185"/>
      <c r="KLY3" s="185"/>
      <c r="KLZ3" s="185"/>
      <c r="KMA3" s="185"/>
      <c r="KMB3" s="185"/>
      <c r="KMC3" s="185"/>
      <c r="KMD3" s="185"/>
      <c r="KME3" s="185"/>
      <c r="KMF3" s="185"/>
      <c r="KMG3" s="185"/>
      <c r="KMH3" s="185"/>
      <c r="KMI3" s="185"/>
      <c r="KMJ3" s="185"/>
      <c r="KMK3" s="185"/>
      <c r="KML3" s="185"/>
      <c r="KMM3" s="185"/>
      <c r="KMN3" s="185"/>
      <c r="KMO3" s="185"/>
      <c r="KMP3" s="185"/>
      <c r="KMQ3" s="185"/>
      <c r="KMR3" s="185"/>
      <c r="KMS3" s="185"/>
      <c r="KMT3" s="185"/>
      <c r="KMU3" s="185"/>
      <c r="KMV3" s="185"/>
      <c r="KMW3" s="185"/>
      <c r="KMX3" s="185"/>
      <c r="KMY3" s="185"/>
      <c r="KMZ3" s="185"/>
      <c r="KNA3" s="185"/>
      <c r="KNB3" s="185"/>
      <c r="KNC3" s="185"/>
      <c r="KND3" s="185"/>
      <c r="KNE3" s="185"/>
      <c r="KNF3" s="185"/>
      <c r="KNG3" s="185"/>
      <c r="KNH3" s="185"/>
      <c r="KNI3" s="185"/>
      <c r="KNJ3" s="185"/>
      <c r="KNK3" s="185"/>
      <c r="KNL3" s="185"/>
      <c r="KNM3" s="185"/>
      <c r="KNN3" s="185"/>
      <c r="KNO3" s="185"/>
      <c r="KNP3" s="185"/>
      <c r="KNQ3" s="185"/>
      <c r="KNR3" s="185"/>
      <c r="KNS3" s="185"/>
      <c r="KNT3" s="185"/>
      <c r="KNU3" s="185"/>
      <c r="KNV3" s="185"/>
      <c r="KNW3" s="185"/>
      <c r="KNX3" s="185"/>
      <c r="KNY3" s="185"/>
      <c r="KNZ3" s="185"/>
      <c r="KOA3" s="185"/>
      <c r="KOB3" s="185"/>
      <c r="KOC3" s="185"/>
      <c r="KOD3" s="185"/>
      <c r="KOE3" s="185"/>
      <c r="KOF3" s="185"/>
      <c r="KOG3" s="185"/>
      <c r="KOH3" s="185"/>
      <c r="KOI3" s="185"/>
      <c r="KOJ3" s="185"/>
      <c r="KOK3" s="185"/>
      <c r="KOL3" s="185"/>
      <c r="KOM3" s="185"/>
      <c r="KON3" s="185"/>
      <c r="KOO3" s="185"/>
      <c r="KOP3" s="185"/>
      <c r="KOQ3" s="185"/>
      <c r="KOR3" s="185"/>
      <c r="KOS3" s="185"/>
      <c r="KOT3" s="185"/>
      <c r="KOU3" s="185"/>
      <c r="KOV3" s="185"/>
      <c r="KOW3" s="185"/>
      <c r="KOX3" s="185"/>
      <c r="KOY3" s="185"/>
      <c r="KOZ3" s="185"/>
      <c r="KPA3" s="185"/>
      <c r="KPB3" s="185"/>
      <c r="KPC3" s="185"/>
      <c r="KPD3" s="185"/>
      <c r="KPE3" s="185"/>
      <c r="KPF3" s="185"/>
      <c r="KPG3" s="185"/>
      <c r="KPH3" s="185"/>
      <c r="KPI3" s="185"/>
      <c r="KPJ3" s="185"/>
      <c r="KPK3" s="185"/>
      <c r="KPL3" s="185"/>
      <c r="KPM3" s="185"/>
      <c r="KPN3" s="185"/>
      <c r="KPO3" s="185"/>
      <c r="KPP3" s="185"/>
      <c r="KPQ3" s="185"/>
      <c r="KPR3" s="185"/>
      <c r="KPS3" s="185"/>
      <c r="KPT3" s="185"/>
      <c r="KPU3" s="185"/>
      <c r="KPV3" s="185"/>
      <c r="KPW3" s="185"/>
      <c r="KPX3" s="185"/>
      <c r="KPY3" s="185"/>
      <c r="KPZ3" s="185"/>
      <c r="KQA3" s="185"/>
      <c r="KQB3" s="185"/>
      <c r="KQC3" s="185"/>
      <c r="KQD3" s="185"/>
      <c r="KQE3" s="185"/>
      <c r="KQF3" s="185"/>
      <c r="KQG3" s="185"/>
      <c r="KQH3" s="185"/>
      <c r="KQI3" s="185"/>
      <c r="KQJ3" s="185"/>
      <c r="KQK3" s="185"/>
      <c r="KQL3" s="185"/>
      <c r="KQM3" s="185"/>
      <c r="KQN3" s="185"/>
      <c r="KQO3" s="185"/>
      <c r="KQP3" s="185"/>
      <c r="KQQ3" s="185"/>
      <c r="KQR3" s="185"/>
      <c r="KQS3" s="185"/>
      <c r="KQT3" s="185"/>
      <c r="KQU3" s="185"/>
      <c r="KQV3" s="185"/>
      <c r="KQW3" s="185"/>
      <c r="KQX3" s="185"/>
      <c r="KQY3" s="185"/>
      <c r="KQZ3" s="185"/>
      <c r="KRA3" s="185"/>
      <c r="KRB3" s="185"/>
      <c r="KRC3" s="185"/>
      <c r="KRD3" s="185"/>
      <c r="KRE3" s="185"/>
      <c r="KRF3" s="185"/>
      <c r="KRG3" s="185"/>
      <c r="KRH3" s="185"/>
      <c r="KRI3" s="185"/>
      <c r="KRJ3" s="185"/>
      <c r="KRK3" s="185"/>
      <c r="KRL3" s="185"/>
      <c r="KRM3" s="185"/>
      <c r="KRN3" s="185"/>
      <c r="KRO3" s="185"/>
      <c r="KRP3" s="185"/>
      <c r="KRQ3" s="185"/>
      <c r="KRR3" s="185"/>
      <c r="KRS3" s="185"/>
      <c r="KRT3" s="185"/>
      <c r="KRU3" s="185"/>
      <c r="KRV3" s="185"/>
      <c r="KRW3" s="185"/>
      <c r="KRX3" s="185"/>
      <c r="KRY3" s="185"/>
      <c r="KRZ3" s="185"/>
      <c r="KSA3" s="185"/>
      <c r="KSB3" s="185"/>
      <c r="KSC3" s="185"/>
      <c r="KSD3" s="185"/>
      <c r="KSE3" s="185"/>
      <c r="KSF3" s="185"/>
      <c r="KSG3" s="185"/>
      <c r="KSH3" s="185"/>
      <c r="KSI3" s="185"/>
      <c r="KSJ3" s="185"/>
      <c r="KSK3" s="185"/>
      <c r="KSL3" s="185"/>
      <c r="KSM3" s="185"/>
      <c r="KSN3" s="185"/>
      <c r="KSO3" s="185"/>
      <c r="KSP3" s="185"/>
      <c r="KSQ3" s="185"/>
      <c r="KSR3" s="185"/>
      <c r="KSS3" s="185"/>
      <c r="KST3" s="185"/>
      <c r="KSU3" s="185"/>
      <c r="KSV3" s="185"/>
      <c r="KSW3" s="185"/>
      <c r="KSX3" s="185"/>
      <c r="KSY3" s="185"/>
      <c r="KSZ3" s="185"/>
      <c r="KTA3" s="185"/>
      <c r="KTB3" s="185"/>
      <c r="KTC3" s="185"/>
      <c r="KTD3" s="185"/>
      <c r="KTE3" s="185"/>
      <c r="KTF3" s="185"/>
      <c r="KTG3" s="185"/>
      <c r="KTH3" s="185"/>
      <c r="KTI3" s="185"/>
      <c r="KTJ3" s="185"/>
      <c r="KTK3" s="185"/>
      <c r="KTL3" s="185"/>
      <c r="KTM3" s="185"/>
      <c r="KTN3" s="185"/>
      <c r="KTO3" s="185"/>
      <c r="KTP3" s="185"/>
      <c r="KTQ3" s="185"/>
      <c r="KTR3" s="185"/>
      <c r="KTS3" s="185"/>
      <c r="KTT3" s="185"/>
      <c r="KTU3" s="185"/>
      <c r="KTV3" s="185"/>
      <c r="KTW3" s="185"/>
      <c r="KTX3" s="185"/>
      <c r="KTY3" s="185"/>
      <c r="KTZ3" s="185"/>
      <c r="KUA3" s="185"/>
      <c r="KUB3" s="185"/>
      <c r="KUC3" s="185"/>
      <c r="KUD3" s="185"/>
      <c r="KUE3" s="185"/>
      <c r="KUF3" s="185"/>
      <c r="KUG3" s="185"/>
      <c r="KUH3" s="185"/>
      <c r="KUI3" s="185"/>
      <c r="KUJ3" s="185"/>
      <c r="KUK3" s="185"/>
      <c r="KUL3" s="185"/>
      <c r="KUM3" s="185"/>
      <c r="KUN3" s="185"/>
      <c r="KUO3" s="185"/>
      <c r="KUP3" s="185"/>
      <c r="KUQ3" s="185"/>
      <c r="KUR3" s="185"/>
      <c r="KUS3" s="185"/>
      <c r="KUT3" s="185"/>
      <c r="KUU3" s="185"/>
      <c r="KUV3" s="185"/>
      <c r="KUW3" s="185"/>
      <c r="KUX3" s="185"/>
      <c r="KUY3" s="185"/>
      <c r="KUZ3" s="185"/>
      <c r="KVA3" s="185"/>
      <c r="KVB3" s="185"/>
      <c r="KVC3" s="185"/>
      <c r="KVD3" s="185"/>
      <c r="KVE3" s="185"/>
      <c r="KVF3" s="185"/>
      <c r="KVG3" s="185"/>
      <c r="KVH3" s="185"/>
      <c r="KVI3" s="185"/>
      <c r="KVJ3" s="185"/>
      <c r="KVK3" s="185"/>
      <c r="KVL3" s="185"/>
      <c r="KVM3" s="185"/>
      <c r="KVN3" s="185"/>
      <c r="KVO3" s="185"/>
      <c r="KVP3" s="185"/>
      <c r="KVQ3" s="185"/>
      <c r="KVR3" s="185"/>
      <c r="KVS3" s="185"/>
      <c r="KVT3" s="185"/>
      <c r="KVU3" s="185"/>
      <c r="KVV3" s="185"/>
      <c r="KVW3" s="185"/>
      <c r="KVX3" s="185"/>
      <c r="KVY3" s="185"/>
      <c r="KVZ3" s="185"/>
      <c r="KWA3" s="185"/>
      <c r="KWB3" s="185"/>
      <c r="KWC3" s="185"/>
      <c r="KWD3" s="185"/>
      <c r="KWE3" s="185"/>
      <c r="KWF3" s="185"/>
      <c r="KWG3" s="185"/>
      <c r="KWH3" s="185"/>
      <c r="KWI3" s="185"/>
      <c r="KWJ3" s="185"/>
      <c r="KWK3" s="185"/>
      <c r="KWL3" s="185"/>
      <c r="KWM3" s="185"/>
      <c r="KWN3" s="185"/>
      <c r="KWO3" s="185"/>
      <c r="KWP3" s="185"/>
      <c r="KWQ3" s="185"/>
      <c r="KWR3" s="185"/>
      <c r="KWS3" s="185"/>
      <c r="KWT3" s="185"/>
      <c r="KWU3" s="185"/>
      <c r="KWV3" s="185"/>
      <c r="KWW3" s="185"/>
      <c r="KWX3" s="185"/>
      <c r="KWY3" s="185"/>
      <c r="KWZ3" s="185"/>
      <c r="KXA3" s="185"/>
      <c r="KXB3" s="185"/>
      <c r="KXC3" s="185"/>
      <c r="KXD3" s="185"/>
      <c r="KXE3" s="185"/>
      <c r="KXF3" s="185"/>
      <c r="KXG3" s="185"/>
      <c r="KXH3" s="185"/>
      <c r="KXI3" s="185"/>
      <c r="KXJ3" s="185"/>
      <c r="KXK3" s="185"/>
      <c r="KXL3" s="185"/>
      <c r="KXM3" s="185"/>
      <c r="KXN3" s="185"/>
      <c r="KXO3" s="185"/>
      <c r="KXP3" s="185"/>
      <c r="KXQ3" s="185"/>
      <c r="KXR3" s="185"/>
      <c r="KXS3" s="185"/>
      <c r="KXT3" s="185"/>
      <c r="KXU3" s="185"/>
      <c r="KXV3" s="185"/>
      <c r="KXW3" s="185"/>
      <c r="KXX3" s="185"/>
      <c r="KXY3" s="185"/>
      <c r="KXZ3" s="185"/>
      <c r="KYA3" s="185"/>
      <c r="KYB3" s="185"/>
      <c r="KYC3" s="185"/>
      <c r="KYD3" s="185"/>
      <c r="KYE3" s="185"/>
      <c r="KYF3" s="185"/>
      <c r="KYG3" s="185"/>
      <c r="KYH3" s="185"/>
      <c r="KYI3" s="185"/>
      <c r="KYJ3" s="185"/>
      <c r="KYK3" s="185"/>
      <c r="KYL3" s="185"/>
      <c r="KYM3" s="185"/>
      <c r="KYN3" s="185"/>
      <c r="KYO3" s="185"/>
      <c r="KYP3" s="185"/>
      <c r="KYQ3" s="185"/>
      <c r="KYR3" s="185"/>
      <c r="KYS3" s="185"/>
      <c r="KYT3" s="185"/>
      <c r="KYU3" s="185"/>
      <c r="KYV3" s="185"/>
      <c r="KYW3" s="185"/>
      <c r="KYX3" s="185"/>
      <c r="KYY3" s="185"/>
      <c r="KYZ3" s="185"/>
      <c r="KZA3" s="185"/>
      <c r="KZB3" s="185"/>
      <c r="KZC3" s="185"/>
      <c r="KZD3" s="185"/>
      <c r="KZE3" s="185"/>
      <c r="KZF3" s="185"/>
      <c r="KZG3" s="185"/>
      <c r="KZH3" s="185"/>
      <c r="KZI3" s="185"/>
      <c r="KZJ3" s="185"/>
      <c r="KZK3" s="185"/>
      <c r="KZL3" s="185"/>
      <c r="KZM3" s="185"/>
      <c r="KZN3" s="185"/>
      <c r="KZO3" s="185"/>
      <c r="KZP3" s="185"/>
      <c r="KZQ3" s="185"/>
      <c r="KZR3" s="185"/>
      <c r="KZS3" s="185"/>
      <c r="KZT3" s="185"/>
      <c r="KZU3" s="185"/>
      <c r="KZV3" s="185"/>
      <c r="KZW3" s="185"/>
      <c r="KZX3" s="185"/>
      <c r="KZY3" s="185"/>
      <c r="KZZ3" s="185"/>
      <c r="LAA3" s="185"/>
      <c r="LAB3" s="185"/>
      <c r="LAC3" s="185"/>
      <c r="LAD3" s="185"/>
      <c r="LAE3" s="185"/>
      <c r="LAF3" s="185"/>
      <c r="LAG3" s="185"/>
      <c r="LAH3" s="185"/>
      <c r="LAI3" s="185"/>
      <c r="LAJ3" s="185"/>
      <c r="LAK3" s="185"/>
      <c r="LAL3" s="185"/>
      <c r="LAM3" s="185"/>
      <c r="LAN3" s="185"/>
      <c r="LAO3" s="185"/>
      <c r="LAP3" s="185"/>
      <c r="LAQ3" s="185"/>
      <c r="LAR3" s="185"/>
      <c r="LAS3" s="185"/>
      <c r="LAT3" s="185"/>
      <c r="LAU3" s="185"/>
      <c r="LAV3" s="185"/>
      <c r="LAW3" s="185"/>
      <c r="LAX3" s="185"/>
      <c r="LAY3" s="185"/>
      <c r="LAZ3" s="185"/>
      <c r="LBA3" s="185"/>
      <c r="LBB3" s="185"/>
      <c r="LBC3" s="185"/>
      <c r="LBD3" s="185"/>
      <c r="LBE3" s="185"/>
      <c r="LBF3" s="185"/>
      <c r="LBG3" s="185"/>
      <c r="LBH3" s="185"/>
      <c r="LBI3" s="185"/>
      <c r="LBJ3" s="185"/>
      <c r="LBK3" s="185"/>
      <c r="LBL3" s="185"/>
      <c r="LBM3" s="185"/>
      <c r="LBN3" s="185"/>
      <c r="LBO3" s="185"/>
      <c r="LBP3" s="185"/>
      <c r="LBQ3" s="185"/>
      <c r="LBR3" s="185"/>
      <c r="LBS3" s="185"/>
      <c r="LBT3" s="185"/>
      <c r="LBU3" s="185"/>
      <c r="LBV3" s="185"/>
      <c r="LBW3" s="185"/>
      <c r="LBX3" s="185"/>
      <c r="LBY3" s="185"/>
      <c r="LBZ3" s="185"/>
      <c r="LCA3" s="185"/>
      <c r="LCB3" s="185"/>
      <c r="LCC3" s="185"/>
      <c r="LCD3" s="185"/>
      <c r="LCE3" s="185"/>
      <c r="LCF3" s="185"/>
      <c r="LCG3" s="185"/>
      <c r="LCH3" s="185"/>
      <c r="LCI3" s="185"/>
      <c r="LCJ3" s="185"/>
      <c r="LCK3" s="185"/>
      <c r="LCL3" s="185"/>
      <c r="LCM3" s="185"/>
      <c r="LCN3" s="185"/>
      <c r="LCO3" s="185"/>
      <c r="LCP3" s="185"/>
      <c r="LCQ3" s="185"/>
      <c r="LCR3" s="185"/>
      <c r="LCS3" s="185"/>
      <c r="LCT3" s="185"/>
      <c r="LCU3" s="185"/>
      <c r="LCV3" s="185"/>
      <c r="LCW3" s="185"/>
      <c r="LCX3" s="185"/>
      <c r="LCY3" s="185"/>
      <c r="LCZ3" s="185"/>
      <c r="LDA3" s="185"/>
      <c r="LDB3" s="185"/>
      <c r="LDC3" s="185"/>
      <c r="LDD3" s="185"/>
      <c r="LDE3" s="185"/>
      <c r="LDF3" s="185"/>
      <c r="LDG3" s="185"/>
      <c r="LDH3" s="185"/>
      <c r="LDI3" s="185"/>
      <c r="LDJ3" s="185"/>
      <c r="LDK3" s="185"/>
      <c r="LDL3" s="185"/>
      <c r="LDM3" s="185"/>
      <c r="LDN3" s="185"/>
      <c r="LDO3" s="185"/>
      <c r="LDP3" s="185"/>
      <c r="LDQ3" s="185"/>
      <c r="LDR3" s="185"/>
      <c r="LDS3" s="185"/>
      <c r="LDT3" s="185"/>
      <c r="LDU3" s="185"/>
      <c r="LDV3" s="185"/>
      <c r="LDW3" s="185"/>
      <c r="LDX3" s="185"/>
      <c r="LDY3" s="185"/>
      <c r="LDZ3" s="185"/>
      <c r="LEA3" s="185"/>
      <c r="LEB3" s="185"/>
      <c r="LEC3" s="185"/>
      <c r="LED3" s="185"/>
      <c r="LEE3" s="185"/>
      <c r="LEF3" s="185"/>
      <c r="LEG3" s="185"/>
      <c r="LEH3" s="185"/>
      <c r="LEI3" s="185"/>
      <c r="LEJ3" s="185"/>
      <c r="LEK3" s="185"/>
      <c r="LEL3" s="185"/>
      <c r="LEM3" s="185"/>
      <c r="LEN3" s="185"/>
      <c r="LEO3" s="185"/>
      <c r="LEP3" s="185"/>
      <c r="LEQ3" s="185"/>
      <c r="LER3" s="185"/>
      <c r="LES3" s="185"/>
      <c r="LET3" s="185"/>
      <c r="LEU3" s="185"/>
      <c r="LEV3" s="185"/>
      <c r="LEW3" s="185"/>
      <c r="LEX3" s="185"/>
      <c r="LEY3" s="185"/>
      <c r="LEZ3" s="185"/>
      <c r="LFA3" s="185"/>
      <c r="LFB3" s="185"/>
      <c r="LFC3" s="185"/>
      <c r="LFD3" s="185"/>
      <c r="LFE3" s="185"/>
      <c r="LFF3" s="185"/>
      <c r="LFG3" s="185"/>
      <c r="LFH3" s="185"/>
      <c r="LFI3" s="185"/>
      <c r="LFJ3" s="185"/>
      <c r="LFK3" s="185"/>
      <c r="LFL3" s="185"/>
      <c r="LFM3" s="185"/>
      <c r="LFN3" s="185"/>
      <c r="LFO3" s="185"/>
      <c r="LFP3" s="185"/>
      <c r="LFQ3" s="185"/>
      <c r="LFR3" s="185"/>
      <c r="LFS3" s="185"/>
      <c r="LFT3" s="185"/>
      <c r="LFU3" s="185"/>
      <c r="LFV3" s="185"/>
      <c r="LFW3" s="185"/>
      <c r="LFX3" s="185"/>
      <c r="LFY3" s="185"/>
      <c r="LFZ3" s="185"/>
      <c r="LGA3" s="185"/>
      <c r="LGB3" s="185"/>
      <c r="LGC3" s="185"/>
      <c r="LGD3" s="185"/>
      <c r="LGE3" s="185"/>
      <c r="LGF3" s="185"/>
      <c r="LGG3" s="185"/>
      <c r="LGH3" s="185"/>
      <c r="LGI3" s="185"/>
      <c r="LGJ3" s="185"/>
      <c r="LGK3" s="185"/>
      <c r="LGL3" s="185"/>
      <c r="LGM3" s="185"/>
      <c r="LGN3" s="185"/>
      <c r="LGO3" s="185"/>
      <c r="LGP3" s="185"/>
      <c r="LGQ3" s="185"/>
      <c r="LGR3" s="185"/>
      <c r="LGS3" s="185"/>
      <c r="LGT3" s="185"/>
      <c r="LGU3" s="185"/>
      <c r="LGV3" s="185"/>
      <c r="LGW3" s="185"/>
      <c r="LGX3" s="185"/>
      <c r="LGY3" s="185"/>
      <c r="LGZ3" s="185"/>
      <c r="LHA3" s="185"/>
      <c r="LHB3" s="185"/>
      <c r="LHC3" s="185"/>
      <c r="LHD3" s="185"/>
      <c r="LHE3" s="185"/>
      <c r="LHF3" s="185"/>
      <c r="LHG3" s="185"/>
      <c r="LHH3" s="185"/>
      <c r="LHI3" s="185"/>
      <c r="LHJ3" s="185"/>
      <c r="LHK3" s="185"/>
      <c r="LHL3" s="185"/>
      <c r="LHM3" s="185"/>
      <c r="LHN3" s="185"/>
      <c r="LHO3" s="185"/>
      <c r="LHP3" s="185"/>
      <c r="LHQ3" s="185"/>
      <c r="LHR3" s="185"/>
      <c r="LHS3" s="185"/>
      <c r="LHT3" s="185"/>
      <c r="LHU3" s="185"/>
      <c r="LHV3" s="185"/>
      <c r="LHW3" s="185"/>
      <c r="LHX3" s="185"/>
      <c r="LHY3" s="185"/>
      <c r="LHZ3" s="185"/>
      <c r="LIA3" s="185"/>
      <c r="LIB3" s="185"/>
      <c r="LIC3" s="185"/>
      <c r="LID3" s="185"/>
      <c r="LIE3" s="185"/>
      <c r="LIF3" s="185"/>
      <c r="LIG3" s="185"/>
      <c r="LIH3" s="185"/>
      <c r="LII3" s="185"/>
      <c r="LIJ3" s="185"/>
      <c r="LIK3" s="185"/>
      <c r="LIL3" s="185"/>
      <c r="LIM3" s="185"/>
      <c r="LIN3" s="185"/>
      <c r="LIO3" s="185"/>
      <c r="LIP3" s="185"/>
      <c r="LIQ3" s="185"/>
      <c r="LIR3" s="185"/>
      <c r="LIS3" s="185"/>
      <c r="LIT3" s="185"/>
      <c r="LIU3" s="185"/>
      <c r="LIV3" s="185"/>
      <c r="LIW3" s="185"/>
      <c r="LIX3" s="185"/>
      <c r="LIY3" s="185"/>
      <c r="LIZ3" s="185"/>
      <c r="LJA3" s="185"/>
      <c r="LJB3" s="185"/>
      <c r="LJC3" s="185"/>
      <c r="LJD3" s="185"/>
      <c r="LJE3" s="185"/>
      <c r="LJF3" s="185"/>
      <c r="LJG3" s="185"/>
      <c r="LJH3" s="185"/>
      <c r="LJI3" s="185"/>
      <c r="LJJ3" s="185"/>
      <c r="LJK3" s="185"/>
      <c r="LJL3" s="185"/>
      <c r="LJM3" s="185"/>
      <c r="LJN3" s="185"/>
      <c r="LJO3" s="185"/>
      <c r="LJP3" s="185"/>
      <c r="LJQ3" s="185"/>
      <c r="LJR3" s="185"/>
      <c r="LJS3" s="185"/>
      <c r="LJT3" s="185"/>
      <c r="LJU3" s="185"/>
      <c r="LJV3" s="185"/>
      <c r="LJW3" s="185"/>
      <c r="LJX3" s="185"/>
      <c r="LJY3" s="185"/>
      <c r="LJZ3" s="185"/>
      <c r="LKA3" s="185"/>
      <c r="LKB3" s="185"/>
      <c r="LKC3" s="185"/>
      <c r="LKD3" s="185"/>
      <c r="LKE3" s="185"/>
      <c r="LKF3" s="185"/>
      <c r="LKG3" s="185"/>
      <c r="LKH3" s="185"/>
      <c r="LKI3" s="185"/>
      <c r="LKJ3" s="185"/>
      <c r="LKK3" s="185"/>
      <c r="LKL3" s="185"/>
      <c r="LKM3" s="185"/>
      <c r="LKN3" s="185"/>
      <c r="LKO3" s="185"/>
      <c r="LKP3" s="185"/>
      <c r="LKQ3" s="185"/>
      <c r="LKR3" s="185"/>
      <c r="LKS3" s="185"/>
      <c r="LKT3" s="185"/>
      <c r="LKU3" s="185"/>
      <c r="LKV3" s="185"/>
      <c r="LKW3" s="185"/>
      <c r="LKX3" s="185"/>
      <c r="LKY3" s="185"/>
      <c r="LKZ3" s="185"/>
      <c r="LLA3" s="185"/>
      <c r="LLB3" s="185"/>
      <c r="LLC3" s="185"/>
      <c r="LLD3" s="185"/>
      <c r="LLE3" s="185"/>
      <c r="LLF3" s="185"/>
      <c r="LLG3" s="185"/>
      <c r="LLH3" s="185"/>
      <c r="LLI3" s="185"/>
      <c r="LLJ3" s="185"/>
      <c r="LLK3" s="185"/>
      <c r="LLL3" s="185"/>
      <c r="LLM3" s="185"/>
      <c r="LLN3" s="185"/>
      <c r="LLO3" s="185"/>
      <c r="LLP3" s="185"/>
      <c r="LLQ3" s="185"/>
      <c r="LLR3" s="185"/>
      <c r="LLS3" s="185"/>
      <c r="LLT3" s="185"/>
      <c r="LLU3" s="185"/>
      <c r="LLV3" s="185"/>
      <c r="LLW3" s="185"/>
      <c r="LLX3" s="185"/>
      <c r="LLY3" s="185"/>
      <c r="LLZ3" s="185"/>
      <c r="LMA3" s="185"/>
      <c r="LMB3" s="185"/>
      <c r="LMC3" s="185"/>
      <c r="LMD3" s="185"/>
      <c r="LME3" s="185"/>
      <c r="LMF3" s="185"/>
      <c r="LMG3" s="185"/>
      <c r="LMH3" s="185"/>
      <c r="LMI3" s="185"/>
      <c r="LMJ3" s="185"/>
      <c r="LMK3" s="185"/>
      <c r="LML3" s="185"/>
      <c r="LMM3" s="185"/>
      <c r="LMN3" s="185"/>
      <c r="LMO3" s="185"/>
      <c r="LMP3" s="185"/>
      <c r="LMQ3" s="185"/>
      <c r="LMR3" s="185"/>
      <c r="LMS3" s="185"/>
      <c r="LMT3" s="185"/>
      <c r="LMU3" s="185"/>
      <c r="LMV3" s="185"/>
      <c r="LMW3" s="185"/>
      <c r="LMX3" s="185"/>
      <c r="LMY3" s="185"/>
      <c r="LMZ3" s="185"/>
      <c r="LNA3" s="185"/>
      <c r="LNB3" s="185"/>
      <c r="LNC3" s="185"/>
      <c r="LND3" s="185"/>
      <c r="LNE3" s="185"/>
      <c r="LNF3" s="185"/>
      <c r="LNG3" s="185"/>
      <c r="LNH3" s="185"/>
      <c r="LNI3" s="185"/>
      <c r="LNJ3" s="185"/>
      <c r="LNK3" s="185"/>
      <c r="LNL3" s="185"/>
      <c r="LNM3" s="185"/>
      <c r="LNN3" s="185"/>
      <c r="LNO3" s="185"/>
      <c r="LNP3" s="185"/>
      <c r="LNQ3" s="185"/>
      <c r="LNR3" s="185"/>
      <c r="LNS3" s="185"/>
      <c r="LNT3" s="185"/>
      <c r="LNU3" s="185"/>
      <c r="LNV3" s="185"/>
      <c r="LNW3" s="185"/>
      <c r="LNX3" s="185"/>
      <c r="LNY3" s="185"/>
      <c r="LNZ3" s="185"/>
      <c r="LOA3" s="185"/>
      <c r="LOB3" s="185"/>
      <c r="LOC3" s="185"/>
      <c r="LOD3" s="185"/>
      <c r="LOE3" s="185"/>
      <c r="LOF3" s="185"/>
      <c r="LOG3" s="185"/>
      <c r="LOH3" s="185"/>
      <c r="LOI3" s="185"/>
      <c r="LOJ3" s="185"/>
      <c r="LOK3" s="185"/>
      <c r="LOL3" s="185"/>
      <c r="LOM3" s="185"/>
      <c r="LON3" s="185"/>
      <c r="LOO3" s="185"/>
      <c r="LOP3" s="185"/>
      <c r="LOQ3" s="185"/>
      <c r="LOR3" s="185"/>
      <c r="LOS3" s="185"/>
      <c r="LOT3" s="185"/>
      <c r="LOU3" s="185"/>
      <c r="LOV3" s="185"/>
      <c r="LOW3" s="185"/>
      <c r="LOX3" s="185"/>
      <c r="LOY3" s="185"/>
      <c r="LOZ3" s="185"/>
      <c r="LPA3" s="185"/>
      <c r="LPB3" s="185"/>
      <c r="LPC3" s="185"/>
      <c r="LPD3" s="185"/>
      <c r="LPE3" s="185"/>
      <c r="LPF3" s="185"/>
      <c r="LPG3" s="185"/>
      <c r="LPH3" s="185"/>
      <c r="LPI3" s="185"/>
      <c r="LPJ3" s="185"/>
      <c r="LPK3" s="185"/>
      <c r="LPL3" s="185"/>
      <c r="LPM3" s="185"/>
      <c r="LPN3" s="185"/>
      <c r="LPO3" s="185"/>
      <c r="LPP3" s="185"/>
      <c r="LPQ3" s="185"/>
      <c r="LPR3" s="185"/>
      <c r="LPS3" s="185"/>
      <c r="LPT3" s="185"/>
      <c r="LPU3" s="185"/>
      <c r="LPV3" s="185"/>
      <c r="LPW3" s="185"/>
      <c r="LPX3" s="185"/>
      <c r="LPY3" s="185"/>
      <c r="LPZ3" s="185"/>
      <c r="LQA3" s="185"/>
      <c r="LQB3" s="185"/>
      <c r="LQC3" s="185"/>
      <c r="LQD3" s="185"/>
      <c r="LQE3" s="185"/>
      <c r="LQF3" s="185"/>
      <c r="LQG3" s="185"/>
      <c r="LQH3" s="185"/>
      <c r="LQI3" s="185"/>
      <c r="LQJ3" s="185"/>
      <c r="LQK3" s="185"/>
      <c r="LQL3" s="185"/>
      <c r="LQM3" s="185"/>
      <c r="LQN3" s="185"/>
      <c r="LQO3" s="185"/>
      <c r="LQP3" s="185"/>
      <c r="LQQ3" s="185"/>
      <c r="LQR3" s="185"/>
      <c r="LQS3" s="185"/>
      <c r="LQT3" s="185"/>
      <c r="LQU3" s="185"/>
      <c r="LQV3" s="185"/>
      <c r="LQW3" s="185"/>
      <c r="LQX3" s="185"/>
      <c r="LQY3" s="185"/>
      <c r="LQZ3" s="185"/>
      <c r="LRA3" s="185"/>
      <c r="LRB3" s="185"/>
      <c r="LRC3" s="185"/>
      <c r="LRD3" s="185"/>
      <c r="LRE3" s="185"/>
      <c r="LRF3" s="185"/>
      <c r="LRG3" s="185"/>
      <c r="LRH3" s="185"/>
      <c r="LRI3" s="185"/>
      <c r="LRJ3" s="185"/>
      <c r="LRK3" s="185"/>
      <c r="LRL3" s="185"/>
      <c r="LRM3" s="185"/>
      <c r="LRN3" s="185"/>
      <c r="LRO3" s="185"/>
      <c r="LRP3" s="185"/>
      <c r="LRQ3" s="185"/>
      <c r="LRR3" s="185"/>
      <c r="LRS3" s="185"/>
      <c r="LRT3" s="185"/>
      <c r="LRU3" s="185"/>
      <c r="LRV3" s="185"/>
      <c r="LRW3" s="185"/>
      <c r="LRX3" s="185"/>
      <c r="LRY3" s="185"/>
      <c r="LRZ3" s="185"/>
      <c r="LSA3" s="185"/>
      <c r="LSB3" s="185"/>
      <c r="LSC3" s="185"/>
      <c r="LSD3" s="185"/>
      <c r="LSE3" s="185"/>
      <c r="LSF3" s="185"/>
      <c r="LSG3" s="185"/>
      <c r="LSH3" s="185"/>
      <c r="LSI3" s="185"/>
      <c r="LSJ3" s="185"/>
      <c r="LSK3" s="185"/>
      <c r="LSL3" s="185"/>
      <c r="LSM3" s="185"/>
      <c r="LSN3" s="185"/>
      <c r="LSO3" s="185"/>
      <c r="LSP3" s="185"/>
      <c r="LSQ3" s="185"/>
      <c r="LSR3" s="185"/>
      <c r="LSS3" s="185"/>
      <c r="LST3" s="185"/>
      <c r="LSU3" s="185"/>
      <c r="LSV3" s="185"/>
      <c r="LSW3" s="185"/>
      <c r="LSX3" s="185"/>
      <c r="LSY3" s="185"/>
      <c r="LSZ3" s="185"/>
      <c r="LTA3" s="185"/>
      <c r="LTB3" s="185"/>
      <c r="LTC3" s="185"/>
      <c r="LTD3" s="185"/>
      <c r="LTE3" s="185"/>
      <c r="LTF3" s="185"/>
      <c r="LTG3" s="185"/>
      <c r="LTH3" s="185"/>
      <c r="LTI3" s="185"/>
      <c r="LTJ3" s="185"/>
      <c r="LTK3" s="185"/>
      <c r="LTL3" s="185"/>
      <c r="LTM3" s="185"/>
      <c r="LTN3" s="185"/>
      <c r="LTO3" s="185"/>
      <c r="LTP3" s="185"/>
      <c r="LTQ3" s="185"/>
      <c r="LTR3" s="185"/>
      <c r="LTS3" s="185"/>
      <c r="LTT3" s="185"/>
      <c r="LTU3" s="185"/>
      <c r="LTV3" s="185"/>
      <c r="LTW3" s="185"/>
      <c r="LTX3" s="185"/>
      <c r="LTY3" s="185"/>
      <c r="LTZ3" s="185"/>
      <c r="LUA3" s="185"/>
      <c r="LUB3" s="185"/>
      <c r="LUC3" s="185"/>
      <c r="LUD3" s="185"/>
      <c r="LUE3" s="185"/>
      <c r="LUF3" s="185"/>
      <c r="LUG3" s="185"/>
      <c r="LUH3" s="185"/>
      <c r="LUI3" s="185"/>
      <c r="LUJ3" s="185"/>
      <c r="LUK3" s="185"/>
      <c r="LUL3" s="185"/>
      <c r="LUM3" s="185"/>
      <c r="LUN3" s="185"/>
      <c r="LUO3" s="185"/>
      <c r="LUP3" s="185"/>
      <c r="LUQ3" s="185"/>
      <c r="LUR3" s="185"/>
      <c r="LUS3" s="185"/>
      <c r="LUT3" s="185"/>
      <c r="LUU3" s="185"/>
      <c r="LUV3" s="185"/>
      <c r="LUW3" s="185"/>
      <c r="LUX3" s="185"/>
      <c r="LUY3" s="185"/>
      <c r="LUZ3" s="185"/>
      <c r="LVA3" s="185"/>
      <c r="LVB3" s="185"/>
      <c r="LVC3" s="185"/>
      <c r="LVD3" s="185"/>
      <c r="LVE3" s="185"/>
      <c r="LVF3" s="185"/>
      <c r="LVG3" s="185"/>
      <c r="LVH3" s="185"/>
      <c r="LVI3" s="185"/>
      <c r="LVJ3" s="185"/>
      <c r="LVK3" s="185"/>
      <c r="LVL3" s="185"/>
      <c r="LVM3" s="185"/>
      <c r="LVN3" s="185"/>
      <c r="LVO3" s="185"/>
      <c r="LVP3" s="185"/>
      <c r="LVQ3" s="185"/>
      <c r="LVR3" s="185"/>
      <c r="LVS3" s="185"/>
      <c r="LVT3" s="185"/>
      <c r="LVU3" s="185"/>
      <c r="LVV3" s="185"/>
      <c r="LVW3" s="185"/>
      <c r="LVX3" s="185"/>
      <c r="LVY3" s="185"/>
      <c r="LVZ3" s="185"/>
      <c r="LWA3" s="185"/>
      <c r="LWB3" s="185"/>
      <c r="LWC3" s="185"/>
      <c r="LWD3" s="185"/>
      <c r="LWE3" s="185"/>
      <c r="LWF3" s="185"/>
      <c r="LWG3" s="185"/>
      <c r="LWH3" s="185"/>
      <c r="LWI3" s="185"/>
      <c r="LWJ3" s="185"/>
      <c r="LWK3" s="185"/>
      <c r="LWL3" s="185"/>
      <c r="LWM3" s="185"/>
      <c r="LWN3" s="185"/>
      <c r="LWO3" s="185"/>
      <c r="LWP3" s="185"/>
      <c r="LWQ3" s="185"/>
      <c r="LWR3" s="185"/>
      <c r="LWS3" s="185"/>
      <c r="LWT3" s="185"/>
      <c r="LWU3" s="185"/>
      <c r="LWV3" s="185"/>
      <c r="LWW3" s="185"/>
      <c r="LWX3" s="185"/>
      <c r="LWY3" s="185"/>
      <c r="LWZ3" s="185"/>
      <c r="LXA3" s="185"/>
      <c r="LXB3" s="185"/>
      <c r="LXC3" s="185"/>
      <c r="LXD3" s="185"/>
      <c r="LXE3" s="185"/>
      <c r="LXF3" s="185"/>
      <c r="LXG3" s="185"/>
      <c r="LXH3" s="185"/>
      <c r="LXI3" s="185"/>
      <c r="LXJ3" s="185"/>
      <c r="LXK3" s="185"/>
      <c r="LXL3" s="185"/>
      <c r="LXM3" s="185"/>
      <c r="LXN3" s="185"/>
      <c r="LXO3" s="185"/>
      <c r="LXP3" s="185"/>
      <c r="LXQ3" s="185"/>
      <c r="LXR3" s="185"/>
      <c r="LXS3" s="185"/>
      <c r="LXT3" s="185"/>
      <c r="LXU3" s="185"/>
      <c r="LXV3" s="185"/>
      <c r="LXW3" s="185"/>
      <c r="LXX3" s="185"/>
      <c r="LXY3" s="185"/>
      <c r="LXZ3" s="185"/>
      <c r="LYA3" s="185"/>
      <c r="LYB3" s="185"/>
      <c r="LYC3" s="185"/>
      <c r="LYD3" s="185"/>
      <c r="LYE3" s="185"/>
      <c r="LYF3" s="185"/>
      <c r="LYG3" s="185"/>
      <c r="LYH3" s="185"/>
      <c r="LYI3" s="185"/>
      <c r="LYJ3" s="185"/>
      <c r="LYK3" s="185"/>
      <c r="LYL3" s="185"/>
      <c r="LYM3" s="185"/>
      <c r="LYN3" s="185"/>
      <c r="LYO3" s="185"/>
      <c r="LYP3" s="185"/>
      <c r="LYQ3" s="185"/>
      <c r="LYR3" s="185"/>
      <c r="LYS3" s="185"/>
      <c r="LYT3" s="185"/>
      <c r="LYU3" s="185"/>
      <c r="LYV3" s="185"/>
      <c r="LYW3" s="185"/>
      <c r="LYX3" s="185"/>
      <c r="LYY3" s="185"/>
      <c r="LYZ3" s="185"/>
      <c r="LZA3" s="185"/>
      <c r="LZB3" s="185"/>
      <c r="LZC3" s="185"/>
      <c r="LZD3" s="185"/>
      <c r="LZE3" s="185"/>
      <c r="LZF3" s="185"/>
      <c r="LZG3" s="185"/>
      <c r="LZH3" s="185"/>
      <c r="LZI3" s="185"/>
      <c r="LZJ3" s="185"/>
      <c r="LZK3" s="185"/>
      <c r="LZL3" s="185"/>
      <c r="LZM3" s="185"/>
      <c r="LZN3" s="185"/>
      <c r="LZO3" s="185"/>
      <c r="LZP3" s="185"/>
      <c r="LZQ3" s="185"/>
      <c r="LZR3" s="185"/>
      <c r="LZS3" s="185"/>
      <c r="LZT3" s="185"/>
      <c r="LZU3" s="185"/>
      <c r="LZV3" s="185"/>
      <c r="LZW3" s="185"/>
      <c r="LZX3" s="185"/>
      <c r="LZY3" s="185"/>
      <c r="LZZ3" s="185"/>
      <c r="MAA3" s="185"/>
      <c r="MAB3" s="185"/>
      <c r="MAC3" s="185"/>
      <c r="MAD3" s="185"/>
      <c r="MAE3" s="185"/>
      <c r="MAF3" s="185"/>
      <c r="MAG3" s="185"/>
      <c r="MAH3" s="185"/>
      <c r="MAI3" s="185"/>
      <c r="MAJ3" s="185"/>
      <c r="MAK3" s="185"/>
      <c r="MAL3" s="185"/>
      <c r="MAM3" s="185"/>
      <c r="MAN3" s="185"/>
      <c r="MAO3" s="185"/>
      <c r="MAP3" s="185"/>
      <c r="MAQ3" s="185"/>
      <c r="MAR3" s="185"/>
      <c r="MAS3" s="185"/>
      <c r="MAT3" s="185"/>
      <c r="MAU3" s="185"/>
      <c r="MAV3" s="185"/>
      <c r="MAW3" s="185"/>
      <c r="MAX3" s="185"/>
      <c r="MAY3" s="185"/>
      <c r="MAZ3" s="185"/>
      <c r="MBA3" s="185"/>
      <c r="MBB3" s="185"/>
      <c r="MBC3" s="185"/>
      <c r="MBD3" s="185"/>
      <c r="MBE3" s="185"/>
      <c r="MBF3" s="185"/>
      <c r="MBG3" s="185"/>
      <c r="MBH3" s="185"/>
      <c r="MBI3" s="185"/>
      <c r="MBJ3" s="185"/>
      <c r="MBK3" s="185"/>
      <c r="MBL3" s="185"/>
      <c r="MBM3" s="185"/>
      <c r="MBN3" s="185"/>
      <c r="MBO3" s="185"/>
      <c r="MBP3" s="185"/>
      <c r="MBQ3" s="185"/>
      <c r="MBR3" s="185"/>
      <c r="MBS3" s="185"/>
      <c r="MBT3" s="185"/>
      <c r="MBU3" s="185"/>
      <c r="MBV3" s="185"/>
      <c r="MBW3" s="185"/>
      <c r="MBX3" s="185"/>
      <c r="MBY3" s="185"/>
      <c r="MBZ3" s="185"/>
      <c r="MCA3" s="185"/>
      <c r="MCB3" s="185"/>
      <c r="MCC3" s="185"/>
      <c r="MCD3" s="185"/>
      <c r="MCE3" s="185"/>
      <c r="MCF3" s="185"/>
      <c r="MCG3" s="185"/>
      <c r="MCH3" s="185"/>
      <c r="MCI3" s="185"/>
      <c r="MCJ3" s="185"/>
      <c r="MCK3" s="185"/>
      <c r="MCL3" s="185"/>
      <c r="MCM3" s="185"/>
      <c r="MCN3" s="185"/>
      <c r="MCO3" s="185"/>
      <c r="MCP3" s="185"/>
      <c r="MCQ3" s="185"/>
      <c r="MCR3" s="185"/>
      <c r="MCS3" s="185"/>
      <c r="MCT3" s="185"/>
      <c r="MCU3" s="185"/>
      <c r="MCV3" s="185"/>
      <c r="MCW3" s="185"/>
      <c r="MCX3" s="185"/>
      <c r="MCY3" s="185"/>
      <c r="MCZ3" s="185"/>
      <c r="MDA3" s="185"/>
      <c r="MDB3" s="185"/>
      <c r="MDC3" s="185"/>
      <c r="MDD3" s="185"/>
      <c r="MDE3" s="185"/>
      <c r="MDF3" s="185"/>
      <c r="MDG3" s="185"/>
      <c r="MDH3" s="185"/>
      <c r="MDI3" s="185"/>
      <c r="MDJ3" s="185"/>
      <c r="MDK3" s="185"/>
      <c r="MDL3" s="185"/>
      <c r="MDM3" s="185"/>
      <c r="MDN3" s="185"/>
      <c r="MDO3" s="185"/>
      <c r="MDP3" s="185"/>
      <c r="MDQ3" s="185"/>
      <c r="MDR3" s="185"/>
      <c r="MDS3" s="185"/>
      <c r="MDT3" s="185"/>
      <c r="MDU3" s="185"/>
      <c r="MDV3" s="185"/>
      <c r="MDW3" s="185"/>
      <c r="MDX3" s="185"/>
      <c r="MDY3" s="185"/>
      <c r="MDZ3" s="185"/>
      <c r="MEA3" s="185"/>
      <c r="MEB3" s="185"/>
      <c r="MEC3" s="185"/>
      <c r="MED3" s="185"/>
      <c r="MEE3" s="185"/>
      <c r="MEF3" s="185"/>
      <c r="MEG3" s="185"/>
      <c r="MEH3" s="185"/>
      <c r="MEI3" s="185"/>
      <c r="MEJ3" s="185"/>
      <c r="MEK3" s="185"/>
      <c r="MEL3" s="185"/>
      <c r="MEM3" s="185"/>
      <c r="MEN3" s="185"/>
      <c r="MEO3" s="185"/>
      <c r="MEP3" s="185"/>
      <c r="MEQ3" s="185"/>
      <c r="MER3" s="185"/>
      <c r="MES3" s="185"/>
      <c r="MET3" s="185"/>
      <c r="MEU3" s="185"/>
      <c r="MEV3" s="185"/>
      <c r="MEW3" s="185"/>
      <c r="MEX3" s="185"/>
      <c r="MEY3" s="185"/>
      <c r="MEZ3" s="185"/>
      <c r="MFA3" s="185"/>
      <c r="MFB3" s="185"/>
      <c r="MFC3" s="185"/>
      <c r="MFD3" s="185"/>
      <c r="MFE3" s="185"/>
      <c r="MFF3" s="185"/>
      <c r="MFG3" s="185"/>
      <c r="MFH3" s="185"/>
      <c r="MFI3" s="185"/>
      <c r="MFJ3" s="185"/>
      <c r="MFK3" s="185"/>
      <c r="MFL3" s="185"/>
      <c r="MFM3" s="185"/>
      <c r="MFN3" s="185"/>
      <c r="MFO3" s="185"/>
      <c r="MFP3" s="185"/>
      <c r="MFQ3" s="185"/>
      <c r="MFR3" s="185"/>
      <c r="MFS3" s="185"/>
      <c r="MFT3" s="185"/>
      <c r="MFU3" s="185"/>
      <c r="MFV3" s="185"/>
      <c r="MFW3" s="185"/>
      <c r="MFX3" s="185"/>
      <c r="MFY3" s="185"/>
      <c r="MFZ3" s="185"/>
      <c r="MGA3" s="185"/>
      <c r="MGB3" s="185"/>
      <c r="MGC3" s="185"/>
      <c r="MGD3" s="185"/>
      <c r="MGE3" s="185"/>
      <c r="MGF3" s="185"/>
      <c r="MGG3" s="185"/>
      <c r="MGH3" s="185"/>
      <c r="MGI3" s="185"/>
      <c r="MGJ3" s="185"/>
      <c r="MGK3" s="185"/>
      <c r="MGL3" s="185"/>
      <c r="MGM3" s="185"/>
      <c r="MGN3" s="185"/>
      <c r="MGO3" s="185"/>
      <c r="MGP3" s="185"/>
      <c r="MGQ3" s="185"/>
      <c r="MGR3" s="185"/>
      <c r="MGS3" s="185"/>
      <c r="MGT3" s="185"/>
      <c r="MGU3" s="185"/>
      <c r="MGV3" s="185"/>
      <c r="MGW3" s="185"/>
      <c r="MGX3" s="185"/>
      <c r="MGY3" s="185"/>
      <c r="MGZ3" s="185"/>
      <c r="MHA3" s="185"/>
      <c r="MHB3" s="185"/>
      <c r="MHC3" s="185"/>
      <c r="MHD3" s="185"/>
      <c r="MHE3" s="185"/>
      <c r="MHF3" s="185"/>
      <c r="MHG3" s="185"/>
      <c r="MHH3" s="185"/>
      <c r="MHI3" s="185"/>
      <c r="MHJ3" s="185"/>
      <c r="MHK3" s="185"/>
      <c r="MHL3" s="185"/>
      <c r="MHM3" s="185"/>
      <c r="MHN3" s="185"/>
      <c r="MHO3" s="185"/>
      <c r="MHP3" s="185"/>
      <c r="MHQ3" s="185"/>
      <c r="MHR3" s="185"/>
      <c r="MHS3" s="185"/>
      <c r="MHT3" s="185"/>
      <c r="MHU3" s="185"/>
      <c r="MHV3" s="185"/>
      <c r="MHW3" s="185"/>
      <c r="MHX3" s="185"/>
      <c r="MHY3" s="185"/>
      <c r="MHZ3" s="185"/>
      <c r="MIA3" s="185"/>
      <c r="MIB3" s="185"/>
      <c r="MIC3" s="185"/>
      <c r="MID3" s="185"/>
      <c r="MIE3" s="185"/>
      <c r="MIF3" s="185"/>
      <c r="MIG3" s="185"/>
      <c r="MIH3" s="185"/>
      <c r="MII3" s="185"/>
      <c r="MIJ3" s="185"/>
      <c r="MIK3" s="185"/>
      <c r="MIL3" s="185"/>
      <c r="MIM3" s="185"/>
      <c r="MIN3" s="185"/>
      <c r="MIO3" s="185"/>
      <c r="MIP3" s="185"/>
      <c r="MIQ3" s="185"/>
      <c r="MIR3" s="185"/>
      <c r="MIS3" s="185"/>
      <c r="MIT3" s="185"/>
      <c r="MIU3" s="185"/>
      <c r="MIV3" s="185"/>
      <c r="MIW3" s="185"/>
      <c r="MIX3" s="185"/>
      <c r="MIY3" s="185"/>
      <c r="MIZ3" s="185"/>
      <c r="MJA3" s="185"/>
      <c r="MJB3" s="185"/>
      <c r="MJC3" s="185"/>
      <c r="MJD3" s="185"/>
      <c r="MJE3" s="185"/>
      <c r="MJF3" s="185"/>
      <c r="MJG3" s="185"/>
      <c r="MJH3" s="185"/>
      <c r="MJI3" s="185"/>
      <c r="MJJ3" s="185"/>
      <c r="MJK3" s="185"/>
      <c r="MJL3" s="185"/>
      <c r="MJM3" s="185"/>
      <c r="MJN3" s="185"/>
      <c r="MJO3" s="185"/>
      <c r="MJP3" s="185"/>
      <c r="MJQ3" s="185"/>
      <c r="MJR3" s="185"/>
      <c r="MJS3" s="185"/>
      <c r="MJT3" s="185"/>
      <c r="MJU3" s="185"/>
      <c r="MJV3" s="185"/>
      <c r="MJW3" s="185"/>
      <c r="MJX3" s="185"/>
      <c r="MJY3" s="185"/>
      <c r="MJZ3" s="185"/>
      <c r="MKA3" s="185"/>
      <c r="MKB3" s="185"/>
      <c r="MKC3" s="185"/>
      <c r="MKD3" s="185"/>
      <c r="MKE3" s="185"/>
      <c r="MKF3" s="185"/>
      <c r="MKG3" s="185"/>
      <c r="MKH3" s="185"/>
      <c r="MKI3" s="185"/>
      <c r="MKJ3" s="185"/>
      <c r="MKK3" s="185"/>
      <c r="MKL3" s="185"/>
      <c r="MKM3" s="185"/>
      <c r="MKN3" s="185"/>
      <c r="MKO3" s="185"/>
      <c r="MKP3" s="185"/>
      <c r="MKQ3" s="185"/>
      <c r="MKR3" s="185"/>
      <c r="MKS3" s="185"/>
      <c r="MKT3" s="185"/>
      <c r="MKU3" s="185"/>
      <c r="MKV3" s="185"/>
      <c r="MKW3" s="185"/>
      <c r="MKX3" s="185"/>
      <c r="MKY3" s="185"/>
      <c r="MKZ3" s="185"/>
      <c r="MLA3" s="185"/>
      <c r="MLB3" s="185"/>
      <c r="MLC3" s="185"/>
      <c r="MLD3" s="185"/>
      <c r="MLE3" s="185"/>
      <c r="MLF3" s="185"/>
      <c r="MLG3" s="185"/>
      <c r="MLH3" s="185"/>
      <c r="MLI3" s="185"/>
      <c r="MLJ3" s="185"/>
      <c r="MLK3" s="185"/>
      <c r="MLL3" s="185"/>
      <c r="MLM3" s="185"/>
      <c r="MLN3" s="185"/>
      <c r="MLO3" s="185"/>
      <c r="MLP3" s="185"/>
      <c r="MLQ3" s="185"/>
      <c r="MLR3" s="185"/>
      <c r="MLS3" s="185"/>
      <c r="MLT3" s="185"/>
      <c r="MLU3" s="185"/>
      <c r="MLV3" s="185"/>
      <c r="MLW3" s="185"/>
      <c r="MLX3" s="185"/>
      <c r="MLY3" s="185"/>
      <c r="MLZ3" s="185"/>
      <c r="MMA3" s="185"/>
      <c r="MMB3" s="185"/>
      <c r="MMC3" s="185"/>
      <c r="MMD3" s="185"/>
      <c r="MME3" s="185"/>
      <c r="MMF3" s="185"/>
      <c r="MMG3" s="185"/>
      <c r="MMH3" s="185"/>
      <c r="MMI3" s="185"/>
      <c r="MMJ3" s="185"/>
      <c r="MMK3" s="185"/>
      <c r="MML3" s="185"/>
      <c r="MMM3" s="185"/>
      <c r="MMN3" s="185"/>
      <c r="MMO3" s="185"/>
      <c r="MMP3" s="185"/>
      <c r="MMQ3" s="185"/>
      <c r="MMR3" s="185"/>
      <c r="MMS3" s="185"/>
      <c r="MMT3" s="185"/>
      <c r="MMU3" s="185"/>
      <c r="MMV3" s="185"/>
      <c r="MMW3" s="185"/>
      <c r="MMX3" s="185"/>
      <c r="MMY3" s="185"/>
      <c r="MMZ3" s="185"/>
      <c r="MNA3" s="185"/>
      <c r="MNB3" s="185"/>
      <c r="MNC3" s="185"/>
      <c r="MND3" s="185"/>
      <c r="MNE3" s="185"/>
      <c r="MNF3" s="185"/>
      <c r="MNG3" s="185"/>
      <c r="MNH3" s="185"/>
      <c r="MNI3" s="185"/>
      <c r="MNJ3" s="185"/>
      <c r="MNK3" s="185"/>
      <c r="MNL3" s="185"/>
      <c r="MNM3" s="185"/>
      <c r="MNN3" s="185"/>
      <c r="MNO3" s="185"/>
      <c r="MNP3" s="185"/>
      <c r="MNQ3" s="185"/>
      <c r="MNR3" s="185"/>
      <c r="MNS3" s="185"/>
      <c r="MNT3" s="185"/>
      <c r="MNU3" s="185"/>
      <c r="MNV3" s="185"/>
      <c r="MNW3" s="185"/>
      <c r="MNX3" s="185"/>
      <c r="MNY3" s="185"/>
      <c r="MNZ3" s="185"/>
      <c r="MOA3" s="185"/>
      <c r="MOB3" s="185"/>
      <c r="MOC3" s="185"/>
      <c r="MOD3" s="185"/>
      <c r="MOE3" s="185"/>
      <c r="MOF3" s="185"/>
      <c r="MOG3" s="185"/>
      <c r="MOH3" s="185"/>
      <c r="MOI3" s="185"/>
      <c r="MOJ3" s="185"/>
      <c r="MOK3" s="185"/>
      <c r="MOL3" s="185"/>
      <c r="MOM3" s="185"/>
      <c r="MON3" s="185"/>
      <c r="MOO3" s="185"/>
      <c r="MOP3" s="185"/>
      <c r="MOQ3" s="185"/>
      <c r="MOR3" s="185"/>
      <c r="MOS3" s="185"/>
      <c r="MOT3" s="185"/>
      <c r="MOU3" s="185"/>
      <c r="MOV3" s="185"/>
      <c r="MOW3" s="185"/>
      <c r="MOX3" s="185"/>
      <c r="MOY3" s="185"/>
      <c r="MOZ3" s="185"/>
      <c r="MPA3" s="185"/>
      <c r="MPB3" s="185"/>
      <c r="MPC3" s="185"/>
      <c r="MPD3" s="185"/>
      <c r="MPE3" s="185"/>
      <c r="MPF3" s="185"/>
      <c r="MPG3" s="185"/>
      <c r="MPH3" s="185"/>
      <c r="MPI3" s="185"/>
      <c r="MPJ3" s="185"/>
      <c r="MPK3" s="185"/>
      <c r="MPL3" s="185"/>
      <c r="MPM3" s="185"/>
      <c r="MPN3" s="185"/>
      <c r="MPO3" s="185"/>
      <c r="MPP3" s="185"/>
      <c r="MPQ3" s="185"/>
      <c r="MPR3" s="185"/>
      <c r="MPS3" s="185"/>
      <c r="MPT3" s="185"/>
      <c r="MPU3" s="185"/>
      <c r="MPV3" s="185"/>
      <c r="MPW3" s="185"/>
      <c r="MPX3" s="185"/>
      <c r="MPY3" s="185"/>
      <c r="MPZ3" s="185"/>
      <c r="MQA3" s="185"/>
      <c r="MQB3" s="185"/>
      <c r="MQC3" s="185"/>
      <c r="MQD3" s="185"/>
      <c r="MQE3" s="185"/>
      <c r="MQF3" s="185"/>
      <c r="MQG3" s="185"/>
      <c r="MQH3" s="185"/>
      <c r="MQI3" s="185"/>
      <c r="MQJ3" s="185"/>
      <c r="MQK3" s="185"/>
      <c r="MQL3" s="185"/>
      <c r="MQM3" s="185"/>
      <c r="MQN3" s="185"/>
      <c r="MQO3" s="185"/>
      <c r="MQP3" s="185"/>
      <c r="MQQ3" s="185"/>
      <c r="MQR3" s="185"/>
      <c r="MQS3" s="185"/>
      <c r="MQT3" s="185"/>
      <c r="MQU3" s="185"/>
      <c r="MQV3" s="185"/>
      <c r="MQW3" s="185"/>
      <c r="MQX3" s="185"/>
      <c r="MQY3" s="185"/>
      <c r="MQZ3" s="185"/>
      <c r="MRA3" s="185"/>
      <c r="MRB3" s="185"/>
      <c r="MRC3" s="185"/>
      <c r="MRD3" s="185"/>
      <c r="MRE3" s="185"/>
      <c r="MRF3" s="185"/>
      <c r="MRG3" s="185"/>
      <c r="MRH3" s="185"/>
      <c r="MRI3" s="185"/>
      <c r="MRJ3" s="185"/>
      <c r="MRK3" s="185"/>
      <c r="MRL3" s="185"/>
      <c r="MRM3" s="185"/>
      <c r="MRN3" s="185"/>
      <c r="MRO3" s="185"/>
      <c r="MRP3" s="185"/>
      <c r="MRQ3" s="185"/>
      <c r="MRR3" s="185"/>
      <c r="MRS3" s="185"/>
      <c r="MRT3" s="185"/>
      <c r="MRU3" s="185"/>
      <c r="MRV3" s="185"/>
      <c r="MRW3" s="185"/>
      <c r="MRX3" s="185"/>
      <c r="MRY3" s="185"/>
      <c r="MRZ3" s="185"/>
      <c r="MSA3" s="185"/>
      <c r="MSB3" s="185"/>
      <c r="MSC3" s="185"/>
      <c r="MSD3" s="185"/>
      <c r="MSE3" s="185"/>
      <c r="MSF3" s="185"/>
      <c r="MSG3" s="185"/>
      <c r="MSH3" s="185"/>
      <c r="MSI3" s="185"/>
      <c r="MSJ3" s="185"/>
      <c r="MSK3" s="185"/>
      <c r="MSL3" s="185"/>
      <c r="MSM3" s="185"/>
      <c r="MSN3" s="185"/>
      <c r="MSO3" s="185"/>
      <c r="MSP3" s="185"/>
      <c r="MSQ3" s="185"/>
      <c r="MSR3" s="185"/>
      <c r="MSS3" s="185"/>
      <c r="MST3" s="185"/>
      <c r="MSU3" s="185"/>
      <c r="MSV3" s="185"/>
      <c r="MSW3" s="185"/>
      <c r="MSX3" s="185"/>
      <c r="MSY3" s="185"/>
      <c r="MSZ3" s="185"/>
      <c r="MTA3" s="185"/>
      <c r="MTB3" s="185"/>
      <c r="MTC3" s="185"/>
      <c r="MTD3" s="185"/>
      <c r="MTE3" s="185"/>
      <c r="MTF3" s="185"/>
      <c r="MTG3" s="185"/>
      <c r="MTH3" s="185"/>
      <c r="MTI3" s="185"/>
      <c r="MTJ3" s="185"/>
      <c r="MTK3" s="185"/>
      <c r="MTL3" s="185"/>
      <c r="MTM3" s="185"/>
      <c r="MTN3" s="185"/>
      <c r="MTO3" s="185"/>
      <c r="MTP3" s="185"/>
      <c r="MTQ3" s="185"/>
      <c r="MTR3" s="185"/>
      <c r="MTS3" s="185"/>
      <c r="MTT3" s="185"/>
      <c r="MTU3" s="185"/>
      <c r="MTV3" s="185"/>
      <c r="MTW3" s="185"/>
      <c r="MTX3" s="185"/>
      <c r="MTY3" s="185"/>
      <c r="MTZ3" s="185"/>
      <c r="MUA3" s="185"/>
      <c r="MUB3" s="185"/>
      <c r="MUC3" s="185"/>
      <c r="MUD3" s="185"/>
      <c r="MUE3" s="185"/>
      <c r="MUF3" s="185"/>
      <c r="MUG3" s="185"/>
      <c r="MUH3" s="185"/>
      <c r="MUI3" s="185"/>
      <c r="MUJ3" s="185"/>
      <c r="MUK3" s="185"/>
      <c r="MUL3" s="185"/>
      <c r="MUM3" s="185"/>
      <c r="MUN3" s="185"/>
      <c r="MUO3" s="185"/>
      <c r="MUP3" s="185"/>
      <c r="MUQ3" s="185"/>
      <c r="MUR3" s="185"/>
      <c r="MUS3" s="185"/>
      <c r="MUT3" s="185"/>
      <c r="MUU3" s="185"/>
      <c r="MUV3" s="185"/>
      <c r="MUW3" s="185"/>
      <c r="MUX3" s="185"/>
      <c r="MUY3" s="185"/>
      <c r="MUZ3" s="185"/>
      <c r="MVA3" s="185"/>
      <c r="MVB3" s="185"/>
      <c r="MVC3" s="185"/>
      <c r="MVD3" s="185"/>
      <c r="MVE3" s="185"/>
      <c r="MVF3" s="185"/>
      <c r="MVG3" s="185"/>
      <c r="MVH3" s="185"/>
      <c r="MVI3" s="185"/>
      <c r="MVJ3" s="185"/>
      <c r="MVK3" s="185"/>
      <c r="MVL3" s="185"/>
      <c r="MVM3" s="185"/>
      <c r="MVN3" s="185"/>
      <c r="MVO3" s="185"/>
      <c r="MVP3" s="185"/>
      <c r="MVQ3" s="185"/>
      <c r="MVR3" s="185"/>
      <c r="MVS3" s="185"/>
      <c r="MVT3" s="185"/>
      <c r="MVU3" s="185"/>
      <c r="MVV3" s="185"/>
      <c r="MVW3" s="185"/>
      <c r="MVX3" s="185"/>
      <c r="MVY3" s="185"/>
      <c r="MVZ3" s="185"/>
      <c r="MWA3" s="185"/>
      <c r="MWB3" s="185"/>
      <c r="MWC3" s="185"/>
      <c r="MWD3" s="185"/>
      <c r="MWE3" s="185"/>
      <c r="MWF3" s="185"/>
      <c r="MWG3" s="185"/>
      <c r="MWH3" s="185"/>
      <c r="MWI3" s="185"/>
      <c r="MWJ3" s="185"/>
      <c r="MWK3" s="185"/>
      <c r="MWL3" s="185"/>
      <c r="MWM3" s="185"/>
      <c r="MWN3" s="185"/>
      <c r="MWO3" s="185"/>
      <c r="MWP3" s="185"/>
      <c r="MWQ3" s="185"/>
      <c r="MWR3" s="185"/>
      <c r="MWS3" s="185"/>
      <c r="MWT3" s="185"/>
      <c r="MWU3" s="185"/>
      <c r="MWV3" s="185"/>
      <c r="MWW3" s="185"/>
      <c r="MWX3" s="185"/>
      <c r="MWY3" s="185"/>
      <c r="MWZ3" s="185"/>
      <c r="MXA3" s="185"/>
      <c r="MXB3" s="185"/>
      <c r="MXC3" s="185"/>
      <c r="MXD3" s="185"/>
      <c r="MXE3" s="185"/>
      <c r="MXF3" s="185"/>
      <c r="MXG3" s="185"/>
      <c r="MXH3" s="185"/>
      <c r="MXI3" s="185"/>
      <c r="MXJ3" s="185"/>
      <c r="MXK3" s="185"/>
      <c r="MXL3" s="185"/>
      <c r="MXM3" s="185"/>
      <c r="MXN3" s="185"/>
      <c r="MXO3" s="185"/>
      <c r="MXP3" s="185"/>
      <c r="MXQ3" s="185"/>
      <c r="MXR3" s="185"/>
      <c r="MXS3" s="185"/>
      <c r="MXT3" s="185"/>
      <c r="MXU3" s="185"/>
      <c r="MXV3" s="185"/>
      <c r="MXW3" s="185"/>
      <c r="MXX3" s="185"/>
      <c r="MXY3" s="185"/>
      <c r="MXZ3" s="185"/>
      <c r="MYA3" s="185"/>
      <c r="MYB3" s="185"/>
      <c r="MYC3" s="185"/>
      <c r="MYD3" s="185"/>
      <c r="MYE3" s="185"/>
      <c r="MYF3" s="185"/>
      <c r="MYG3" s="185"/>
      <c r="MYH3" s="185"/>
      <c r="MYI3" s="185"/>
      <c r="MYJ3" s="185"/>
      <c r="MYK3" s="185"/>
      <c r="MYL3" s="185"/>
      <c r="MYM3" s="185"/>
      <c r="MYN3" s="185"/>
      <c r="MYO3" s="185"/>
      <c r="MYP3" s="185"/>
      <c r="MYQ3" s="185"/>
      <c r="MYR3" s="185"/>
      <c r="MYS3" s="185"/>
      <c r="MYT3" s="185"/>
      <c r="MYU3" s="185"/>
      <c r="MYV3" s="185"/>
      <c r="MYW3" s="185"/>
      <c r="MYX3" s="185"/>
      <c r="MYY3" s="185"/>
      <c r="MYZ3" s="185"/>
      <c r="MZA3" s="185"/>
      <c r="MZB3" s="185"/>
      <c r="MZC3" s="185"/>
      <c r="MZD3" s="185"/>
      <c r="MZE3" s="185"/>
      <c r="MZF3" s="185"/>
      <c r="MZG3" s="185"/>
      <c r="MZH3" s="185"/>
      <c r="MZI3" s="185"/>
      <c r="MZJ3" s="185"/>
      <c r="MZK3" s="185"/>
      <c r="MZL3" s="185"/>
      <c r="MZM3" s="185"/>
      <c r="MZN3" s="185"/>
      <c r="MZO3" s="185"/>
      <c r="MZP3" s="185"/>
      <c r="MZQ3" s="185"/>
      <c r="MZR3" s="185"/>
      <c r="MZS3" s="185"/>
      <c r="MZT3" s="185"/>
      <c r="MZU3" s="185"/>
      <c r="MZV3" s="185"/>
      <c r="MZW3" s="185"/>
      <c r="MZX3" s="185"/>
      <c r="MZY3" s="185"/>
      <c r="MZZ3" s="185"/>
      <c r="NAA3" s="185"/>
      <c r="NAB3" s="185"/>
      <c r="NAC3" s="185"/>
      <c r="NAD3" s="185"/>
      <c r="NAE3" s="185"/>
      <c r="NAF3" s="185"/>
      <c r="NAG3" s="185"/>
      <c r="NAH3" s="185"/>
      <c r="NAI3" s="185"/>
      <c r="NAJ3" s="185"/>
      <c r="NAK3" s="185"/>
      <c r="NAL3" s="185"/>
      <c r="NAM3" s="185"/>
      <c r="NAN3" s="185"/>
      <c r="NAO3" s="185"/>
      <c r="NAP3" s="185"/>
      <c r="NAQ3" s="185"/>
      <c r="NAR3" s="185"/>
      <c r="NAS3" s="185"/>
      <c r="NAT3" s="185"/>
      <c r="NAU3" s="185"/>
      <c r="NAV3" s="185"/>
      <c r="NAW3" s="185"/>
      <c r="NAX3" s="185"/>
      <c r="NAY3" s="185"/>
      <c r="NAZ3" s="185"/>
      <c r="NBA3" s="185"/>
      <c r="NBB3" s="185"/>
      <c r="NBC3" s="185"/>
      <c r="NBD3" s="185"/>
      <c r="NBE3" s="185"/>
      <c r="NBF3" s="185"/>
      <c r="NBG3" s="185"/>
      <c r="NBH3" s="185"/>
      <c r="NBI3" s="185"/>
      <c r="NBJ3" s="185"/>
      <c r="NBK3" s="185"/>
      <c r="NBL3" s="185"/>
      <c r="NBM3" s="185"/>
      <c r="NBN3" s="185"/>
      <c r="NBO3" s="185"/>
      <c r="NBP3" s="185"/>
      <c r="NBQ3" s="185"/>
      <c r="NBR3" s="185"/>
      <c r="NBS3" s="185"/>
      <c r="NBT3" s="185"/>
      <c r="NBU3" s="185"/>
      <c r="NBV3" s="185"/>
      <c r="NBW3" s="185"/>
      <c r="NBX3" s="185"/>
      <c r="NBY3" s="185"/>
      <c r="NBZ3" s="185"/>
      <c r="NCA3" s="185"/>
      <c r="NCB3" s="185"/>
      <c r="NCC3" s="185"/>
      <c r="NCD3" s="185"/>
      <c r="NCE3" s="185"/>
      <c r="NCF3" s="185"/>
      <c r="NCG3" s="185"/>
      <c r="NCH3" s="185"/>
      <c r="NCI3" s="185"/>
      <c r="NCJ3" s="185"/>
      <c r="NCK3" s="185"/>
      <c r="NCL3" s="185"/>
      <c r="NCM3" s="185"/>
      <c r="NCN3" s="185"/>
      <c r="NCO3" s="185"/>
      <c r="NCP3" s="185"/>
      <c r="NCQ3" s="185"/>
      <c r="NCR3" s="185"/>
      <c r="NCS3" s="185"/>
      <c r="NCT3" s="185"/>
      <c r="NCU3" s="185"/>
      <c r="NCV3" s="185"/>
      <c r="NCW3" s="185"/>
      <c r="NCX3" s="185"/>
      <c r="NCY3" s="185"/>
      <c r="NCZ3" s="185"/>
      <c r="NDA3" s="185"/>
      <c r="NDB3" s="185"/>
      <c r="NDC3" s="185"/>
      <c r="NDD3" s="185"/>
      <c r="NDE3" s="185"/>
      <c r="NDF3" s="185"/>
      <c r="NDG3" s="185"/>
      <c r="NDH3" s="185"/>
      <c r="NDI3" s="185"/>
      <c r="NDJ3" s="185"/>
      <c r="NDK3" s="185"/>
      <c r="NDL3" s="185"/>
      <c r="NDM3" s="185"/>
      <c r="NDN3" s="185"/>
      <c r="NDO3" s="185"/>
      <c r="NDP3" s="185"/>
      <c r="NDQ3" s="185"/>
      <c r="NDR3" s="185"/>
      <c r="NDS3" s="185"/>
      <c r="NDT3" s="185"/>
      <c r="NDU3" s="185"/>
      <c r="NDV3" s="185"/>
      <c r="NDW3" s="185"/>
      <c r="NDX3" s="185"/>
      <c r="NDY3" s="185"/>
      <c r="NDZ3" s="185"/>
      <c r="NEA3" s="185"/>
      <c r="NEB3" s="185"/>
      <c r="NEC3" s="185"/>
      <c r="NED3" s="185"/>
      <c r="NEE3" s="185"/>
      <c r="NEF3" s="185"/>
      <c r="NEG3" s="185"/>
      <c r="NEH3" s="185"/>
      <c r="NEI3" s="185"/>
      <c r="NEJ3" s="185"/>
      <c r="NEK3" s="185"/>
      <c r="NEL3" s="185"/>
      <c r="NEM3" s="185"/>
      <c r="NEN3" s="185"/>
      <c r="NEO3" s="185"/>
      <c r="NEP3" s="185"/>
      <c r="NEQ3" s="185"/>
      <c r="NER3" s="185"/>
      <c r="NES3" s="185"/>
      <c r="NET3" s="185"/>
      <c r="NEU3" s="185"/>
      <c r="NEV3" s="185"/>
      <c r="NEW3" s="185"/>
      <c r="NEX3" s="185"/>
      <c r="NEY3" s="185"/>
      <c r="NEZ3" s="185"/>
      <c r="NFA3" s="185"/>
      <c r="NFB3" s="185"/>
      <c r="NFC3" s="185"/>
      <c r="NFD3" s="185"/>
      <c r="NFE3" s="185"/>
      <c r="NFF3" s="185"/>
      <c r="NFG3" s="185"/>
      <c r="NFH3" s="185"/>
      <c r="NFI3" s="185"/>
      <c r="NFJ3" s="185"/>
      <c r="NFK3" s="185"/>
      <c r="NFL3" s="185"/>
      <c r="NFM3" s="185"/>
      <c r="NFN3" s="185"/>
      <c r="NFO3" s="185"/>
      <c r="NFP3" s="185"/>
      <c r="NFQ3" s="185"/>
      <c r="NFR3" s="185"/>
      <c r="NFS3" s="185"/>
      <c r="NFT3" s="185"/>
      <c r="NFU3" s="185"/>
      <c r="NFV3" s="185"/>
      <c r="NFW3" s="185"/>
      <c r="NFX3" s="185"/>
      <c r="NFY3" s="185"/>
      <c r="NFZ3" s="185"/>
      <c r="NGA3" s="185"/>
      <c r="NGB3" s="185"/>
      <c r="NGC3" s="185"/>
      <c r="NGD3" s="185"/>
      <c r="NGE3" s="185"/>
      <c r="NGF3" s="185"/>
      <c r="NGG3" s="185"/>
      <c r="NGH3" s="185"/>
      <c r="NGI3" s="185"/>
      <c r="NGJ3" s="185"/>
      <c r="NGK3" s="185"/>
      <c r="NGL3" s="185"/>
      <c r="NGM3" s="185"/>
      <c r="NGN3" s="185"/>
      <c r="NGO3" s="185"/>
      <c r="NGP3" s="185"/>
      <c r="NGQ3" s="185"/>
      <c r="NGR3" s="185"/>
      <c r="NGS3" s="185"/>
      <c r="NGT3" s="185"/>
      <c r="NGU3" s="185"/>
      <c r="NGV3" s="185"/>
      <c r="NGW3" s="185"/>
      <c r="NGX3" s="185"/>
      <c r="NGY3" s="185"/>
      <c r="NGZ3" s="185"/>
      <c r="NHA3" s="185"/>
      <c r="NHB3" s="185"/>
      <c r="NHC3" s="185"/>
      <c r="NHD3" s="185"/>
      <c r="NHE3" s="185"/>
      <c r="NHF3" s="185"/>
      <c r="NHG3" s="185"/>
      <c r="NHH3" s="185"/>
      <c r="NHI3" s="185"/>
      <c r="NHJ3" s="185"/>
      <c r="NHK3" s="185"/>
      <c r="NHL3" s="185"/>
      <c r="NHM3" s="185"/>
      <c r="NHN3" s="185"/>
      <c r="NHO3" s="185"/>
      <c r="NHP3" s="185"/>
      <c r="NHQ3" s="185"/>
      <c r="NHR3" s="185"/>
      <c r="NHS3" s="185"/>
      <c r="NHT3" s="185"/>
      <c r="NHU3" s="185"/>
      <c r="NHV3" s="185"/>
      <c r="NHW3" s="185"/>
      <c r="NHX3" s="185"/>
      <c r="NHY3" s="185"/>
      <c r="NHZ3" s="185"/>
      <c r="NIA3" s="185"/>
      <c r="NIB3" s="185"/>
      <c r="NIC3" s="185"/>
      <c r="NID3" s="185"/>
      <c r="NIE3" s="185"/>
      <c r="NIF3" s="185"/>
      <c r="NIG3" s="185"/>
      <c r="NIH3" s="185"/>
      <c r="NII3" s="185"/>
      <c r="NIJ3" s="185"/>
      <c r="NIK3" s="185"/>
      <c r="NIL3" s="185"/>
      <c r="NIM3" s="185"/>
      <c r="NIN3" s="185"/>
      <c r="NIO3" s="185"/>
      <c r="NIP3" s="185"/>
      <c r="NIQ3" s="185"/>
      <c r="NIR3" s="185"/>
      <c r="NIS3" s="185"/>
      <c r="NIT3" s="185"/>
      <c r="NIU3" s="185"/>
      <c r="NIV3" s="185"/>
      <c r="NIW3" s="185"/>
      <c r="NIX3" s="185"/>
      <c r="NIY3" s="185"/>
      <c r="NIZ3" s="185"/>
      <c r="NJA3" s="185"/>
      <c r="NJB3" s="185"/>
      <c r="NJC3" s="185"/>
      <c r="NJD3" s="185"/>
      <c r="NJE3" s="185"/>
      <c r="NJF3" s="185"/>
      <c r="NJG3" s="185"/>
      <c r="NJH3" s="185"/>
      <c r="NJI3" s="185"/>
      <c r="NJJ3" s="185"/>
      <c r="NJK3" s="185"/>
      <c r="NJL3" s="185"/>
      <c r="NJM3" s="185"/>
      <c r="NJN3" s="185"/>
      <c r="NJO3" s="185"/>
      <c r="NJP3" s="185"/>
      <c r="NJQ3" s="185"/>
      <c r="NJR3" s="185"/>
      <c r="NJS3" s="185"/>
      <c r="NJT3" s="185"/>
      <c r="NJU3" s="185"/>
      <c r="NJV3" s="185"/>
      <c r="NJW3" s="185"/>
      <c r="NJX3" s="185"/>
      <c r="NJY3" s="185"/>
      <c r="NJZ3" s="185"/>
      <c r="NKA3" s="185"/>
      <c r="NKB3" s="185"/>
      <c r="NKC3" s="185"/>
      <c r="NKD3" s="185"/>
      <c r="NKE3" s="185"/>
      <c r="NKF3" s="185"/>
      <c r="NKG3" s="185"/>
      <c r="NKH3" s="185"/>
      <c r="NKI3" s="185"/>
      <c r="NKJ3" s="185"/>
      <c r="NKK3" s="185"/>
      <c r="NKL3" s="185"/>
      <c r="NKM3" s="185"/>
      <c r="NKN3" s="185"/>
      <c r="NKO3" s="185"/>
      <c r="NKP3" s="185"/>
      <c r="NKQ3" s="185"/>
      <c r="NKR3" s="185"/>
      <c r="NKS3" s="185"/>
      <c r="NKT3" s="185"/>
      <c r="NKU3" s="185"/>
      <c r="NKV3" s="185"/>
      <c r="NKW3" s="185"/>
      <c r="NKX3" s="185"/>
      <c r="NKY3" s="185"/>
      <c r="NKZ3" s="185"/>
      <c r="NLA3" s="185"/>
      <c r="NLB3" s="185"/>
      <c r="NLC3" s="185"/>
      <c r="NLD3" s="185"/>
      <c r="NLE3" s="185"/>
      <c r="NLF3" s="185"/>
      <c r="NLG3" s="185"/>
      <c r="NLH3" s="185"/>
      <c r="NLI3" s="185"/>
      <c r="NLJ3" s="185"/>
      <c r="NLK3" s="185"/>
      <c r="NLL3" s="185"/>
      <c r="NLM3" s="185"/>
      <c r="NLN3" s="185"/>
      <c r="NLO3" s="185"/>
      <c r="NLP3" s="185"/>
      <c r="NLQ3" s="185"/>
      <c r="NLR3" s="185"/>
      <c r="NLS3" s="185"/>
      <c r="NLT3" s="185"/>
      <c r="NLU3" s="185"/>
      <c r="NLV3" s="185"/>
      <c r="NLW3" s="185"/>
      <c r="NLX3" s="185"/>
      <c r="NLY3" s="185"/>
      <c r="NLZ3" s="185"/>
      <c r="NMA3" s="185"/>
      <c r="NMB3" s="185"/>
      <c r="NMC3" s="185"/>
      <c r="NMD3" s="185"/>
      <c r="NME3" s="185"/>
      <c r="NMF3" s="185"/>
      <c r="NMG3" s="185"/>
      <c r="NMH3" s="185"/>
      <c r="NMI3" s="185"/>
      <c r="NMJ3" s="185"/>
      <c r="NMK3" s="185"/>
      <c r="NML3" s="185"/>
      <c r="NMM3" s="185"/>
      <c r="NMN3" s="185"/>
      <c r="NMO3" s="185"/>
      <c r="NMP3" s="185"/>
      <c r="NMQ3" s="185"/>
      <c r="NMR3" s="185"/>
      <c r="NMS3" s="185"/>
      <c r="NMT3" s="185"/>
      <c r="NMU3" s="185"/>
      <c r="NMV3" s="185"/>
      <c r="NMW3" s="185"/>
      <c r="NMX3" s="185"/>
      <c r="NMY3" s="185"/>
      <c r="NMZ3" s="185"/>
      <c r="NNA3" s="185"/>
      <c r="NNB3" s="185"/>
      <c r="NNC3" s="185"/>
      <c r="NND3" s="185"/>
      <c r="NNE3" s="185"/>
      <c r="NNF3" s="185"/>
      <c r="NNG3" s="185"/>
      <c r="NNH3" s="185"/>
      <c r="NNI3" s="185"/>
      <c r="NNJ3" s="185"/>
      <c r="NNK3" s="185"/>
      <c r="NNL3" s="185"/>
      <c r="NNM3" s="185"/>
      <c r="NNN3" s="185"/>
      <c r="NNO3" s="185"/>
      <c r="NNP3" s="185"/>
      <c r="NNQ3" s="185"/>
      <c r="NNR3" s="185"/>
      <c r="NNS3" s="185"/>
      <c r="NNT3" s="185"/>
      <c r="NNU3" s="185"/>
      <c r="NNV3" s="185"/>
      <c r="NNW3" s="185"/>
      <c r="NNX3" s="185"/>
      <c r="NNY3" s="185"/>
      <c r="NNZ3" s="185"/>
      <c r="NOA3" s="185"/>
      <c r="NOB3" s="185"/>
      <c r="NOC3" s="185"/>
      <c r="NOD3" s="185"/>
      <c r="NOE3" s="185"/>
      <c r="NOF3" s="185"/>
      <c r="NOG3" s="185"/>
      <c r="NOH3" s="185"/>
      <c r="NOI3" s="185"/>
      <c r="NOJ3" s="185"/>
      <c r="NOK3" s="185"/>
      <c r="NOL3" s="185"/>
      <c r="NOM3" s="185"/>
      <c r="NON3" s="185"/>
      <c r="NOO3" s="185"/>
      <c r="NOP3" s="185"/>
      <c r="NOQ3" s="185"/>
      <c r="NOR3" s="185"/>
      <c r="NOS3" s="185"/>
      <c r="NOT3" s="185"/>
      <c r="NOU3" s="185"/>
      <c r="NOV3" s="185"/>
      <c r="NOW3" s="185"/>
      <c r="NOX3" s="185"/>
      <c r="NOY3" s="185"/>
      <c r="NOZ3" s="185"/>
      <c r="NPA3" s="185"/>
      <c r="NPB3" s="185"/>
      <c r="NPC3" s="185"/>
      <c r="NPD3" s="185"/>
      <c r="NPE3" s="185"/>
      <c r="NPF3" s="185"/>
      <c r="NPG3" s="185"/>
      <c r="NPH3" s="185"/>
      <c r="NPI3" s="185"/>
      <c r="NPJ3" s="185"/>
      <c r="NPK3" s="185"/>
      <c r="NPL3" s="185"/>
      <c r="NPM3" s="185"/>
      <c r="NPN3" s="185"/>
      <c r="NPO3" s="185"/>
      <c r="NPP3" s="185"/>
      <c r="NPQ3" s="185"/>
      <c r="NPR3" s="185"/>
      <c r="NPS3" s="185"/>
      <c r="NPT3" s="185"/>
      <c r="NPU3" s="185"/>
      <c r="NPV3" s="185"/>
      <c r="NPW3" s="185"/>
      <c r="NPX3" s="185"/>
      <c r="NPY3" s="185"/>
      <c r="NPZ3" s="185"/>
      <c r="NQA3" s="185"/>
      <c r="NQB3" s="185"/>
      <c r="NQC3" s="185"/>
      <c r="NQD3" s="185"/>
      <c r="NQE3" s="185"/>
      <c r="NQF3" s="185"/>
      <c r="NQG3" s="185"/>
      <c r="NQH3" s="185"/>
      <c r="NQI3" s="185"/>
      <c r="NQJ3" s="185"/>
      <c r="NQK3" s="185"/>
      <c r="NQL3" s="185"/>
      <c r="NQM3" s="185"/>
      <c r="NQN3" s="185"/>
      <c r="NQO3" s="185"/>
      <c r="NQP3" s="185"/>
      <c r="NQQ3" s="185"/>
      <c r="NQR3" s="185"/>
      <c r="NQS3" s="185"/>
      <c r="NQT3" s="185"/>
      <c r="NQU3" s="185"/>
      <c r="NQV3" s="185"/>
      <c r="NQW3" s="185"/>
      <c r="NQX3" s="185"/>
      <c r="NQY3" s="185"/>
      <c r="NQZ3" s="185"/>
      <c r="NRA3" s="185"/>
      <c r="NRB3" s="185"/>
      <c r="NRC3" s="185"/>
      <c r="NRD3" s="185"/>
      <c r="NRE3" s="185"/>
      <c r="NRF3" s="185"/>
      <c r="NRG3" s="185"/>
      <c r="NRH3" s="185"/>
      <c r="NRI3" s="185"/>
      <c r="NRJ3" s="185"/>
      <c r="NRK3" s="185"/>
      <c r="NRL3" s="185"/>
      <c r="NRM3" s="185"/>
      <c r="NRN3" s="185"/>
      <c r="NRO3" s="185"/>
      <c r="NRP3" s="185"/>
      <c r="NRQ3" s="185"/>
      <c r="NRR3" s="185"/>
      <c r="NRS3" s="185"/>
      <c r="NRT3" s="185"/>
      <c r="NRU3" s="185"/>
      <c r="NRV3" s="185"/>
      <c r="NRW3" s="185"/>
      <c r="NRX3" s="185"/>
      <c r="NRY3" s="185"/>
      <c r="NRZ3" s="185"/>
      <c r="NSA3" s="185"/>
      <c r="NSB3" s="185"/>
      <c r="NSC3" s="185"/>
      <c r="NSD3" s="185"/>
      <c r="NSE3" s="185"/>
      <c r="NSF3" s="185"/>
      <c r="NSG3" s="185"/>
      <c r="NSH3" s="185"/>
      <c r="NSI3" s="185"/>
      <c r="NSJ3" s="185"/>
      <c r="NSK3" s="185"/>
      <c r="NSL3" s="185"/>
      <c r="NSM3" s="185"/>
      <c r="NSN3" s="185"/>
      <c r="NSO3" s="185"/>
      <c r="NSP3" s="185"/>
      <c r="NSQ3" s="185"/>
      <c r="NSR3" s="185"/>
      <c r="NSS3" s="185"/>
      <c r="NST3" s="185"/>
      <c r="NSU3" s="185"/>
      <c r="NSV3" s="185"/>
      <c r="NSW3" s="185"/>
      <c r="NSX3" s="185"/>
      <c r="NSY3" s="185"/>
      <c r="NSZ3" s="185"/>
      <c r="NTA3" s="185"/>
      <c r="NTB3" s="185"/>
      <c r="NTC3" s="185"/>
      <c r="NTD3" s="185"/>
      <c r="NTE3" s="185"/>
      <c r="NTF3" s="185"/>
      <c r="NTG3" s="185"/>
      <c r="NTH3" s="185"/>
      <c r="NTI3" s="185"/>
      <c r="NTJ3" s="185"/>
      <c r="NTK3" s="185"/>
      <c r="NTL3" s="185"/>
      <c r="NTM3" s="185"/>
      <c r="NTN3" s="185"/>
      <c r="NTO3" s="185"/>
      <c r="NTP3" s="185"/>
      <c r="NTQ3" s="185"/>
      <c r="NTR3" s="185"/>
      <c r="NTS3" s="185"/>
      <c r="NTT3" s="185"/>
      <c r="NTU3" s="185"/>
      <c r="NTV3" s="185"/>
      <c r="NTW3" s="185"/>
      <c r="NTX3" s="185"/>
      <c r="NTY3" s="185"/>
      <c r="NTZ3" s="185"/>
      <c r="NUA3" s="185"/>
      <c r="NUB3" s="185"/>
      <c r="NUC3" s="185"/>
      <c r="NUD3" s="185"/>
      <c r="NUE3" s="185"/>
      <c r="NUF3" s="185"/>
      <c r="NUG3" s="185"/>
      <c r="NUH3" s="185"/>
      <c r="NUI3" s="185"/>
      <c r="NUJ3" s="185"/>
      <c r="NUK3" s="185"/>
      <c r="NUL3" s="185"/>
      <c r="NUM3" s="185"/>
      <c r="NUN3" s="185"/>
      <c r="NUO3" s="185"/>
      <c r="NUP3" s="185"/>
      <c r="NUQ3" s="185"/>
      <c r="NUR3" s="185"/>
      <c r="NUS3" s="185"/>
      <c r="NUT3" s="185"/>
      <c r="NUU3" s="185"/>
      <c r="NUV3" s="185"/>
      <c r="NUW3" s="185"/>
      <c r="NUX3" s="185"/>
      <c r="NUY3" s="185"/>
      <c r="NUZ3" s="185"/>
      <c r="NVA3" s="185"/>
      <c r="NVB3" s="185"/>
      <c r="NVC3" s="185"/>
      <c r="NVD3" s="185"/>
      <c r="NVE3" s="185"/>
      <c r="NVF3" s="185"/>
      <c r="NVG3" s="185"/>
      <c r="NVH3" s="185"/>
      <c r="NVI3" s="185"/>
      <c r="NVJ3" s="185"/>
      <c r="NVK3" s="185"/>
      <c r="NVL3" s="185"/>
      <c r="NVM3" s="185"/>
      <c r="NVN3" s="185"/>
      <c r="NVO3" s="185"/>
      <c r="NVP3" s="185"/>
      <c r="NVQ3" s="185"/>
      <c r="NVR3" s="185"/>
      <c r="NVS3" s="185"/>
      <c r="NVT3" s="185"/>
      <c r="NVU3" s="185"/>
      <c r="NVV3" s="185"/>
      <c r="NVW3" s="185"/>
      <c r="NVX3" s="185"/>
      <c r="NVY3" s="185"/>
      <c r="NVZ3" s="185"/>
      <c r="NWA3" s="185"/>
      <c r="NWB3" s="185"/>
      <c r="NWC3" s="185"/>
      <c r="NWD3" s="185"/>
      <c r="NWE3" s="185"/>
      <c r="NWF3" s="185"/>
      <c r="NWG3" s="185"/>
      <c r="NWH3" s="185"/>
      <c r="NWI3" s="185"/>
      <c r="NWJ3" s="185"/>
      <c r="NWK3" s="185"/>
      <c r="NWL3" s="185"/>
      <c r="NWM3" s="185"/>
      <c r="NWN3" s="185"/>
      <c r="NWO3" s="185"/>
      <c r="NWP3" s="185"/>
      <c r="NWQ3" s="185"/>
      <c r="NWR3" s="185"/>
      <c r="NWS3" s="185"/>
      <c r="NWT3" s="185"/>
      <c r="NWU3" s="185"/>
      <c r="NWV3" s="185"/>
      <c r="NWW3" s="185"/>
      <c r="NWX3" s="185"/>
      <c r="NWY3" s="185"/>
      <c r="NWZ3" s="185"/>
      <c r="NXA3" s="185"/>
      <c r="NXB3" s="185"/>
      <c r="NXC3" s="185"/>
      <c r="NXD3" s="185"/>
      <c r="NXE3" s="185"/>
      <c r="NXF3" s="185"/>
      <c r="NXG3" s="185"/>
      <c r="NXH3" s="185"/>
      <c r="NXI3" s="185"/>
      <c r="NXJ3" s="185"/>
      <c r="NXK3" s="185"/>
      <c r="NXL3" s="185"/>
      <c r="NXM3" s="185"/>
      <c r="NXN3" s="185"/>
      <c r="NXO3" s="185"/>
      <c r="NXP3" s="185"/>
      <c r="NXQ3" s="185"/>
      <c r="NXR3" s="185"/>
      <c r="NXS3" s="185"/>
      <c r="NXT3" s="185"/>
      <c r="NXU3" s="185"/>
      <c r="NXV3" s="185"/>
      <c r="NXW3" s="185"/>
      <c r="NXX3" s="185"/>
      <c r="NXY3" s="185"/>
      <c r="NXZ3" s="185"/>
      <c r="NYA3" s="185"/>
      <c r="NYB3" s="185"/>
      <c r="NYC3" s="185"/>
      <c r="NYD3" s="185"/>
      <c r="NYE3" s="185"/>
      <c r="NYF3" s="185"/>
      <c r="NYG3" s="185"/>
      <c r="NYH3" s="185"/>
      <c r="NYI3" s="185"/>
      <c r="NYJ3" s="185"/>
      <c r="NYK3" s="185"/>
      <c r="NYL3" s="185"/>
      <c r="NYM3" s="185"/>
      <c r="NYN3" s="185"/>
      <c r="NYO3" s="185"/>
      <c r="NYP3" s="185"/>
      <c r="NYQ3" s="185"/>
      <c r="NYR3" s="185"/>
      <c r="NYS3" s="185"/>
      <c r="NYT3" s="185"/>
      <c r="NYU3" s="185"/>
      <c r="NYV3" s="185"/>
      <c r="NYW3" s="185"/>
      <c r="NYX3" s="185"/>
      <c r="NYY3" s="185"/>
      <c r="NYZ3" s="185"/>
      <c r="NZA3" s="185"/>
      <c r="NZB3" s="185"/>
      <c r="NZC3" s="185"/>
      <c r="NZD3" s="185"/>
      <c r="NZE3" s="185"/>
      <c r="NZF3" s="185"/>
      <c r="NZG3" s="185"/>
      <c r="NZH3" s="185"/>
      <c r="NZI3" s="185"/>
      <c r="NZJ3" s="185"/>
      <c r="NZK3" s="185"/>
      <c r="NZL3" s="185"/>
      <c r="NZM3" s="185"/>
      <c r="NZN3" s="185"/>
      <c r="NZO3" s="185"/>
      <c r="NZP3" s="185"/>
      <c r="NZQ3" s="185"/>
      <c r="NZR3" s="185"/>
      <c r="NZS3" s="185"/>
      <c r="NZT3" s="185"/>
      <c r="NZU3" s="185"/>
      <c r="NZV3" s="185"/>
      <c r="NZW3" s="185"/>
      <c r="NZX3" s="185"/>
      <c r="NZY3" s="185"/>
      <c r="NZZ3" s="185"/>
      <c r="OAA3" s="185"/>
      <c r="OAB3" s="185"/>
      <c r="OAC3" s="185"/>
      <c r="OAD3" s="185"/>
      <c r="OAE3" s="185"/>
      <c r="OAF3" s="185"/>
      <c r="OAG3" s="185"/>
      <c r="OAH3" s="185"/>
      <c r="OAI3" s="185"/>
      <c r="OAJ3" s="185"/>
      <c r="OAK3" s="185"/>
      <c r="OAL3" s="185"/>
      <c r="OAM3" s="185"/>
      <c r="OAN3" s="185"/>
      <c r="OAO3" s="185"/>
      <c r="OAP3" s="185"/>
      <c r="OAQ3" s="185"/>
      <c r="OAR3" s="185"/>
      <c r="OAS3" s="185"/>
      <c r="OAT3" s="185"/>
      <c r="OAU3" s="185"/>
      <c r="OAV3" s="185"/>
      <c r="OAW3" s="185"/>
      <c r="OAX3" s="185"/>
      <c r="OAY3" s="185"/>
      <c r="OAZ3" s="185"/>
      <c r="OBA3" s="185"/>
      <c r="OBB3" s="185"/>
      <c r="OBC3" s="185"/>
      <c r="OBD3" s="185"/>
      <c r="OBE3" s="185"/>
      <c r="OBF3" s="185"/>
      <c r="OBG3" s="185"/>
      <c r="OBH3" s="185"/>
      <c r="OBI3" s="185"/>
      <c r="OBJ3" s="185"/>
      <c r="OBK3" s="185"/>
      <c r="OBL3" s="185"/>
      <c r="OBM3" s="185"/>
      <c r="OBN3" s="185"/>
      <c r="OBO3" s="185"/>
      <c r="OBP3" s="185"/>
      <c r="OBQ3" s="185"/>
      <c r="OBR3" s="185"/>
      <c r="OBS3" s="185"/>
      <c r="OBT3" s="185"/>
      <c r="OBU3" s="185"/>
      <c r="OBV3" s="185"/>
      <c r="OBW3" s="185"/>
      <c r="OBX3" s="185"/>
      <c r="OBY3" s="185"/>
      <c r="OBZ3" s="185"/>
      <c r="OCA3" s="185"/>
      <c r="OCB3" s="185"/>
      <c r="OCC3" s="185"/>
      <c r="OCD3" s="185"/>
      <c r="OCE3" s="185"/>
      <c r="OCF3" s="185"/>
      <c r="OCG3" s="185"/>
      <c r="OCH3" s="185"/>
      <c r="OCI3" s="185"/>
      <c r="OCJ3" s="185"/>
      <c r="OCK3" s="185"/>
      <c r="OCL3" s="185"/>
      <c r="OCM3" s="185"/>
      <c r="OCN3" s="185"/>
      <c r="OCO3" s="185"/>
      <c r="OCP3" s="185"/>
      <c r="OCQ3" s="185"/>
      <c r="OCR3" s="185"/>
      <c r="OCS3" s="185"/>
      <c r="OCT3" s="185"/>
      <c r="OCU3" s="185"/>
      <c r="OCV3" s="185"/>
      <c r="OCW3" s="185"/>
      <c r="OCX3" s="185"/>
      <c r="OCY3" s="185"/>
      <c r="OCZ3" s="185"/>
      <c r="ODA3" s="185"/>
      <c r="ODB3" s="185"/>
      <c r="ODC3" s="185"/>
      <c r="ODD3" s="185"/>
      <c r="ODE3" s="185"/>
      <c r="ODF3" s="185"/>
      <c r="ODG3" s="185"/>
      <c r="ODH3" s="185"/>
      <c r="ODI3" s="185"/>
      <c r="ODJ3" s="185"/>
      <c r="ODK3" s="185"/>
      <c r="ODL3" s="185"/>
      <c r="ODM3" s="185"/>
      <c r="ODN3" s="185"/>
      <c r="ODO3" s="185"/>
      <c r="ODP3" s="185"/>
      <c r="ODQ3" s="185"/>
      <c r="ODR3" s="185"/>
      <c r="ODS3" s="185"/>
      <c r="ODT3" s="185"/>
      <c r="ODU3" s="185"/>
      <c r="ODV3" s="185"/>
      <c r="ODW3" s="185"/>
      <c r="ODX3" s="185"/>
      <c r="ODY3" s="185"/>
      <c r="ODZ3" s="185"/>
      <c r="OEA3" s="185"/>
      <c r="OEB3" s="185"/>
      <c r="OEC3" s="185"/>
      <c r="OED3" s="185"/>
      <c r="OEE3" s="185"/>
      <c r="OEF3" s="185"/>
      <c r="OEG3" s="185"/>
      <c r="OEH3" s="185"/>
      <c r="OEI3" s="185"/>
      <c r="OEJ3" s="185"/>
      <c r="OEK3" s="185"/>
      <c r="OEL3" s="185"/>
      <c r="OEM3" s="185"/>
      <c r="OEN3" s="185"/>
      <c r="OEO3" s="185"/>
      <c r="OEP3" s="185"/>
      <c r="OEQ3" s="185"/>
      <c r="OER3" s="185"/>
      <c r="OES3" s="185"/>
      <c r="OET3" s="185"/>
      <c r="OEU3" s="185"/>
      <c r="OEV3" s="185"/>
      <c r="OEW3" s="185"/>
      <c r="OEX3" s="185"/>
      <c r="OEY3" s="185"/>
      <c r="OEZ3" s="185"/>
      <c r="OFA3" s="185"/>
      <c r="OFB3" s="185"/>
      <c r="OFC3" s="185"/>
      <c r="OFD3" s="185"/>
      <c r="OFE3" s="185"/>
      <c r="OFF3" s="185"/>
      <c r="OFG3" s="185"/>
      <c r="OFH3" s="185"/>
      <c r="OFI3" s="185"/>
      <c r="OFJ3" s="185"/>
      <c r="OFK3" s="185"/>
      <c r="OFL3" s="185"/>
      <c r="OFM3" s="185"/>
      <c r="OFN3" s="185"/>
      <c r="OFO3" s="185"/>
      <c r="OFP3" s="185"/>
      <c r="OFQ3" s="185"/>
      <c r="OFR3" s="185"/>
      <c r="OFS3" s="185"/>
      <c r="OFT3" s="185"/>
      <c r="OFU3" s="185"/>
      <c r="OFV3" s="185"/>
      <c r="OFW3" s="185"/>
      <c r="OFX3" s="185"/>
      <c r="OFY3" s="185"/>
      <c r="OFZ3" s="185"/>
      <c r="OGA3" s="185"/>
      <c r="OGB3" s="185"/>
      <c r="OGC3" s="185"/>
      <c r="OGD3" s="185"/>
      <c r="OGE3" s="185"/>
      <c r="OGF3" s="185"/>
      <c r="OGG3" s="185"/>
      <c r="OGH3" s="185"/>
      <c r="OGI3" s="185"/>
      <c r="OGJ3" s="185"/>
      <c r="OGK3" s="185"/>
      <c r="OGL3" s="185"/>
      <c r="OGM3" s="185"/>
      <c r="OGN3" s="185"/>
      <c r="OGO3" s="185"/>
      <c r="OGP3" s="185"/>
      <c r="OGQ3" s="185"/>
      <c r="OGR3" s="185"/>
      <c r="OGS3" s="185"/>
      <c r="OGT3" s="185"/>
      <c r="OGU3" s="185"/>
      <c r="OGV3" s="185"/>
      <c r="OGW3" s="185"/>
      <c r="OGX3" s="185"/>
      <c r="OGY3" s="185"/>
      <c r="OGZ3" s="185"/>
      <c r="OHA3" s="185"/>
      <c r="OHB3" s="185"/>
      <c r="OHC3" s="185"/>
      <c r="OHD3" s="185"/>
      <c r="OHE3" s="185"/>
      <c r="OHF3" s="185"/>
      <c r="OHG3" s="185"/>
      <c r="OHH3" s="185"/>
      <c r="OHI3" s="185"/>
      <c r="OHJ3" s="185"/>
      <c r="OHK3" s="185"/>
      <c r="OHL3" s="185"/>
      <c r="OHM3" s="185"/>
      <c r="OHN3" s="185"/>
      <c r="OHO3" s="185"/>
      <c r="OHP3" s="185"/>
      <c r="OHQ3" s="185"/>
      <c r="OHR3" s="185"/>
      <c r="OHS3" s="185"/>
      <c r="OHT3" s="185"/>
      <c r="OHU3" s="185"/>
      <c r="OHV3" s="185"/>
      <c r="OHW3" s="185"/>
      <c r="OHX3" s="185"/>
      <c r="OHY3" s="185"/>
      <c r="OHZ3" s="185"/>
      <c r="OIA3" s="185"/>
      <c r="OIB3" s="185"/>
      <c r="OIC3" s="185"/>
      <c r="OID3" s="185"/>
      <c r="OIE3" s="185"/>
      <c r="OIF3" s="185"/>
      <c r="OIG3" s="185"/>
      <c r="OIH3" s="185"/>
      <c r="OII3" s="185"/>
      <c r="OIJ3" s="185"/>
      <c r="OIK3" s="185"/>
      <c r="OIL3" s="185"/>
      <c r="OIM3" s="185"/>
      <c r="OIN3" s="185"/>
      <c r="OIO3" s="185"/>
      <c r="OIP3" s="185"/>
      <c r="OIQ3" s="185"/>
      <c r="OIR3" s="185"/>
      <c r="OIS3" s="185"/>
      <c r="OIT3" s="185"/>
      <c r="OIU3" s="185"/>
      <c r="OIV3" s="185"/>
      <c r="OIW3" s="185"/>
      <c r="OIX3" s="185"/>
      <c r="OIY3" s="185"/>
      <c r="OIZ3" s="185"/>
      <c r="OJA3" s="185"/>
      <c r="OJB3" s="185"/>
      <c r="OJC3" s="185"/>
      <c r="OJD3" s="185"/>
      <c r="OJE3" s="185"/>
      <c r="OJF3" s="185"/>
      <c r="OJG3" s="185"/>
      <c r="OJH3" s="185"/>
      <c r="OJI3" s="185"/>
      <c r="OJJ3" s="185"/>
      <c r="OJK3" s="185"/>
      <c r="OJL3" s="185"/>
      <c r="OJM3" s="185"/>
      <c r="OJN3" s="185"/>
      <c r="OJO3" s="185"/>
      <c r="OJP3" s="185"/>
      <c r="OJQ3" s="185"/>
      <c r="OJR3" s="185"/>
      <c r="OJS3" s="185"/>
      <c r="OJT3" s="185"/>
      <c r="OJU3" s="185"/>
      <c r="OJV3" s="185"/>
      <c r="OJW3" s="185"/>
      <c r="OJX3" s="185"/>
      <c r="OJY3" s="185"/>
      <c r="OJZ3" s="185"/>
      <c r="OKA3" s="185"/>
      <c r="OKB3" s="185"/>
      <c r="OKC3" s="185"/>
      <c r="OKD3" s="185"/>
      <c r="OKE3" s="185"/>
      <c r="OKF3" s="185"/>
      <c r="OKG3" s="185"/>
      <c r="OKH3" s="185"/>
      <c r="OKI3" s="185"/>
      <c r="OKJ3" s="185"/>
      <c r="OKK3" s="185"/>
      <c r="OKL3" s="185"/>
      <c r="OKM3" s="185"/>
      <c r="OKN3" s="185"/>
      <c r="OKO3" s="185"/>
      <c r="OKP3" s="185"/>
      <c r="OKQ3" s="185"/>
      <c r="OKR3" s="185"/>
      <c r="OKS3" s="185"/>
      <c r="OKT3" s="185"/>
      <c r="OKU3" s="185"/>
      <c r="OKV3" s="185"/>
      <c r="OKW3" s="185"/>
      <c r="OKX3" s="185"/>
      <c r="OKY3" s="185"/>
      <c r="OKZ3" s="185"/>
      <c r="OLA3" s="185"/>
      <c r="OLB3" s="185"/>
      <c r="OLC3" s="185"/>
      <c r="OLD3" s="185"/>
      <c r="OLE3" s="185"/>
      <c r="OLF3" s="185"/>
      <c r="OLG3" s="185"/>
      <c r="OLH3" s="185"/>
      <c r="OLI3" s="185"/>
      <c r="OLJ3" s="185"/>
      <c r="OLK3" s="185"/>
      <c r="OLL3" s="185"/>
      <c r="OLM3" s="185"/>
      <c r="OLN3" s="185"/>
      <c r="OLO3" s="185"/>
      <c r="OLP3" s="185"/>
      <c r="OLQ3" s="185"/>
      <c r="OLR3" s="185"/>
      <c r="OLS3" s="185"/>
      <c r="OLT3" s="185"/>
      <c r="OLU3" s="185"/>
      <c r="OLV3" s="185"/>
      <c r="OLW3" s="185"/>
      <c r="OLX3" s="185"/>
      <c r="OLY3" s="185"/>
      <c r="OLZ3" s="185"/>
      <c r="OMA3" s="185"/>
      <c r="OMB3" s="185"/>
      <c r="OMC3" s="185"/>
      <c r="OMD3" s="185"/>
      <c r="OME3" s="185"/>
      <c r="OMF3" s="185"/>
      <c r="OMG3" s="185"/>
      <c r="OMH3" s="185"/>
      <c r="OMI3" s="185"/>
      <c r="OMJ3" s="185"/>
      <c r="OMK3" s="185"/>
      <c r="OML3" s="185"/>
      <c r="OMM3" s="185"/>
      <c r="OMN3" s="185"/>
      <c r="OMO3" s="185"/>
      <c r="OMP3" s="185"/>
      <c r="OMQ3" s="185"/>
      <c r="OMR3" s="185"/>
      <c r="OMS3" s="185"/>
      <c r="OMT3" s="185"/>
      <c r="OMU3" s="185"/>
      <c r="OMV3" s="185"/>
      <c r="OMW3" s="185"/>
      <c r="OMX3" s="185"/>
      <c r="OMY3" s="185"/>
      <c r="OMZ3" s="185"/>
      <c r="ONA3" s="185"/>
      <c r="ONB3" s="185"/>
      <c r="ONC3" s="185"/>
      <c r="OND3" s="185"/>
      <c r="ONE3" s="185"/>
      <c r="ONF3" s="185"/>
      <c r="ONG3" s="185"/>
      <c r="ONH3" s="185"/>
      <c r="ONI3" s="185"/>
      <c r="ONJ3" s="185"/>
      <c r="ONK3" s="185"/>
      <c r="ONL3" s="185"/>
      <c r="ONM3" s="185"/>
      <c r="ONN3" s="185"/>
      <c r="ONO3" s="185"/>
      <c r="ONP3" s="185"/>
      <c r="ONQ3" s="185"/>
      <c r="ONR3" s="185"/>
      <c r="ONS3" s="185"/>
      <c r="ONT3" s="185"/>
      <c r="ONU3" s="185"/>
      <c r="ONV3" s="185"/>
      <c r="ONW3" s="185"/>
      <c r="ONX3" s="185"/>
      <c r="ONY3" s="185"/>
      <c r="ONZ3" s="185"/>
      <c r="OOA3" s="185"/>
      <c r="OOB3" s="185"/>
      <c r="OOC3" s="185"/>
      <c r="OOD3" s="185"/>
      <c r="OOE3" s="185"/>
      <c r="OOF3" s="185"/>
      <c r="OOG3" s="185"/>
      <c r="OOH3" s="185"/>
      <c r="OOI3" s="185"/>
      <c r="OOJ3" s="185"/>
      <c r="OOK3" s="185"/>
      <c r="OOL3" s="185"/>
      <c r="OOM3" s="185"/>
      <c r="OON3" s="185"/>
      <c r="OOO3" s="185"/>
      <c r="OOP3" s="185"/>
      <c r="OOQ3" s="185"/>
      <c r="OOR3" s="185"/>
      <c r="OOS3" s="185"/>
      <c r="OOT3" s="185"/>
      <c r="OOU3" s="185"/>
      <c r="OOV3" s="185"/>
      <c r="OOW3" s="185"/>
      <c r="OOX3" s="185"/>
      <c r="OOY3" s="185"/>
      <c r="OOZ3" s="185"/>
      <c r="OPA3" s="185"/>
      <c r="OPB3" s="185"/>
      <c r="OPC3" s="185"/>
      <c r="OPD3" s="185"/>
      <c r="OPE3" s="185"/>
      <c r="OPF3" s="185"/>
      <c r="OPG3" s="185"/>
      <c r="OPH3" s="185"/>
      <c r="OPI3" s="185"/>
      <c r="OPJ3" s="185"/>
      <c r="OPK3" s="185"/>
      <c r="OPL3" s="185"/>
      <c r="OPM3" s="185"/>
      <c r="OPN3" s="185"/>
      <c r="OPO3" s="185"/>
      <c r="OPP3" s="185"/>
      <c r="OPQ3" s="185"/>
      <c r="OPR3" s="185"/>
      <c r="OPS3" s="185"/>
      <c r="OPT3" s="185"/>
      <c r="OPU3" s="185"/>
      <c r="OPV3" s="185"/>
      <c r="OPW3" s="185"/>
      <c r="OPX3" s="185"/>
      <c r="OPY3" s="185"/>
      <c r="OPZ3" s="185"/>
      <c r="OQA3" s="185"/>
      <c r="OQB3" s="185"/>
      <c r="OQC3" s="185"/>
      <c r="OQD3" s="185"/>
      <c r="OQE3" s="185"/>
      <c r="OQF3" s="185"/>
      <c r="OQG3" s="185"/>
      <c r="OQH3" s="185"/>
      <c r="OQI3" s="185"/>
      <c r="OQJ3" s="185"/>
      <c r="OQK3" s="185"/>
      <c r="OQL3" s="185"/>
      <c r="OQM3" s="185"/>
      <c r="OQN3" s="185"/>
      <c r="OQO3" s="185"/>
      <c r="OQP3" s="185"/>
      <c r="OQQ3" s="185"/>
      <c r="OQR3" s="185"/>
      <c r="OQS3" s="185"/>
      <c r="OQT3" s="185"/>
      <c r="OQU3" s="185"/>
      <c r="OQV3" s="185"/>
      <c r="OQW3" s="185"/>
      <c r="OQX3" s="185"/>
      <c r="OQY3" s="185"/>
      <c r="OQZ3" s="185"/>
      <c r="ORA3" s="185"/>
      <c r="ORB3" s="185"/>
      <c r="ORC3" s="185"/>
      <c r="ORD3" s="185"/>
      <c r="ORE3" s="185"/>
      <c r="ORF3" s="185"/>
      <c r="ORG3" s="185"/>
      <c r="ORH3" s="185"/>
      <c r="ORI3" s="185"/>
      <c r="ORJ3" s="185"/>
      <c r="ORK3" s="185"/>
      <c r="ORL3" s="185"/>
      <c r="ORM3" s="185"/>
      <c r="ORN3" s="185"/>
      <c r="ORO3" s="185"/>
      <c r="ORP3" s="185"/>
      <c r="ORQ3" s="185"/>
      <c r="ORR3" s="185"/>
      <c r="ORS3" s="185"/>
      <c r="ORT3" s="185"/>
      <c r="ORU3" s="185"/>
      <c r="ORV3" s="185"/>
      <c r="ORW3" s="185"/>
      <c r="ORX3" s="185"/>
      <c r="ORY3" s="185"/>
      <c r="ORZ3" s="185"/>
      <c r="OSA3" s="185"/>
      <c r="OSB3" s="185"/>
      <c r="OSC3" s="185"/>
      <c r="OSD3" s="185"/>
      <c r="OSE3" s="185"/>
      <c r="OSF3" s="185"/>
      <c r="OSG3" s="185"/>
      <c r="OSH3" s="185"/>
      <c r="OSI3" s="185"/>
      <c r="OSJ3" s="185"/>
      <c r="OSK3" s="185"/>
      <c r="OSL3" s="185"/>
      <c r="OSM3" s="185"/>
      <c r="OSN3" s="185"/>
      <c r="OSO3" s="185"/>
      <c r="OSP3" s="185"/>
      <c r="OSQ3" s="185"/>
      <c r="OSR3" s="185"/>
      <c r="OSS3" s="185"/>
      <c r="OST3" s="185"/>
      <c r="OSU3" s="185"/>
      <c r="OSV3" s="185"/>
      <c r="OSW3" s="185"/>
      <c r="OSX3" s="185"/>
      <c r="OSY3" s="185"/>
      <c r="OSZ3" s="185"/>
      <c r="OTA3" s="185"/>
      <c r="OTB3" s="185"/>
      <c r="OTC3" s="185"/>
      <c r="OTD3" s="185"/>
      <c r="OTE3" s="185"/>
      <c r="OTF3" s="185"/>
      <c r="OTG3" s="185"/>
      <c r="OTH3" s="185"/>
      <c r="OTI3" s="185"/>
      <c r="OTJ3" s="185"/>
      <c r="OTK3" s="185"/>
      <c r="OTL3" s="185"/>
      <c r="OTM3" s="185"/>
      <c r="OTN3" s="185"/>
      <c r="OTO3" s="185"/>
      <c r="OTP3" s="185"/>
      <c r="OTQ3" s="185"/>
      <c r="OTR3" s="185"/>
      <c r="OTS3" s="185"/>
      <c r="OTT3" s="185"/>
      <c r="OTU3" s="185"/>
      <c r="OTV3" s="185"/>
      <c r="OTW3" s="185"/>
      <c r="OTX3" s="185"/>
      <c r="OTY3" s="185"/>
      <c r="OTZ3" s="185"/>
      <c r="OUA3" s="185"/>
      <c r="OUB3" s="185"/>
      <c r="OUC3" s="185"/>
      <c r="OUD3" s="185"/>
      <c r="OUE3" s="185"/>
      <c r="OUF3" s="185"/>
      <c r="OUG3" s="185"/>
      <c r="OUH3" s="185"/>
      <c r="OUI3" s="185"/>
      <c r="OUJ3" s="185"/>
      <c r="OUK3" s="185"/>
      <c r="OUL3" s="185"/>
      <c r="OUM3" s="185"/>
      <c r="OUN3" s="185"/>
      <c r="OUO3" s="185"/>
      <c r="OUP3" s="185"/>
      <c r="OUQ3" s="185"/>
      <c r="OUR3" s="185"/>
      <c r="OUS3" s="185"/>
      <c r="OUT3" s="185"/>
      <c r="OUU3" s="185"/>
      <c r="OUV3" s="185"/>
      <c r="OUW3" s="185"/>
      <c r="OUX3" s="185"/>
      <c r="OUY3" s="185"/>
      <c r="OUZ3" s="185"/>
      <c r="OVA3" s="185"/>
      <c r="OVB3" s="185"/>
      <c r="OVC3" s="185"/>
      <c r="OVD3" s="185"/>
      <c r="OVE3" s="185"/>
      <c r="OVF3" s="185"/>
      <c r="OVG3" s="185"/>
      <c r="OVH3" s="185"/>
      <c r="OVI3" s="185"/>
      <c r="OVJ3" s="185"/>
      <c r="OVK3" s="185"/>
      <c r="OVL3" s="185"/>
      <c r="OVM3" s="185"/>
      <c r="OVN3" s="185"/>
      <c r="OVO3" s="185"/>
      <c r="OVP3" s="185"/>
      <c r="OVQ3" s="185"/>
      <c r="OVR3" s="185"/>
      <c r="OVS3" s="185"/>
      <c r="OVT3" s="185"/>
      <c r="OVU3" s="185"/>
      <c r="OVV3" s="185"/>
      <c r="OVW3" s="185"/>
      <c r="OVX3" s="185"/>
      <c r="OVY3" s="185"/>
      <c r="OVZ3" s="185"/>
      <c r="OWA3" s="185"/>
      <c r="OWB3" s="185"/>
      <c r="OWC3" s="185"/>
      <c r="OWD3" s="185"/>
      <c r="OWE3" s="185"/>
      <c r="OWF3" s="185"/>
      <c r="OWG3" s="185"/>
      <c r="OWH3" s="185"/>
      <c r="OWI3" s="185"/>
      <c r="OWJ3" s="185"/>
      <c r="OWK3" s="185"/>
      <c r="OWL3" s="185"/>
      <c r="OWM3" s="185"/>
      <c r="OWN3" s="185"/>
      <c r="OWO3" s="185"/>
      <c r="OWP3" s="185"/>
      <c r="OWQ3" s="185"/>
      <c r="OWR3" s="185"/>
      <c r="OWS3" s="185"/>
      <c r="OWT3" s="185"/>
      <c r="OWU3" s="185"/>
      <c r="OWV3" s="185"/>
      <c r="OWW3" s="185"/>
      <c r="OWX3" s="185"/>
      <c r="OWY3" s="185"/>
      <c r="OWZ3" s="185"/>
      <c r="OXA3" s="185"/>
      <c r="OXB3" s="185"/>
      <c r="OXC3" s="185"/>
      <c r="OXD3" s="185"/>
      <c r="OXE3" s="185"/>
      <c r="OXF3" s="185"/>
      <c r="OXG3" s="185"/>
      <c r="OXH3" s="185"/>
      <c r="OXI3" s="185"/>
      <c r="OXJ3" s="185"/>
      <c r="OXK3" s="185"/>
      <c r="OXL3" s="185"/>
      <c r="OXM3" s="185"/>
      <c r="OXN3" s="185"/>
      <c r="OXO3" s="185"/>
      <c r="OXP3" s="185"/>
      <c r="OXQ3" s="185"/>
      <c r="OXR3" s="185"/>
      <c r="OXS3" s="185"/>
      <c r="OXT3" s="185"/>
      <c r="OXU3" s="185"/>
      <c r="OXV3" s="185"/>
      <c r="OXW3" s="185"/>
      <c r="OXX3" s="185"/>
      <c r="OXY3" s="185"/>
      <c r="OXZ3" s="185"/>
      <c r="OYA3" s="185"/>
      <c r="OYB3" s="185"/>
      <c r="OYC3" s="185"/>
      <c r="OYD3" s="185"/>
      <c r="OYE3" s="185"/>
      <c r="OYF3" s="185"/>
      <c r="OYG3" s="185"/>
      <c r="OYH3" s="185"/>
      <c r="OYI3" s="185"/>
      <c r="OYJ3" s="185"/>
      <c r="OYK3" s="185"/>
      <c r="OYL3" s="185"/>
      <c r="OYM3" s="185"/>
      <c r="OYN3" s="185"/>
      <c r="OYO3" s="185"/>
      <c r="OYP3" s="185"/>
      <c r="OYQ3" s="185"/>
      <c r="OYR3" s="185"/>
      <c r="OYS3" s="185"/>
      <c r="OYT3" s="185"/>
      <c r="OYU3" s="185"/>
      <c r="OYV3" s="185"/>
      <c r="OYW3" s="185"/>
      <c r="OYX3" s="185"/>
      <c r="OYY3" s="185"/>
      <c r="OYZ3" s="185"/>
      <c r="OZA3" s="185"/>
      <c r="OZB3" s="185"/>
      <c r="OZC3" s="185"/>
      <c r="OZD3" s="185"/>
      <c r="OZE3" s="185"/>
      <c r="OZF3" s="185"/>
      <c r="OZG3" s="185"/>
      <c r="OZH3" s="185"/>
      <c r="OZI3" s="185"/>
      <c r="OZJ3" s="185"/>
      <c r="OZK3" s="185"/>
      <c r="OZL3" s="185"/>
      <c r="OZM3" s="185"/>
      <c r="OZN3" s="185"/>
      <c r="OZO3" s="185"/>
      <c r="OZP3" s="185"/>
      <c r="OZQ3" s="185"/>
      <c r="OZR3" s="185"/>
      <c r="OZS3" s="185"/>
      <c r="OZT3" s="185"/>
      <c r="OZU3" s="185"/>
      <c r="OZV3" s="185"/>
      <c r="OZW3" s="185"/>
      <c r="OZX3" s="185"/>
      <c r="OZY3" s="185"/>
      <c r="OZZ3" s="185"/>
      <c r="PAA3" s="185"/>
      <c r="PAB3" s="185"/>
      <c r="PAC3" s="185"/>
      <c r="PAD3" s="185"/>
      <c r="PAE3" s="185"/>
      <c r="PAF3" s="185"/>
      <c r="PAG3" s="185"/>
      <c r="PAH3" s="185"/>
      <c r="PAI3" s="185"/>
      <c r="PAJ3" s="185"/>
      <c r="PAK3" s="185"/>
      <c r="PAL3" s="185"/>
      <c r="PAM3" s="185"/>
      <c r="PAN3" s="185"/>
      <c r="PAO3" s="185"/>
      <c r="PAP3" s="185"/>
      <c r="PAQ3" s="185"/>
      <c r="PAR3" s="185"/>
      <c r="PAS3" s="185"/>
      <c r="PAT3" s="185"/>
      <c r="PAU3" s="185"/>
      <c r="PAV3" s="185"/>
      <c r="PAW3" s="185"/>
      <c r="PAX3" s="185"/>
      <c r="PAY3" s="185"/>
      <c r="PAZ3" s="185"/>
      <c r="PBA3" s="185"/>
      <c r="PBB3" s="185"/>
      <c r="PBC3" s="185"/>
      <c r="PBD3" s="185"/>
      <c r="PBE3" s="185"/>
      <c r="PBF3" s="185"/>
      <c r="PBG3" s="185"/>
      <c r="PBH3" s="185"/>
      <c r="PBI3" s="185"/>
      <c r="PBJ3" s="185"/>
      <c r="PBK3" s="185"/>
      <c r="PBL3" s="185"/>
      <c r="PBM3" s="185"/>
      <c r="PBN3" s="185"/>
      <c r="PBO3" s="185"/>
      <c r="PBP3" s="185"/>
      <c r="PBQ3" s="185"/>
      <c r="PBR3" s="185"/>
      <c r="PBS3" s="185"/>
      <c r="PBT3" s="185"/>
      <c r="PBU3" s="185"/>
      <c r="PBV3" s="185"/>
      <c r="PBW3" s="185"/>
      <c r="PBX3" s="185"/>
      <c r="PBY3" s="185"/>
      <c r="PBZ3" s="185"/>
      <c r="PCA3" s="185"/>
      <c r="PCB3" s="185"/>
      <c r="PCC3" s="185"/>
      <c r="PCD3" s="185"/>
      <c r="PCE3" s="185"/>
      <c r="PCF3" s="185"/>
      <c r="PCG3" s="185"/>
      <c r="PCH3" s="185"/>
      <c r="PCI3" s="185"/>
      <c r="PCJ3" s="185"/>
      <c r="PCK3" s="185"/>
      <c r="PCL3" s="185"/>
      <c r="PCM3" s="185"/>
      <c r="PCN3" s="185"/>
      <c r="PCO3" s="185"/>
      <c r="PCP3" s="185"/>
      <c r="PCQ3" s="185"/>
      <c r="PCR3" s="185"/>
      <c r="PCS3" s="185"/>
      <c r="PCT3" s="185"/>
      <c r="PCU3" s="185"/>
      <c r="PCV3" s="185"/>
      <c r="PCW3" s="185"/>
      <c r="PCX3" s="185"/>
      <c r="PCY3" s="185"/>
      <c r="PCZ3" s="185"/>
      <c r="PDA3" s="185"/>
      <c r="PDB3" s="185"/>
      <c r="PDC3" s="185"/>
      <c r="PDD3" s="185"/>
      <c r="PDE3" s="185"/>
      <c r="PDF3" s="185"/>
      <c r="PDG3" s="185"/>
      <c r="PDH3" s="185"/>
      <c r="PDI3" s="185"/>
      <c r="PDJ3" s="185"/>
      <c r="PDK3" s="185"/>
      <c r="PDL3" s="185"/>
      <c r="PDM3" s="185"/>
      <c r="PDN3" s="185"/>
      <c r="PDO3" s="185"/>
      <c r="PDP3" s="185"/>
      <c r="PDQ3" s="185"/>
      <c r="PDR3" s="185"/>
      <c r="PDS3" s="185"/>
      <c r="PDT3" s="185"/>
      <c r="PDU3" s="185"/>
      <c r="PDV3" s="185"/>
      <c r="PDW3" s="185"/>
      <c r="PDX3" s="185"/>
      <c r="PDY3" s="185"/>
      <c r="PDZ3" s="185"/>
      <c r="PEA3" s="185"/>
      <c r="PEB3" s="185"/>
      <c r="PEC3" s="185"/>
      <c r="PED3" s="185"/>
      <c r="PEE3" s="185"/>
      <c r="PEF3" s="185"/>
      <c r="PEG3" s="185"/>
      <c r="PEH3" s="185"/>
      <c r="PEI3" s="185"/>
      <c r="PEJ3" s="185"/>
      <c r="PEK3" s="185"/>
      <c r="PEL3" s="185"/>
      <c r="PEM3" s="185"/>
      <c r="PEN3" s="185"/>
      <c r="PEO3" s="185"/>
      <c r="PEP3" s="185"/>
      <c r="PEQ3" s="185"/>
      <c r="PER3" s="185"/>
      <c r="PES3" s="185"/>
      <c r="PET3" s="185"/>
      <c r="PEU3" s="185"/>
      <c r="PEV3" s="185"/>
      <c r="PEW3" s="185"/>
      <c r="PEX3" s="185"/>
      <c r="PEY3" s="185"/>
      <c r="PEZ3" s="185"/>
      <c r="PFA3" s="185"/>
      <c r="PFB3" s="185"/>
      <c r="PFC3" s="185"/>
      <c r="PFD3" s="185"/>
      <c r="PFE3" s="185"/>
      <c r="PFF3" s="185"/>
      <c r="PFG3" s="185"/>
      <c r="PFH3" s="185"/>
      <c r="PFI3" s="185"/>
      <c r="PFJ3" s="185"/>
      <c r="PFK3" s="185"/>
      <c r="PFL3" s="185"/>
      <c r="PFM3" s="185"/>
      <c r="PFN3" s="185"/>
      <c r="PFO3" s="185"/>
      <c r="PFP3" s="185"/>
      <c r="PFQ3" s="185"/>
      <c r="PFR3" s="185"/>
      <c r="PFS3" s="185"/>
      <c r="PFT3" s="185"/>
      <c r="PFU3" s="185"/>
      <c r="PFV3" s="185"/>
      <c r="PFW3" s="185"/>
      <c r="PFX3" s="185"/>
      <c r="PFY3" s="185"/>
      <c r="PFZ3" s="185"/>
      <c r="PGA3" s="185"/>
      <c r="PGB3" s="185"/>
      <c r="PGC3" s="185"/>
      <c r="PGD3" s="185"/>
      <c r="PGE3" s="185"/>
      <c r="PGF3" s="185"/>
      <c r="PGG3" s="185"/>
      <c r="PGH3" s="185"/>
      <c r="PGI3" s="185"/>
      <c r="PGJ3" s="185"/>
      <c r="PGK3" s="185"/>
      <c r="PGL3" s="185"/>
      <c r="PGM3" s="185"/>
      <c r="PGN3" s="185"/>
      <c r="PGO3" s="185"/>
      <c r="PGP3" s="185"/>
      <c r="PGQ3" s="185"/>
      <c r="PGR3" s="185"/>
      <c r="PGS3" s="185"/>
      <c r="PGT3" s="185"/>
      <c r="PGU3" s="185"/>
      <c r="PGV3" s="185"/>
      <c r="PGW3" s="185"/>
      <c r="PGX3" s="185"/>
      <c r="PGY3" s="185"/>
      <c r="PGZ3" s="185"/>
      <c r="PHA3" s="185"/>
      <c r="PHB3" s="185"/>
      <c r="PHC3" s="185"/>
      <c r="PHD3" s="185"/>
      <c r="PHE3" s="185"/>
      <c r="PHF3" s="185"/>
      <c r="PHG3" s="185"/>
      <c r="PHH3" s="185"/>
      <c r="PHI3" s="185"/>
      <c r="PHJ3" s="185"/>
      <c r="PHK3" s="185"/>
      <c r="PHL3" s="185"/>
      <c r="PHM3" s="185"/>
      <c r="PHN3" s="185"/>
      <c r="PHO3" s="185"/>
      <c r="PHP3" s="185"/>
      <c r="PHQ3" s="185"/>
      <c r="PHR3" s="185"/>
      <c r="PHS3" s="185"/>
      <c r="PHT3" s="185"/>
      <c r="PHU3" s="185"/>
      <c r="PHV3" s="185"/>
      <c r="PHW3" s="185"/>
      <c r="PHX3" s="185"/>
      <c r="PHY3" s="185"/>
      <c r="PHZ3" s="185"/>
      <c r="PIA3" s="185"/>
      <c r="PIB3" s="185"/>
      <c r="PIC3" s="185"/>
      <c r="PID3" s="185"/>
      <c r="PIE3" s="185"/>
      <c r="PIF3" s="185"/>
      <c r="PIG3" s="185"/>
      <c r="PIH3" s="185"/>
      <c r="PII3" s="185"/>
      <c r="PIJ3" s="185"/>
      <c r="PIK3" s="185"/>
      <c r="PIL3" s="185"/>
      <c r="PIM3" s="185"/>
      <c r="PIN3" s="185"/>
      <c r="PIO3" s="185"/>
      <c r="PIP3" s="185"/>
      <c r="PIQ3" s="185"/>
      <c r="PIR3" s="185"/>
      <c r="PIS3" s="185"/>
      <c r="PIT3" s="185"/>
      <c r="PIU3" s="185"/>
      <c r="PIV3" s="185"/>
      <c r="PIW3" s="185"/>
      <c r="PIX3" s="185"/>
      <c r="PIY3" s="185"/>
      <c r="PIZ3" s="185"/>
      <c r="PJA3" s="185"/>
      <c r="PJB3" s="185"/>
      <c r="PJC3" s="185"/>
      <c r="PJD3" s="185"/>
      <c r="PJE3" s="185"/>
      <c r="PJF3" s="185"/>
      <c r="PJG3" s="185"/>
      <c r="PJH3" s="185"/>
      <c r="PJI3" s="185"/>
      <c r="PJJ3" s="185"/>
      <c r="PJK3" s="185"/>
      <c r="PJL3" s="185"/>
      <c r="PJM3" s="185"/>
      <c r="PJN3" s="185"/>
      <c r="PJO3" s="185"/>
      <c r="PJP3" s="185"/>
      <c r="PJQ3" s="185"/>
      <c r="PJR3" s="185"/>
      <c r="PJS3" s="185"/>
      <c r="PJT3" s="185"/>
      <c r="PJU3" s="185"/>
      <c r="PJV3" s="185"/>
      <c r="PJW3" s="185"/>
      <c r="PJX3" s="185"/>
      <c r="PJY3" s="185"/>
      <c r="PJZ3" s="185"/>
      <c r="PKA3" s="185"/>
      <c r="PKB3" s="185"/>
      <c r="PKC3" s="185"/>
      <c r="PKD3" s="185"/>
      <c r="PKE3" s="185"/>
      <c r="PKF3" s="185"/>
      <c r="PKG3" s="185"/>
      <c r="PKH3" s="185"/>
      <c r="PKI3" s="185"/>
      <c r="PKJ3" s="185"/>
      <c r="PKK3" s="185"/>
      <c r="PKL3" s="185"/>
      <c r="PKM3" s="185"/>
      <c r="PKN3" s="185"/>
      <c r="PKO3" s="185"/>
      <c r="PKP3" s="185"/>
      <c r="PKQ3" s="185"/>
      <c r="PKR3" s="185"/>
      <c r="PKS3" s="185"/>
      <c r="PKT3" s="185"/>
      <c r="PKU3" s="185"/>
      <c r="PKV3" s="185"/>
      <c r="PKW3" s="185"/>
      <c r="PKX3" s="185"/>
      <c r="PKY3" s="185"/>
      <c r="PKZ3" s="185"/>
      <c r="PLA3" s="185"/>
      <c r="PLB3" s="185"/>
      <c r="PLC3" s="185"/>
      <c r="PLD3" s="185"/>
      <c r="PLE3" s="185"/>
      <c r="PLF3" s="185"/>
      <c r="PLG3" s="185"/>
      <c r="PLH3" s="185"/>
      <c r="PLI3" s="185"/>
      <c r="PLJ3" s="185"/>
      <c r="PLK3" s="185"/>
      <c r="PLL3" s="185"/>
      <c r="PLM3" s="185"/>
      <c r="PLN3" s="185"/>
      <c r="PLO3" s="185"/>
      <c r="PLP3" s="185"/>
      <c r="PLQ3" s="185"/>
      <c r="PLR3" s="185"/>
      <c r="PLS3" s="185"/>
      <c r="PLT3" s="185"/>
      <c r="PLU3" s="185"/>
      <c r="PLV3" s="185"/>
      <c r="PLW3" s="185"/>
      <c r="PLX3" s="185"/>
      <c r="PLY3" s="185"/>
      <c r="PLZ3" s="185"/>
      <c r="PMA3" s="185"/>
      <c r="PMB3" s="185"/>
      <c r="PMC3" s="185"/>
      <c r="PMD3" s="185"/>
      <c r="PME3" s="185"/>
      <c r="PMF3" s="185"/>
      <c r="PMG3" s="185"/>
      <c r="PMH3" s="185"/>
      <c r="PMI3" s="185"/>
      <c r="PMJ3" s="185"/>
      <c r="PMK3" s="185"/>
      <c r="PML3" s="185"/>
      <c r="PMM3" s="185"/>
      <c r="PMN3" s="185"/>
      <c r="PMO3" s="185"/>
      <c r="PMP3" s="185"/>
      <c r="PMQ3" s="185"/>
      <c r="PMR3" s="185"/>
      <c r="PMS3" s="185"/>
      <c r="PMT3" s="185"/>
      <c r="PMU3" s="185"/>
      <c r="PMV3" s="185"/>
      <c r="PMW3" s="185"/>
      <c r="PMX3" s="185"/>
      <c r="PMY3" s="185"/>
      <c r="PMZ3" s="185"/>
      <c r="PNA3" s="185"/>
      <c r="PNB3" s="185"/>
      <c r="PNC3" s="185"/>
      <c r="PND3" s="185"/>
      <c r="PNE3" s="185"/>
      <c r="PNF3" s="185"/>
      <c r="PNG3" s="185"/>
      <c r="PNH3" s="185"/>
      <c r="PNI3" s="185"/>
      <c r="PNJ3" s="185"/>
      <c r="PNK3" s="185"/>
      <c r="PNL3" s="185"/>
      <c r="PNM3" s="185"/>
      <c r="PNN3" s="185"/>
      <c r="PNO3" s="185"/>
      <c r="PNP3" s="185"/>
      <c r="PNQ3" s="185"/>
      <c r="PNR3" s="185"/>
      <c r="PNS3" s="185"/>
      <c r="PNT3" s="185"/>
      <c r="PNU3" s="185"/>
      <c r="PNV3" s="185"/>
      <c r="PNW3" s="185"/>
      <c r="PNX3" s="185"/>
      <c r="PNY3" s="185"/>
      <c r="PNZ3" s="185"/>
      <c r="POA3" s="185"/>
      <c r="POB3" s="185"/>
      <c r="POC3" s="185"/>
      <c r="POD3" s="185"/>
      <c r="POE3" s="185"/>
      <c r="POF3" s="185"/>
      <c r="POG3" s="185"/>
      <c r="POH3" s="185"/>
      <c r="POI3" s="185"/>
      <c r="POJ3" s="185"/>
      <c r="POK3" s="185"/>
      <c r="POL3" s="185"/>
      <c r="POM3" s="185"/>
      <c r="PON3" s="185"/>
      <c r="POO3" s="185"/>
      <c r="POP3" s="185"/>
      <c r="POQ3" s="185"/>
      <c r="POR3" s="185"/>
      <c r="POS3" s="185"/>
      <c r="POT3" s="185"/>
      <c r="POU3" s="185"/>
      <c r="POV3" s="185"/>
      <c r="POW3" s="185"/>
      <c r="POX3" s="185"/>
      <c r="POY3" s="185"/>
      <c r="POZ3" s="185"/>
      <c r="PPA3" s="185"/>
      <c r="PPB3" s="185"/>
      <c r="PPC3" s="185"/>
      <c r="PPD3" s="185"/>
      <c r="PPE3" s="185"/>
      <c r="PPF3" s="185"/>
      <c r="PPG3" s="185"/>
      <c r="PPH3" s="185"/>
      <c r="PPI3" s="185"/>
      <c r="PPJ3" s="185"/>
      <c r="PPK3" s="185"/>
      <c r="PPL3" s="185"/>
      <c r="PPM3" s="185"/>
      <c r="PPN3" s="185"/>
      <c r="PPO3" s="185"/>
      <c r="PPP3" s="185"/>
      <c r="PPQ3" s="185"/>
      <c r="PPR3" s="185"/>
      <c r="PPS3" s="185"/>
      <c r="PPT3" s="185"/>
      <c r="PPU3" s="185"/>
      <c r="PPV3" s="185"/>
      <c r="PPW3" s="185"/>
      <c r="PPX3" s="185"/>
      <c r="PPY3" s="185"/>
      <c r="PPZ3" s="185"/>
      <c r="PQA3" s="185"/>
      <c r="PQB3" s="185"/>
      <c r="PQC3" s="185"/>
      <c r="PQD3" s="185"/>
      <c r="PQE3" s="185"/>
      <c r="PQF3" s="185"/>
      <c r="PQG3" s="185"/>
      <c r="PQH3" s="185"/>
      <c r="PQI3" s="185"/>
      <c r="PQJ3" s="185"/>
      <c r="PQK3" s="185"/>
      <c r="PQL3" s="185"/>
      <c r="PQM3" s="185"/>
      <c r="PQN3" s="185"/>
      <c r="PQO3" s="185"/>
      <c r="PQP3" s="185"/>
      <c r="PQQ3" s="185"/>
      <c r="PQR3" s="185"/>
      <c r="PQS3" s="185"/>
      <c r="PQT3" s="185"/>
      <c r="PQU3" s="185"/>
      <c r="PQV3" s="185"/>
      <c r="PQW3" s="185"/>
      <c r="PQX3" s="185"/>
      <c r="PQY3" s="185"/>
      <c r="PQZ3" s="185"/>
      <c r="PRA3" s="185"/>
      <c r="PRB3" s="185"/>
      <c r="PRC3" s="185"/>
      <c r="PRD3" s="185"/>
      <c r="PRE3" s="185"/>
      <c r="PRF3" s="185"/>
      <c r="PRG3" s="185"/>
      <c r="PRH3" s="185"/>
      <c r="PRI3" s="185"/>
      <c r="PRJ3" s="185"/>
      <c r="PRK3" s="185"/>
      <c r="PRL3" s="185"/>
      <c r="PRM3" s="185"/>
      <c r="PRN3" s="185"/>
      <c r="PRO3" s="185"/>
      <c r="PRP3" s="185"/>
      <c r="PRQ3" s="185"/>
      <c r="PRR3" s="185"/>
      <c r="PRS3" s="185"/>
      <c r="PRT3" s="185"/>
      <c r="PRU3" s="185"/>
      <c r="PRV3" s="185"/>
      <c r="PRW3" s="185"/>
      <c r="PRX3" s="185"/>
      <c r="PRY3" s="185"/>
      <c r="PRZ3" s="185"/>
      <c r="PSA3" s="185"/>
      <c r="PSB3" s="185"/>
      <c r="PSC3" s="185"/>
      <c r="PSD3" s="185"/>
      <c r="PSE3" s="185"/>
      <c r="PSF3" s="185"/>
      <c r="PSG3" s="185"/>
      <c r="PSH3" s="185"/>
      <c r="PSI3" s="185"/>
      <c r="PSJ3" s="185"/>
      <c r="PSK3" s="185"/>
      <c r="PSL3" s="185"/>
      <c r="PSM3" s="185"/>
      <c r="PSN3" s="185"/>
      <c r="PSO3" s="185"/>
      <c r="PSP3" s="185"/>
      <c r="PSQ3" s="185"/>
      <c r="PSR3" s="185"/>
      <c r="PSS3" s="185"/>
      <c r="PST3" s="185"/>
      <c r="PSU3" s="185"/>
      <c r="PSV3" s="185"/>
      <c r="PSW3" s="185"/>
      <c r="PSX3" s="185"/>
      <c r="PSY3" s="185"/>
      <c r="PSZ3" s="185"/>
      <c r="PTA3" s="185"/>
      <c r="PTB3" s="185"/>
      <c r="PTC3" s="185"/>
      <c r="PTD3" s="185"/>
      <c r="PTE3" s="185"/>
      <c r="PTF3" s="185"/>
      <c r="PTG3" s="185"/>
      <c r="PTH3" s="185"/>
      <c r="PTI3" s="185"/>
      <c r="PTJ3" s="185"/>
      <c r="PTK3" s="185"/>
      <c r="PTL3" s="185"/>
      <c r="PTM3" s="185"/>
      <c r="PTN3" s="185"/>
      <c r="PTO3" s="185"/>
      <c r="PTP3" s="185"/>
      <c r="PTQ3" s="185"/>
      <c r="PTR3" s="185"/>
      <c r="PTS3" s="185"/>
      <c r="PTT3" s="185"/>
      <c r="PTU3" s="185"/>
      <c r="PTV3" s="185"/>
      <c r="PTW3" s="185"/>
      <c r="PTX3" s="185"/>
      <c r="PTY3" s="185"/>
      <c r="PTZ3" s="185"/>
      <c r="PUA3" s="185"/>
      <c r="PUB3" s="185"/>
      <c r="PUC3" s="185"/>
      <c r="PUD3" s="185"/>
      <c r="PUE3" s="185"/>
      <c r="PUF3" s="185"/>
      <c r="PUG3" s="185"/>
      <c r="PUH3" s="185"/>
      <c r="PUI3" s="185"/>
      <c r="PUJ3" s="185"/>
      <c r="PUK3" s="185"/>
      <c r="PUL3" s="185"/>
      <c r="PUM3" s="185"/>
      <c r="PUN3" s="185"/>
      <c r="PUO3" s="185"/>
      <c r="PUP3" s="185"/>
      <c r="PUQ3" s="185"/>
      <c r="PUR3" s="185"/>
      <c r="PUS3" s="185"/>
      <c r="PUT3" s="185"/>
      <c r="PUU3" s="185"/>
      <c r="PUV3" s="185"/>
      <c r="PUW3" s="185"/>
      <c r="PUX3" s="185"/>
      <c r="PUY3" s="185"/>
      <c r="PUZ3" s="185"/>
      <c r="PVA3" s="185"/>
      <c r="PVB3" s="185"/>
      <c r="PVC3" s="185"/>
      <c r="PVD3" s="185"/>
      <c r="PVE3" s="185"/>
      <c r="PVF3" s="185"/>
      <c r="PVG3" s="185"/>
      <c r="PVH3" s="185"/>
      <c r="PVI3" s="185"/>
      <c r="PVJ3" s="185"/>
      <c r="PVK3" s="185"/>
      <c r="PVL3" s="185"/>
      <c r="PVM3" s="185"/>
      <c r="PVN3" s="185"/>
      <c r="PVO3" s="185"/>
      <c r="PVP3" s="185"/>
      <c r="PVQ3" s="185"/>
      <c r="PVR3" s="185"/>
      <c r="PVS3" s="185"/>
      <c r="PVT3" s="185"/>
      <c r="PVU3" s="185"/>
      <c r="PVV3" s="185"/>
      <c r="PVW3" s="185"/>
      <c r="PVX3" s="185"/>
      <c r="PVY3" s="185"/>
      <c r="PVZ3" s="185"/>
      <c r="PWA3" s="185"/>
      <c r="PWB3" s="185"/>
      <c r="PWC3" s="185"/>
      <c r="PWD3" s="185"/>
      <c r="PWE3" s="185"/>
      <c r="PWF3" s="185"/>
      <c r="PWG3" s="185"/>
      <c r="PWH3" s="185"/>
      <c r="PWI3" s="185"/>
      <c r="PWJ3" s="185"/>
      <c r="PWK3" s="185"/>
      <c r="PWL3" s="185"/>
      <c r="PWM3" s="185"/>
      <c r="PWN3" s="185"/>
      <c r="PWO3" s="185"/>
      <c r="PWP3" s="185"/>
      <c r="PWQ3" s="185"/>
      <c r="PWR3" s="185"/>
      <c r="PWS3" s="185"/>
      <c r="PWT3" s="185"/>
      <c r="PWU3" s="185"/>
      <c r="PWV3" s="185"/>
      <c r="PWW3" s="185"/>
      <c r="PWX3" s="185"/>
      <c r="PWY3" s="185"/>
      <c r="PWZ3" s="185"/>
      <c r="PXA3" s="185"/>
      <c r="PXB3" s="185"/>
      <c r="PXC3" s="185"/>
      <c r="PXD3" s="185"/>
      <c r="PXE3" s="185"/>
      <c r="PXF3" s="185"/>
      <c r="PXG3" s="185"/>
      <c r="PXH3" s="185"/>
      <c r="PXI3" s="185"/>
      <c r="PXJ3" s="185"/>
      <c r="PXK3" s="185"/>
      <c r="PXL3" s="185"/>
      <c r="PXM3" s="185"/>
      <c r="PXN3" s="185"/>
      <c r="PXO3" s="185"/>
      <c r="PXP3" s="185"/>
      <c r="PXQ3" s="185"/>
      <c r="PXR3" s="185"/>
      <c r="PXS3" s="185"/>
      <c r="PXT3" s="185"/>
      <c r="PXU3" s="185"/>
      <c r="PXV3" s="185"/>
      <c r="PXW3" s="185"/>
      <c r="PXX3" s="185"/>
      <c r="PXY3" s="185"/>
      <c r="PXZ3" s="185"/>
      <c r="PYA3" s="185"/>
      <c r="PYB3" s="185"/>
      <c r="PYC3" s="185"/>
      <c r="PYD3" s="185"/>
      <c r="PYE3" s="185"/>
      <c r="PYF3" s="185"/>
      <c r="PYG3" s="185"/>
      <c r="PYH3" s="185"/>
      <c r="PYI3" s="185"/>
      <c r="PYJ3" s="185"/>
      <c r="PYK3" s="185"/>
      <c r="PYL3" s="185"/>
      <c r="PYM3" s="185"/>
      <c r="PYN3" s="185"/>
      <c r="PYO3" s="185"/>
      <c r="PYP3" s="185"/>
      <c r="PYQ3" s="185"/>
      <c r="PYR3" s="185"/>
      <c r="PYS3" s="185"/>
      <c r="PYT3" s="185"/>
      <c r="PYU3" s="185"/>
      <c r="PYV3" s="185"/>
      <c r="PYW3" s="185"/>
      <c r="PYX3" s="185"/>
      <c r="PYY3" s="185"/>
      <c r="PYZ3" s="185"/>
      <c r="PZA3" s="185"/>
      <c r="PZB3" s="185"/>
      <c r="PZC3" s="185"/>
      <c r="PZD3" s="185"/>
      <c r="PZE3" s="185"/>
      <c r="PZF3" s="185"/>
      <c r="PZG3" s="185"/>
      <c r="PZH3" s="185"/>
      <c r="PZI3" s="185"/>
      <c r="PZJ3" s="185"/>
      <c r="PZK3" s="185"/>
      <c r="PZL3" s="185"/>
      <c r="PZM3" s="185"/>
      <c r="PZN3" s="185"/>
      <c r="PZO3" s="185"/>
      <c r="PZP3" s="185"/>
      <c r="PZQ3" s="185"/>
      <c r="PZR3" s="185"/>
      <c r="PZS3" s="185"/>
      <c r="PZT3" s="185"/>
      <c r="PZU3" s="185"/>
      <c r="PZV3" s="185"/>
      <c r="PZW3" s="185"/>
      <c r="PZX3" s="185"/>
      <c r="PZY3" s="185"/>
      <c r="PZZ3" s="185"/>
      <c r="QAA3" s="185"/>
      <c r="QAB3" s="185"/>
      <c r="QAC3" s="185"/>
      <c r="QAD3" s="185"/>
      <c r="QAE3" s="185"/>
      <c r="QAF3" s="185"/>
      <c r="QAG3" s="185"/>
      <c r="QAH3" s="185"/>
      <c r="QAI3" s="185"/>
      <c r="QAJ3" s="185"/>
      <c r="QAK3" s="185"/>
      <c r="QAL3" s="185"/>
      <c r="QAM3" s="185"/>
      <c r="QAN3" s="185"/>
      <c r="QAO3" s="185"/>
      <c r="QAP3" s="185"/>
      <c r="QAQ3" s="185"/>
      <c r="QAR3" s="185"/>
      <c r="QAS3" s="185"/>
      <c r="QAT3" s="185"/>
      <c r="QAU3" s="185"/>
      <c r="QAV3" s="185"/>
      <c r="QAW3" s="185"/>
      <c r="QAX3" s="185"/>
      <c r="QAY3" s="185"/>
      <c r="QAZ3" s="185"/>
      <c r="QBA3" s="185"/>
      <c r="QBB3" s="185"/>
      <c r="QBC3" s="185"/>
      <c r="QBD3" s="185"/>
      <c r="QBE3" s="185"/>
      <c r="QBF3" s="185"/>
      <c r="QBG3" s="185"/>
      <c r="QBH3" s="185"/>
      <c r="QBI3" s="185"/>
      <c r="QBJ3" s="185"/>
      <c r="QBK3" s="185"/>
      <c r="QBL3" s="185"/>
      <c r="QBM3" s="185"/>
      <c r="QBN3" s="185"/>
      <c r="QBO3" s="185"/>
      <c r="QBP3" s="185"/>
      <c r="QBQ3" s="185"/>
      <c r="QBR3" s="185"/>
      <c r="QBS3" s="185"/>
      <c r="QBT3" s="185"/>
      <c r="QBU3" s="185"/>
      <c r="QBV3" s="185"/>
      <c r="QBW3" s="185"/>
      <c r="QBX3" s="185"/>
      <c r="QBY3" s="185"/>
      <c r="QBZ3" s="185"/>
      <c r="QCA3" s="185"/>
      <c r="QCB3" s="185"/>
      <c r="QCC3" s="185"/>
      <c r="QCD3" s="185"/>
      <c r="QCE3" s="185"/>
      <c r="QCF3" s="185"/>
      <c r="QCG3" s="185"/>
      <c r="QCH3" s="185"/>
      <c r="QCI3" s="185"/>
      <c r="QCJ3" s="185"/>
      <c r="QCK3" s="185"/>
      <c r="QCL3" s="185"/>
      <c r="QCM3" s="185"/>
      <c r="QCN3" s="185"/>
      <c r="QCO3" s="185"/>
      <c r="QCP3" s="185"/>
      <c r="QCQ3" s="185"/>
      <c r="QCR3" s="185"/>
      <c r="QCS3" s="185"/>
      <c r="QCT3" s="185"/>
      <c r="QCU3" s="185"/>
      <c r="QCV3" s="185"/>
      <c r="QCW3" s="185"/>
      <c r="QCX3" s="185"/>
      <c r="QCY3" s="185"/>
      <c r="QCZ3" s="185"/>
      <c r="QDA3" s="185"/>
      <c r="QDB3" s="185"/>
      <c r="QDC3" s="185"/>
      <c r="QDD3" s="185"/>
      <c r="QDE3" s="185"/>
      <c r="QDF3" s="185"/>
      <c r="QDG3" s="185"/>
      <c r="QDH3" s="185"/>
      <c r="QDI3" s="185"/>
      <c r="QDJ3" s="185"/>
      <c r="QDK3" s="185"/>
      <c r="QDL3" s="185"/>
      <c r="QDM3" s="185"/>
      <c r="QDN3" s="185"/>
      <c r="QDO3" s="185"/>
      <c r="QDP3" s="185"/>
      <c r="QDQ3" s="185"/>
      <c r="QDR3" s="185"/>
      <c r="QDS3" s="185"/>
      <c r="QDT3" s="185"/>
      <c r="QDU3" s="185"/>
      <c r="QDV3" s="185"/>
      <c r="QDW3" s="185"/>
      <c r="QDX3" s="185"/>
      <c r="QDY3" s="185"/>
      <c r="QDZ3" s="185"/>
      <c r="QEA3" s="185"/>
      <c r="QEB3" s="185"/>
      <c r="QEC3" s="185"/>
      <c r="QED3" s="185"/>
      <c r="QEE3" s="185"/>
      <c r="QEF3" s="185"/>
      <c r="QEG3" s="185"/>
      <c r="QEH3" s="185"/>
      <c r="QEI3" s="185"/>
      <c r="QEJ3" s="185"/>
      <c r="QEK3" s="185"/>
      <c r="QEL3" s="185"/>
      <c r="QEM3" s="185"/>
      <c r="QEN3" s="185"/>
      <c r="QEO3" s="185"/>
      <c r="QEP3" s="185"/>
      <c r="QEQ3" s="185"/>
      <c r="QER3" s="185"/>
      <c r="QES3" s="185"/>
      <c r="QET3" s="185"/>
      <c r="QEU3" s="185"/>
      <c r="QEV3" s="185"/>
      <c r="QEW3" s="185"/>
      <c r="QEX3" s="185"/>
      <c r="QEY3" s="185"/>
      <c r="QEZ3" s="185"/>
      <c r="QFA3" s="185"/>
      <c r="QFB3" s="185"/>
      <c r="QFC3" s="185"/>
      <c r="QFD3" s="185"/>
      <c r="QFE3" s="185"/>
      <c r="QFF3" s="185"/>
      <c r="QFG3" s="185"/>
      <c r="QFH3" s="185"/>
      <c r="QFI3" s="185"/>
      <c r="QFJ3" s="185"/>
      <c r="QFK3" s="185"/>
      <c r="QFL3" s="185"/>
      <c r="QFM3" s="185"/>
      <c r="QFN3" s="185"/>
      <c r="QFO3" s="185"/>
      <c r="QFP3" s="185"/>
      <c r="QFQ3" s="185"/>
      <c r="QFR3" s="185"/>
      <c r="QFS3" s="185"/>
      <c r="QFT3" s="185"/>
      <c r="QFU3" s="185"/>
      <c r="QFV3" s="185"/>
      <c r="QFW3" s="185"/>
      <c r="QFX3" s="185"/>
      <c r="QFY3" s="185"/>
      <c r="QFZ3" s="185"/>
      <c r="QGA3" s="185"/>
      <c r="QGB3" s="185"/>
      <c r="QGC3" s="185"/>
      <c r="QGD3" s="185"/>
      <c r="QGE3" s="185"/>
      <c r="QGF3" s="185"/>
      <c r="QGG3" s="185"/>
      <c r="QGH3" s="185"/>
      <c r="QGI3" s="185"/>
      <c r="QGJ3" s="185"/>
      <c r="QGK3" s="185"/>
      <c r="QGL3" s="185"/>
      <c r="QGM3" s="185"/>
      <c r="QGN3" s="185"/>
      <c r="QGO3" s="185"/>
      <c r="QGP3" s="185"/>
      <c r="QGQ3" s="185"/>
      <c r="QGR3" s="185"/>
      <c r="QGS3" s="185"/>
      <c r="QGT3" s="185"/>
      <c r="QGU3" s="185"/>
      <c r="QGV3" s="185"/>
      <c r="QGW3" s="185"/>
      <c r="QGX3" s="185"/>
      <c r="QGY3" s="185"/>
      <c r="QGZ3" s="185"/>
      <c r="QHA3" s="185"/>
      <c r="QHB3" s="185"/>
      <c r="QHC3" s="185"/>
      <c r="QHD3" s="185"/>
      <c r="QHE3" s="185"/>
      <c r="QHF3" s="185"/>
      <c r="QHG3" s="185"/>
      <c r="QHH3" s="185"/>
      <c r="QHI3" s="185"/>
      <c r="QHJ3" s="185"/>
      <c r="QHK3" s="185"/>
      <c r="QHL3" s="185"/>
      <c r="QHM3" s="185"/>
      <c r="QHN3" s="185"/>
      <c r="QHO3" s="185"/>
      <c r="QHP3" s="185"/>
      <c r="QHQ3" s="185"/>
      <c r="QHR3" s="185"/>
      <c r="QHS3" s="185"/>
      <c r="QHT3" s="185"/>
      <c r="QHU3" s="185"/>
      <c r="QHV3" s="185"/>
      <c r="QHW3" s="185"/>
      <c r="QHX3" s="185"/>
      <c r="QHY3" s="185"/>
      <c r="QHZ3" s="185"/>
      <c r="QIA3" s="185"/>
      <c r="QIB3" s="185"/>
      <c r="QIC3" s="185"/>
      <c r="QID3" s="185"/>
      <c r="QIE3" s="185"/>
      <c r="QIF3" s="185"/>
      <c r="QIG3" s="185"/>
      <c r="QIH3" s="185"/>
      <c r="QII3" s="185"/>
      <c r="QIJ3" s="185"/>
      <c r="QIK3" s="185"/>
      <c r="QIL3" s="185"/>
      <c r="QIM3" s="185"/>
      <c r="QIN3" s="185"/>
      <c r="QIO3" s="185"/>
      <c r="QIP3" s="185"/>
      <c r="QIQ3" s="185"/>
      <c r="QIR3" s="185"/>
      <c r="QIS3" s="185"/>
      <c r="QIT3" s="185"/>
      <c r="QIU3" s="185"/>
      <c r="QIV3" s="185"/>
      <c r="QIW3" s="185"/>
      <c r="QIX3" s="185"/>
      <c r="QIY3" s="185"/>
      <c r="QIZ3" s="185"/>
      <c r="QJA3" s="185"/>
      <c r="QJB3" s="185"/>
      <c r="QJC3" s="185"/>
      <c r="QJD3" s="185"/>
      <c r="QJE3" s="185"/>
      <c r="QJF3" s="185"/>
      <c r="QJG3" s="185"/>
      <c r="QJH3" s="185"/>
      <c r="QJI3" s="185"/>
      <c r="QJJ3" s="185"/>
      <c r="QJK3" s="185"/>
      <c r="QJL3" s="185"/>
      <c r="QJM3" s="185"/>
      <c r="QJN3" s="185"/>
      <c r="QJO3" s="185"/>
      <c r="QJP3" s="185"/>
      <c r="QJQ3" s="185"/>
      <c r="QJR3" s="185"/>
      <c r="QJS3" s="185"/>
      <c r="QJT3" s="185"/>
      <c r="QJU3" s="185"/>
      <c r="QJV3" s="185"/>
      <c r="QJW3" s="185"/>
      <c r="QJX3" s="185"/>
      <c r="QJY3" s="185"/>
      <c r="QJZ3" s="185"/>
      <c r="QKA3" s="185"/>
      <c r="QKB3" s="185"/>
      <c r="QKC3" s="185"/>
      <c r="QKD3" s="185"/>
      <c r="QKE3" s="185"/>
      <c r="QKF3" s="185"/>
      <c r="QKG3" s="185"/>
      <c r="QKH3" s="185"/>
      <c r="QKI3" s="185"/>
      <c r="QKJ3" s="185"/>
      <c r="QKK3" s="185"/>
      <c r="QKL3" s="185"/>
      <c r="QKM3" s="185"/>
      <c r="QKN3" s="185"/>
      <c r="QKO3" s="185"/>
      <c r="QKP3" s="185"/>
      <c r="QKQ3" s="185"/>
      <c r="QKR3" s="185"/>
      <c r="QKS3" s="185"/>
      <c r="QKT3" s="185"/>
      <c r="QKU3" s="185"/>
      <c r="QKV3" s="185"/>
      <c r="QKW3" s="185"/>
      <c r="QKX3" s="185"/>
      <c r="QKY3" s="185"/>
      <c r="QKZ3" s="185"/>
      <c r="QLA3" s="185"/>
      <c r="QLB3" s="185"/>
      <c r="QLC3" s="185"/>
      <c r="QLD3" s="185"/>
      <c r="QLE3" s="185"/>
      <c r="QLF3" s="185"/>
      <c r="QLG3" s="185"/>
      <c r="QLH3" s="185"/>
      <c r="QLI3" s="185"/>
      <c r="QLJ3" s="185"/>
      <c r="QLK3" s="185"/>
      <c r="QLL3" s="185"/>
      <c r="QLM3" s="185"/>
      <c r="QLN3" s="185"/>
      <c r="QLO3" s="185"/>
      <c r="QLP3" s="185"/>
      <c r="QLQ3" s="185"/>
      <c r="QLR3" s="185"/>
      <c r="QLS3" s="185"/>
      <c r="QLT3" s="185"/>
      <c r="QLU3" s="185"/>
      <c r="QLV3" s="185"/>
      <c r="QLW3" s="185"/>
      <c r="QLX3" s="185"/>
      <c r="QLY3" s="185"/>
      <c r="QLZ3" s="185"/>
      <c r="QMA3" s="185"/>
      <c r="QMB3" s="185"/>
      <c r="QMC3" s="185"/>
      <c r="QMD3" s="185"/>
      <c r="QME3" s="185"/>
      <c r="QMF3" s="185"/>
      <c r="QMG3" s="185"/>
      <c r="QMH3" s="185"/>
      <c r="QMI3" s="185"/>
      <c r="QMJ3" s="185"/>
      <c r="QMK3" s="185"/>
      <c r="QML3" s="185"/>
      <c r="QMM3" s="185"/>
      <c r="QMN3" s="185"/>
      <c r="QMO3" s="185"/>
      <c r="QMP3" s="185"/>
      <c r="QMQ3" s="185"/>
      <c r="QMR3" s="185"/>
      <c r="QMS3" s="185"/>
      <c r="QMT3" s="185"/>
      <c r="QMU3" s="185"/>
      <c r="QMV3" s="185"/>
      <c r="QMW3" s="185"/>
      <c r="QMX3" s="185"/>
      <c r="QMY3" s="185"/>
      <c r="QMZ3" s="185"/>
      <c r="QNA3" s="185"/>
      <c r="QNB3" s="185"/>
      <c r="QNC3" s="185"/>
      <c r="QND3" s="185"/>
      <c r="QNE3" s="185"/>
      <c r="QNF3" s="185"/>
      <c r="QNG3" s="185"/>
      <c r="QNH3" s="185"/>
      <c r="QNI3" s="185"/>
      <c r="QNJ3" s="185"/>
      <c r="QNK3" s="185"/>
      <c r="QNL3" s="185"/>
      <c r="QNM3" s="185"/>
      <c r="QNN3" s="185"/>
      <c r="QNO3" s="185"/>
      <c r="QNP3" s="185"/>
      <c r="QNQ3" s="185"/>
      <c r="QNR3" s="185"/>
      <c r="QNS3" s="185"/>
      <c r="QNT3" s="185"/>
      <c r="QNU3" s="185"/>
      <c r="QNV3" s="185"/>
      <c r="QNW3" s="185"/>
      <c r="QNX3" s="185"/>
      <c r="QNY3" s="185"/>
      <c r="QNZ3" s="185"/>
      <c r="QOA3" s="185"/>
      <c r="QOB3" s="185"/>
      <c r="QOC3" s="185"/>
      <c r="QOD3" s="185"/>
      <c r="QOE3" s="185"/>
      <c r="QOF3" s="185"/>
      <c r="QOG3" s="185"/>
      <c r="QOH3" s="185"/>
      <c r="QOI3" s="185"/>
      <c r="QOJ3" s="185"/>
      <c r="QOK3" s="185"/>
      <c r="QOL3" s="185"/>
      <c r="QOM3" s="185"/>
      <c r="QON3" s="185"/>
      <c r="QOO3" s="185"/>
      <c r="QOP3" s="185"/>
      <c r="QOQ3" s="185"/>
      <c r="QOR3" s="185"/>
      <c r="QOS3" s="185"/>
      <c r="QOT3" s="185"/>
      <c r="QOU3" s="185"/>
      <c r="QOV3" s="185"/>
      <c r="QOW3" s="185"/>
      <c r="QOX3" s="185"/>
      <c r="QOY3" s="185"/>
      <c r="QOZ3" s="185"/>
      <c r="QPA3" s="185"/>
      <c r="QPB3" s="185"/>
      <c r="QPC3" s="185"/>
      <c r="QPD3" s="185"/>
      <c r="QPE3" s="185"/>
      <c r="QPF3" s="185"/>
      <c r="QPG3" s="185"/>
      <c r="QPH3" s="185"/>
      <c r="QPI3" s="185"/>
      <c r="QPJ3" s="185"/>
      <c r="QPK3" s="185"/>
      <c r="QPL3" s="185"/>
      <c r="QPM3" s="185"/>
      <c r="QPN3" s="185"/>
      <c r="QPO3" s="185"/>
      <c r="QPP3" s="185"/>
      <c r="QPQ3" s="185"/>
      <c r="QPR3" s="185"/>
      <c r="QPS3" s="185"/>
      <c r="QPT3" s="185"/>
      <c r="QPU3" s="185"/>
      <c r="QPV3" s="185"/>
      <c r="QPW3" s="185"/>
      <c r="QPX3" s="185"/>
      <c r="QPY3" s="185"/>
      <c r="QPZ3" s="185"/>
      <c r="QQA3" s="185"/>
      <c r="QQB3" s="185"/>
      <c r="QQC3" s="185"/>
      <c r="QQD3" s="185"/>
      <c r="QQE3" s="185"/>
      <c r="QQF3" s="185"/>
      <c r="QQG3" s="185"/>
      <c r="QQH3" s="185"/>
      <c r="QQI3" s="185"/>
      <c r="QQJ3" s="185"/>
      <c r="QQK3" s="185"/>
      <c r="QQL3" s="185"/>
      <c r="QQM3" s="185"/>
      <c r="QQN3" s="185"/>
      <c r="QQO3" s="185"/>
      <c r="QQP3" s="185"/>
      <c r="QQQ3" s="185"/>
      <c r="QQR3" s="185"/>
      <c r="QQS3" s="185"/>
      <c r="QQT3" s="185"/>
      <c r="QQU3" s="185"/>
      <c r="QQV3" s="185"/>
      <c r="QQW3" s="185"/>
      <c r="QQX3" s="185"/>
      <c r="QQY3" s="185"/>
      <c r="QQZ3" s="185"/>
      <c r="QRA3" s="185"/>
      <c r="QRB3" s="185"/>
      <c r="QRC3" s="185"/>
      <c r="QRD3" s="185"/>
      <c r="QRE3" s="185"/>
      <c r="QRF3" s="185"/>
      <c r="QRG3" s="185"/>
      <c r="QRH3" s="185"/>
      <c r="QRI3" s="185"/>
      <c r="QRJ3" s="185"/>
      <c r="QRK3" s="185"/>
      <c r="QRL3" s="185"/>
      <c r="QRM3" s="185"/>
      <c r="QRN3" s="185"/>
      <c r="QRO3" s="185"/>
      <c r="QRP3" s="185"/>
      <c r="QRQ3" s="185"/>
      <c r="QRR3" s="185"/>
      <c r="QRS3" s="185"/>
      <c r="QRT3" s="185"/>
      <c r="QRU3" s="185"/>
      <c r="QRV3" s="185"/>
      <c r="QRW3" s="185"/>
      <c r="QRX3" s="185"/>
      <c r="QRY3" s="185"/>
      <c r="QRZ3" s="185"/>
      <c r="QSA3" s="185"/>
      <c r="QSB3" s="185"/>
      <c r="QSC3" s="185"/>
      <c r="QSD3" s="185"/>
      <c r="QSE3" s="185"/>
      <c r="QSF3" s="185"/>
      <c r="QSG3" s="185"/>
      <c r="QSH3" s="185"/>
      <c r="QSI3" s="185"/>
      <c r="QSJ3" s="185"/>
      <c r="QSK3" s="185"/>
      <c r="QSL3" s="185"/>
      <c r="QSM3" s="185"/>
      <c r="QSN3" s="185"/>
      <c r="QSO3" s="185"/>
      <c r="QSP3" s="185"/>
      <c r="QSQ3" s="185"/>
      <c r="QSR3" s="185"/>
      <c r="QSS3" s="185"/>
      <c r="QST3" s="185"/>
      <c r="QSU3" s="185"/>
      <c r="QSV3" s="185"/>
      <c r="QSW3" s="185"/>
      <c r="QSX3" s="185"/>
      <c r="QSY3" s="185"/>
      <c r="QSZ3" s="185"/>
      <c r="QTA3" s="185"/>
      <c r="QTB3" s="185"/>
      <c r="QTC3" s="185"/>
      <c r="QTD3" s="185"/>
      <c r="QTE3" s="185"/>
      <c r="QTF3" s="185"/>
      <c r="QTG3" s="185"/>
      <c r="QTH3" s="185"/>
      <c r="QTI3" s="185"/>
      <c r="QTJ3" s="185"/>
      <c r="QTK3" s="185"/>
      <c r="QTL3" s="185"/>
      <c r="QTM3" s="185"/>
      <c r="QTN3" s="185"/>
      <c r="QTO3" s="185"/>
      <c r="QTP3" s="185"/>
      <c r="QTQ3" s="185"/>
      <c r="QTR3" s="185"/>
      <c r="QTS3" s="185"/>
      <c r="QTT3" s="185"/>
      <c r="QTU3" s="185"/>
      <c r="QTV3" s="185"/>
      <c r="QTW3" s="185"/>
      <c r="QTX3" s="185"/>
      <c r="QTY3" s="185"/>
      <c r="QTZ3" s="185"/>
      <c r="QUA3" s="185"/>
      <c r="QUB3" s="185"/>
      <c r="QUC3" s="185"/>
      <c r="QUD3" s="185"/>
      <c r="QUE3" s="185"/>
      <c r="QUF3" s="185"/>
      <c r="QUG3" s="185"/>
      <c r="QUH3" s="185"/>
      <c r="QUI3" s="185"/>
      <c r="QUJ3" s="185"/>
      <c r="QUK3" s="185"/>
      <c r="QUL3" s="185"/>
      <c r="QUM3" s="185"/>
      <c r="QUN3" s="185"/>
      <c r="QUO3" s="185"/>
      <c r="QUP3" s="185"/>
      <c r="QUQ3" s="185"/>
      <c r="QUR3" s="185"/>
      <c r="QUS3" s="185"/>
      <c r="QUT3" s="185"/>
      <c r="QUU3" s="185"/>
      <c r="QUV3" s="185"/>
      <c r="QUW3" s="185"/>
      <c r="QUX3" s="185"/>
      <c r="QUY3" s="185"/>
      <c r="QUZ3" s="185"/>
      <c r="QVA3" s="185"/>
      <c r="QVB3" s="185"/>
      <c r="QVC3" s="185"/>
      <c r="QVD3" s="185"/>
      <c r="QVE3" s="185"/>
      <c r="QVF3" s="185"/>
      <c r="QVG3" s="185"/>
      <c r="QVH3" s="185"/>
      <c r="QVI3" s="185"/>
      <c r="QVJ3" s="185"/>
      <c r="QVK3" s="185"/>
      <c r="QVL3" s="185"/>
      <c r="QVM3" s="185"/>
      <c r="QVN3" s="185"/>
      <c r="QVO3" s="185"/>
      <c r="QVP3" s="185"/>
      <c r="QVQ3" s="185"/>
      <c r="QVR3" s="185"/>
      <c r="QVS3" s="185"/>
      <c r="QVT3" s="185"/>
      <c r="QVU3" s="185"/>
      <c r="QVV3" s="185"/>
      <c r="QVW3" s="185"/>
      <c r="QVX3" s="185"/>
      <c r="QVY3" s="185"/>
      <c r="QVZ3" s="185"/>
      <c r="QWA3" s="185"/>
      <c r="QWB3" s="185"/>
      <c r="QWC3" s="185"/>
      <c r="QWD3" s="185"/>
      <c r="QWE3" s="185"/>
      <c r="QWF3" s="185"/>
      <c r="QWG3" s="185"/>
      <c r="QWH3" s="185"/>
      <c r="QWI3" s="185"/>
      <c r="QWJ3" s="185"/>
      <c r="QWK3" s="185"/>
      <c r="QWL3" s="185"/>
      <c r="QWM3" s="185"/>
      <c r="QWN3" s="185"/>
      <c r="QWO3" s="185"/>
      <c r="QWP3" s="185"/>
      <c r="QWQ3" s="185"/>
      <c r="QWR3" s="185"/>
      <c r="QWS3" s="185"/>
      <c r="QWT3" s="185"/>
      <c r="QWU3" s="185"/>
      <c r="QWV3" s="185"/>
      <c r="QWW3" s="185"/>
      <c r="QWX3" s="185"/>
      <c r="QWY3" s="185"/>
      <c r="QWZ3" s="185"/>
      <c r="QXA3" s="185"/>
      <c r="QXB3" s="185"/>
      <c r="QXC3" s="185"/>
      <c r="QXD3" s="185"/>
      <c r="QXE3" s="185"/>
      <c r="QXF3" s="185"/>
      <c r="QXG3" s="185"/>
      <c r="QXH3" s="185"/>
      <c r="QXI3" s="185"/>
      <c r="QXJ3" s="185"/>
      <c r="QXK3" s="185"/>
      <c r="QXL3" s="185"/>
      <c r="QXM3" s="185"/>
      <c r="QXN3" s="185"/>
      <c r="QXO3" s="185"/>
      <c r="QXP3" s="185"/>
      <c r="QXQ3" s="185"/>
      <c r="QXR3" s="185"/>
      <c r="QXS3" s="185"/>
      <c r="QXT3" s="185"/>
      <c r="QXU3" s="185"/>
      <c r="QXV3" s="185"/>
      <c r="QXW3" s="185"/>
      <c r="QXX3" s="185"/>
      <c r="QXY3" s="185"/>
      <c r="QXZ3" s="185"/>
      <c r="QYA3" s="185"/>
      <c r="QYB3" s="185"/>
      <c r="QYC3" s="185"/>
      <c r="QYD3" s="185"/>
      <c r="QYE3" s="185"/>
      <c r="QYF3" s="185"/>
      <c r="QYG3" s="185"/>
      <c r="QYH3" s="185"/>
      <c r="QYI3" s="185"/>
      <c r="QYJ3" s="185"/>
      <c r="QYK3" s="185"/>
      <c r="QYL3" s="185"/>
      <c r="QYM3" s="185"/>
      <c r="QYN3" s="185"/>
      <c r="QYO3" s="185"/>
      <c r="QYP3" s="185"/>
      <c r="QYQ3" s="185"/>
      <c r="QYR3" s="185"/>
      <c r="QYS3" s="185"/>
      <c r="QYT3" s="185"/>
      <c r="QYU3" s="185"/>
      <c r="QYV3" s="185"/>
      <c r="QYW3" s="185"/>
      <c r="QYX3" s="185"/>
      <c r="QYY3" s="185"/>
      <c r="QYZ3" s="185"/>
      <c r="QZA3" s="185"/>
      <c r="QZB3" s="185"/>
      <c r="QZC3" s="185"/>
      <c r="QZD3" s="185"/>
      <c r="QZE3" s="185"/>
      <c r="QZF3" s="185"/>
      <c r="QZG3" s="185"/>
      <c r="QZH3" s="185"/>
      <c r="QZI3" s="185"/>
      <c r="QZJ3" s="185"/>
      <c r="QZK3" s="185"/>
      <c r="QZL3" s="185"/>
      <c r="QZM3" s="185"/>
      <c r="QZN3" s="185"/>
      <c r="QZO3" s="185"/>
      <c r="QZP3" s="185"/>
      <c r="QZQ3" s="185"/>
      <c r="QZR3" s="185"/>
      <c r="QZS3" s="185"/>
      <c r="QZT3" s="185"/>
      <c r="QZU3" s="185"/>
      <c r="QZV3" s="185"/>
      <c r="QZW3" s="185"/>
      <c r="QZX3" s="185"/>
      <c r="QZY3" s="185"/>
      <c r="QZZ3" s="185"/>
      <c r="RAA3" s="185"/>
      <c r="RAB3" s="185"/>
      <c r="RAC3" s="185"/>
      <c r="RAD3" s="185"/>
      <c r="RAE3" s="185"/>
      <c r="RAF3" s="185"/>
      <c r="RAG3" s="185"/>
      <c r="RAH3" s="185"/>
      <c r="RAI3" s="185"/>
      <c r="RAJ3" s="185"/>
      <c r="RAK3" s="185"/>
      <c r="RAL3" s="185"/>
      <c r="RAM3" s="185"/>
      <c r="RAN3" s="185"/>
      <c r="RAO3" s="185"/>
      <c r="RAP3" s="185"/>
      <c r="RAQ3" s="185"/>
      <c r="RAR3" s="185"/>
      <c r="RAS3" s="185"/>
      <c r="RAT3" s="185"/>
      <c r="RAU3" s="185"/>
      <c r="RAV3" s="185"/>
      <c r="RAW3" s="185"/>
      <c r="RAX3" s="185"/>
      <c r="RAY3" s="185"/>
      <c r="RAZ3" s="185"/>
      <c r="RBA3" s="185"/>
      <c r="RBB3" s="185"/>
      <c r="RBC3" s="185"/>
      <c r="RBD3" s="185"/>
      <c r="RBE3" s="185"/>
      <c r="RBF3" s="185"/>
      <c r="RBG3" s="185"/>
      <c r="RBH3" s="185"/>
      <c r="RBI3" s="185"/>
      <c r="RBJ3" s="185"/>
      <c r="RBK3" s="185"/>
      <c r="RBL3" s="185"/>
      <c r="RBM3" s="185"/>
      <c r="RBN3" s="185"/>
      <c r="RBO3" s="185"/>
      <c r="RBP3" s="185"/>
      <c r="RBQ3" s="185"/>
      <c r="RBR3" s="185"/>
      <c r="RBS3" s="185"/>
      <c r="RBT3" s="185"/>
      <c r="RBU3" s="185"/>
      <c r="RBV3" s="185"/>
      <c r="RBW3" s="185"/>
      <c r="RBX3" s="185"/>
      <c r="RBY3" s="185"/>
      <c r="RBZ3" s="185"/>
      <c r="RCA3" s="185"/>
      <c r="RCB3" s="185"/>
      <c r="RCC3" s="185"/>
      <c r="RCD3" s="185"/>
      <c r="RCE3" s="185"/>
      <c r="RCF3" s="185"/>
      <c r="RCG3" s="185"/>
      <c r="RCH3" s="185"/>
      <c r="RCI3" s="185"/>
      <c r="RCJ3" s="185"/>
      <c r="RCK3" s="185"/>
      <c r="RCL3" s="185"/>
      <c r="RCM3" s="185"/>
      <c r="RCN3" s="185"/>
      <c r="RCO3" s="185"/>
      <c r="RCP3" s="185"/>
      <c r="RCQ3" s="185"/>
      <c r="RCR3" s="185"/>
      <c r="RCS3" s="185"/>
      <c r="RCT3" s="185"/>
      <c r="RCU3" s="185"/>
      <c r="RCV3" s="185"/>
      <c r="RCW3" s="185"/>
      <c r="RCX3" s="185"/>
      <c r="RCY3" s="185"/>
      <c r="RCZ3" s="185"/>
      <c r="RDA3" s="185"/>
      <c r="RDB3" s="185"/>
      <c r="RDC3" s="185"/>
      <c r="RDD3" s="185"/>
      <c r="RDE3" s="185"/>
      <c r="RDF3" s="185"/>
      <c r="RDG3" s="185"/>
      <c r="RDH3" s="185"/>
      <c r="RDI3" s="185"/>
      <c r="RDJ3" s="185"/>
      <c r="RDK3" s="185"/>
      <c r="RDL3" s="185"/>
      <c r="RDM3" s="185"/>
      <c r="RDN3" s="185"/>
      <c r="RDO3" s="185"/>
      <c r="RDP3" s="185"/>
      <c r="RDQ3" s="185"/>
      <c r="RDR3" s="185"/>
      <c r="RDS3" s="185"/>
      <c r="RDT3" s="185"/>
      <c r="RDU3" s="185"/>
      <c r="RDV3" s="185"/>
      <c r="RDW3" s="185"/>
      <c r="RDX3" s="185"/>
      <c r="RDY3" s="185"/>
      <c r="RDZ3" s="185"/>
      <c r="REA3" s="185"/>
      <c r="REB3" s="185"/>
      <c r="REC3" s="185"/>
      <c r="RED3" s="185"/>
      <c r="REE3" s="185"/>
      <c r="REF3" s="185"/>
      <c r="REG3" s="185"/>
      <c r="REH3" s="185"/>
      <c r="REI3" s="185"/>
      <c r="REJ3" s="185"/>
      <c r="REK3" s="185"/>
      <c r="REL3" s="185"/>
      <c r="REM3" s="185"/>
      <c r="REN3" s="185"/>
      <c r="REO3" s="185"/>
      <c r="REP3" s="185"/>
      <c r="REQ3" s="185"/>
      <c r="RER3" s="185"/>
      <c r="RES3" s="185"/>
      <c r="RET3" s="185"/>
      <c r="REU3" s="185"/>
      <c r="REV3" s="185"/>
      <c r="REW3" s="185"/>
      <c r="REX3" s="185"/>
      <c r="REY3" s="185"/>
      <c r="REZ3" s="185"/>
      <c r="RFA3" s="185"/>
      <c r="RFB3" s="185"/>
      <c r="RFC3" s="185"/>
      <c r="RFD3" s="185"/>
      <c r="RFE3" s="185"/>
      <c r="RFF3" s="185"/>
      <c r="RFG3" s="185"/>
      <c r="RFH3" s="185"/>
      <c r="RFI3" s="185"/>
      <c r="RFJ3" s="185"/>
      <c r="RFK3" s="185"/>
      <c r="RFL3" s="185"/>
      <c r="RFM3" s="185"/>
      <c r="RFN3" s="185"/>
      <c r="RFO3" s="185"/>
      <c r="RFP3" s="185"/>
      <c r="RFQ3" s="185"/>
      <c r="RFR3" s="185"/>
      <c r="RFS3" s="185"/>
      <c r="RFT3" s="185"/>
      <c r="RFU3" s="185"/>
      <c r="RFV3" s="185"/>
      <c r="RFW3" s="185"/>
      <c r="RFX3" s="185"/>
      <c r="RFY3" s="185"/>
      <c r="RFZ3" s="185"/>
      <c r="RGA3" s="185"/>
      <c r="RGB3" s="185"/>
      <c r="RGC3" s="185"/>
      <c r="RGD3" s="185"/>
      <c r="RGE3" s="185"/>
      <c r="RGF3" s="185"/>
      <c r="RGG3" s="185"/>
      <c r="RGH3" s="185"/>
      <c r="RGI3" s="185"/>
      <c r="RGJ3" s="185"/>
      <c r="RGK3" s="185"/>
      <c r="RGL3" s="185"/>
      <c r="RGM3" s="185"/>
      <c r="RGN3" s="185"/>
      <c r="RGO3" s="185"/>
      <c r="RGP3" s="185"/>
      <c r="RGQ3" s="185"/>
      <c r="RGR3" s="185"/>
      <c r="RGS3" s="185"/>
      <c r="RGT3" s="185"/>
      <c r="RGU3" s="185"/>
      <c r="RGV3" s="185"/>
      <c r="RGW3" s="185"/>
      <c r="RGX3" s="185"/>
      <c r="RGY3" s="185"/>
      <c r="RGZ3" s="185"/>
      <c r="RHA3" s="185"/>
      <c r="RHB3" s="185"/>
      <c r="RHC3" s="185"/>
      <c r="RHD3" s="185"/>
      <c r="RHE3" s="185"/>
      <c r="RHF3" s="185"/>
      <c r="RHG3" s="185"/>
      <c r="RHH3" s="185"/>
      <c r="RHI3" s="185"/>
      <c r="RHJ3" s="185"/>
      <c r="RHK3" s="185"/>
      <c r="RHL3" s="185"/>
      <c r="RHM3" s="185"/>
      <c r="RHN3" s="185"/>
      <c r="RHO3" s="185"/>
      <c r="RHP3" s="185"/>
      <c r="RHQ3" s="185"/>
      <c r="RHR3" s="185"/>
      <c r="RHS3" s="185"/>
      <c r="RHT3" s="185"/>
      <c r="RHU3" s="185"/>
      <c r="RHV3" s="185"/>
      <c r="RHW3" s="185"/>
      <c r="RHX3" s="185"/>
      <c r="RHY3" s="185"/>
      <c r="RHZ3" s="185"/>
      <c r="RIA3" s="185"/>
      <c r="RIB3" s="185"/>
      <c r="RIC3" s="185"/>
      <c r="RID3" s="185"/>
      <c r="RIE3" s="185"/>
      <c r="RIF3" s="185"/>
      <c r="RIG3" s="185"/>
      <c r="RIH3" s="185"/>
      <c r="RII3" s="185"/>
      <c r="RIJ3" s="185"/>
      <c r="RIK3" s="185"/>
      <c r="RIL3" s="185"/>
      <c r="RIM3" s="185"/>
      <c r="RIN3" s="185"/>
      <c r="RIO3" s="185"/>
      <c r="RIP3" s="185"/>
      <c r="RIQ3" s="185"/>
      <c r="RIR3" s="185"/>
      <c r="RIS3" s="185"/>
      <c r="RIT3" s="185"/>
      <c r="RIU3" s="185"/>
      <c r="RIV3" s="185"/>
      <c r="RIW3" s="185"/>
      <c r="RIX3" s="185"/>
      <c r="RIY3" s="185"/>
      <c r="RIZ3" s="185"/>
      <c r="RJA3" s="185"/>
      <c r="RJB3" s="185"/>
      <c r="RJC3" s="185"/>
      <c r="RJD3" s="185"/>
      <c r="RJE3" s="185"/>
      <c r="RJF3" s="185"/>
      <c r="RJG3" s="185"/>
      <c r="RJH3" s="185"/>
      <c r="RJI3" s="185"/>
      <c r="RJJ3" s="185"/>
      <c r="RJK3" s="185"/>
      <c r="RJL3" s="185"/>
      <c r="RJM3" s="185"/>
      <c r="RJN3" s="185"/>
      <c r="RJO3" s="185"/>
      <c r="RJP3" s="185"/>
      <c r="RJQ3" s="185"/>
      <c r="RJR3" s="185"/>
      <c r="RJS3" s="185"/>
      <c r="RJT3" s="185"/>
      <c r="RJU3" s="185"/>
      <c r="RJV3" s="185"/>
      <c r="RJW3" s="185"/>
      <c r="RJX3" s="185"/>
      <c r="RJY3" s="185"/>
      <c r="RJZ3" s="185"/>
      <c r="RKA3" s="185"/>
      <c r="RKB3" s="185"/>
      <c r="RKC3" s="185"/>
      <c r="RKD3" s="185"/>
      <c r="RKE3" s="185"/>
      <c r="RKF3" s="185"/>
      <c r="RKG3" s="185"/>
      <c r="RKH3" s="185"/>
      <c r="RKI3" s="185"/>
      <c r="RKJ3" s="185"/>
      <c r="RKK3" s="185"/>
      <c r="RKL3" s="185"/>
      <c r="RKM3" s="185"/>
      <c r="RKN3" s="185"/>
      <c r="RKO3" s="185"/>
      <c r="RKP3" s="185"/>
      <c r="RKQ3" s="185"/>
      <c r="RKR3" s="185"/>
      <c r="RKS3" s="185"/>
      <c r="RKT3" s="185"/>
      <c r="RKU3" s="185"/>
      <c r="RKV3" s="185"/>
      <c r="RKW3" s="185"/>
      <c r="RKX3" s="185"/>
      <c r="RKY3" s="185"/>
      <c r="RKZ3" s="185"/>
      <c r="RLA3" s="185"/>
      <c r="RLB3" s="185"/>
      <c r="RLC3" s="185"/>
      <c r="RLD3" s="185"/>
      <c r="RLE3" s="185"/>
      <c r="RLF3" s="185"/>
      <c r="RLG3" s="185"/>
      <c r="RLH3" s="185"/>
      <c r="RLI3" s="185"/>
      <c r="RLJ3" s="185"/>
      <c r="RLK3" s="185"/>
      <c r="RLL3" s="185"/>
      <c r="RLM3" s="185"/>
      <c r="RLN3" s="185"/>
      <c r="RLO3" s="185"/>
      <c r="RLP3" s="185"/>
      <c r="RLQ3" s="185"/>
      <c r="RLR3" s="185"/>
      <c r="RLS3" s="185"/>
      <c r="RLT3" s="185"/>
      <c r="RLU3" s="185"/>
      <c r="RLV3" s="185"/>
      <c r="RLW3" s="185"/>
      <c r="RLX3" s="185"/>
      <c r="RLY3" s="185"/>
      <c r="RLZ3" s="185"/>
      <c r="RMA3" s="185"/>
      <c r="RMB3" s="185"/>
      <c r="RMC3" s="185"/>
      <c r="RMD3" s="185"/>
      <c r="RME3" s="185"/>
      <c r="RMF3" s="185"/>
      <c r="RMG3" s="185"/>
      <c r="RMH3" s="185"/>
      <c r="RMI3" s="185"/>
      <c r="RMJ3" s="185"/>
      <c r="RMK3" s="185"/>
      <c r="RML3" s="185"/>
      <c r="RMM3" s="185"/>
      <c r="RMN3" s="185"/>
      <c r="RMO3" s="185"/>
      <c r="RMP3" s="185"/>
      <c r="RMQ3" s="185"/>
      <c r="RMR3" s="185"/>
      <c r="RMS3" s="185"/>
      <c r="RMT3" s="185"/>
      <c r="RMU3" s="185"/>
      <c r="RMV3" s="185"/>
      <c r="RMW3" s="185"/>
      <c r="RMX3" s="185"/>
      <c r="RMY3" s="185"/>
      <c r="RMZ3" s="185"/>
      <c r="RNA3" s="185"/>
      <c r="RNB3" s="185"/>
      <c r="RNC3" s="185"/>
      <c r="RND3" s="185"/>
      <c r="RNE3" s="185"/>
      <c r="RNF3" s="185"/>
      <c r="RNG3" s="185"/>
      <c r="RNH3" s="185"/>
      <c r="RNI3" s="185"/>
      <c r="RNJ3" s="185"/>
      <c r="RNK3" s="185"/>
      <c r="RNL3" s="185"/>
      <c r="RNM3" s="185"/>
      <c r="RNN3" s="185"/>
      <c r="RNO3" s="185"/>
      <c r="RNP3" s="185"/>
      <c r="RNQ3" s="185"/>
      <c r="RNR3" s="185"/>
      <c r="RNS3" s="185"/>
      <c r="RNT3" s="185"/>
      <c r="RNU3" s="185"/>
      <c r="RNV3" s="185"/>
      <c r="RNW3" s="185"/>
      <c r="RNX3" s="185"/>
      <c r="RNY3" s="185"/>
      <c r="RNZ3" s="185"/>
      <c r="ROA3" s="185"/>
      <c r="ROB3" s="185"/>
      <c r="ROC3" s="185"/>
      <c r="ROD3" s="185"/>
      <c r="ROE3" s="185"/>
      <c r="ROF3" s="185"/>
      <c r="ROG3" s="185"/>
      <c r="ROH3" s="185"/>
      <c r="ROI3" s="185"/>
      <c r="ROJ3" s="185"/>
      <c r="ROK3" s="185"/>
      <c r="ROL3" s="185"/>
      <c r="ROM3" s="185"/>
      <c r="RON3" s="185"/>
      <c r="ROO3" s="185"/>
      <c r="ROP3" s="185"/>
      <c r="ROQ3" s="185"/>
      <c r="ROR3" s="185"/>
      <c r="ROS3" s="185"/>
      <c r="ROT3" s="185"/>
      <c r="ROU3" s="185"/>
      <c r="ROV3" s="185"/>
      <c r="ROW3" s="185"/>
      <c r="ROX3" s="185"/>
      <c r="ROY3" s="185"/>
      <c r="ROZ3" s="185"/>
      <c r="RPA3" s="185"/>
      <c r="RPB3" s="185"/>
      <c r="RPC3" s="185"/>
      <c r="RPD3" s="185"/>
      <c r="RPE3" s="185"/>
      <c r="RPF3" s="185"/>
      <c r="RPG3" s="185"/>
      <c r="RPH3" s="185"/>
      <c r="RPI3" s="185"/>
      <c r="RPJ3" s="185"/>
      <c r="RPK3" s="185"/>
      <c r="RPL3" s="185"/>
      <c r="RPM3" s="185"/>
      <c r="RPN3" s="185"/>
      <c r="RPO3" s="185"/>
      <c r="RPP3" s="185"/>
      <c r="RPQ3" s="185"/>
      <c r="RPR3" s="185"/>
      <c r="RPS3" s="185"/>
      <c r="RPT3" s="185"/>
      <c r="RPU3" s="185"/>
      <c r="RPV3" s="185"/>
      <c r="RPW3" s="185"/>
      <c r="RPX3" s="185"/>
      <c r="RPY3" s="185"/>
      <c r="RPZ3" s="185"/>
      <c r="RQA3" s="185"/>
      <c r="RQB3" s="185"/>
      <c r="RQC3" s="185"/>
      <c r="RQD3" s="185"/>
      <c r="RQE3" s="185"/>
      <c r="RQF3" s="185"/>
      <c r="RQG3" s="185"/>
      <c r="RQH3" s="185"/>
      <c r="RQI3" s="185"/>
      <c r="RQJ3" s="185"/>
      <c r="RQK3" s="185"/>
      <c r="RQL3" s="185"/>
      <c r="RQM3" s="185"/>
      <c r="RQN3" s="185"/>
      <c r="RQO3" s="185"/>
      <c r="RQP3" s="185"/>
      <c r="RQQ3" s="185"/>
      <c r="RQR3" s="185"/>
      <c r="RQS3" s="185"/>
      <c r="RQT3" s="185"/>
      <c r="RQU3" s="185"/>
      <c r="RQV3" s="185"/>
      <c r="RQW3" s="185"/>
      <c r="RQX3" s="185"/>
      <c r="RQY3" s="185"/>
      <c r="RQZ3" s="185"/>
      <c r="RRA3" s="185"/>
      <c r="RRB3" s="185"/>
      <c r="RRC3" s="185"/>
      <c r="RRD3" s="185"/>
      <c r="RRE3" s="185"/>
      <c r="RRF3" s="185"/>
      <c r="RRG3" s="185"/>
      <c r="RRH3" s="185"/>
      <c r="RRI3" s="185"/>
      <c r="RRJ3" s="185"/>
      <c r="RRK3" s="185"/>
      <c r="RRL3" s="185"/>
      <c r="RRM3" s="185"/>
      <c r="RRN3" s="185"/>
      <c r="RRO3" s="185"/>
      <c r="RRP3" s="185"/>
      <c r="RRQ3" s="185"/>
      <c r="RRR3" s="185"/>
      <c r="RRS3" s="185"/>
      <c r="RRT3" s="185"/>
      <c r="RRU3" s="185"/>
      <c r="RRV3" s="185"/>
      <c r="RRW3" s="185"/>
      <c r="RRX3" s="185"/>
      <c r="RRY3" s="185"/>
      <c r="RRZ3" s="185"/>
      <c r="RSA3" s="185"/>
      <c r="RSB3" s="185"/>
      <c r="RSC3" s="185"/>
      <c r="RSD3" s="185"/>
      <c r="RSE3" s="185"/>
      <c r="RSF3" s="185"/>
      <c r="RSG3" s="185"/>
      <c r="RSH3" s="185"/>
      <c r="RSI3" s="185"/>
      <c r="RSJ3" s="185"/>
      <c r="RSK3" s="185"/>
      <c r="RSL3" s="185"/>
      <c r="RSM3" s="185"/>
      <c r="RSN3" s="185"/>
      <c r="RSO3" s="185"/>
      <c r="RSP3" s="185"/>
      <c r="RSQ3" s="185"/>
      <c r="RSR3" s="185"/>
      <c r="RSS3" s="185"/>
      <c r="RST3" s="185"/>
      <c r="RSU3" s="185"/>
      <c r="RSV3" s="185"/>
      <c r="RSW3" s="185"/>
      <c r="RSX3" s="185"/>
      <c r="RSY3" s="185"/>
      <c r="RSZ3" s="185"/>
      <c r="RTA3" s="185"/>
      <c r="RTB3" s="185"/>
      <c r="RTC3" s="185"/>
      <c r="RTD3" s="185"/>
      <c r="RTE3" s="185"/>
      <c r="RTF3" s="185"/>
      <c r="RTG3" s="185"/>
      <c r="RTH3" s="185"/>
      <c r="RTI3" s="185"/>
      <c r="RTJ3" s="185"/>
      <c r="RTK3" s="185"/>
      <c r="RTL3" s="185"/>
      <c r="RTM3" s="185"/>
      <c r="RTN3" s="185"/>
      <c r="RTO3" s="185"/>
      <c r="RTP3" s="185"/>
      <c r="RTQ3" s="185"/>
      <c r="RTR3" s="185"/>
      <c r="RTS3" s="185"/>
      <c r="RTT3" s="185"/>
      <c r="RTU3" s="185"/>
      <c r="RTV3" s="185"/>
      <c r="RTW3" s="185"/>
      <c r="RTX3" s="185"/>
      <c r="RTY3" s="185"/>
      <c r="RTZ3" s="185"/>
      <c r="RUA3" s="185"/>
      <c r="RUB3" s="185"/>
      <c r="RUC3" s="185"/>
      <c r="RUD3" s="185"/>
      <c r="RUE3" s="185"/>
      <c r="RUF3" s="185"/>
      <c r="RUG3" s="185"/>
      <c r="RUH3" s="185"/>
      <c r="RUI3" s="185"/>
      <c r="RUJ3" s="185"/>
      <c r="RUK3" s="185"/>
      <c r="RUL3" s="185"/>
      <c r="RUM3" s="185"/>
      <c r="RUN3" s="185"/>
      <c r="RUO3" s="185"/>
      <c r="RUP3" s="185"/>
      <c r="RUQ3" s="185"/>
      <c r="RUR3" s="185"/>
      <c r="RUS3" s="185"/>
      <c r="RUT3" s="185"/>
      <c r="RUU3" s="185"/>
      <c r="RUV3" s="185"/>
      <c r="RUW3" s="185"/>
      <c r="RUX3" s="185"/>
      <c r="RUY3" s="185"/>
      <c r="RUZ3" s="185"/>
      <c r="RVA3" s="185"/>
      <c r="RVB3" s="185"/>
      <c r="RVC3" s="185"/>
      <c r="RVD3" s="185"/>
      <c r="RVE3" s="185"/>
      <c r="RVF3" s="185"/>
      <c r="RVG3" s="185"/>
      <c r="RVH3" s="185"/>
      <c r="RVI3" s="185"/>
      <c r="RVJ3" s="185"/>
      <c r="RVK3" s="185"/>
      <c r="RVL3" s="185"/>
      <c r="RVM3" s="185"/>
      <c r="RVN3" s="185"/>
      <c r="RVO3" s="185"/>
      <c r="RVP3" s="185"/>
      <c r="RVQ3" s="185"/>
      <c r="RVR3" s="185"/>
      <c r="RVS3" s="185"/>
      <c r="RVT3" s="185"/>
      <c r="RVU3" s="185"/>
      <c r="RVV3" s="185"/>
      <c r="RVW3" s="185"/>
      <c r="RVX3" s="185"/>
      <c r="RVY3" s="185"/>
      <c r="RVZ3" s="185"/>
      <c r="RWA3" s="185"/>
      <c r="RWB3" s="185"/>
      <c r="RWC3" s="185"/>
      <c r="RWD3" s="185"/>
      <c r="RWE3" s="185"/>
      <c r="RWF3" s="185"/>
      <c r="RWG3" s="185"/>
      <c r="RWH3" s="185"/>
      <c r="RWI3" s="185"/>
      <c r="RWJ3" s="185"/>
      <c r="RWK3" s="185"/>
      <c r="RWL3" s="185"/>
      <c r="RWM3" s="185"/>
      <c r="RWN3" s="185"/>
      <c r="RWO3" s="185"/>
      <c r="RWP3" s="185"/>
      <c r="RWQ3" s="185"/>
      <c r="RWR3" s="185"/>
      <c r="RWS3" s="185"/>
      <c r="RWT3" s="185"/>
      <c r="RWU3" s="185"/>
      <c r="RWV3" s="185"/>
      <c r="RWW3" s="185"/>
      <c r="RWX3" s="185"/>
      <c r="RWY3" s="185"/>
      <c r="RWZ3" s="185"/>
      <c r="RXA3" s="185"/>
      <c r="RXB3" s="185"/>
      <c r="RXC3" s="185"/>
      <c r="RXD3" s="185"/>
      <c r="RXE3" s="185"/>
      <c r="RXF3" s="185"/>
      <c r="RXG3" s="185"/>
      <c r="RXH3" s="185"/>
      <c r="RXI3" s="185"/>
      <c r="RXJ3" s="185"/>
      <c r="RXK3" s="185"/>
      <c r="RXL3" s="185"/>
      <c r="RXM3" s="185"/>
      <c r="RXN3" s="185"/>
      <c r="RXO3" s="185"/>
      <c r="RXP3" s="185"/>
      <c r="RXQ3" s="185"/>
      <c r="RXR3" s="185"/>
      <c r="RXS3" s="185"/>
      <c r="RXT3" s="185"/>
      <c r="RXU3" s="185"/>
      <c r="RXV3" s="185"/>
      <c r="RXW3" s="185"/>
      <c r="RXX3" s="185"/>
      <c r="RXY3" s="185"/>
      <c r="RXZ3" s="185"/>
      <c r="RYA3" s="185"/>
      <c r="RYB3" s="185"/>
      <c r="RYC3" s="185"/>
      <c r="RYD3" s="185"/>
      <c r="RYE3" s="185"/>
      <c r="RYF3" s="185"/>
      <c r="RYG3" s="185"/>
      <c r="RYH3" s="185"/>
      <c r="RYI3" s="185"/>
      <c r="RYJ3" s="185"/>
      <c r="RYK3" s="185"/>
      <c r="RYL3" s="185"/>
      <c r="RYM3" s="185"/>
      <c r="RYN3" s="185"/>
      <c r="RYO3" s="185"/>
      <c r="RYP3" s="185"/>
      <c r="RYQ3" s="185"/>
      <c r="RYR3" s="185"/>
      <c r="RYS3" s="185"/>
      <c r="RYT3" s="185"/>
      <c r="RYU3" s="185"/>
      <c r="RYV3" s="185"/>
      <c r="RYW3" s="185"/>
      <c r="RYX3" s="185"/>
      <c r="RYY3" s="185"/>
      <c r="RYZ3" s="185"/>
      <c r="RZA3" s="185"/>
      <c r="RZB3" s="185"/>
      <c r="RZC3" s="185"/>
      <c r="RZD3" s="185"/>
      <c r="RZE3" s="185"/>
      <c r="RZF3" s="185"/>
      <c r="RZG3" s="185"/>
      <c r="RZH3" s="185"/>
      <c r="RZI3" s="185"/>
      <c r="RZJ3" s="185"/>
      <c r="RZK3" s="185"/>
      <c r="RZL3" s="185"/>
      <c r="RZM3" s="185"/>
      <c r="RZN3" s="185"/>
      <c r="RZO3" s="185"/>
      <c r="RZP3" s="185"/>
      <c r="RZQ3" s="185"/>
      <c r="RZR3" s="185"/>
      <c r="RZS3" s="185"/>
      <c r="RZT3" s="185"/>
      <c r="RZU3" s="185"/>
      <c r="RZV3" s="185"/>
      <c r="RZW3" s="185"/>
      <c r="RZX3" s="185"/>
      <c r="RZY3" s="185"/>
      <c r="RZZ3" s="185"/>
      <c r="SAA3" s="185"/>
      <c r="SAB3" s="185"/>
      <c r="SAC3" s="185"/>
      <c r="SAD3" s="185"/>
      <c r="SAE3" s="185"/>
      <c r="SAF3" s="185"/>
      <c r="SAG3" s="185"/>
      <c r="SAH3" s="185"/>
      <c r="SAI3" s="185"/>
      <c r="SAJ3" s="185"/>
      <c r="SAK3" s="185"/>
      <c r="SAL3" s="185"/>
      <c r="SAM3" s="185"/>
      <c r="SAN3" s="185"/>
      <c r="SAO3" s="185"/>
      <c r="SAP3" s="185"/>
      <c r="SAQ3" s="185"/>
      <c r="SAR3" s="185"/>
      <c r="SAS3" s="185"/>
      <c r="SAT3" s="185"/>
      <c r="SAU3" s="185"/>
      <c r="SAV3" s="185"/>
      <c r="SAW3" s="185"/>
      <c r="SAX3" s="185"/>
      <c r="SAY3" s="185"/>
      <c r="SAZ3" s="185"/>
      <c r="SBA3" s="185"/>
      <c r="SBB3" s="185"/>
      <c r="SBC3" s="185"/>
      <c r="SBD3" s="185"/>
      <c r="SBE3" s="185"/>
      <c r="SBF3" s="185"/>
      <c r="SBG3" s="185"/>
      <c r="SBH3" s="185"/>
      <c r="SBI3" s="185"/>
      <c r="SBJ3" s="185"/>
      <c r="SBK3" s="185"/>
      <c r="SBL3" s="185"/>
      <c r="SBM3" s="185"/>
      <c r="SBN3" s="185"/>
      <c r="SBO3" s="185"/>
      <c r="SBP3" s="185"/>
      <c r="SBQ3" s="185"/>
      <c r="SBR3" s="185"/>
      <c r="SBS3" s="185"/>
      <c r="SBT3" s="185"/>
      <c r="SBU3" s="185"/>
      <c r="SBV3" s="185"/>
      <c r="SBW3" s="185"/>
      <c r="SBX3" s="185"/>
      <c r="SBY3" s="185"/>
      <c r="SBZ3" s="185"/>
      <c r="SCA3" s="185"/>
      <c r="SCB3" s="185"/>
      <c r="SCC3" s="185"/>
      <c r="SCD3" s="185"/>
      <c r="SCE3" s="185"/>
      <c r="SCF3" s="185"/>
      <c r="SCG3" s="185"/>
      <c r="SCH3" s="185"/>
      <c r="SCI3" s="185"/>
      <c r="SCJ3" s="185"/>
      <c r="SCK3" s="185"/>
      <c r="SCL3" s="185"/>
      <c r="SCM3" s="185"/>
      <c r="SCN3" s="185"/>
      <c r="SCO3" s="185"/>
      <c r="SCP3" s="185"/>
      <c r="SCQ3" s="185"/>
      <c r="SCR3" s="185"/>
      <c r="SCS3" s="185"/>
      <c r="SCT3" s="185"/>
      <c r="SCU3" s="185"/>
      <c r="SCV3" s="185"/>
      <c r="SCW3" s="185"/>
      <c r="SCX3" s="185"/>
      <c r="SCY3" s="185"/>
      <c r="SCZ3" s="185"/>
      <c r="SDA3" s="185"/>
      <c r="SDB3" s="185"/>
      <c r="SDC3" s="185"/>
      <c r="SDD3" s="185"/>
      <c r="SDE3" s="185"/>
      <c r="SDF3" s="185"/>
      <c r="SDG3" s="185"/>
      <c r="SDH3" s="185"/>
      <c r="SDI3" s="185"/>
      <c r="SDJ3" s="185"/>
      <c r="SDK3" s="185"/>
      <c r="SDL3" s="185"/>
      <c r="SDM3" s="185"/>
      <c r="SDN3" s="185"/>
      <c r="SDO3" s="185"/>
      <c r="SDP3" s="185"/>
      <c r="SDQ3" s="185"/>
      <c r="SDR3" s="185"/>
      <c r="SDS3" s="185"/>
      <c r="SDT3" s="185"/>
      <c r="SDU3" s="185"/>
      <c r="SDV3" s="185"/>
      <c r="SDW3" s="185"/>
      <c r="SDX3" s="185"/>
      <c r="SDY3" s="185"/>
      <c r="SDZ3" s="185"/>
      <c r="SEA3" s="185"/>
      <c r="SEB3" s="185"/>
      <c r="SEC3" s="185"/>
      <c r="SED3" s="185"/>
      <c r="SEE3" s="185"/>
      <c r="SEF3" s="185"/>
      <c r="SEG3" s="185"/>
      <c r="SEH3" s="185"/>
      <c r="SEI3" s="185"/>
      <c r="SEJ3" s="185"/>
      <c r="SEK3" s="185"/>
      <c r="SEL3" s="185"/>
      <c r="SEM3" s="185"/>
      <c r="SEN3" s="185"/>
      <c r="SEO3" s="185"/>
      <c r="SEP3" s="185"/>
      <c r="SEQ3" s="185"/>
      <c r="SER3" s="185"/>
      <c r="SES3" s="185"/>
      <c r="SET3" s="185"/>
      <c r="SEU3" s="185"/>
      <c r="SEV3" s="185"/>
      <c r="SEW3" s="185"/>
      <c r="SEX3" s="185"/>
      <c r="SEY3" s="185"/>
      <c r="SEZ3" s="185"/>
      <c r="SFA3" s="185"/>
      <c r="SFB3" s="185"/>
      <c r="SFC3" s="185"/>
      <c r="SFD3" s="185"/>
      <c r="SFE3" s="185"/>
      <c r="SFF3" s="185"/>
      <c r="SFG3" s="185"/>
      <c r="SFH3" s="185"/>
      <c r="SFI3" s="185"/>
      <c r="SFJ3" s="185"/>
      <c r="SFK3" s="185"/>
      <c r="SFL3" s="185"/>
      <c r="SFM3" s="185"/>
      <c r="SFN3" s="185"/>
      <c r="SFO3" s="185"/>
      <c r="SFP3" s="185"/>
      <c r="SFQ3" s="185"/>
      <c r="SFR3" s="185"/>
      <c r="SFS3" s="185"/>
      <c r="SFT3" s="185"/>
      <c r="SFU3" s="185"/>
      <c r="SFV3" s="185"/>
      <c r="SFW3" s="185"/>
      <c r="SFX3" s="185"/>
      <c r="SFY3" s="185"/>
      <c r="SFZ3" s="185"/>
      <c r="SGA3" s="185"/>
      <c r="SGB3" s="185"/>
      <c r="SGC3" s="185"/>
      <c r="SGD3" s="185"/>
      <c r="SGE3" s="185"/>
      <c r="SGF3" s="185"/>
      <c r="SGG3" s="185"/>
      <c r="SGH3" s="185"/>
      <c r="SGI3" s="185"/>
      <c r="SGJ3" s="185"/>
      <c r="SGK3" s="185"/>
      <c r="SGL3" s="185"/>
      <c r="SGM3" s="185"/>
      <c r="SGN3" s="185"/>
      <c r="SGO3" s="185"/>
      <c r="SGP3" s="185"/>
      <c r="SGQ3" s="185"/>
      <c r="SGR3" s="185"/>
      <c r="SGS3" s="185"/>
      <c r="SGT3" s="185"/>
      <c r="SGU3" s="185"/>
      <c r="SGV3" s="185"/>
      <c r="SGW3" s="185"/>
      <c r="SGX3" s="185"/>
      <c r="SGY3" s="185"/>
      <c r="SGZ3" s="185"/>
      <c r="SHA3" s="185"/>
      <c r="SHB3" s="185"/>
      <c r="SHC3" s="185"/>
      <c r="SHD3" s="185"/>
      <c r="SHE3" s="185"/>
      <c r="SHF3" s="185"/>
      <c r="SHG3" s="185"/>
      <c r="SHH3" s="185"/>
      <c r="SHI3" s="185"/>
      <c r="SHJ3" s="185"/>
      <c r="SHK3" s="185"/>
      <c r="SHL3" s="185"/>
      <c r="SHM3" s="185"/>
      <c r="SHN3" s="185"/>
      <c r="SHO3" s="185"/>
      <c r="SHP3" s="185"/>
      <c r="SHQ3" s="185"/>
      <c r="SHR3" s="185"/>
      <c r="SHS3" s="185"/>
      <c r="SHT3" s="185"/>
      <c r="SHU3" s="185"/>
      <c r="SHV3" s="185"/>
      <c r="SHW3" s="185"/>
      <c r="SHX3" s="185"/>
      <c r="SHY3" s="185"/>
      <c r="SHZ3" s="185"/>
      <c r="SIA3" s="185"/>
      <c r="SIB3" s="185"/>
      <c r="SIC3" s="185"/>
      <c r="SID3" s="185"/>
      <c r="SIE3" s="185"/>
      <c r="SIF3" s="185"/>
      <c r="SIG3" s="185"/>
      <c r="SIH3" s="185"/>
      <c r="SII3" s="185"/>
      <c r="SIJ3" s="185"/>
      <c r="SIK3" s="185"/>
      <c r="SIL3" s="185"/>
      <c r="SIM3" s="185"/>
      <c r="SIN3" s="185"/>
      <c r="SIO3" s="185"/>
      <c r="SIP3" s="185"/>
      <c r="SIQ3" s="185"/>
      <c r="SIR3" s="185"/>
      <c r="SIS3" s="185"/>
      <c r="SIT3" s="185"/>
      <c r="SIU3" s="185"/>
      <c r="SIV3" s="185"/>
      <c r="SIW3" s="185"/>
      <c r="SIX3" s="185"/>
      <c r="SIY3" s="185"/>
      <c r="SIZ3" s="185"/>
      <c r="SJA3" s="185"/>
      <c r="SJB3" s="185"/>
      <c r="SJC3" s="185"/>
      <c r="SJD3" s="185"/>
      <c r="SJE3" s="185"/>
      <c r="SJF3" s="185"/>
      <c r="SJG3" s="185"/>
      <c r="SJH3" s="185"/>
      <c r="SJI3" s="185"/>
      <c r="SJJ3" s="185"/>
      <c r="SJK3" s="185"/>
      <c r="SJL3" s="185"/>
      <c r="SJM3" s="185"/>
      <c r="SJN3" s="185"/>
      <c r="SJO3" s="185"/>
      <c r="SJP3" s="185"/>
      <c r="SJQ3" s="185"/>
      <c r="SJR3" s="185"/>
      <c r="SJS3" s="185"/>
      <c r="SJT3" s="185"/>
      <c r="SJU3" s="185"/>
      <c r="SJV3" s="185"/>
      <c r="SJW3" s="185"/>
      <c r="SJX3" s="185"/>
      <c r="SJY3" s="185"/>
      <c r="SJZ3" s="185"/>
      <c r="SKA3" s="185"/>
      <c r="SKB3" s="185"/>
      <c r="SKC3" s="185"/>
      <c r="SKD3" s="185"/>
      <c r="SKE3" s="185"/>
      <c r="SKF3" s="185"/>
      <c r="SKG3" s="185"/>
      <c r="SKH3" s="185"/>
      <c r="SKI3" s="185"/>
      <c r="SKJ3" s="185"/>
      <c r="SKK3" s="185"/>
      <c r="SKL3" s="185"/>
      <c r="SKM3" s="185"/>
      <c r="SKN3" s="185"/>
      <c r="SKO3" s="185"/>
      <c r="SKP3" s="185"/>
      <c r="SKQ3" s="185"/>
      <c r="SKR3" s="185"/>
      <c r="SKS3" s="185"/>
      <c r="SKT3" s="185"/>
      <c r="SKU3" s="185"/>
      <c r="SKV3" s="185"/>
      <c r="SKW3" s="185"/>
      <c r="SKX3" s="185"/>
      <c r="SKY3" s="185"/>
      <c r="SKZ3" s="185"/>
      <c r="SLA3" s="185"/>
      <c r="SLB3" s="185"/>
      <c r="SLC3" s="185"/>
      <c r="SLD3" s="185"/>
      <c r="SLE3" s="185"/>
      <c r="SLF3" s="185"/>
      <c r="SLG3" s="185"/>
      <c r="SLH3" s="185"/>
      <c r="SLI3" s="185"/>
      <c r="SLJ3" s="185"/>
      <c r="SLK3" s="185"/>
      <c r="SLL3" s="185"/>
      <c r="SLM3" s="185"/>
      <c r="SLN3" s="185"/>
      <c r="SLO3" s="185"/>
      <c r="SLP3" s="185"/>
      <c r="SLQ3" s="185"/>
      <c r="SLR3" s="185"/>
      <c r="SLS3" s="185"/>
      <c r="SLT3" s="185"/>
      <c r="SLU3" s="185"/>
      <c r="SLV3" s="185"/>
      <c r="SLW3" s="185"/>
      <c r="SLX3" s="185"/>
      <c r="SLY3" s="185"/>
      <c r="SLZ3" s="185"/>
      <c r="SMA3" s="185"/>
      <c r="SMB3" s="185"/>
      <c r="SMC3" s="185"/>
      <c r="SMD3" s="185"/>
      <c r="SME3" s="185"/>
      <c r="SMF3" s="185"/>
      <c r="SMG3" s="185"/>
      <c r="SMH3" s="185"/>
      <c r="SMI3" s="185"/>
      <c r="SMJ3" s="185"/>
      <c r="SMK3" s="185"/>
      <c r="SML3" s="185"/>
      <c r="SMM3" s="185"/>
      <c r="SMN3" s="185"/>
      <c r="SMO3" s="185"/>
      <c r="SMP3" s="185"/>
      <c r="SMQ3" s="185"/>
      <c r="SMR3" s="185"/>
      <c r="SMS3" s="185"/>
      <c r="SMT3" s="185"/>
      <c r="SMU3" s="185"/>
      <c r="SMV3" s="185"/>
      <c r="SMW3" s="185"/>
      <c r="SMX3" s="185"/>
      <c r="SMY3" s="185"/>
      <c r="SMZ3" s="185"/>
      <c r="SNA3" s="185"/>
      <c r="SNB3" s="185"/>
      <c r="SNC3" s="185"/>
      <c r="SND3" s="185"/>
      <c r="SNE3" s="185"/>
      <c r="SNF3" s="185"/>
      <c r="SNG3" s="185"/>
      <c r="SNH3" s="185"/>
      <c r="SNI3" s="185"/>
      <c r="SNJ3" s="185"/>
      <c r="SNK3" s="185"/>
      <c r="SNL3" s="185"/>
      <c r="SNM3" s="185"/>
      <c r="SNN3" s="185"/>
      <c r="SNO3" s="185"/>
      <c r="SNP3" s="185"/>
      <c r="SNQ3" s="185"/>
      <c r="SNR3" s="185"/>
      <c r="SNS3" s="185"/>
      <c r="SNT3" s="185"/>
      <c r="SNU3" s="185"/>
      <c r="SNV3" s="185"/>
      <c r="SNW3" s="185"/>
      <c r="SNX3" s="185"/>
      <c r="SNY3" s="185"/>
      <c r="SNZ3" s="185"/>
      <c r="SOA3" s="185"/>
      <c r="SOB3" s="185"/>
      <c r="SOC3" s="185"/>
      <c r="SOD3" s="185"/>
      <c r="SOE3" s="185"/>
      <c r="SOF3" s="185"/>
      <c r="SOG3" s="185"/>
      <c r="SOH3" s="185"/>
      <c r="SOI3" s="185"/>
      <c r="SOJ3" s="185"/>
      <c r="SOK3" s="185"/>
      <c r="SOL3" s="185"/>
      <c r="SOM3" s="185"/>
      <c r="SON3" s="185"/>
      <c r="SOO3" s="185"/>
      <c r="SOP3" s="185"/>
      <c r="SOQ3" s="185"/>
      <c r="SOR3" s="185"/>
      <c r="SOS3" s="185"/>
      <c r="SOT3" s="185"/>
      <c r="SOU3" s="185"/>
      <c r="SOV3" s="185"/>
      <c r="SOW3" s="185"/>
      <c r="SOX3" s="185"/>
      <c r="SOY3" s="185"/>
      <c r="SOZ3" s="185"/>
      <c r="SPA3" s="185"/>
      <c r="SPB3" s="185"/>
      <c r="SPC3" s="185"/>
      <c r="SPD3" s="185"/>
      <c r="SPE3" s="185"/>
      <c r="SPF3" s="185"/>
      <c r="SPG3" s="185"/>
      <c r="SPH3" s="185"/>
      <c r="SPI3" s="185"/>
      <c r="SPJ3" s="185"/>
      <c r="SPK3" s="185"/>
      <c r="SPL3" s="185"/>
      <c r="SPM3" s="185"/>
      <c r="SPN3" s="185"/>
      <c r="SPO3" s="185"/>
      <c r="SPP3" s="185"/>
      <c r="SPQ3" s="185"/>
      <c r="SPR3" s="185"/>
      <c r="SPS3" s="185"/>
      <c r="SPT3" s="185"/>
      <c r="SPU3" s="185"/>
      <c r="SPV3" s="185"/>
      <c r="SPW3" s="185"/>
      <c r="SPX3" s="185"/>
      <c r="SPY3" s="185"/>
      <c r="SPZ3" s="185"/>
      <c r="SQA3" s="185"/>
      <c r="SQB3" s="185"/>
      <c r="SQC3" s="185"/>
      <c r="SQD3" s="185"/>
      <c r="SQE3" s="185"/>
      <c r="SQF3" s="185"/>
      <c r="SQG3" s="185"/>
      <c r="SQH3" s="185"/>
      <c r="SQI3" s="185"/>
      <c r="SQJ3" s="185"/>
      <c r="SQK3" s="185"/>
      <c r="SQL3" s="185"/>
      <c r="SQM3" s="185"/>
      <c r="SQN3" s="185"/>
      <c r="SQO3" s="185"/>
      <c r="SQP3" s="185"/>
      <c r="SQQ3" s="185"/>
      <c r="SQR3" s="185"/>
      <c r="SQS3" s="185"/>
      <c r="SQT3" s="185"/>
      <c r="SQU3" s="185"/>
      <c r="SQV3" s="185"/>
      <c r="SQW3" s="185"/>
      <c r="SQX3" s="185"/>
      <c r="SQY3" s="185"/>
      <c r="SQZ3" s="185"/>
      <c r="SRA3" s="185"/>
      <c r="SRB3" s="185"/>
      <c r="SRC3" s="185"/>
      <c r="SRD3" s="185"/>
      <c r="SRE3" s="185"/>
      <c r="SRF3" s="185"/>
      <c r="SRG3" s="185"/>
      <c r="SRH3" s="185"/>
      <c r="SRI3" s="185"/>
      <c r="SRJ3" s="185"/>
      <c r="SRK3" s="185"/>
      <c r="SRL3" s="185"/>
      <c r="SRM3" s="185"/>
      <c r="SRN3" s="185"/>
      <c r="SRO3" s="185"/>
      <c r="SRP3" s="185"/>
      <c r="SRQ3" s="185"/>
      <c r="SRR3" s="185"/>
      <c r="SRS3" s="185"/>
      <c r="SRT3" s="185"/>
      <c r="SRU3" s="185"/>
      <c r="SRV3" s="185"/>
      <c r="SRW3" s="185"/>
      <c r="SRX3" s="185"/>
      <c r="SRY3" s="185"/>
      <c r="SRZ3" s="185"/>
      <c r="SSA3" s="185"/>
      <c r="SSB3" s="185"/>
      <c r="SSC3" s="185"/>
      <c r="SSD3" s="185"/>
      <c r="SSE3" s="185"/>
      <c r="SSF3" s="185"/>
      <c r="SSG3" s="185"/>
      <c r="SSH3" s="185"/>
      <c r="SSI3" s="185"/>
      <c r="SSJ3" s="185"/>
      <c r="SSK3" s="185"/>
      <c r="SSL3" s="185"/>
      <c r="SSM3" s="185"/>
      <c r="SSN3" s="185"/>
      <c r="SSO3" s="185"/>
      <c r="SSP3" s="185"/>
      <c r="SSQ3" s="185"/>
      <c r="SSR3" s="185"/>
      <c r="SSS3" s="185"/>
      <c r="SST3" s="185"/>
      <c r="SSU3" s="185"/>
      <c r="SSV3" s="185"/>
      <c r="SSW3" s="185"/>
      <c r="SSX3" s="185"/>
      <c r="SSY3" s="185"/>
      <c r="SSZ3" s="185"/>
      <c r="STA3" s="185"/>
      <c r="STB3" s="185"/>
      <c r="STC3" s="185"/>
      <c r="STD3" s="185"/>
      <c r="STE3" s="185"/>
      <c r="STF3" s="185"/>
      <c r="STG3" s="185"/>
      <c r="STH3" s="185"/>
      <c r="STI3" s="185"/>
      <c r="STJ3" s="185"/>
      <c r="STK3" s="185"/>
      <c r="STL3" s="185"/>
      <c r="STM3" s="185"/>
      <c r="STN3" s="185"/>
      <c r="STO3" s="185"/>
      <c r="STP3" s="185"/>
      <c r="STQ3" s="185"/>
      <c r="STR3" s="185"/>
      <c r="STS3" s="185"/>
      <c r="STT3" s="185"/>
      <c r="STU3" s="185"/>
      <c r="STV3" s="185"/>
      <c r="STW3" s="185"/>
      <c r="STX3" s="185"/>
      <c r="STY3" s="185"/>
      <c r="STZ3" s="185"/>
      <c r="SUA3" s="185"/>
      <c r="SUB3" s="185"/>
      <c r="SUC3" s="185"/>
      <c r="SUD3" s="185"/>
      <c r="SUE3" s="185"/>
      <c r="SUF3" s="185"/>
      <c r="SUG3" s="185"/>
      <c r="SUH3" s="185"/>
      <c r="SUI3" s="185"/>
      <c r="SUJ3" s="185"/>
      <c r="SUK3" s="185"/>
      <c r="SUL3" s="185"/>
      <c r="SUM3" s="185"/>
      <c r="SUN3" s="185"/>
      <c r="SUO3" s="185"/>
      <c r="SUP3" s="185"/>
      <c r="SUQ3" s="185"/>
      <c r="SUR3" s="185"/>
      <c r="SUS3" s="185"/>
      <c r="SUT3" s="185"/>
      <c r="SUU3" s="185"/>
      <c r="SUV3" s="185"/>
      <c r="SUW3" s="185"/>
      <c r="SUX3" s="185"/>
      <c r="SUY3" s="185"/>
      <c r="SUZ3" s="185"/>
      <c r="SVA3" s="185"/>
      <c r="SVB3" s="185"/>
      <c r="SVC3" s="185"/>
      <c r="SVD3" s="185"/>
      <c r="SVE3" s="185"/>
      <c r="SVF3" s="185"/>
      <c r="SVG3" s="185"/>
      <c r="SVH3" s="185"/>
      <c r="SVI3" s="185"/>
      <c r="SVJ3" s="185"/>
      <c r="SVK3" s="185"/>
      <c r="SVL3" s="185"/>
      <c r="SVM3" s="185"/>
      <c r="SVN3" s="185"/>
      <c r="SVO3" s="185"/>
      <c r="SVP3" s="185"/>
      <c r="SVQ3" s="185"/>
      <c r="SVR3" s="185"/>
      <c r="SVS3" s="185"/>
      <c r="SVT3" s="185"/>
      <c r="SVU3" s="185"/>
      <c r="SVV3" s="185"/>
      <c r="SVW3" s="185"/>
      <c r="SVX3" s="185"/>
      <c r="SVY3" s="185"/>
      <c r="SVZ3" s="185"/>
      <c r="SWA3" s="185"/>
      <c r="SWB3" s="185"/>
      <c r="SWC3" s="185"/>
      <c r="SWD3" s="185"/>
      <c r="SWE3" s="185"/>
      <c r="SWF3" s="185"/>
      <c r="SWG3" s="185"/>
      <c r="SWH3" s="185"/>
      <c r="SWI3" s="185"/>
      <c r="SWJ3" s="185"/>
      <c r="SWK3" s="185"/>
      <c r="SWL3" s="185"/>
      <c r="SWM3" s="185"/>
      <c r="SWN3" s="185"/>
      <c r="SWO3" s="185"/>
      <c r="SWP3" s="185"/>
      <c r="SWQ3" s="185"/>
      <c r="SWR3" s="185"/>
      <c r="SWS3" s="185"/>
      <c r="SWT3" s="185"/>
      <c r="SWU3" s="185"/>
      <c r="SWV3" s="185"/>
      <c r="SWW3" s="185"/>
      <c r="SWX3" s="185"/>
      <c r="SWY3" s="185"/>
      <c r="SWZ3" s="185"/>
      <c r="SXA3" s="185"/>
      <c r="SXB3" s="185"/>
      <c r="SXC3" s="185"/>
      <c r="SXD3" s="185"/>
      <c r="SXE3" s="185"/>
      <c r="SXF3" s="185"/>
      <c r="SXG3" s="185"/>
      <c r="SXH3" s="185"/>
      <c r="SXI3" s="185"/>
      <c r="SXJ3" s="185"/>
      <c r="SXK3" s="185"/>
      <c r="SXL3" s="185"/>
      <c r="SXM3" s="185"/>
      <c r="SXN3" s="185"/>
      <c r="SXO3" s="185"/>
      <c r="SXP3" s="185"/>
      <c r="SXQ3" s="185"/>
      <c r="SXR3" s="185"/>
      <c r="SXS3" s="185"/>
      <c r="SXT3" s="185"/>
      <c r="SXU3" s="185"/>
      <c r="SXV3" s="185"/>
      <c r="SXW3" s="185"/>
      <c r="SXX3" s="185"/>
      <c r="SXY3" s="185"/>
      <c r="SXZ3" s="185"/>
      <c r="SYA3" s="185"/>
      <c r="SYB3" s="185"/>
      <c r="SYC3" s="185"/>
      <c r="SYD3" s="185"/>
      <c r="SYE3" s="185"/>
      <c r="SYF3" s="185"/>
      <c r="SYG3" s="185"/>
      <c r="SYH3" s="185"/>
      <c r="SYI3" s="185"/>
      <c r="SYJ3" s="185"/>
      <c r="SYK3" s="185"/>
      <c r="SYL3" s="185"/>
      <c r="SYM3" s="185"/>
      <c r="SYN3" s="185"/>
      <c r="SYO3" s="185"/>
      <c r="SYP3" s="185"/>
      <c r="SYQ3" s="185"/>
      <c r="SYR3" s="185"/>
      <c r="SYS3" s="185"/>
      <c r="SYT3" s="185"/>
      <c r="SYU3" s="185"/>
      <c r="SYV3" s="185"/>
      <c r="SYW3" s="185"/>
      <c r="SYX3" s="185"/>
      <c r="SYY3" s="185"/>
      <c r="SYZ3" s="185"/>
      <c r="SZA3" s="185"/>
      <c r="SZB3" s="185"/>
      <c r="SZC3" s="185"/>
      <c r="SZD3" s="185"/>
      <c r="SZE3" s="185"/>
      <c r="SZF3" s="185"/>
      <c r="SZG3" s="185"/>
      <c r="SZH3" s="185"/>
      <c r="SZI3" s="185"/>
      <c r="SZJ3" s="185"/>
      <c r="SZK3" s="185"/>
      <c r="SZL3" s="185"/>
      <c r="SZM3" s="185"/>
      <c r="SZN3" s="185"/>
      <c r="SZO3" s="185"/>
      <c r="SZP3" s="185"/>
      <c r="SZQ3" s="185"/>
      <c r="SZR3" s="185"/>
      <c r="SZS3" s="185"/>
      <c r="SZT3" s="185"/>
      <c r="SZU3" s="185"/>
      <c r="SZV3" s="185"/>
      <c r="SZW3" s="185"/>
      <c r="SZX3" s="185"/>
      <c r="SZY3" s="185"/>
      <c r="SZZ3" s="185"/>
      <c r="TAA3" s="185"/>
      <c r="TAB3" s="185"/>
      <c r="TAC3" s="185"/>
      <c r="TAD3" s="185"/>
      <c r="TAE3" s="185"/>
      <c r="TAF3" s="185"/>
      <c r="TAG3" s="185"/>
      <c r="TAH3" s="185"/>
      <c r="TAI3" s="185"/>
      <c r="TAJ3" s="185"/>
      <c r="TAK3" s="185"/>
      <c r="TAL3" s="185"/>
      <c r="TAM3" s="185"/>
      <c r="TAN3" s="185"/>
      <c r="TAO3" s="185"/>
      <c r="TAP3" s="185"/>
      <c r="TAQ3" s="185"/>
      <c r="TAR3" s="185"/>
      <c r="TAS3" s="185"/>
      <c r="TAT3" s="185"/>
      <c r="TAU3" s="185"/>
      <c r="TAV3" s="185"/>
      <c r="TAW3" s="185"/>
      <c r="TAX3" s="185"/>
      <c r="TAY3" s="185"/>
      <c r="TAZ3" s="185"/>
      <c r="TBA3" s="185"/>
      <c r="TBB3" s="185"/>
      <c r="TBC3" s="185"/>
      <c r="TBD3" s="185"/>
      <c r="TBE3" s="185"/>
      <c r="TBF3" s="185"/>
      <c r="TBG3" s="185"/>
      <c r="TBH3" s="185"/>
      <c r="TBI3" s="185"/>
      <c r="TBJ3" s="185"/>
      <c r="TBK3" s="185"/>
      <c r="TBL3" s="185"/>
      <c r="TBM3" s="185"/>
      <c r="TBN3" s="185"/>
      <c r="TBO3" s="185"/>
      <c r="TBP3" s="185"/>
      <c r="TBQ3" s="185"/>
      <c r="TBR3" s="185"/>
      <c r="TBS3" s="185"/>
      <c r="TBT3" s="185"/>
      <c r="TBU3" s="185"/>
      <c r="TBV3" s="185"/>
      <c r="TBW3" s="185"/>
      <c r="TBX3" s="185"/>
      <c r="TBY3" s="185"/>
      <c r="TBZ3" s="185"/>
      <c r="TCA3" s="185"/>
      <c r="TCB3" s="185"/>
      <c r="TCC3" s="185"/>
      <c r="TCD3" s="185"/>
      <c r="TCE3" s="185"/>
      <c r="TCF3" s="185"/>
      <c r="TCG3" s="185"/>
      <c r="TCH3" s="185"/>
      <c r="TCI3" s="185"/>
      <c r="TCJ3" s="185"/>
      <c r="TCK3" s="185"/>
      <c r="TCL3" s="185"/>
      <c r="TCM3" s="185"/>
      <c r="TCN3" s="185"/>
      <c r="TCO3" s="185"/>
      <c r="TCP3" s="185"/>
      <c r="TCQ3" s="185"/>
      <c r="TCR3" s="185"/>
      <c r="TCS3" s="185"/>
      <c r="TCT3" s="185"/>
      <c r="TCU3" s="185"/>
      <c r="TCV3" s="185"/>
      <c r="TCW3" s="185"/>
      <c r="TCX3" s="185"/>
      <c r="TCY3" s="185"/>
      <c r="TCZ3" s="185"/>
      <c r="TDA3" s="185"/>
      <c r="TDB3" s="185"/>
      <c r="TDC3" s="185"/>
      <c r="TDD3" s="185"/>
      <c r="TDE3" s="185"/>
      <c r="TDF3" s="185"/>
      <c r="TDG3" s="185"/>
      <c r="TDH3" s="185"/>
      <c r="TDI3" s="185"/>
      <c r="TDJ3" s="185"/>
      <c r="TDK3" s="185"/>
      <c r="TDL3" s="185"/>
      <c r="TDM3" s="185"/>
      <c r="TDN3" s="185"/>
      <c r="TDO3" s="185"/>
      <c r="TDP3" s="185"/>
      <c r="TDQ3" s="185"/>
      <c r="TDR3" s="185"/>
      <c r="TDS3" s="185"/>
      <c r="TDT3" s="185"/>
      <c r="TDU3" s="185"/>
      <c r="TDV3" s="185"/>
      <c r="TDW3" s="185"/>
      <c r="TDX3" s="185"/>
      <c r="TDY3" s="185"/>
      <c r="TDZ3" s="185"/>
      <c r="TEA3" s="185"/>
      <c r="TEB3" s="185"/>
      <c r="TEC3" s="185"/>
      <c r="TED3" s="185"/>
      <c r="TEE3" s="185"/>
      <c r="TEF3" s="185"/>
      <c r="TEG3" s="185"/>
      <c r="TEH3" s="185"/>
      <c r="TEI3" s="185"/>
      <c r="TEJ3" s="185"/>
      <c r="TEK3" s="185"/>
      <c r="TEL3" s="185"/>
      <c r="TEM3" s="185"/>
      <c r="TEN3" s="185"/>
      <c r="TEO3" s="185"/>
      <c r="TEP3" s="185"/>
      <c r="TEQ3" s="185"/>
      <c r="TER3" s="185"/>
      <c r="TES3" s="185"/>
      <c r="TET3" s="185"/>
      <c r="TEU3" s="185"/>
      <c r="TEV3" s="185"/>
      <c r="TEW3" s="185"/>
      <c r="TEX3" s="185"/>
      <c r="TEY3" s="185"/>
      <c r="TEZ3" s="185"/>
      <c r="TFA3" s="185"/>
      <c r="TFB3" s="185"/>
      <c r="TFC3" s="185"/>
      <c r="TFD3" s="185"/>
      <c r="TFE3" s="185"/>
      <c r="TFF3" s="185"/>
      <c r="TFG3" s="185"/>
      <c r="TFH3" s="185"/>
      <c r="TFI3" s="185"/>
      <c r="TFJ3" s="185"/>
      <c r="TFK3" s="185"/>
      <c r="TFL3" s="185"/>
      <c r="TFM3" s="185"/>
      <c r="TFN3" s="185"/>
      <c r="TFO3" s="185"/>
      <c r="TFP3" s="185"/>
      <c r="TFQ3" s="185"/>
      <c r="TFR3" s="185"/>
      <c r="TFS3" s="185"/>
      <c r="TFT3" s="185"/>
      <c r="TFU3" s="185"/>
      <c r="TFV3" s="185"/>
      <c r="TFW3" s="185"/>
      <c r="TFX3" s="185"/>
      <c r="TFY3" s="185"/>
      <c r="TFZ3" s="185"/>
      <c r="TGA3" s="185"/>
      <c r="TGB3" s="185"/>
      <c r="TGC3" s="185"/>
      <c r="TGD3" s="185"/>
      <c r="TGE3" s="185"/>
      <c r="TGF3" s="185"/>
      <c r="TGG3" s="185"/>
      <c r="TGH3" s="185"/>
      <c r="TGI3" s="185"/>
      <c r="TGJ3" s="185"/>
      <c r="TGK3" s="185"/>
      <c r="TGL3" s="185"/>
      <c r="TGM3" s="185"/>
      <c r="TGN3" s="185"/>
      <c r="TGO3" s="185"/>
      <c r="TGP3" s="185"/>
      <c r="TGQ3" s="185"/>
      <c r="TGR3" s="185"/>
      <c r="TGS3" s="185"/>
      <c r="TGT3" s="185"/>
      <c r="TGU3" s="185"/>
      <c r="TGV3" s="185"/>
      <c r="TGW3" s="185"/>
      <c r="TGX3" s="185"/>
      <c r="TGY3" s="185"/>
      <c r="TGZ3" s="185"/>
      <c r="THA3" s="185"/>
      <c r="THB3" s="185"/>
      <c r="THC3" s="185"/>
      <c r="THD3" s="185"/>
      <c r="THE3" s="185"/>
      <c r="THF3" s="185"/>
      <c r="THG3" s="185"/>
      <c r="THH3" s="185"/>
      <c r="THI3" s="185"/>
      <c r="THJ3" s="185"/>
      <c r="THK3" s="185"/>
      <c r="THL3" s="185"/>
      <c r="THM3" s="185"/>
      <c r="THN3" s="185"/>
      <c r="THO3" s="185"/>
      <c r="THP3" s="185"/>
      <c r="THQ3" s="185"/>
      <c r="THR3" s="185"/>
      <c r="THS3" s="185"/>
      <c r="THT3" s="185"/>
      <c r="THU3" s="185"/>
      <c r="THV3" s="185"/>
      <c r="THW3" s="185"/>
      <c r="THX3" s="185"/>
      <c r="THY3" s="185"/>
      <c r="THZ3" s="185"/>
      <c r="TIA3" s="185"/>
      <c r="TIB3" s="185"/>
      <c r="TIC3" s="185"/>
      <c r="TID3" s="185"/>
      <c r="TIE3" s="185"/>
      <c r="TIF3" s="185"/>
      <c r="TIG3" s="185"/>
      <c r="TIH3" s="185"/>
      <c r="TII3" s="185"/>
      <c r="TIJ3" s="185"/>
      <c r="TIK3" s="185"/>
      <c r="TIL3" s="185"/>
      <c r="TIM3" s="185"/>
      <c r="TIN3" s="185"/>
      <c r="TIO3" s="185"/>
      <c r="TIP3" s="185"/>
      <c r="TIQ3" s="185"/>
      <c r="TIR3" s="185"/>
      <c r="TIS3" s="185"/>
      <c r="TIT3" s="185"/>
      <c r="TIU3" s="185"/>
      <c r="TIV3" s="185"/>
      <c r="TIW3" s="185"/>
      <c r="TIX3" s="185"/>
      <c r="TIY3" s="185"/>
      <c r="TIZ3" s="185"/>
      <c r="TJA3" s="185"/>
      <c r="TJB3" s="185"/>
      <c r="TJC3" s="185"/>
      <c r="TJD3" s="185"/>
      <c r="TJE3" s="185"/>
      <c r="TJF3" s="185"/>
      <c r="TJG3" s="185"/>
      <c r="TJH3" s="185"/>
      <c r="TJI3" s="185"/>
      <c r="TJJ3" s="185"/>
      <c r="TJK3" s="185"/>
      <c r="TJL3" s="185"/>
      <c r="TJM3" s="185"/>
      <c r="TJN3" s="185"/>
      <c r="TJO3" s="185"/>
      <c r="TJP3" s="185"/>
      <c r="TJQ3" s="185"/>
      <c r="TJR3" s="185"/>
      <c r="TJS3" s="185"/>
      <c r="TJT3" s="185"/>
      <c r="TJU3" s="185"/>
      <c r="TJV3" s="185"/>
      <c r="TJW3" s="185"/>
      <c r="TJX3" s="185"/>
      <c r="TJY3" s="185"/>
      <c r="TJZ3" s="185"/>
      <c r="TKA3" s="185"/>
      <c r="TKB3" s="185"/>
      <c r="TKC3" s="185"/>
      <c r="TKD3" s="185"/>
      <c r="TKE3" s="185"/>
      <c r="TKF3" s="185"/>
      <c r="TKG3" s="185"/>
      <c r="TKH3" s="185"/>
      <c r="TKI3" s="185"/>
      <c r="TKJ3" s="185"/>
      <c r="TKK3" s="185"/>
      <c r="TKL3" s="185"/>
      <c r="TKM3" s="185"/>
      <c r="TKN3" s="185"/>
      <c r="TKO3" s="185"/>
      <c r="TKP3" s="185"/>
      <c r="TKQ3" s="185"/>
      <c r="TKR3" s="185"/>
      <c r="TKS3" s="185"/>
      <c r="TKT3" s="185"/>
      <c r="TKU3" s="185"/>
      <c r="TKV3" s="185"/>
      <c r="TKW3" s="185"/>
      <c r="TKX3" s="185"/>
      <c r="TKY3" s="185"/>
      <c r="TKZ3" s="185"/>
      <c r="TLA3" s="185"/>
      <c r="TLB3" s="185"/>
      <c r="TLC3" s="185"/>
      <c r="TLD3" s="185"/>
      <c r="TLE3" s="185"/>
      <c r="TLF3" s="185"/>
      <c r="TLG3" s="185"/>
      <c r="TLH3" s="185"/>
      <c r="TLI3" s="185"/>
      <c r="TLJ3" s="185"/>
      <c r="TLK3" s="185"/>
      <c r="TLL3" s="185"/>
      <c r="TLM3" s="185"/>
      <c r="TLN3" s="185"/>
      <c r="TLO3" s="185"/>
      <c r="TLP3" s="185"/>
      <c r="TLQ3" s="185"/>
      <c r="TLR3" s="185"/>
      <c r="TLS3" s="185"/>
      <c r="TLT3" s="185"/>
      <c r="TLU3" s="185"/>
      <c r="TLV3" s="185"/>
      <c r="TLW3" s="185"/>
      <c r="TLX3" s="185"/>
      <c r="TLY3" s="185"/>
      <c r="TLZ3" s="185"/>
      <c r="TMA3" s="185"/>
      <c r="TMB3" s="185"/>
      <c r="TMC3" s="185"/>
      <c r="TMD3" s="185"/>
      <c r="TME3" s="185"/>
      <c r="TMF3" s="185"/>
      <c r="TMG3" s="185"/>
      <c r="TMH3" s="185"/>
      <c r="TMI3" s="185"/>
      <c r="TMJ3" s="185"/>
      <c r="TMK3" s="185"/>
      <c r="TML3" s="185"/>
      <c r="TMM3" s="185"/>
      <c r="TMN3" s="185"/>
      <c r="TMO3" s="185"/>
      <c r="TMP3" s="185"/>
      <c r="TMQ3" s="185"/>
      <c r="TMR3" s="185"/>
      <c r="TMS3" s="185"/>
      <c r="TMT3" s="185"/>
      <c r="TMU3" s="185"/>
      <c r="TMV3" s="185"/>
      <c r="TMW3" s="185"/>
      <c r="TMX3" s="185"/>
      <c r="TMY3" s="185"/>
      <c r="TMZ3" s="185"/>
      <c r="TNA3" s="185"/>
      <c r="TNB3" s="185"/>
      <c r="TNC3" s="185"/>
      <c r="TND3" s="185"/>
      <c r="TNE3" s="185"/>
      <c r="TNF3" s="185"/>
      <c r="TNG3" s="185"/>
      <c r="TNH3" s="185"/>
      <c r="TNI3" s="185"/>
      <c r="TNJ3" s="185"/>
      <c r="TNK3" s="185"/>
      <c r="TNL3" s="185"/>
      <c r="TNM3" s="185"/>
      <c r="TNN3" s="185"/>
      <c r="TNO3" s="185"/>
      <c r="TNP3" s="185"/>
      <c r="TNQ3" s="185"/>
      <c r="TNR3" s="185"/>
      <c r="TNS3" s="185"/>
      <c r="TNT3" s="185"/>
      <c r="TNU3" s="185"/>
      <c r="TNV3" s="185"/>
      <c r="TNW3" s="185"/>
      <c r="TNX3" s="185"/>
      <c r="TNY3" s="185"/>
      <c r="TNZ3" s="185"/>
      <c r="TOA3" s="185"/>
      <c r="TOB3" s="185"/>
      <c r="TOC3" s="185"/>
      <c r="TOD3" s="185"/>
      <c r="TOE3" s="185"/>
      <c r="TOF3" s="185"/>
      <c r="TOG3" s="185"/>
      <c r="TOH3" s="185"/>
      <c r="TOI3" s="185"/>
      <c r="TOJ3" s="185"/>
      <c r="TOK3" s="185"/>
      <c r="TOL3" s="185"/>
      <c r="TOM3" s="185"/>
      <c r="TON3" s="185"/>
      <c r="TOO3" s="185"/>
      <c r="TOP3" s="185"/>
      <c r="TOQ3" s="185"/>
      <c r="TOR3" s="185"/>
      <c r="TOS3" s="185"/>
      <c r="TOT3" s="185"/>
      <c r="TOU3" s="185"/>
      <c r="TOV3" s="185"/>
      <c r="TOW3" s="185"/>
      <c r="TOX3" s="185"/>
      <c r="TOY3" s="185"/>
      <c r="TOZ3" s="185"/>
      <c r="TPA3" s="185"/>
      <c r="TPB3" s="185"/>
      <c r="TPC3" s="185"/>
      <c r="TPD3" s="185"/>
      <c r="TPE3" s="185"/>
      <c r="TPF3" s="185"/>
      <c r="TPG3" s="185"/>
      <c r="TPH3" s="185"/>
      <c r="TPI3" s="185"/>
      <c r="TPJ3" s="185"/>
      <c r="TPK3" s="185"/>
      <c r="TPL3" s="185"/>
      <c r="TPM3" s="185"/>
      <c r="TPN3" s="185"/>
      <c r="TPO3" s="185"/>
      <c r="TPP3" s="185"/>
      <c r="TPQ3" s="185"/>
      <c r="TPR3" s="185"/>
      <c r="TPS3" s="185"/>
      <c r="TPT3" s="185"/>
      <c r="TPU3" s="185"/>
      <c r="TPV3" s="185"/>
      <c r="TPW3" s="185"/>
      <c r="TPX3" s="185"/>
      <c r="TPY3" s="185"/>
      <c r="TPZ3" s="185"/>
      <c r="TQA3" s="185"/>
      <c r="TQB3" s="185"/>
      <c r="TQC3" s="185"/>
      <c r="TQD3" s="185"/>
      <c r="TQE3" s="185"/>
      <c r="TQF3" s="185"/>
      <c r="TQG3" s="185"/>
      <c r="TQH3" s="185"/>
      <c r="TQI3" s="185"/>
      <c r="TQJ3" s="185"/>
      <c r="TQK3" s="185"/>
      <c r="TQL3" s="185"/>
      <c r="TQM3" s="185"/>
      <c r="TQN3" s="185"/>
      <c r="TQO3" s="185"/>
      <c r="TQP3" s="185"/>
      <c r="TQQ3" s="185"/>
      <c r="TQR3" s="185"/>
      <c r="TQS3" s="185"/>
      <c r="TQT3" s="185"/>
      <c r="TQU3" s="185"/>
      <c r="TQV3" s="185"/>
      <c r="TQW3" s="185"/>
      <c r="TQX3" s="185"/>
      <c r="TQY3" s="185"/>
      <c r="TQZ3" s="185"/>
      <c r="TRA3" s="185"/>
      <c r="TRB3" s="185"/>
      <c r="TRC3" s="185"/>
      <c r="TRD3" s="185"/>
      <c r="TRE3" s="185"/>
      <c r="TRF3" s="185"/>
      <c r="TRG3" s="185"/>
      <c r="TRH3" s="185"/>
      <c r="TRI3" s="185"/>
      <c r="TRJ3" s="185"/>
      <c r="TRK3" s="185"/>
      <c r="TRL3" s="185"/>
      <c r="TRM3" s="185"/>
      <c r="TRN3" s="185"/>
      <c r="TRO3" s="185"/>
      <c r="TRP3" s="185"/>
      <c r="TRQ3" s="185"/>
      <c r="TRR3" s="185"/>
      <c r="TRS3" s="185"/>
      <c r="TRT3" s="185"/>
      <c r="TRU3" s="185"/>
      <c r="TRV3" s="185"/>
      <c r="TRW3" s="185"/>
      <c r="TRX3" s="185"/>
      <c r="TRY3" s="185"/>
      <c r="TRZ3" s="185"/>
      <c r="TSA3" s="185"/>
      <c r="TSB3" s="185"/>
      <c r="TSC3" s="185"/>
      <c r="TSD3" s="185"/>
      <c r="TSE3" s="185"/>
      <c r="TSF3" s="185"/>
      <c r="TSG3" s="185"/>
      <c r="TSH3" s="185"/>
      <c r="TSI3" s="185"/>
      <c r="TSJ3" s="185"/>
      <c r="TSK3" s="185"/>
      <c r="TSL3" s="185"/>
      <c r="TSM3" s="185"/>
      <c r="TSN3" s="185"/>
      <c r="TSO3" s="185"/>
      <c r="TSP3" s="185"/>
      <c r="TSQ3" s="185"/>
      <c r="TSR3" s="185"/>
      <c r="TSS3" s="185"/>
      <c r="TST3" s="185"/>
      <c r="TSU3" s="185"/>
      <c r="TSV3" s="185"/>
      <c r="TSW3" s="185"/>
      <c r="TSX3" s="185"/>
      <c r="TSY3" s="185"/>
      <c r="TSZ3" s="185"/>
      <c r="TTA3" s="185"/>
      <c r="TTB3" s="185"/>
      <c r="TTC3" s="185"/>
      <c r="TTD3" s="185"/>
      <c r="TTE3" s="185"/>
      <c r="TTF3" s="185"/>
      <c r="TTG3" s="185"/>
      <c r="TTH3" s="185"/>
      <c r="TTI3" s="185"/>
      <c r="TTJ3" s="185"/>
      <c r="TTK3" s="185"/>
      <c r="TTL3" s="185"/>
      <c r="TTM3" s="185"/>
      <c r="TTN3" s="185"/>
      <c r="TTO3" s="185"/>
      <c r="TTP3" s="185"/>
      <c r="TTQ3" s="185"/>
      <c r="TTR3" s="185"/>
      <c r="TTS3" s="185"/>
      <c r="TTT3" s="185"/>
      <c r="TTU3" s="185"/>
      <c r="TTV3" s="185"/>
      <c r="TTW3" s="185"/>
      <c r="TTX3" s="185"/>
      <c r="TTY3" s="185"/>
      <c r="TTZ3" s="185"/>
      <c r="TUA3" s="185"/>
      <c r="TUB3" s="185"/>
      <c r="TUC3" s="185"/>
      <c r="TUD3" s="185"/>
      <c r="TUE3" s="185"/>
      <c r="TUF3" s="185"/>
      <c r="TUG3" s="185"/>
      <c r="TUH3" s="185"/>
      <c r="TUI3" s="185"/>
      <c r="TUJ3" s="185"/>
      <c r="TUK3" s="185"/>
      <c r="TUL3" s="185"/>
      <c r="TUM3" s="185"/>
      <c r="TUN3" s="185"/>
      <c r="TUO3" s="185"/>
      <c r="TUP3" s="185"/>
      <c r="TUQ3" s="185"/>
      <c r="TUR3" s="185"/>
      <c r="TUS3" s="185"/>
      <c r="TUT3" s="185"/>
      <c r="TUU3" s="185"/>
      <c r="TUV3" s="185"/>
      <c r="TUW3" s="185"/>
      <c r="TUX3" s="185"/>
      <c r="TUY3" s="185"/>
      <c r="TUZ3" s="185"/>
      <c r="TVA3" s="185"/>
      <c r="TVB3" s="185"/>
      <c r="TVC3" s="185"/>
      <c r="TVD3" s="185"/>
      <c r="TVE3" s="185"/>
      <c r="TVF3" s="185"/>
      <c r="TVG3" s="185"/>
      <c r="TVH3" s="185"/>
      <c r="TVI3" s="185"/>
      <c r="TVJ3" s="185"/>
      <c r="TVK3" s="185"/>
      <c r="TVL3" s="185"/>
      <c r="TVM3" s="185"/>
      <c r="TVN3" s="185"/>
      <c r="TVO3" s="185"/>
      <c r="TVP3" s="185"/>
      <c r="TVQ3" s="185"/>
      <c r="TVR3" s="185"/>
      <c r="TVS3" s="185"/>
      <c r="TVT3" s="185"/>
      <c r="TVU3" s="185"/>
      <c r="TVV3" s="185"/>
      <c r="TVW3" s="185"/>
      <c r="TVX3" s="185"/>
      <c r="TVY3" s="185"/>
      <c r="TVZ3" s="185"/>
      <c r="TWA3" s="185"/>
      <c r="TWB3" s="185"/>
      <c r="TWC3" s="185"/>
      <c r="TWD3" s="185"/>
      <c r="TWE3" s="185"/>
      <c r="TWF3" s="185"/>
      <c r="TWG3" s="185"/>
      <c r="TWH3" s="185"/>
      <c r="TWI3" s="185"/>
      <c r="TWJ3" s="185"/>
      <c r="TWK3" s="185"/>
      <c r="TWL3" s="185"/>
      <c r="TWM3" s="185"/>
      <c r="TWN3" s="185"/>
      <c r="TWO3" s="185"/>
      <c r="TWP3" s="185"/>
      <c r="TWQ3" s="185"/>
      <c r="TWR3" s="185"/>
      <c r="TWS3" s="185"/>
      <c r="TWT3" s="185"/>
      <c r="TWU3" s="185"/>
      <c r="TWV3" s="185"/>
      <c r="TWW3" s="185"/>
      <c r="TWX3" s="185"/>
      <c r="TWY3" s="185"/>
      <c r="TWZ3" s="185"/>
      <c r="TXA3" s="185"/>
      <c r="TXB3" s="185"/>
      <c r="TXC3" s="185"/>
      <c r="TXD3" s="185"/>
      <c r="TXE3" s="185"/>
      <c r="TXF3" s="185"/>
      <c r="TXG3" s="185"/>
      <c r="TXH3" s="185"/>
      <c r="TXI3" s="185"/>
      <c r="TXJ3" s="185"/>
      <c r="TXK3" s="185"/>
      <c r="TXL3" s="185"/>
      <c r="TXM3" s="185"/>
      <c r="TXN3" s="185"/>
      <c r="TXO3" s="185"/>
      <c r="TXP3" s="185"/>
      <c r="TXQ3" s="185"/>
      <c r="TXR3" s="185"/>
      <c r="TXS3" s="185"/>
      <c r="TXT3" s="185"/>
      <c r="TXU3" s="185"/>
      <c r="TXV3" s="185"/>
      <c r="TXW3" s="185"/>
      <c r="TXX3" s="185"/>
      <c r="TXY3" s="185"/>
      <c r="TXZ3" s="185"/>
      <c r="TYA3" s="185"/>
      <c r="TYB3" s="185"/>
      <c r="TYC3" s="185"/>
      <c r="TYD3" s="185"/>
      <c r="TYE3" s="185"/>
      <c r="TYF3" s="185"/>
      <c r="TYG3" s="185"/>
      <c r="TYH3" s="185"/>
      <c r="TYI3" s="185"/>
      <c r="TYJ3" s="185"/>
      <c r="TYK3" s="185"/>
      <c r="TYL3" s="185"/>
      <c r="TYM3" s="185"/>
      <c r="TYN3" s="185"/>
      <c r="TYO3" s="185"/>
      <c r="TYP3" s="185"/>
      <c r="TYQ3" s="185"/>
      <c r="TYR3" s="185"/>
      <c r="TYS3" s="185"/>
      <c r="TYT3" s="185"/>
      <c r="TYU3" s="185"/>
      <c r="TYV3" s="185"/>
      <c r="TYW3" s="185"/>
      <c r="TYX3" s="185"/>
      <c r="TYY3" s="185"/>
      <c r="TYZ3" s="185"/>
      <c r="TZA3" s="185"/>
      <c r="TZB3" s="185"/>
      <c r="TZC3" s="185"/>
      <c r="TZD3" s="185"/>
      <c r="TZE3" s="185"/>
      <c r="TZF3" s="185"/>
      <c r="TZG3" s="185"/>
      <c r="TZH3" s="185"/>
      <c r="TZI3" s="185"/>
      <c r="TZJ3" s="185"/>
      <c r="TZK3" s="185"/>
      <c r="TZL3" s="185"/>
      <c r="TZM3" s="185"/>
      <c r="TZN3" s="185"/>
      <c r="TZO3" s="185"/>
      <c r="TZP3" s="185"/>
      <c r="TZQ3" s="185"/>
      <c r="TZR3" s="185"/>
      <c r="TZS3" s="185"/>
      <c r="TZT3" s="185"/>
      <c r="TZU3" s="185"/>
      <c r="TZV3" s="185"/>
      <c r="TZW3" s="185"/>
      <c r="TZX3" s="185"/>
      <c r="TZY3" s="185"/>
      <c r="TZZ3" s="185"/>
      <c r="UAA3" s="185"/>
      <c r="UAB3" s="185"/>
      <c r="UAC3" s="185"/>
      <c r="UAD3" s="185"/>
      <c r="UAE3" s="185"/>
      <c r="UAF3" s="185"/>
      <c r="UAG3" s="185"/>
      <c r="UAH3" s="185"/>
      <c r="UAI3" s="185"/>
      <c r="UAJ3" s="185"/>
      <c r="UAK3" s="185"/>
      <c r="UAL3" s="185"/>
      <c r="UAM3" s="185"/>
      <c r="UAN3" s="185"/>
      <c r="UAO3" s="185"/>
      <c r="UAP3" s="185"/>
      <c r="UAQ3" s="185"/>
      <c r="UAR3" s="185"/>
      <c r="UAS3" s="185"/>
      <c r="UAT3" s="185"/>
      <c r="UAU3" s="185"/>
      <c r="UAV3" s="185"/>
      <c r="UAW3" s="185"/>
      <c r="UAX3" s="185"/>
      <c r="UAY3" s="185"/>
      <c r="UAZ3" s="185"/>
      <c r="UBA3" s="185"/>
      <c r="UBB3" s="185"/>
      <c r="UBC3" s="185"/>
      <c r="UBD3" s="185"/>
      <c r="UBE3" s="185"/>
      <c r="UBF3" s="185"/>
      <c r="UBG3" s="185"/>
      <c r="UBH3" s="185"/>
      <c r="UBI3" s="185"/>
      <c r="UBJ3" s="185"/>
      <c r="UBK3" s="185"/>
      <c r="UBL3" s="185"/>
      <c r="UBM3" s="185"/>
      <c r="UBN3" s="185"/>
      <c r="UBO3" s="185"/>
      <c r="UBP3" s="185"/>
      <c r="UBQ3" s="185"/>
      <c r="UBR3" s="185"/>
      <c r="UBS3" s="185"/>
      <c r="UBT3" s="185"/>
      <c r="UBU3" s="185"/>
      <c r="UBV3" s="185"/>
      <c r="UBW3" s="185"/>
      <c r="UBX3" s="185"/>
      <c r="UBY3" s="185"/>
      <c r="UBZ3" s="185"/>
      <c r="UCA3" s="185"/>
      <c r="UCB3" s="185"/>
      <c r="UCC3" s="185"/>
      <c r="UCD3" s="185"/>
      <c r="UCE3" s="185"/>
      <c r="UCF3" s="185"/>
      <c r="UCG3" s="185"/>
      <c r="UCH3" s="185"/>
      <c r="UCI3" s="185"/>
      <c r="UCJ3" s="185"/>
      <c r="UCK3" s="185"/>
      <c r="UCL3" s="185"/>
      <c r="UCM3" s="185"/>
      <c r="UCN3" s="185"/>
      <c r="UCO3" s="185"/>
      <c r="UCP3" s="185"/>
      <c r="UCQ3" s="185"/>
      <c r="UCR3" s="185"/>
      <c r="UCS3" s="185"/>
      <c r="UCT3" s="185"/>
      <c r="UCU3" s="185"/>
      <c r="UCV3" s="185"/>
      <c r="UCW3" s="185"/>
      <c r="UCX3" s="185"/>
      <c r="UCY3" s="185"/>
      <c r="UCZ3" s="185"/>
      <c r="UDA3" s="185"/>
      <c r="UDB3" s="185"/>
      <c r="UDC3" s="185"/>
      <c r="UDD3" s="185"/>
      <c r="UDE3" s="185"/>
      <c r="UDF3" s="185"/>
      <c r="UDG3" s="185"/>
      <c r="UDH3" s="185"/>
      <c r="UDI3" s="185"/>
      <c r="UDJ3" s="185"/>
      <c r="UDK3" s="185"/>
      <c r="UDL3" s="185"/>
      <c r="UDM3" s="185"/>
      <c r="UDN3" s="185"/>
      <c r="UDO3" s="185"/>
      <c r="UDP3" s="185"/>
      <c r="UDQ3" s="185"/>
      <c r="UDR3" s="185"/>
      <c r="UDS3" s="185"/>
      <c r="UDT3" s="185"/>
      <c r="UDU3" s="185"/>
      <c r="UDV3" s="185"/>
      <c r="UDW3" s="185"/>
      <c r="UDX3" s="185"/>
      <c r="UDY3" s="185"/>
      <c r="UDZ3" s="185"/>
      <c r="UEA3" s="185"/>
      <c r="UEB3" s="185"/>
      <c r="UEC3" s="185"/>
      <c r="UED3" s="185"/>
      <c r="UEE3" s="185"/>
      <c r="UEF3" s="185"/>
      <c r="UEG3" s="185"/>
      <c r="UEH3" s="185"/>
      <c r="UEI3" s="185"/>
      <c r="UEJ3" s="185"/>
      <c r="UEK3" s="185"/>
      <c r="UEL3" s="185"/>
      <c r="UEM3" s="185"/>
      <c r="UEN3" s="185"/>
      <c r="UEO3" s="185"/>
      <c r="UEP3" s="185"/>
      <c r="UEQ3" s="185"/>
      <c r="UER3" s="185"/>
      <c r="UES3" s="185"/>
      <c r="UET3" s="185"/>
      <c r="UEU3" s="185"/>
      <c r="UEV3" s="185"/>
      <c r="UEW3" s="185"/>
      <c r="UEX3" s="185"/>
      <c r="UEY3" s="185"/>
      <c r="UEZ3" s="185"/>
      <c r="UFA3" s="185"/>
      <c r="UFB3" s="185"/>
      <c r="UFC3" s="185"/>
      <c r="UFD3" s="185"/>
      <c r="UFE3" s="185"/>
      <c r="UFF3" s="185"/>
      <c r="UFG3" s="185"/>
      <c r="UFH3" s="185"/>
      <c r="UFI3" s="185"/>
      <c r="UFJ3" s="185"/>
      <c r="UFK3" s="185"/>
      <c r="UFL3" s="185"/>
      <c r="UFM3" s="185"/>
      <c r="UFN3" s="185"/>
      <c r="UFO3" s="185"/>
      <c r="UFP3" s="185"/>
      <c r="UFQ3" s="185"/>
      <c r="UFR3" s="185"/>
      <c r="UFS3" s="185"/>
      <c r="UFT3" s="185"/>
      <c r="UFU3" s="185"/>
      <c r="UFV3" s="185"/>
      <c r="UFW3" s="185"/>
      <c r="UFX3" s="185"/>
      <c r="UFY3" s="185"/>
      <c r="UFZ3" s="185"/>
      <c r="UGA3" s="185"/>
      <c r="UGB3" s="185"/>
      <c r="UGC3" s="185"/>
      <c r="UGD3" s="185"/>
      <c r="UGE3" s="185"/>
      <c r="UGF3" s="185"/>
      <c r="UGG3" s="185"/>
      <c r="UGH3" s="185"/>
      <c r="UGI3" s="185"/>
      <c r="UGJ3" s="185"/>
      <c r="UGK3" s="185"/>
      <c r="UGL3" s="185"/>
      <c r="UGM3" s="185"/>
      <c r="UGN3" s="185"/>
      <c r="UGO3" s="185"/>
      <c r="UGP3" s="185"/>
      <c r="UGQ3" s="185"/>
      <c r="UGR3" s="185"/>
      <c r="UGS3" s="185"/>
      <c r="UGT3" s="185"/>
      <c r="UGU3" s="185"/>
      <c r="UGV3" s="185"/>
      <c r="UGW3" s="185"/>
      <c r="UGX3" s="185"/>
      <c r="UGY3" s="185"/>
      <c r="UGZ3" s="185"/>
      <c r="UHA3" s="185"/>
      <c r="UHB3" s="185"/>
      <c r="UHC3" s="185"/>
      <c r="UHD3" s="185"/>
      <c r="UHE3" s="185"/>
      <c r="UHF3" s="185"/>
      <c r="UHG3" s="185"/>
      <c r="UHH3" s="185"/>
      <c r="UHI3" s="185"/>
      <c r="UHJ3" s="185"/>
      <c r="UHK3" s="185"/>
      <c r="UHL3" s="185"/>
      <c r="UHM3" s="185"/>
      <c r="UHN3" s="185"/>
      <c r="UHO3" s="185"/>
      <c r="UHP3" s="185"/>
      <c r="UHQ3" s="185"/>
      <c r="UHR3" s="185"/>
      <c r="UHS3" s="185"/>
      <c r="UHT3" s="185"/>
      <c r="UHU3" s="185"/>
      <c r="UHV3" s="185"/>
      <c r="UHW3" s="185"/>
      <c r="UHX3" s="185"/>
      <c r="UHY3" s="185"/>
      <c r="UHZ3" s="185"/>
      <c r="UIA3" s="185"/>
      <c r="UIB3" s="185"/>
      <c r="UIC3" s="185"/>
      <c r="UID3" s="185"/>
      <c r="UIE3" s="185"/>
      <c r="UIF3" s="185"/>
      <c r="UIG3" s="185"/>
      <c r="UIH3" s="185"/>
      <c r="UII3" s="185"/>
      <c r="UIJ3" s="185"/>
      <c r="UIK3" s="185"/>
      <c r="UIL3" s="185"/>
      <c r="UIM3" s="185"/>
      <c r="UIN3" s="185"/>
      <c r="UIO3" s="185"/>
      <c r="UIP3" s="185"/>
      <c r="UIQ3" s="185"/>
      <c r="UIR3" s="185"/>
      <c r="UIS3" s="185"/>
      <c r="UIT3" s="185"/>
      <c r="UIU3" s="185"/>
      <c r="UIV3" s="185"/>
      <c r="UIW3" s="185"/>
      <c r="UIX3" s="185"/>
      <c r="UIY3" s="185"/>
      <c r="UIZ3" s="185"/>
      <c r="UJA3" s="185"/>
      <c r="UJB3" s="185"/>
      <c r="UJC3" s="185"/>
      <c r="UJD3" s="185"/>
      <c r="UJE3" s="185"/>
      <c r="UJF3" s="185"/>
      <c r="UJG3" s="185"/>
      <c r="UJH3" s="185"/>
      <c r="UJI3" s="185"/>
      <c r="UJJ3" s="185"/>
      <c r="UJK3" s="185"/>
      <c r="UJL3" s="185"/>
      <c r="UJM3" s="185"/>
      <c r="UJN3" s="185"/>
      <c r="UJO3" s="185"/>
      <c r="UJP3" s="185"/>
      <c r="UJQ3" s="185"/>
      <c r="UJR3" s="185"/>
      <c r="UJS3" s="185"/>
      <c r="UJT3" s="185"/>
      <c r="UJU3" s="185"/>
      <c r="UJV3" s="185"/>
      <c r="UJW3" s="185"/>
      <c r="UJX3" s="185"/>
      <c r="UJY3" s="185"/>
      <c r="UJZ3" s="185"/>
      <c r="UKA3" s="185"/>
      <c r="UKB3" s="185"/>
      <c r="UKC3" s="185"/>
      <c r="UKD3" s="185"/>
      <c r="UKE3" s="185"/>
      <c r="UKF3" s="185"/>
      <c r="UKG3" s="185"/>
      <c r="UKH3" s="185"/>
      <c r="UKI3" s="185"/>
      <c r="UKJ3" s="185"/>
      <c r="UKK3" s="185"/>
      <c r="UKL3" s="185"/>
      <c r="UKM3" s="185"/>
      <c r="UKN3" s="185"/>
      <c r="UKO3" s="185"/>
      <c r="UKP3" s="185"/>
      <c r="UKQ3" s="185"/>
      <c r="UKR3" s="185"/>
      <c r="UKS3" s="185"/>
      <c r="UKT3" s="185"/>
      <c r="UKU3" s="185"/>
      <c r="UKV3" s="185"/>
      <c r="UKW3" s="185"/>
      <c r="UKX3" s="185"/>
      <c r="UKY3" s="185"/>
      <c r="UKZ3" s="185"/>
      <c r="ULA3" s="185"/>
      <c r="ULB3" s="185"/>
      <c r="ULC3" s="185"/>
      <c r="ULD3" s="185"/>
      <c r="ULE3" s="185"/>
      <c r="ULF3" s="185"/>
      <c r="ULG3" s="185"/>
      <c r="ULH3" s="185"/>
      <c r="ULI3" s="185"/>
      <c r="ULJ3" s="185"/>
      <c r="ULK3" s="185"/>
      <c r="ULL3" s="185"/>
      <c r="ULM3" s="185"/>
      <c r="ULN3" s="185"/>
      <c r="ULO3" s="185"/>
      <c r="ULP3" s="185"/>
      <c r="ULQ3" s="185"/>
      <c r="ULR3" s="185"/>
      <c r="ULS3" s="185"/>
      <c r="ULT3" s="185"/>
      <c r="ULU3" s="185"/>
      <c r="ULV3" s="185"/>
      <c r="ULW3" s="185"/>
      <c r="ULX3" s="185"/>
      <c r="ULY3" s="185"/>
      <c r="ULZ3" s="185"/>
      <c r="UMA3" s="185"/>
      <c r="UMB3" s="185"/>
      <c r="UMC3" s="185"/>
      <c r="UMD3" s="185"/>
      <c r="UME3" s="185"/>
      <c r="UMF3" s="185"/>
      <c r="UMG3" s="185"/>
      <c r="UMH3" s="185"/>
      <c r="UMI3" s="185"/>
      <c r="UMJ3" s="185"/>
      <c r="UMK3" s="185"/>
      <c r="UML3" s="185"/>
      <c r="UMM3" s="185"/>
      <c r="UMN3" s="185"/>
      <c r="UMO3" s="185"/>
      <c r="UMP3" s="185"/>
      <c r="UMQ3" s="185"/>
      <c r="UMR3" s="185"/>
      <c r="UMS3" s="185"/>
      <c r="UMT3" s="185"/>
      <c r="UMU3" s="185"/>
      <c r="UMV3" s="185"/>
      <c r="UMW3" s="185"/>
      <c r="UMX3" s="185"/>
      <c r="UMY3" s="185"/>
      <c r="UMZ3" s="185"/>
      <c r="UNA3" s="185"/>
      <c r="UNB3" s="185"/>
      <c r="UNC3" s="185"/>
      <c r="UND3" s="185"/>
      <c r="UNE3" s="185"/>
      <c r="UNF3" s="185"/>
      <c r="UNG3" s="185"/>
      <c r="UNH3" s="185"/>
      <c r="UNI3" s="185"/>
      <c r="UNJ3" s="185"/>
      <c r="UNK3" s="185"/>
      <c r="UNL3" s="185"/>
      <c r="UNM3" s="185"/>
      <c r="UNN3" s="185"/>
      <c r="UNO3" s="185"/>
      <c r="UNP3" s="185"/>
      <c r="UNQ3" s="185"/>
      <c r="UNR3" s="185"/>
      <c r="UNS3" s="185"/>
      <c r="UNT3" s="185"/>
      <c r="UNU3" s="185"/>
      <c r="UNV3" s="185"/>
      <c r="UNW3" s="185"/>
      <c r="UNX3" s="185"/>
      <c r="UNY3" s="185"/>
      <c r="UNZ3" s="185"/>
      <c r="UOA3" s="185"/>
      <c r="UOB3" s="185"/>
      <c r="UOC3" s="185"/>
      <c r="UOD3" s="185"/>
      <c r="UOE3" s="185"/>
      <c r="UOF3" s="185"/>
      <c r="UOG3" s="185"/>
      <c r="UOH3" s="185"/>
      <c r="UOI3" s="185"/>
      <c r="UOJ3" s="185"/>
      <c r="UOK3" s="185"/>
      <c r="UOL3" s="185"/>
      <c r="UOM3" s="185"/>
      <c r="UON3" s="185"/>
      <c r="UOO3" s="185"/>
      <c r="UOP3" s="185"/>
      <c r="UOQ3" s="185"/>
      <c r="UOR3" s="185"/>
      <c r="UOS3" s="185"/>
      <c r="UOT3" s="185"/>
      <c r="UOU3" s="185"/>
      <c r="UOV3" s="185"/>
      <c r="UOW3" s="185"/>
      <c r="UOX3" s="185"/>
      <c r="UOY3" s="185"/>
      <c r="UOZ3" s="185"/>
      <c r="UPA3" s="185"/>
      <c r="UPB3" s="185"/>
      <c r="UPC3" s="185"/>
      <c r="UPD3" s="185"/>
      <c r="UPE3" s="185"/>
      <c r="UPF3" s="185"/>
      <c r="UPG3" s="185"/>
      <c r="UPH3" s="185"/>
      <c r="UPI3" s="185"/>
      <c r="UPJ3" s="185"/>
      <c r="UPK3" s="185"/>
      <c r="UPL3" s="185"/>
      <c r="UPM3" s="185"/>
      <c r="UPN3" s="185"/>
      <c r="UPO3" s="185"/>
      <c r="UPP3" s="185"/>
      <c r="UPQ3" s="185"/>
      <c r="UPR3" s="185"/>
      <c r="UPS3" s="185"/>
      <c r="UPT3" s="185"/>
      <c r="UPU3" s="185"/>
      <c r="UPV3" s="185"/>
      <c r="UPW3" s="185"/>
      <c r="UPX3" s="185"/>
      <c r="UPY3" s="185"/>
      <c r="UPZ3" s="185"/>
      <c r="UQA3" s="185"/>
      <c r="UQB3" s="185"/>
      <c r="UQC3" s="185"/>
      <c r="UQD3" s="185"/>
      <c r="UQE3" s="185"/>
      <c r="UQF3" s="185"/>
      <c r="UQG3" s="185"/>
      <c r="UQH3" s="185"/>
      <c r="UQI3" s="185"/>
      <c r="UQJ3" s="185"/>
      <c r="UQK3" s="185"/>
      <c r="UQL3" s="185"/>
      <c r="UQM3" s="185"/>
      <c r="UQN3" s="185"/>
      <c r="UQO3" s="185"/>
      <c r="UQP3" s="185"/>
      <c r="UQQ3" s="185"/>
      <c r="UQR3" s="185"/>
      <c r="UQS3" s="185"/>
      <c r="UQT3" s="185"/>
      <c r="UQU3" s="185"/>
      <c r="UQV3" s="185"/>
      <c r="UQW3" s="185"/>
      <c r="UQX3" s="185"/>
      <c r="UQY3" s="185"/>
      <c r="UQZ3" s="185"/>
      <c r="URA3" s="185"/>
      <c r="URB3" s="185"/>
      <c r="URC3" s="185"/>
      <c r="URD3" s="185"/>
      <c r="URE3" s="185"/>
      <c r="URF3" s="185"/>
      <c r="URG3" s="185"/>
      <c r="URH3" s="185"/>
      <c r="URI3" s="185"/>
      <c r="URJ3" s="185"/>
      <c r="URK3" s="185"/>
      <c r="URL3" s="185"/>
      <c r="URM3" s="185"/>
      <c r="URN3" s="185"/>
      <c r="URO3" s="185"/>
      <c r="URP3" s="185"/>
      <c r="URQ3" s="185"/>
      <c r="URR3" s="185"/>
      <c r="URS3" s="185"/>
      <c r="URT3" s="185"/>
      <c r="URU3" s="185"/>
      <c r="URV3" s="185"/>
      <c r="URW3" s="185"/>
      <c r="URX3" s="185"/>
      <c r="URY3" s="185"/>
      <c r="URZ3" s="185"/>
      <c r="USA3" s="185"/>
      <c r="USB3" s="185"/>
      <c r="USC3" s="185"/>
      <c r="USD3" s="185"/>
      <c r="USE3" s="185"/>
      <c r="USF3" s="185"/>
      <c r="USG3" s="185"/>
      <c r="USH3" s="185"/>
      <c r="USI3" s="185"/>
      <c r="USJ3" s="185"/>
      <c r="USK3" s="185"/>
      <c r="USL3" s="185"/>
      <c r="USM3" s="185"/>
      <c r="USN3" s="185"/>
      <c r="USO3" s="185"/>
      <c r="USP3" s="185"/>
      <c r="USQ3" s="185"/>
      <c r="USR3" s="185"/>
      <c r="USS3" s="185"/>
      <c r="UST3" s="185"/>
      <c r="USU3" s="185"/>
      <c r="USV3" s="185"/>
      <c r="USW3" s="185"/>
      <c r="USX3" s="185"/>
      <c r="USY3" s="185"/>
      <c r="USZ3" s="185"/>
      <c r="UTA3" s="185"/>
      <c r="UTB3" s="185"/>
      <c r="UTC3" s="185"/>
      <c r="UTD3" s="185"/>
      <c r="UTE3" s="185"/>
      <c r="UTF3" s="185"/>
      <c r="UTG3" s="185"/>
      <c r="UTH3" s="185"/>
      <c r="UTI3" s="185"/>
      <c r="UTJ3" s="185"/>
      <c r="UTK3" s="185"/>
      <c r="UTL3" s="185"/>
      <c r="UTM3" s="185"/>
      <c r="UTN3" s="185"/>
      <c r="UTO3" s="185"/>
      <c r="UTP3" s="185"/>
      <c r="UTQ3" s="185"/>
      <c r="UTR3" s="185"/>
      <c r="UTS3" s="185"/>
      <c r="UTT3" s="185"/>
      <c r="UTU3" s="185"/>
      <c r="UTV3" s="185"/>
      <c r="UTW3" s="185"/>
      <c r="UTX3" s="185"/>
      <c r="UTY3" s="185"/>
      <c r="UTZ3" s="185"/>
      <c r="UUA3" s="185"/>
      <c r="UUB3" s="185"/>
      <c r="UUC3" s="185"/>
      <c r="UUD3" s="185"/>
      <c r="UUE3" s="185"/>
      <c r="UUF3" s="185"/>
      <c r="UUG3" s="185"/>
      <c r="UUH3" s="185"/>
      <c r="UUI3" s="185"/>
      <c r="UUJ3" s="185"/>
      <c r="UUK3" s="185"/>
      <c r="UUL3" s="185"/>
      <c r="UUM3" s="185"/>
      <c r="UUN3" s="185"/>
      <c r="UUO3" s="185"/>
      <c r="UUP3" s="185"/>
      <c r="UUQ3" s="185"/>
      <c r="UUR3" s="185"/>
      <c r="UUS3" s="185"/>
      <c r="UUT3" s="185"/>
      <c r="UUU3" s="185"/>
      <c r="UUV3" s="185"/>
      <c r="UUW3" s="185"/>
      <c r="UUX3" s="185"/>
      <c r="UUY3" s="185"/>
      <c r="UUZ3" s="185"/>
      <c r="UVA3" s="185"/>
      <c r="UVB3" s="185"/>
      <c r="UVC3" s="185"/>
      <c r="UVD3" s="185"/>
      <c r="UVE3" s="185"/>
      <c r="UVF3" s="185"/>
      <c r="UVG3" s="185"/>
      <c r="UVH3" s="185"/>
      <c r="UVI3" s="185"/>
      <c r="UVJ3" s="185"/>
      <c r="UVK3" s="185"/>
      <c r="UVL3" s="185"/>
      <c r="UVM3" s="185"/>
      <c r="UVN3" s="185"/>
      <c r="UVO3" s="185"/>
      <c r="UVP3" s="185"/>
      <c r="UVQ3" s="185"/>
      <c r="UVR3" s="185"/>
      <c r="UVS3" s="185"/>
      <c r="UVT3" s="185"/>
      <c r="UVU3" s="185"/>
      <c r="UVV3" s="185"/>
      <c r="UVW3" s="185"/>
      <c r="UVX3" s="185"/>
      <c r="UVY3" s="185"/>
      <c r="UVZ3" s="185"/>
      <c r="UWA3" s="185"/>
      <c r="UWB3" s="185"/>
      <c r="UWC3" s="185"/>
      <c r="UWD3" s="185"/>
      <c r="UWE3" s="185"/>
      <c r="UWF3" s="185"/>
      <c r="UWG3" s="185"/>
      <c r="UWH3" s="185"/>
      <c r="UWI3" s="185"/>
      <c r="UWJ3" s="185"/>
      <c r="UWK3" s="185"/>
      <c r="UWL3" s="185"/>
      <c r="UWM3" s="185"/>
      <c r="UWN3" s="185"/>
      <c r="UWO3" s="185"/>
      <c r="UWP3" s="185"/>
      <c r="UWQ3" s="185"/>
      <c r="UWR3" s="185"/>
      <c r="UWS3" s="185"/>
      <c r="UWT3" s="185"/>
      <c r="UWU3" s="185"/>
      <c r="UWV3" s="185"/>
      <c r="UWW3" s="185"/>
      <c r="UWX3" s="185"/>
      <c r="UWY3" s="185"/>
      <c r="UWZ3" s="185"/>
      <c r="UXA3" s="185"/>
      <c r="UXB3" s="185"/>
      <c r="UXC3" s="185"/>
      <c r="UXD3" s="185"/>
      <c r="UXE3" s="185"/>
      <c r="UXF3" s="185"/>
      <c r="UXG3" s="185"/>
      <c r="UXH3" s="185"/>
      <c r="UXI3" s="185"/>
      <c r="UXJ3" s="185"/>
      <c r="UXK3" s="185"/>
      <c r="UXL3" s="185"/>
      <c r="UXM3" s="185"/>
      <c r="UXN3" s="185"/>
      <c r="UXO3" s="185"/>
      <c r="UXP3" s="185"/>
      <c r="UXQ3" s="185"/>
      <c r="UXR3" s="185"/>
      <c r="UXS3" s="185"/>
      <c r="UXT3" s="185"/>
      <c r="UXU3" s="185"/>
      <c r="UXV3" s="185"/>
      <c r="UXW3" s="185"/>
      <c r="UXX3" s="185"/>
      <c r="UXY3" s="185"/>
      <c r="UXZ3" s="185"/>
      <c r="UYA3" s="185"/>
      <c r="UYB3" s="185"/>
      <c r="UYC3" s="185"/>
      <c r="UYD3" s="185"/>
      <c r="UYE3" s="185"/>
      <c r="UYF3" s="185"/>
      <c r="UYG3" s="185"/>
      <c r="UYH3" s="185"/>
      <c r="UYI3" s="185"/>
      <c r="UYJ3" s="185"/>
      <c r="UYK3" s="185"/>
      <c r="UYL3" s="185"/>
      <c r="UYM3" s="185"/>
      <c r="UYN3" s="185"/>
      <c r="UYO3" s="185"/>
      <c r="UYP3" s="185"/>
      <c r="UYQ3" s="185"/>
      <c r="UYR3" s="185"/>
      <c r="UYS3" s="185"/>
      <c r="UYT3" s="185"/>
      <c r="UYU3" s="185"/>
      <c r="UYV3" s="185"/>
      <c r="UYW3" s="185"/>
      <c r="UYX3" s="185"/>
      <c r="UYY3" s="185"/>
      <c r="UYZ3" s="185"/>
      <c r="UZA3" s="185"/>
      <c r="UZB3" s="185"/>
      <c r="UZC3" s="185"/>
      <c r="UZD3" s="185"/>
      <c r="UZE3" s="185"/>
      <c r="UZF3" s="185"/>
      <c r="UZG3" s="185"/>
      <c r="UZH3" s="185"/>
      <c r="UZI3" s="185"/>
      <c r="UZJ3" s="185"/>
      <c r="UZK3" s="185"/>
      <c r="UZL3" s="185"/>
      <c r="UZM3" s="185"/>
      <c r="UZN3" s="185"/>
      <c r="UZO3" s="185"/>
      <c r="UZP3" s="185"/>
      <c r="UZQ3" s="185"/>
      <c r="UZR3" s="185"/>
      <c r="UZS3" s="185"/>
      <c r="UZT3" s="185"/>
      <c r="UZU3" s="185"/>
      <c r="UZV3" s="185"/>
      <c r="UZW3" s="185"/>
      <c r="UZX3" s="185"/>
      <c r="UZY3" s="185"/>
      <c r="UZZ3" s="185"/>
      <c r="VAA3" s="185"/>
      <c r="VAB3" s="185"/>
      <c r="VAC3" s="185"/>
      <c r="VAD3" s="185"/>
      <c r="VAE3" s="185"/>
      <c r="VAF3" s="185"/>
      <c r="VAG3" s="185"/>
      <c r="VAH3" s="185"/>
      <c r="VAI3" s="185"/>
      <c r="VAJ3" s="185"/>
      <c r="VAK3" s="185"/>
      <c r="VAL3" s="185"/>
      <c r="VAM3" s="185"/>
      <c r="VAN3" s="185"/>
      <c r="VAO3" s="185"/>
      <c r="VAP3" s="185"/>
      <c r="VAQ3" s="185"/>
      <c r="VAR3" s="185"/>
      <c r="VAS3" s="185"/>
      <c r="VAT3" s="185"/>
      <c r="VAU3" s="185"/>
      <c r="VAV3" s="185"/>
      <c r="VAW3" s="185"/>
      <c r="VAX3" s="185"/>
      <c r="VAY3" s="185"/>
      <c r="VAZ3" s="185"/>
      <c r="VBA3" s="185"/>
      <c r="VBB3" s="185"/>
      <c r="VBC3" s="185"/>
      <c r="VBD3" s="185"/>
      <c r="VBE3" s="185"/>
      <c r="VBF3" s="185"/>
      <c r="VBG3" s="185"/>
      <c r="VBH3" s="185"/>
      <c r="VBI3" s="185"/>
      <c r="VBJ3" s="185"/>
      <c r="VBK3" s="185"/>
      <c r="VBL3" s="185"/>
      <c r="VBM3" s="185"/>
      <c r="VBN3" s="185"/>
      <c r="VBO3" s="185"/>
      <c r="VBP3" s="185"/>
      <c r="VBQ3" s="185"/>
      <c r="VBR3" s="185"/>
      <c r="VBS3" s="185"/>
      <c r="VBT3" s="185"/>
      <c r="VBU3" s="185"/>
      <c r="VBV3" s="185"/>
      <c r="VBW3" s="185"/>
      <c r="VBX3" s="185"/>
      <c r="VBY3" s="185"/>
      <c r="VBZ3" s="185"/>
      <c r="VCA3" s="185"/>
      <c r="VCB3" s="185"/>
      <c r="VCC3" s="185"/>
      <c r="VCD3" s="185"/>
      <c r="VCE3" s="185"/>
      <c r="VCF3" s="185"/>
      <c r="VCG3" s="185"/>
      <c r="VCH3" s="185"/>
      <c r="VCI3" s="185"/>
      <c r="VCJ3" s="185"/>
      <c r="VCK3" s="185"/>
      <c r="VCL3" s="185"/>
      <c r="VCM3" s="185"/>
      <c r="VCN3" s="185"/>
      <c r="VCO3" s="185"/>
      <c r="VCP3" s="185"/>
      <c r="VCQ3" s="185"/>
      <c r="VCR3" s="185"/>
      <c r="VCS3" s="185"/>
      <c r="VCT3" s="185"/>
      <c r="VCU3" s="185"/>
      <c r="VCV3" s="185"/>
      <c r="VCW3" s="185"/>
      <c r="VCX3" s="185"/>
      <c r="VCY3" s="185"/>
      <c r="VCZ3" s="185"/>
      <c r="VDA3" s="185"/>
      <c r="VDB3" s="185"/>
      <c r="VDC3" s="185"/>
      <c r="VDD3" s="185"/>
      <c r="VDE3" s="185"/>
      <c r="VDF3" s="185"/>
      <c r="VDG3" s="185"/>
      <c r="VDH3" s="185"/>
      <c r="VDI3" s="185"/>
      <c r="VDJ3" s="185"/>
      <c r="VDK3" s="185"/>
      <c r="VDL3" s="185"/>
      <c r="VDM3" s="185"/>
      <c r="VDN3" s="185"/>
      <c r="VDO3" s="185"/>
      <c r="VDP3" s="185"/>
      <c r="VDQ3" s="185"/>
      <c r="VDR3" s="185"/>
      <c r="VDS3" s="185"/>
      <c r="VDT3" s="185"/>
      <c r="VDU3" s="185"/>
      <c r="VDV3" s="185"/>
      <c r="VDW3" s="185"/>
      <c r="VDX3" s="185"/>
      <c r="VDY3" s="185"/>
      <c r="VDZ3" s="185"/>
      <c r="VEA3" s="185"/>
      <c r="VEB3" s="185"/>
      <c r="VEC3" s="185"/>
      <c r="VED3" s="185"/>
      <c r="VEE3" s="185"/>
      <c r="VEF3" s="185"/>
      <c r="VEG3" s="185"/>
      <c r="VEH3" s="185"/>
      <c r="VEI3" s="185"/>
      <c r="VEJ3" s="185"/>
      <c r="VEK3" s="185"/>
      <c r="VEL3" s="185"/>
      <c r="VEM3" s="185"/>
      <c r="VEN3" s="185"/>
      <c r="VEO3" s="185"/>
      <c r="VEP3" s="185"/>
      <c r="VEQ3" s="185"/>
      <c r="VER3" s="185"/>
      <c r="VES3" s="185"/>
      <c r="VET3" s="185"/>
      <c r="VEU3" s="185"/>
      <c r="VEV3" s="185"/>
      <c r="VEW3" s="185"/>
      <c r="VEX3" s="185"/>
      <c r="VEY3" s="185"/>
      <c r="VEZ3" s="185"/>
      <c r="VFA3" s="185"/>
      <c r="VFB3" s="185"/>
      <c r="VFC3" s="185"/>
      <c r="VFD3" s="185"/>
      <c r="VFE3" s="185"/>
      <c r="VFF3" s="185"/>
      <c r="VFG3" s="185"/>
      <c r="VFH3" s="185"/>
      <c r="VFI3" s="185"/>
      <c r="VFJ3" s="185"/>
      <c r="VFK3" s="185"/>
      <c r="VFL3" s="185"/>
      <c r="VFM3" s="185"/>
      <c r="VFN3" s="185"/>
      <c r="VFO3" s="185"/>
      <c r="VFP3" s="185"/>
      <c r="VFQ3" s="185"/>
      <c r="VFR3" s="185"/>
      <c r="VFS3" s="185"/>
      <c r="VFT3" s="185"/>
      <c r="VFU3" s="185"/>
      <c r="VFV3" s="185"/>
      <c r="VFW3" s="185"/>
      <c r="VFX3" s="185"/>
      <c r="VFY3" s="185"/>
      <c r="VFZ3" s="185"/>
      <c r="VGA3" s="185"/>
      <c r="VGB3" s="185"/>
      <c r="VGC3" s="185"/>
      <c r="VGD3" s="185"/>
      <c r="VGE3" s="185"/>
      <c r="VGF3" s="185"/>
      <c r="VGG3" s="185"/>
      <c r="VGH3" s="185"/>
      <c r="VGI3" s="185"/>
      <c r="VGJ3" s="185"/>
      <c r="VGK3" s="185"/>
      <c r="VGL3" s="185"/>
      <c r="VGM3" s="185"/>
      <c r="VGN3" s="185"/>
      <c r="VGO3" s="185"/>
      <c r="VGP3" s="185"/>
      <c r="VGQ3" s="185"/>
      <c r="VGR3" s="185"/>
      <c r="VGS3" s="185"/>
      <c r="VGT3" s="185"/>
      <c r="VGU3" s="185"/>
      <c r="VGV3" s="185"/>
      <c r="VGW3" s="185"/>
      <c r="VGX3" s="185"/>
      <c r="VGY3" s="185"/>
      <c r="VGZ3" s="185"/>
      <c r="VHA3" s="185"/>
      <c r="VHB3" s="185"/>
      <c r="VHC3" s="185"/>
      <c r="VHD3" s="185"/>
      <c r="VHE3" s="185"/>
      <c r="VHF3" s="185"/>
      <c r="VHG3" s="185"/>
      <c r="VHH3" s="185"/>
      <c r="VHI3" s="185"/>
      <c r="VHJ3" s="185"/>
      <c r="VHK3" s="185"/>
      <c r="VHL3" s="185"/>
      <c r="VHM3" s="185"/>
      <c r="VHN3" s="185"/>
      <c r="VHO3" s="185"/>
      <c r="VHP3" s="185"/>
      <c r="VHQ3" s="185"/>
      <c r="VHR3" s="185"/>
      <c r="VHS3" s="185"/>
      <c r="VHT3" s="185"/>
      <c r="VHU3" s="185"/>
      <c r="VHV3" s="185"/>
      <c r="VHW3" s="185"/>
      <c r="VHX3" s="185"/>
      <c r="VHY3" s="185"/>
      <c r="VHZ3" s="185"/>
      <c r="VIA3" s="185"/>
      <c r="VIB3" s="185"/>
      <c r="VIC3" s="185"/>
      <c r="VID3" s="185"/>
      <c r="VIE3" s="185"/>
      <c r="VIF3" s="185"/>
      <c r="VIG3" s="185"/>
      <c r="VIH3" s="185"/>
      <c r="VII3" s="185"/>
      <c r="VIJ3" s="185"/>
      <c r="VIK3" s="185"/>
      <c r="VIL3" s="185"/>
      <c r="VIM3" s="185"/>
      <c r="VIN3" s="185"/>
      <c r="VIO3" s="185"/>
      <c r="VIP3" s="185"/>
      <c r="VIQ3" s="185"/>
      <c r="VIR3" s="185"/>
      <c r="VIS3" s="185"/>
      <c r="VIT3" s="185"/>
      <c r="VIU3" s="185"/>
      <c r="VIV3" s="185"/>
      <c r="VIW3" s="185"/>
      <c r="VIX3" s="185"/>
      <c r="VIY3" s="185"/>
      <c r="VIZ3" s="185"/>
      <c r="VJA3" s="185"/>
      <c r="VJB3" s="185"/>
      <c r="VJC3" s="185"/>
      <c r="VJD3" s="185"/>
      <c r="VJE3" s="185"/>
      <c r="VJF3" s="185"/>
      <c r="VJG3" s="185"/>
      <c r="VJH3" s="185"/>
      <c r="VJI3" s="185"/>
      <c r="VJJ3" s="185"/>
      <c r="VJK3" s="185"/>
      <c r="VJL3" s="185"/>
      <c r="VJM3" s="185"/>
      <c r="VJN3" s="185"/>
      <c r="VJO3" s="185"/>
      <c r="VJP3" s="185"/>
      <c r="VJQ3" s="185"/>
      <c r="VJR3" s="185"/>
      <c r="VJS3" s="185"/>
      <c r="VJT3" s="185"/>
      <c r="VJU3" s="185"/>
      <c r="VJV3" s="185"/>
      <c r="VJW3" s="185"/>
      <c r="VJX3" s="185"/>
      <c r="VJY3" s="185"/>
      <c r="VJZ3" s="185"/>
      <c r="VKA3" s="185"/>
      <c r="VKB3" s="185"/>
      <c r="VKC3" s="185"/>
      <c r="VKD3" s="185"/>
      <c r="VKE3" s="185"/>
      <c r="VKF3" s="185"/>
      <c r="VKG3" s="185"/>
      <c r="VKH3" s="185"/>
      <c r="VKI3" s="185"/>
      <c r="VKJ3" s="185"/>
      <c r="VKK3" s="185"/>
      <c r="VKL3" s="185"/>
      <c r="VKM3" s="185"/>
      <c r="VKN3" s="185"/>
      <c r="VKO3" s="185"/>
      <c r="VKP3" s="185"/>
      <c r="VKQ3" s="185"/>
      <c r="VKR3" s="185"/>
      <c r="VKS3" s="185"/>
      <c r="VKT3" s="185"/>
      <c r="VKU3" s="185"/>
      <c r="VKV3" s="185"/>
      <c r="VKW3" s="185"/>
      <c r="VKX3" s="185"/>
      <c r="VKY3" s="185"/>
      <c r="VKZ3" s="185"/>
      <c r="VLA3" s="185"/>
      <c r="VLB3" s="185"/>
      <c r="VLC3" s="185"/>
      <c r="VLD3" s="185"/>
      <c r="VLE3" s="185"/>
      <c r="VLF3" s="185"/>
      <c r="VLG3" s="185"/>
      <c r="VLH3" s="185"/>
      <c r="VLI3" s="185"/>
      <c r="VLJ3" s="185"/>
      <c r="VLK3" s="185"/>
      <c r="VLL3" s="185"/>
      <c r="VLM3" s="185"/>
      <c r="VLN3" s="185"/>
      <c r="VLO3" s="185"/>
      <c r="VLP3" s="185"/>
      <c r="VLQ3" s="185"/>
      <c r="VLR3" s="185"/>
      <c r="VLS3" s="185"/>
      <c r="VLT3" s="185"/>
      <c r="VLU3" s="185"/>
      <c r="VLV3" s="185"/>
      <c r="VLW3" s="185"/>
      <c r="VLX3" s="185"/>
      <c r="VLY3" s="185"/>
      <c r="VLZ3" s="185"/>
      <c r="VMA3" s="185"/>
      <c r="VMB3" s="185"/>
      <c r="VMC3" s="185"/>
      <c r="VMD3" s="185"/>
      <c r="VME3" s="185"/>
      <c r="VMF3" s="185"/>
      <c r="VMG3" s="185"/>
      <c r="VMH3" s="185"/>
      <c r="VMI3" s="185"/>
      <c r="VMJ3" s="185"/>
      <c r="VMK3" s="185"/>
      <c r="VML3" s="185"/>
      <c r="VMM3" s="185"/>
      <c r="VMN3" s="185"/>
      <c r="VMO3" s="185"/>
      <c r="VMP3" s="185"/>
      <c r="VMQ3" s="185"/>
      <c r="VMR3" s="185"/>
      <c r="VMS3" s="185"/>
      <c r="VMT3" s="185"/>
      <c r="VMU3" s="185"/>
      <c r="VMV3" s="185"/>
      <c r="VMW3" s="185"/>
      <c r="VMX3" s="185"/>
      <c r="VMY3" s="185"/>
      <c r="VMZ3" s="185"/>
      <c r="VNA3" s="185"/>
      <c r="VNB3" s="185"/>
      <c r="VNC3" s="185"/>
      <c r="VND3" s="185"/>
      <c r="VNE3" s="185"/>
      <c r="VNF3" s="185"/>
      <c r="VNG3" s="185"/>
      <c r="VNH3" s="185"/>
      <c r="VNI3" s="185"/>
      <c r="VNJ3" s="185"/>
      <c r="VNK3" s="185"/>
      <c r="VNL3" s="185"/>
      <c r="VNM3" s="185"/>
      <c r="VNN3" s="185"/>
      <c r="VNO3" s="185"/>
      <c r="VNP3" s="185"/>
      <c r="VNQ3" s="185"/>
      <c r="VNR3" s="185"/>
      <c r="VNS3" s="185"/>
      <c r="VNT3" s="185"/>
      <c r="VNU3" s="185"/>
      <c r="VNV3" s="185"/>
      <c r="VNW3" s="185"/>
      <c r="VNX3" s="185"/>
      <c r="VNY3" s="185"/>
      <c r="VNZ3" s="185"/>
      <c r="VOA3" s="185"/>
      <c r="VOB3" s="185"/>
      <c r="VOC3" s="185"/>
      <c r="VOD3" s="185"/>
      <c r="VOE3" s="185"/>
      <c r="VOF3" s="185"/>
      <c r="VOG3" s="185"/>
      <c r="VOH3" s="185"/>
      <c r="VOI3" s="185"/>
      <c r="VOJ3" s="185"/>
      <c r="VOK3" s="185"/>
      <c r="VOL3" s="185"/>
      <c r="VOM3" s="185"/>
      <c r="VON3" s="185"/>
      <c r="VOO3" s="185"/>
      <c r="VOP3" s="185"/>
      <c r="VOQ3" s="185"/>
      <c r="VOR3" s="185"/>
      <c r="VOS3" s="185"/>
      <c r="VOT3" s="185"/>
      <c r="VOU3" s="185"/>
      <c r="VOV3" s="185"/>
      <c r="VOW3" s="185"/>
      <c r="VOX3" s="185"/>
      <c r="VOY3" s="185"/>
      <c r="VOZ3" s="185"/>
      <c r="VPA3" s="185"/>
      <c r="VPB3" s="185"/>
      <c r="VPC3" s="185"/>
      <c r="VPD3" s="185"/>
      <c r="VPE3" s="185"/>
      <c r="VPF3" s="185"/>
      <c r="VPG3" s="185"/>
      <c r="VPH3" s="185"/>
      <c r="VPI3" s="185"/>
      <c r="VPJ3" s="185"/>
      <c r="VPK3" s="185"/>
      <c r="VPL3" s="185"/>
      <c r="VPM3" s="185"/>
      <c r="VPN3" s="185"/>
      <c r="VPO3" s="185"/>
      <c r="VPP3" s="185"/>
      <c r="VPQ3" s="185"/>
      <c r="VPR3" s="185"/>
      <c r="VPS3" s="185"/>
      <c r="VPT3" s="185"/>
      <c r="VPU3" s="185"/>
      <c r="VPV3" s="185"/>
      <c r="VPW3" s="185"/>
      <c r="VPX3" s="185"/>
      <c r="VPY3" s="185"/>
      <c r="VPZ3" s="185"/>
      <c r="VQA3" s="185"/>
      <c r="VQB3" s="185"/>
      <c r="VQC3" s="185"/>
      <c r="VQD3" s="185"/>
      <c r="VQE3" s="185"/>
      <c r="VQF3" s="185"/>
      <c r="VQG3" s="185"/>
      <c r="VQH3" s="185"/>
      <c r="VQI3" s="185"/>
      <c r="VQJ3" s="185"/>
      <c r="VQK3" s="185"/>
      <c r="VQL3" s="185"/>
      <c r="VQM3" s="185"/>
      <c r="VQN3" s="185"/>
      <c r="VQO3" s="185"/>
      <c r="VQP3" s="185"/>
      <c r="VQQ3" s="185"/>
      <c r="VQR3" s="185"/>
      <c r="VQS3" s="185"/>
      <c r="VQT3" s="185"/>
      <c r="VQU3" s="185"/>
      <c r="VQV3" s="185"/>
      <c r="VQW3" s="185"/>
      <c r="VQX3" s="185"/>
      <c r="VQY3" s="185"/>
      <c r="VQZ3" s="185"/>
      <c r="VRA3" s="185"/>
      <c r="VRB3" s="185"/>
      <c r="VRC3" s="185"/>
      <c r="VRD3" s="185"/>
      <c r="VRE3" s="185"/>
      <c r="VRF3" s="185"/>
      <c r="VRG3" s="185"/>
      <c r="VRH3" s="185"/>
      <c r="VRI3" s="185"/>
      <c r="VRJ3" s="185"/>
      <c r="VRK3" s="185"/>
      <c r="VRL3" s="185"/>
      <c r="VRM3" s="185"/>
      <c r="VRN3" s="185"/>
      <c r="VRO3" s="185"/>
      <c r="VRP3" s="185"/>
      <c r="VRQ3" s="185"/>
      <c r="VRR3" s="185"/>
      <c r="VRS3" s="185"/>
      <c r="VRT3" s="185"/>
      <c r="VRU3" s="185"/>
      <c r="VRV3" s="185"/>
      <c r="VRW3" s="185"/>
      <c r="VRX3" s="185"/>
      <c r="VRY3" s="185"/>
      <c r="VRZ3" s="185"/>
      <c r="VSA3" s="185"/>
      <c r="VSB3" s="185"/>
      <c r="VSC3" s="185"/>
      <c r="VSD3" s="185"/>
      <c r="VSE3" s="185"/>
      <c r="VSF3" s="185"/>
      <c r="VSG3" s="185"/>
      <c r="VSH3" s="185"/>
      <c r="VSI3" s="185"/>
      <c r="VSJ3" s="185"/>
      <c r="VSK3" s="185"/>
      <c r="VSL3" s="185"/>
      <c r="VSM3" s="185"/>
      <c r="VSN3" s="185"/>
      <c r="VSO3" s="185"/>
      <c r="VSP3" s="185"/>
      <c r="VSQ3" s="185"/>
      <c r="VSR3" s="185"/>
      <c r="VSS3" s="185"/>
      <c r="VST3" s="185"/>
      <c r="VSU3" s="185"/>
      <c r="VSV3" s="185"/>
      <c r="VSW3" s="185"/>
      <c r="VSX3" s="185"/>
      <c r="VSY3" s="185"/>
      <c r="VSZ3" s="185"/>
      <c r="VTA3" s="185"/>
      <c r="VTB3" s="185"/>
      <c r="VTC3" s="185"/>
      <c r="VTD3" s="185"/>
      <c r="VTE3" s="185"/>
      <c r="VTF3" s="185"/>
      <c r="VTG3" s="185"/>
      <c r="VTH3" s="185"/>
      <c r="VTI3" s="185"/>
      <c r="VTJ3" s="185"/>
      <c r="VTK3" s="185"/>
      <c r="VTL3" s="185"/>
      <c r="VTM3" s="185"/>
      <c r="VTN3" s="185"/>
      <c r="VTO3" s="185"/>
      <c r="VTP3" s="185"/>
      <c r="VTQ3" s="185"/>
      <c r="VTR3" s="185"/>
      <c r="VTS3" s="185"/>
      <c r="VTT3" s="185"/>
      <c r="VTU3" s="185"/>
      <c r="VTV3" s="185"/>
      <c r="VTW3" s="185"/>
      <c r="VTX3" s="185"/>
      <c r="VTY3" s="185"/>
      <c r="VTZ3" s="185"/>
      <c r="VUA3" s="185"/>
      <c r="VUB3" s="185"/>
      <c r="VUC3" s="185"/>
      <c r="VUD3" s="185"/>
      <c r="VUE3" s="185"/>
      <c r="VUF3" s="185"/>
      <c r="VUG3" s="185"/>
      <c r="VUH3" s="185"/>
      <c r="VUI3" s="185"/>
      <c r="VUJ3" s="185"/>
      <c r="VUK3" s="185"/>
      <c r="VUL3" s="185"/>
      <c r="VUM3" s="185"/>
      <c r="VUN3" s="185"/>
      <c r="VUO3" s="185"/>
      <c r="VUP3" s="185"/>
      <c r="VUQ3" s="185"/>
      <c r="VUR3" s="185"/>
      <c r="VUS3" s="185"/>
      <c r="VUT3" s="185"/>
      <c r="VUU3" s="185"/>
      <c r="VUV3" s="185"/>
      <c r="VUW3" s="185"/>
      <c r="VUX3" s="185"/>
      <c r="VUY3" s="185"/>
      <c r="VUZ3" s="185"/>
      <c r="VVA3" s="185"/>
      <c r="VVB3" s="185"/>
      <c r="VVC3" s="185"/>
      <c r="VVD3" s="185"/>
      <c r="VVE3" s="185"/>
      <c r="VVF3" s="185"/>
      <c r="VVG3" s="185"/>
      <c r="VVH3" s="185"/>
      <c r="VVI3" s="185"/>
      <c r="VVJ3" s="185"/>
      <c r="VVK3" s="185"/>
      <c r="VVL3" s="185"/>
      <c r="VVM3" s="185"/>
      <c r="VVN3" s="185"/>
      <c r="VVO3" s="185"/>
      <c r="VVP3" s="185"/>
      <c r="VVQ3" s="185"/>
      <c r="VVR3" s="185"/>
      <c r="VVS3" s="185"/>
      <c r="VVT3" s="185"/>
      <c r="VVU3" s="185"/>
      <c r="VVV3" s="185"/>
      <c r="VVW3" s="185"/>
      <c r="VVX3" s="185"/>
      <c r="VVY3" s="185"/>
      <c r="VVZ3" s="185"/>
      <c r="VWA3" s="185"/>
      <c r="VWB3" s="185"/>
      <c r="VWC3" s="185"/>
      <c r="VWD3" s="185"/>
      <c r="VWE3" s="185"/>
      <c r="VWF3" s="185"/>
      <c r="VWG3" s="185"/>
      <c r="VWH3" s="185"/>
      <c r="VWI3" s="185"/>
      <c r="VWJ3" s="185"/>
      <c r="VWK3" s="185"/>
      <c r="VWL3" s="185"/>
      <c r="VWM3" s="185"/>
      <c r="VWN3" s="185"/>
      <c r="VWO3" s="185"/>
      <c r="VWP3" s="185"/>
      <c r="VWQ3" s="185"/>
      <c r="VWR3" s="185"/>
      <c r="VWS3" s="185"/>
      <c r="VWT3" s="185"/>
      <c r="VWU3" s="185"/>
      <c r="VWV3" s="185"/>
      <c r="VWW3" s="185"/>
      <c r="VWX3" s="185"/>
      <c r="VWY3" s="185"/>
      <c r="VWZ3" s="185"/>
      <c r="VXA3" s="185"/>
      <c r="VXB3" s="185"/>
      <c r="VXC3" s="185"/>
      <c r="VXD3" s="185"/>
      <c r="VXE3" s="185"/>
      <c r="VXF3" s="185"/>
      <c r="VXG3" s="185"/>
      <c r="VXH3" s="185"/>
      <c r="VXI3" s="185"/>
      <c r="VXJ3" s="185"/>
      <c r="VXK3" s="185"/>
      <c r="VXL3" s="185"/>
      <c r="VXM3" s="185"/>
      <c r="VXN3" s="185"/>
      <c r="VXO3" s="185"/>
      <c r="VXP3" s="185"/>
      <c r="VXQ3" s="185"/>
      <c r="VXR3" s="185"/>
      <c r="VXS3" s="185"/>
      <c r="VXT3" s="185"/>
      <c r="VXU3" s="185"/>
      <c r="VXV3" s="185"/>
      <c r="VXW3" s="185"/>
      <c r="VXX3" s="185"/>
      <c r="VXY3" s="185"/>
      <c r="VXZ3" s="185"/>
      <c r="VYA3" s="185"/>
      <c r="VYB3" s="185"/>
      <c r="VYC3" s="185"/>
      <c r="VYD3" s="185"/>
      <c r="VYE3" s="185"/>
      <c r="VYF3" s="185"/>
      <c r="VYG3" s="185"/>
      <c r="VYH3" s="185"/>
      <c r="VYI3" s="185"/>
      <c r="VYJ3" s="185"/>
      <c r="VYK3" s="185"/>
      <c r="VYL3" s="185"/>
      <c r="VYM3" s="185"/>
      <c r="VYN3" s="185"/>
      <c r="VYO3" s="185"/>
      <c r="VYP3" s="185"/>
      <c r="VYQ3" s="185"/>
      <c r="VYR3" s="185"/>
      <c r="VYS3" s="185"/>
      <c r="VYT3" s="185"/>
      <c r="VYU3" s="185"/>
      <c r="VYV3" s="185"/>
      <c r="VYW3" s="185"/>
      <c r="VYX3" s="185"/>
      <c r="VYY3" s="185"/>
      <c r="VYZ3" s="185"/>
      <c r="VZA3" s="185"/>
      <c r="VZB3" s="185"/>
      <c r="VZC3" s="185"/>
      <c r="VZD3" s="185"/>
      <c r="VZE3" s="185"/>
      <c r="VZF3" s="185"/>
      <c r="VZG3" s="185"/>
      <c r="VZH3" s="185"/>
      <c r="VZI3" s="185"/>
      <c r="VZJ3" s="185"/>
      <c r="VZK3" s="185"/>
      <c r="VZL3" s="185"/>
      <c r="VZM3" s="185"/>
      <c r="VZN3" s="185"/>
      <c r="VZO3" s="185"/>
      <c r="VZP3" s="185"/>
      <c r="VZQ3" s="185"/>
      <c r="VZR3" s="185"/>
      <c r="VZS3" s="185"/>
      <c r="VZT3" s="185"/>
      <c r="VZU3" s="185"/>
      <c r="VZV3" s="185"/>
      <c r="VZW3" s="185"/>
      <c r="VZX3" s="185"/>
      <c r="VZY3" s="185"/>
      <c r="VZZ3" s="185"/>
      <c r="WAA3" s="185"/>
      <c r="WAB3" s="185"/>
      <c r="WAC3" s="185"/>
      <c r="WAD3" s="185"/>
      <c r="WAE3" s="185"/>
      <c r="WAF3" s="185"/>
      <c r="WAG3" s="185"/>
      <c r="WAH3" s="185"/>
      <c r="WAI3" s="185"/>
      <c r="WAJ3" s="185"/>
      <c r="WAK3" s="185"/>
      <c r="WAL3" s="185"/>
      <c r="WAM3" s="185"/>
      <c r="WAN3" s="185"/>
      <c r="WAO3" s="185"/>
      <c r="WAP3" s="185"/>
      <c r="WAQ3" s="185"/>
      <c r="WAR3" s="185"/>
      <c r="WAS3" s="185"/>
      <c r="WAT3" s="185"/>
      <c r="WAU3" s="185"/>
      <c r="WAV3" s="185"/>
      <c r="WAW3" s="185"/>
      <c r="WAX3" s="185"/>
      <c r="WAY3" s="185"/>
      <c r="WAZ3" s="185"/>
      <c r="WBA3" s="185"/>
      <c r="WBB3" s="185"/>
      <c r="WBC3" s="185"/>
      <c r="WBD3" s="185"/>
      <c r="WBE3" s="185"/>
      <c r="WBF3" s="185"/>
      <c r="WBG3" s="185"/>
      <c r="WBH3" s="185"/>
      <c r="WBI3" s="185"/>
      <c r="WBJ3" s="185"/>
      <c r="WBK3" s="185"/>
      <c r="WBL3" s="185"/>
      <c r="WBM3" s="185"/>
      <c r="WBN3" s="185"/>
      <c r="WBO3" s="185"/>
      <c r="WBP3" s="185"/>
      <c r="WBQ3" s="185"/>
      <c r="WBR3" s="185"/>
      <c r="WBS3" s="185"/>
      <c r="WBT3" s="185"/>
      <c r="WBU3" s="185"/>
      <c r="WBV3" s="185"/>
      <c r="WBW3" s="185"/>
      <c r="WBX3" s="185"/>
      <c r="WBY3" s="185"/>
      <c r="WBZ3" s="185"/>
      <c r="WCA3" s="185"/>
      <c r="WCB3" s="185"/>
      <c r="WCC3" s="185"/>
      <c r="WCD3" s="185"/>
      <c r="WCE3" s="185"/>
      <c r="WCF3" s="185"/>
      <c r="WCG3" s="185"/>
      <c r="WCH3" s="185"/>
      <c r="WCI3" s="185"/>
      <c r="WCJ3" s="185"/>
      <c r="WCK3" s="185"/>
      <c r="WCL3" s="185"/>
      <c r="WCM3" s="185"/>
      <c r="WCN3" s="185"/>
      <c r="WCO3" s="185"/>
      <c r="WCP3" s="185"/>
      <c r="WCQ3" s="185"/>
      <c r="WCR3" s="185"/>
      <c r="WCS3" s="185"/>
      <c r="WCT3" s="185"/>
      <c r="WCU3" s="185"/>
      <c r="WCV3" s="185"/>
      <c r="WCW3" s="185"/>
      <c r="WCX3" s="185"/>
      <c r="WCY3" s="185"/>
      <c r="WCZ3" s="185"/>
      <c r="WDA3" s="185"/>
      <c r="WDB3" s="185"/>
      <c r="WDC3" s="185"/>
      <c r="WDD3" s="185"/>
      <c r="WDE3" s="185"/>
      <c r="WDF3" s="185"/>
      <c r="WDG3" s="185"/>
      <c r="WDH3" s="185"/>
      <c r="WDI3" s="185"/>
      <c r="WDJ3" s="185"/>
      <c r="WDK3" s="185"/>
      <c r="WDL3" s="185"/>
      <c r="WDM3" s="185"/>
      <c r="WDN3" s="185"/>
      <c r="WDO3" s="185"/>
      <c r="WDP3" s="185"/>
      <c r="WDQ3" s="185"/>
      <c r="WDR3" s="185"/>
      <c r="WDS3" s="185"/>
      <c r="WDT3" s="185"/>
      <c r="WDU3" s="185"/>
      <c r="WDV3" s="185"/>
      <c r="WDW3" s="185"/>
      <c r="WDX3" s="185"/>
      <c r="WDY3" s="185"/>
      <c r="WDZ3" s="185"/>
      <c r="WEA3" s="185"/>
      <c r="WEB3" s="185"/>
      <c r="WEC3" s="185"/>
      <c r="WED3" s="185"/>
      <c r="WEE3" s="185"/>
      <c r="WEF3" s="185"/>
      <c r="WEG3" s="185"/>
      <c r="WEH3" s="185"/>
      <c r="WEI3" s="185"/>
      <c r="WEJ3" s="185"/>
      <c r="WEK3" s="185"/>
      <c r="WEL3" s="185"/>
      <c r="WEM3" s="185"/>
      <c r="WEN3" s="185"/>
      <c r="WEO3" s="185"/>
      <c r="WEP3" s="185"/>
      <c r="WEQ3" s="185"/>
      <c r="WER3" s="185"/>
      <c r="WES3" s="185"/>
      <c r="WET3" s="185"/>
      <c r="WEU3" s="185"/>
      <c r="WEV3" s="185"/>
      <c r="WEW3" s="185"/>
      <c r="WEX3" s="185"/>
      <c r="WEY3" s="185"/>
      <c r="WEZ3" s="185"/>
      <c r="WFA3" s="185"/>
      <c r="WFB3" s="185"/>
      <c r="WFC3" s="185"/>
      <c r="WFD3" s="185"/>
      <c r="WFE3" s="185"/>
      <c r="WFF3" s="185"/>
      <c r="WFG3" s="185"/>
      <c r="WFH3" s="185"/>
      <c r="WFI3" s="185"/>
      <c r="WFJ3" s="185"/>
      <c r="WFK3" s="185"/>
      <c r="WFL3" s="185"/>
      <c r="WFM3" s="185"/>
      <c r="WFN3" s="185"/>
      <c r="WFO3" s="185"/>
      <c r="WFP3" s="185"/>
      <c r="WFQ3" s="185"/>
      <c r="WFR3" s="185"/>
      <c r="WFS3" s="185"/>
      <c r="WFT3" s="185"/>
      <c r="WFU3" s="185"/>
      <c r="WFV3" s="185"/>
      <c r="WFW3" s="185"/>
      <c r="WFX3" s="185"/>
      <c r="WFY3" s="185"/>
      <c r="WFZ3" s="185"/>
      <c r="WGA3" s="185"/>
      <c r="WGB3" s="185"/>
      <c r="WGC3" s="185"/>
      <c r="WGD3" s="185"/>
      <c r="WGE3" s="185"/>
      <c r="WGF3" s="185"/>
      <c r="WGG3" s="185"/>
      <c r="WGH3" s="185"/>
      <c r="WGI3" s="185"/>
      <c r="WGJ3" s="185"/>
      <c r="WGK3" s="185"/>
      <c r="WGL3" s="185"/>
      <c r="WGM3" s="185"/>
      <c r="WGN3" s="185"/>
      <c r="WGO3" s="185"/>
      <c r="WGP3" s="185"/>
      <c r="WGQ3" s="185"/>
      <c r="WGR3" s="185"/>
      <c r="WGS3" s="185"/>
      <c r="WGT3" s="185"/>
      <c r="WGU3" s="185"/>
      <c r="WGV3" s="185"/>
      <c r="WGW3" s="185"/>
      <c r="WGX3" s="185"/>
      <c r="WGY3" s="185"/>
      <c r="WGZ3" s="185"/>
      <c r="WHA3" s="185"/>
      <c r="WHB3" s="185"/>
      <c r="WHC3" s="185"/>
      <c r="WHD3" s="185"/>
      <c r="WHE3" s="185"/>
      <c r="WHF3" s="185"/>
      <c r="WHG3" s="185"/>
      <c r="WHH3" s="185"/>
      <c r="WHI3" s="185"/>
      <c r="WHJ3" s="185"/>
      <c r="WHK3" s="185"/>
      <c r="WHL3" s="185"/>
      <c r="WHM3" s="185"/>
      <c r="WHN3" s="185"/>
      <c r="WHO3" s="185"/>
      <c r="WHP3" s="185"/>
      <c r="WHQ3" s="185"/>
      <c r="WHR3" s="185"/>
      <c r="WHS3" s="185"/>
      <c r="WHT3" s="185"/>
      <c r="WHU3" s="185"/>
      <c r="WHV3" s="185"/>
      <c r="WHW3" s="185"/>
      <c r="WHX3" s="185"/>
      <c r="WHY3" s="185"/>
      <c r="WHZ3" s="185"/>
      <c r="WIA3" s="185"/>
      <c r="WIB3" s="185"/>
      <c r="WIC3" s="185"/>
      <c r="WID3" s="185"/>
      <c r="WIE3" s="185"/>
      <c r="WIF3" s="185"/>
      <c r="WIG3" s="185"/>
      <c r="WIH3" s="185"/>
      <c r="WII3" s="185"/>
      <c r="WIJ3" s="185"/>
      <c r="WIK3" s="185"/>
      <c r="WIL3" s="185"/>
      <c r="WIM3" s="185"/>
      <c r="WIN3" s="185"/>
      <c r="WIO3" s="185"/>
      <c r="WIP3" s="185"/>
      <c r="WIQ3" s="185"/>
      <c r="WIR3" s="185"/>
      <c r="WIS3" s="185"/>
      <c r="WIT3" s="185"/>
      <c r="WIU3" s="185"/>
      <c r="WIV3" s="185"/>
      <c r="WIW3" s="185"/>
      <c r="WIX3" s="185"/>
      <c r="WIY3" s="185"/>
      <c r="WIZ3" s="185"/>
      <c r="WJA3" s="185"/>
      <c r="WJB3" s="185"/>
      <c r="WJC3" s="185"/>
      <c r="WJD3" s="185"/>
      <c r="WJE3" s="185"/>
      <c r="WJF3" s="185"/>
      <c r="WJG3" s="185"/>
      <c r="WJH3" s="185"/>
      <c r="WJI3" s="185"/>
      <c r="WJJ3" s="185"/>
      <c r="WJK3" s="185"/>
      <c r="WJL3" s="185"/>
      <c r="WJM3" s="185"/>
      <c r="WJN3" s="185"/>
      <c r="WJO3" s="185"/>
      <c r="WJP3" s="185"/>
      <c r="WJQ3" s="185"/>
      <c r="WJR3" s="185"/>
      <c r="WJS3" s="185"/>
      <c r="WJT3" s="185"/>
      <c r="WJU3" s="185"/>
      <c r="WJV3" s="185"/>
      <c r="WJW3" s="185"/>
      <c r="WJX3" s="185"/>
      <c r="WJY3" s="185"/>
      <c r="WJZ3" s="185"/>
      <c r="WKA3" s="185"/>
      <c r="WKB3" s="185"/>
      <c r="WKC3" s="185"/>
      <c r="WKD3" s="185"/>
      <c r="WKE3" s="185"/>
      <c r="WKF3" s="185"/>
      <c r="WKG3" s="185"/>
      <c r="WKH3" s="185"/>
      <c r="WKI3" s="185"/>
      <c r="WKJ3" s="185"/>
      <c r="WKK3" s="185"/>
      <c r="WKL3" s="185"/>
      <c r="WKM3" s="185"/>
      <c r="WKN3" s="185"/>
      <c r="WKO3" s="185"/>
      <c r="WKP3" s="185"/>
      <c r="WKQ3" s="185"/>
      <c r="WKR3" s="185"/>
      <c r="WKS3" s="185"/>
      <c r="WKT3" s="185"/>
      <c r="WKU3" s="185"/>
      <c r="WKV3" s="185"/>
      <c r="WKW3" s="185"/>
      <c r="WKX3" s="185"/>
      <c r="WKY3" s="185"/>
      <c r="WKZ3" s="185"/>
      <c r="WLA3" s="185"/>
      <c r="WLB3" s="185"/>
      <c r="WLC3" s="185"/>
      <c r="WLD3" s="185"/>
      <c r="WLE3" s="185"/>
      <c r="WLF3" s="185"/>
      <c r="WLG3" s="185"/>
      <c r="WLH3" s="185"/>
      <c r="WLI3" s="185"/>
      <c r="WLJ3" s="185"/>
      <c r="WLK3" s="185"/>
      <c r="WLL3" s="185"/>
      <c r="WLM3" s="185"/>
      <c r="WLN3" s="185"/>
      <c r="WLO3" s="185"/>
      <c r="WLP3" s="185"/>
      <c r="WLQ3" s="185"/>
      <c r="WLR3" s="185"/>
      <c r="WLS3" s="185"/>
      <c r="WLT3" s="185"/>
      <c r="WLU3" s="185"/>
      <c r="WLV3" s="185"/>
      <c r="WLW3" s="185"/>
      <c r="WLX3" s="185"/>
      <c r="WLY3" s="185"/>
      <c r="WLZ3" s="185"/>
      <c r="WMA3" s="185"/>
      <c r="WMB3" s="185"/>
      <c r="WMC3" s="185"/>
      <c r="WMD3" s="185"/>
      <c r="WME3" s="185"/>
      <c r="WMF3" s="185"/>
      <c r="WMG3" s="185"/>
      <c r="WMH3" s="185"/>
      <c r="WMI3" s="185"/>
      <c r="WMJ3" s="185"/>
      <c r="WMK3" s="185"/>
      <c r="WML3" s="185"/>
      <c r="WMM3" s="185"/>
      <c r="WMN3" s="185"/>
      <c r="WMO3" s="185"/>
      <c r="WMP3" s="185"/>
      <c r="WMQ3" s="185"/>
      <c r="WMR3" s="185"/>
      <c r="WMS3" s="185"/>
      <c r="WMT3" s="185"/>
      <c r="WMU3" s="185"/>
      <c r="WMV3" s="185"/>
      <c r="WMW3" s="185"/>
      <c r="WMX3" s="185"/>
      <c r="WMY3" s="185"/>
      <c r="WMZ3" s="185"/>
      <c r="WNA3" s="185"/>
      <c r="WNB3" s="185"/>
      <c r="WNC3" s="185"/>
      <c r="WND3" s="185"/>
      <c r="WNE3" s="185"/>
      <c r="WNF3" s="185"/>
      <c r="WNG3" s="185"/>
      <c r="WNH3" s="185"/>
      <c r="WNI3" s="185"/>
      <c r="WNJ3" s="185"/>
      <c r="WNK3" s="185"/>
      <c r="WNL3" s="185"/>
      <c r="WNM3" s="185"/>
      <c r="WNN3" s="185"/>
      <c r="WNO3" s="185"/>
      <c r="WNP3" s="185"/>
      <c r="WNQ3" s="185"/>
      <c r="WNR3" s="185"/>
      <c r="WNS3" s="185"/>
      <c r="WNT3" s="185"/>
      <c r="WNU3" s="185"/>
      <c r="WNV3" s="185"/>
      <c r="WNW3" s="185"/>
      <c r="WNX3" s="185"/>
      <c r="WNY3" s="185"/>
      <c r="WNZ3" s="185"/>
      <c r="WOA3" s="185"/>
      <c r="WOB3" s="185"/>
      <c r="WOC3" s="185"/>
      <c r="WOD3" s="185"/>
      <c r="WOE3" s="185"/>
      <c r="WOF3" s="185"/>
      <c r="WOG3" s="185"/>
      <c r="WOH3" s="185"/>
      <c r="WOI3" s="185"/>
      <c r="WOJ3" s="185"/>
      <c r="WOK3" s="185"/>
      <c r="WOL3" s="185"/>
      <c r="WOM3" s="185"/>
      <c r="WON3" s="185"/>
      <c r="WOO3" s="185"/>
      <c r="WOP3" s="185"/>
      <c r="WOQ3" s="185"/>
      <c r="WOR3" s="185"/>
      <c r="WOS3" s="185"/>
      <c r="WOT3" s="185"/>
      <c r="WOU3" s="185"/>
      <c r="WOV3" s="185"/>
      <c r="WOW3" s="185"/>
      <c r="WOX3" s="185"/>
      <c r="WOY3" s="185"/>
      <c r="WOZ3" s="185"/>
      <c r="WPA3" s="185"/>
      <c r="WPB3" s="185"/>
      <c r="WPC3" s="185"/>
      <c r="WPD3" s="185"/>
      <c r="WPE3" s="185"/>
      <c r="WPF3" s="185"/>
      <c r="WPG3" s="185"/>
      <c r="WPH3" s="185"/>
      <c r="WPI3" s="185"/>
      <c r="WPJ3" s="185"/>
      <c r="WPK3" s="185"/>
      <c r="WPL3" s="185"/>
      <c r="WPM3" s="185"/>
      <c r="WPN3" s="185"/>
      <c r="WPO3" s="185"/>
      <c r="WPP3" s="185"/>
      <c r="WPQ3" s="185"/>
      <c r="WPR3" s="185"/>
      <c r="WPS3" s="185"/>
      <c r="WPT3" s="185"/>
      <c r="WPU3" s="185"/>
      <c r="WPV3" s="185"/>
      <c r="WPW3" s="185"/>
      <c r="WPX3" s="185"/>
      <c r="WPY3" s="185"/>
      <c r="WPZ3" s="185"/>
      <c r="WQA3" s="185"/>
      <c r="WQB3" s="185"/>
      <c r="WQC3" s="185"/>
      <c r="WQD3" s="185"/>
      <c r="WQE3" s="185"/>
      <c r="WQF3" s="185"/>
      <c r="WQG3" s="185"/>
      <c r="WQH3" s="185"/>
      <c r="WQI3" s="185"/>
      <c r="WQJ3" s="185"/>
      <c r="WQK3" s="185"/>
      <c r="WQL3" s="185"/>
      <c r="WQM3" s="185"/>
      <c r="WQN3" s="185"/>
      <c r="WQO3" s="185"/>
      <c r="WQP3" s="185"/>
      <c r="WQQ3" s="185"/>
      <c r="WQR3" s="185"/>
      <c r="WQS3" s="185"/>
      <c r="WQT3" s="185"/>
      <c r="WQU3" s="185"/>
      <c r="WQV3" s="185"/>
      <c r="WQW3" s="185"/>
      <c r="WQX3" s="185"/>
      <c r="WQY3" s="185"/>
      <c r="WQZ3" s="185"/>
      <c r="WRA3" s="185"/>
      <c r="WRB3" s="185"/>
      <c r="WRC3" s="185"/>
      <c r="WRD3" s="185"/>
      <c r="WRE3" s="185"/>
      <c r="WRF3" s="185"/>
      <c r="WRG3" s="185"/>
      <c r="WRH3" s="185"/>
      <c r="WRI3" s="185"/>
      <c r="WRJ3" s="185"/>
      <c r="WRK3" s="185"/>
      <c r="WRL3" s="185"/>
      <c r="WRM3" s="185"/>
      <c r="WRN3" s="185"/>
      <c r="WRO3" s="185"/>
      <c r="WRP3" s="185"/>
      <c r="WRQ3" s="185"/>
      <c r="WRR3" s="185"/>
      <c r="WRS3" s="185"/>
      <c r="WRT3" s="185"/>
      <c r="WRU3" s="185"/>
      <c r="WRV3" s="185"/>
      <c r="WRW3" s="185"/>
      <c r="WRX3" s="185"/>
      <c r="WRY3" s="185"/>
      <c r="WRZ3" s="185"/>
      <c r="WSA3" s="185"/>
      <c r="WSB3" s="185"/>
      <c r="WSC3" s="185"/>
      <c r="WSD3" s="185"/>
      <c r="WSE3" s="185"/>
      <c r="WSF3" s="185"/>
      <c r="WSG3" s="185"/>
      <c r="WSH3" s="185"/>
      <c r="WSI3" s="185"/>
      <c r="WSJ3" s="185"/>
      <c r="WSK3" s="185"/>
      <c r="WSL3" s="185"/>
      <c r="WSM3" s="185"/>
      <c r="WSN3" s="185"/>
      <c r="WSO3" s="185"/>
      <c r="WSP3" s="185"/>
      <c r="WSQ3" s="185"/>
      <c r="WSR3" s="185"/>
      <c r="WSS3" s="185"/>
      <c r="WST3" s="185"/>
      <c r="WSU3" s="185"/>
      <c r="WSV3" s="185"/>
      <c r="WSW3" s="185"/>
      <c r="WSX3" s="185"/>
      <c r="WSY3" s="185"/>
      <c r="WSZ3" s="185"/>
      <c r="WTA3" s="185"/>
      <c r="WTB3" s="185"/>
      <c r="WTC3" s="185"/>
      <c r="WTD3" s="185"/>
      <c r="WTE3" s="185"/>
      <c r="WTF3" s="185"/>
      <c r="WTG3" s="185"/>
      <c r="WTH3" s="185"/>
      <c r="WTI3" s="185"/>
      <c r="WTJ3" s="185"/>
      <c r="WTK3" s="185"/>
      <c r="WTL3" s="185"/>
      <c r="WTM3" s="185"/>
      <c r="WTN3" s="185"/>
      <c r="WTO3" s="185"/>
      <c r="WTP3" s="185"/>
      <c r="WTQ3" s="185"/>
      <c r="WTR3" s="185"/>
      <c r="WTS3" s="185"/>
      <c r="WTT3" s="185"/>
      <c r="WTU3" s="185"/>
      <c r="WTV3" s="185"/>
      <c r="WTW3" s="185"/>
      <c r="WTX3" s="185"/>
      <c r="WTY3" s="185"/>
      <c r="WTZ3" s="185"/>
      <c r="WUA3" s="185"/>
      <c r="WUB3" s="185"/>
      <c r="WUC3" s="185"/>
      <c r="WUD3" s="185"/>
      <c r="WUE3" s="185"/>
      <c r="WUF3" s="185"/>
      <c r="WUG3" s="185"/>
      <c r="WUH3" s="185"/>
      <c r="WUI3" s="185"/>
      <c r="WUJ3" s="185"/>
      <c r="WUK3" s="185"/>
      <c r="WUL3" s="185"/>
      <c r="WUM3" s="185"/>
      <c r="WUN3" s="185"/>
      <c r="WUO3" s="185"/>
      <c r="WUP3" s="185"/>
      <c r="WUQ3" s="185"/>
      <c r="WUR3" s="185"/>
      <c r="WUS3" s="185"/>
      <c r="WUT3" s="185"/>
      <c r="WUU3" s="185"/>
      <c r="WUV3" s="185"/>
      <c r="WUW3" s="185"/>
      <c r="WUX3" s="185"/>
      <c r="WUY3" s="185"/>
      <c r="WUZ3" s="185"/>
      <c r="WVA3" s="185"/>
      <c r="WVB3" s="185"/>
      <c r="WVC3" s="185"/>
      <c r="WVD3" s="185"/>
      <c r="WVE3" s="185"/>
      <c r="WVF3" s="185"/>
      <c r="WVG3" s="185"/>
      <c r="WVH3" s="185"/>
      <c r="WVI3" s="185"/>
      <c r="WVJ3" s="185"/>
      <c r="WVK3" s="185"/>
      <c r="WVL3" s="185"/>
      <c r="WVM3" s="185"/>
      <c r="WVN3" s="185"/>
      <c r="WVO3" s="185"/>
      <c r="WVP3" s="185"/>
      <c r="WVQ3" s="185"/>
      <c r="WVR3" s="185"/>
      <c r="WVS3" s="185"/>
      <c r="WVT3" s="185"/>
      <c r="WVU3" s="185"/>
      <c r="WVV3" s="185"/>
      <c r="WVW3" s="185"/>
      <c r="WVX3" s="185"/>
      <c r="WVY3" s="185"/>
      <c r="WVZ3" s="185"/>
      <c r="WWA3" s="185"/>
      <c r="WWB3" s="185"/>
      <c r="WWC3" s="185"/>
      <c r="WWD3" s="185"/>
      <c r="WWE3" s="185"/>
      <c r="WWF3" s="185"/>
      <c r="WWG3" s="185"/>
      <c r="WWH3" s="185"/>
      <c r="WWI3" s="185"/>
      <c r="WWJ3" s="185"/>
      <c r="WWK3" s="185"/>
      <c r="WWL3" s="185"/>
      <c r="WWM3" s="185"/>
      <c r="WWN3" s="185"/>
      <c r="WWO3" s="185"/>
      <c r="WWP3" s="185"/>
      <c r="WWQ3" s="185"/>
      <c r="WWR3" s="185"/>
      <c r="WWS3" s="185"/>
      <c r="WWT3" s="185"/>
      <c r="WWU3" s="185"/>
      <c r="WWV3" s="185"/>
      <c r="WWW3" s="185"/>
      <c r="WWX3" s="185"/>
      <c r="WWY3" s="185"/>
      <c r="WWZ3" s="185"/>
      <c r="WXA3" s="185"/>
      <c r="WXB3" s="185"/>
      <c r="WXC3" s="185"/>
      <c r="WXD3" s="185"/>
      <c r="WXE3" s="185"/>
      <c r="WXF3" s="185"/>
      <c r="WXG3" s="185"/>
      <c r="WXH3" s="185"/>
      <c r="WXI3" s="185"/>
      <c r="WXJ3" s="185"/>
      <c r="WXK3" s="185"/>
      <c r="WXL3" s="185"/>
      <c r="WXM3" s="185"/>
      <c r="WXN3" s="185"/>
      <c r="WXO3" s="185"/>
      <c r="WXP3" s="185"/>
      <c r="WXQ3" s="185"/>
      <c r="WXR3" s="185"/>
      <c r="WXS3" s="185"/>
      <c r="WXT3" s="185"/>
      <c r="WXU3" s="185"/>
      <c r="WXV3" s="185"/>
      <c r="WXW3" s="185"/>
      <c r="WXX3" s="185"/>
      <c r="WXY3" s="185"/>
      <c r="WXZ3" s="185"/>
      <c r="WYA3" s="185"/>
      <c r="WYB3" s="185"/>
      <c r="WYC3" s="185"/>
      <c r="WYD3" s="185"/>
      <c r="WYE3" s="185"/>
      <c r="WYF3" s="185"/>
      <c r="WYG3" s="185"/>
      <c r="WYH3" s="185"/>
      <c r="WYI3" s="185"/>
      <c r="WYJ3" s="185"/>
      <c r="WYK3" s="185"/>
      <c r="WYL3" s="185"/>
      <c r="WYM3" s="185"/>
      <c r="WYN3" s="185"/>
      <c r="WYO3" s="185"/>
      <c r="WYP3" s="185"/>
      <c r="WYQ3" s="185"/>
      <c r="WYR3" s="185"/>
      <c r="WYS3" s="185"/>
      <c r="WYT3" s="185"/>
      <c r="WYU3" s="185"/>
      <c r="WYV3" s="185"/>
      <c r="WYW3" s="185"/>
      <c r="WYX3" s="185"/>
      <c r="WYY3" s="185"/>
      <c r="WYZ3" s="185"/>
      <c r="WZA3" s="185"/>
      <c r="WZB3" s="185"/>
      <c r="WZC3" s="185"/>
      <c r="WZD3" s="185"/>
      <c r="WZE3" s="185"/>
      <c r="WZF3" s="185"/>
      <c r="WZG3" s="185"/>
      <c r="WZH3" s="185"/>
      <c r="WZI3" s="185"/>
      <c r="WZJ3" s="185"/>
      <c r="WZK3" s="185"/>
      <c r="WZL3" s="185"/>
      <c r="WZM3" s="185"/>
      <c r="WZN3" s="185"/>
      <c r="WZO3" s="185"/>
      <c r="WZP3" s="185"/>
      <c r="WZQ3" s="185"/>
      <c r="WZR3" s="185"/>
      <c r="WZS3" s="185"/>
      <c r="WZT3" s="185"/>
      <c r="WZU3" s="185"/>
      <c r="WZV3" s="185"/>
      <c r="WZW3" s="185"/>
      <c r="WZX3" s="185"/>
      <c r="WZY3" s="185"/>
      <c r="WZZ3" s="185"/>
      <c r="XAA3" s="185"/>
      <c r="XAB3" s="185"/>
      <c r="XAC3" s="185"/>
      <c r="XAD3" s="185"/>
      <c r="XAE3" s="185"/>
      <c r="XAF3" s="185"/>
      <c r="XAG3" s="185"/>
      <c r="XAH3" s="185"/>
      <c r="XAI3" s="185"/>
      <c r="XAJ3" s="185"/>
      <c r="XAK3" s="185"/>
      <c r="XAL3" s="185"/>
      <c r="XAM3" s="185"/>
      <c r="XAN3" s="185"/>
      <c r="XAO3" s="185"/>
      <c r="XAP3" s="185"/>
      <c r="XAQ3" s="185"/>
      <c r="XAR3" s="185"/>
      <c r="XAS3" s="185"/>
      <c r="XAT3" s="185"/>
      <c r="XAU3" s="185"/>
      <c r="XAV3" s="185"/>
      <c r="XAW3" s="185"/>
      <c r="XAX3" s="185"/>
      <c r="XAY3" s="185"/>
      <c r="XAZ3" s="185"/>
      <c r="XBA3" s="185"/>
      <c r="XBB3" s="185"/>
      <c r="XBC3" s="185"/>
      <c r="XBD3" s="185"/>
      <c r="XBE3" s="185"/>
      <c r="XBF3" s="185"/>
      <c r="XBG3" s="185"/>
      <c r="XBH3" s="185"/>
      <c r="XBI3" s="185"/>
      <c r="XBJ3" s="185"/>
      <c r="XBK3" s="185"/>
      <c r="XBL3" s="185"/>
      <c r="XBM3" s="185"/>
      <c r="XBN3" s="185"/>
      <c r="XBO3" s="185"/>
      <c r="XBP3" s="185"/>
      <c r="XBQ3" s="185"/>
      <c r="XBR3" s="185"/>
      <c r="XBS3" s="185"/>
      <c r="XBT3" s="185"/>
      <c r="XBU3" s="185"/>
      <c r="XBV3" s="185"/>
      <c r="XBW3" s="185"/>
      <c r="XBX3" s="185"/>
      <c r="XBY3" s="185"/>
      <c r="XBZ3" s="185"/>
      <c r="XCA3" s="185"/>
      <c r="XCB3" s="185"/>
      <c r="XCC3" s="185"/>
      <c r="XCD3" s="185"/>
      <c r="XCE3" s="185"/>
      <c r="XCF3" s="185"/>
      <c r="XCG3" s="185"/>
      <c r="XCH3" s="185"/>
      <c r="XCI3" s="185"/>
      <c r="XCJ3" s="185"/>
      <c r="XCK3" s="185"/>
      <c r="XCL3" s="185"/>
      <c r="XCM3" s="185"/>
      <c r="XCN3" s="185"/>
      <c r="XCO3" s="185"/>
      <c r="XCP3" s="185"/>
      <c r="XCQ3" s="185"/>
      <c r="XCR3" s="185"/>
      <c r="XCS3" s="185"/>
      <c r="XCT3" s="185"/>
      <c r="XCU3" s="185"/>
      <c r="XCV3" s="185"/>
      <c r="XCW3" s="185"/>
      <c r="XCX3" s="185"/>
      <c r="XCY3" s="185"/>
      <c r="XCZ3" s="185"/>
      <c r="XDA3" s="185"/>
      <c r="XDB3" s="185"/>
      <c r="XDC3" s="185"/>
      <c r="XDD3" s="185"/>
      <c r="XDE3" s="185"/>
      <c r="XDF3" s="185"/>
      <c r="XDG3" s="185"/>
      <c r="XDH3" s="185"/>
      <c r="XDI3" s="185"/>
      <c r="XDJ3" s="185"/>
      <c r="XDK3" s="185"/>
      <c r="XDL3" s="185"/>
      <c r="XDM3" s="185"/>
    </row>
    <row r="4" spans="1:16341" ht="20.25" customHeight="1">
      <c r="K4" s="155">
        <f>+SUM(K2:K3)/1000</f>
        <v>-13524.815699999999</v>
      </c>
    </row>
    <row r="6" spans="1:16341">
      <c r="K6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zoomScale="80" zoomScaleNormal="80" workbookViewId="0">
      <selection activeCell="P5" sqref="P5"/>
    </sheetView>
  </sheetViews>
  <sheetFormatPr defaultRowHeight="15"/>
  <cols>
    <col min="1" max="1" width="17.7109375" style="158" customWidth="1"/>
    <col min="2" max="2" width="23.140625" style="158" customWidth="1"/>
    <col min="3" max="4" width="17.7109375" style="158" hidden="1" customWidth="1"/>
    <col min="5" max="5" width="14.7109375" style="159" hidden="1" customWidth="1"/>
    <col min="6" max="6" width="14.5703125" style="158" customWidth="1"/>
    <col min="7" max="7" width="10.5703125" hidden="1" customWidth="1"/>
    <col min="8" max="8" width="12" hidden="1" customWidth="1"/>
    <col min="9" max="9" width="29.42578125" customWidth="1"/>
    <col min="10" max="10" width="14.5703125" style="158" customWidth="1"/>
    <col min="13" max="14" width="34.28515625" customWidth="1"/>
    <col min="15" max="15" width="21.28515625" customWidth="1"/>
  </cols>
  <sheetData>
    <row r="1" spans="1:16">
      <c r="A1" s="158" t="s">
        <v>5335</v>
      </c>
    </row>
    <row r="2" spans="1:16" ht="52.5" customHeight="1">
      <c r="A2" s="160" t="s">
        <v>6023</v>
      </c>
      <c r="B2" s="161" t="s">
        <v>6024</v>
      </c>
      <c r="C2" s="160" t="s">
        <v>6025</v>
      </c>
      <c r="D2" s="160" t="s">
        <v>6026</v>
      </c>
      <c r="E2" s="162" t="s">
        <v>6027</v>
      </c>
      <c r="F2" s="162" t="s">
        <v>6028</v>
      </c>
      <c r="H2" s="163"/>
      <c r="I2" s="162" t="s">
        <v>15</v>
      </c>
      <c r="J2" s="162" t="s">
        <v>6028</v>
      </c>
      <c r="M2" s="162" t="s">
        <v>15</v>
      </c>
      <c r="N2" s="162" t="s">
        <v>13</v>
      </c>
      <c r="O2" s="162" t="s">
        <v>6028</v>
      </c>
    </row>
    <row r="3" spans="1:16" ht="12.75" customHeight="1">
      <c r="A3" s="164" t="s">
        <v>6029</v>
      </c>
      <c r="B3" s="164" t="s">
        <v>6030</v>
      </c>
      <c r="C3" s="165">
        <v>8444506</v>
      </c>
      <c r="D3" s="165">
        <f>C3*5.5%</f>
        <v>464447.83</v>
      </c>
      <c r="E3" s="165">
        <f>D3*1.1</f>
        <v>510892.61300000007</v>
      </c>
      <c r="F3" s="165">
        <f>+E3/1000</f>
        <v>510.8926130000001</v>
      </c>
      <c r="G3" s="166"/>
      <c r="H3" s="163"/>
      <c r="I3" s="165" t="s">
        <v>95</v>
      </c>
      <c r="J3" s="165">
        <v>510.8926130000001</v>
      </c>
      <c r="M3" s="167" t="s">
        <v>95</v>
      </c>
      <c r="N3" s="167" t="s">
        <v>72</v>
      </c>
      <c r="O3" s="168">
        <v>-4969.009776500001</v>
      </c>
      <c r="P3" s="40">
        <f>+O3+O4</f>
        <v>-10701.208903000002</v>
      </c>
    </row>
    <row r="4" spans="1:16" ht="12.75" customHeight="1">
      <c r="A4" s="164" t="s">
        <v>6029</v>
      </c>
      <c r="B4" s="164" t="s">
        <v>6031</v>
      </c>
      <c r="C4" s="165">
        <v>19974563</v>
      </c>
      <c r="D4" s="165">
        <f t="shared" ref="D4:D33" si="0">C4*5.5%</f>
        <v>1098600.9650000001</v>
      </c>
      <c r="E4" s="165">
        <f t="shared" ref="E4:E33" si="1">D4*1.1</f>
        <v>1208461.0615000003</v>
      </c>
      <c r="F4" s="165">
        <f t="shared" ref="F4:F33" si="2">+E4/1000</f>
        <v>1208.4610615000004</v>
      </c>
      <c r="I4" s="165" t="s">
        <v>95</v>
      </c>
      <c r="J4" s="165">
        <v>1208.4610615000004</v>
      </c>
      <c r="M4" s="167" t="s">
        <v>94</v>
      </c>
      <c r="N4" s="167" t="s">
        <v>72</v>
      </c>
      <c r="O4" s="168">
        <v>-5732.1991265000006</v>
      </c>
    </row>
    <row r="5" spans="1:16" ht="12.75" customHeight="1">
      <c r="A5" s="164" t="s">
        <v>6029</v>
      </c>
      <c r="B5" s="164" t="s">
        <v>6032</v>
      </c>
      <c r="C5" s="165">
        <v>14387964</v>
      </c>
      <c r="D5" s="165">
        <f t="shared" si="0"/>
        <v>791338.02</v>
      </c>
      <c r="E5" s="165">
        <f t="shared" si="1"/>
        <v>870471.82200000004</v>
      </c>
      <c r="F5" s="165">
        <f t="shared" si="2"/>
        <v>870.47182200000009</v>
      </c>
      <c r="I5" s="165" t="s">
        <v>94</v>
      </c>
      <c r="J5" s="165">
        <v>870.47182200000009</v>
      </c>
      <c r="M5" s="167" t="s">
        <v>34</v>
      </c>
      <c r="N5" s="167" t="s">
        <v>30</v>
      </c>
      <c r="O5" s="168">
        <v>-7976.6998795000018</v>
      </c>
      <c r="P5" s="40">
        <f>+O5+O6</f>
        <v>-9812.8330740000019</v>
      </c>
    </row>
    <row r="6" spans="1:16" ht="12.75" customHeight="1">
      <c r="A6" s="164" t="s">
        <v>6029</v>
      </c>
      <c r="B6" s="164" t="s">
        <v>6033</v>
      </c>
      <c r="C6" s="165">
        <v>17640327</v>
      </c>
      <c r="D6" s="165">
        <f t="shared" si="0"/>
        <v>970217.98499999999</v>
      </c>
      <c r="E6" s="165">
        <f t="shared" si="1"/>
        <v>1067239.7835000001</v>
      </c>
      <c r="F6" s="165">
        <f t="shared" si="2"/>
        <v>1067.2397835000002</v>
      </c>
      <c r="I6" s="165" t="s">
        <v>95</v>
      </c>
      <c r="J6" s="165">
        <v>1067.2397835000002</v>
      </c>
      <c r="M6" s="167" t="s">
        <v>29</v>
      </c>
      <c r="N6" s="167" t="s">
        <v>30</v>
      </c>
      <c r="O6" s="168">
        <v>-1836.1331945000002</v>
      </c>
    </row>
    <row r="7" spans="1:16" ht="12.75" customHeight="1">
      <c r="A7" s="164" t="s">
        <v>6029</v>
      </c>
      <c r="B7" s="164" t="s">
        <v>6034</v>
      </c>
      <c r="C7" s="165">
        <v>10913960</v>
      </c>
      <c r="D7" s="165">
        <f t="shared" si="0"/>
        <v>600267.80000000005</v>
      </c>
      <c r="E7" s="165">
        <f t="shared" si="1"/>
        <v>660294.58000000007</v>
      </c>
      <c r="F7" s="165">
        <f t="shared" si="2"/>
        <v>660.29458000000011</v>
      </c>
      <c r="I7" s="165" t="s">
        <v>95</v>
      </c>
      <c r="J7" s="165">
        <v>660.29458000000011</v>
      </c>
      <c r="M7" s="169" t="s">
        <v>5324</v>
      </c>
      <c r="N7" s="169"/>
      <c r="O7" s="170">
        <f>SUM(O3:O6)</f>
        <v>-20514.041977000001</v>
      </c>
    </row>
    <row r="8" spans="1:16" ht="12.75" customHeight="1">
      <c r="A8" s="164" t="s">
        <v>6029</v>
      </c>
      <c r="B8" s="164" t="s">
        <v>6035</v>
      </c>
      <c r="C8" s="165">
        <v>20223603</v>
      </c>
      <c r="D8" s="165">
        <f t="shared" si="0"/>
        <v>1112298.165</v>
      </c>
      <c r="E8" s="165">
        <f t="shared" si="1"/>
        <v>1223527.9815000002</v>
      </c>
      <c r="F8" s="165">
        <f t="shared" si="2"/>
        <v>1223.5279815000001</v>
      </c>
      <c r="I8" s="165" t="s">
        <v>94</v>
      </c>
      <c r="J8" s="165">
        <v>1223.5279815000001</v>
      </c>
    </row>
    <row r="9" spans="1:16" ht="12.75" customHeight="1">
      <c r="A9" s="164" t="s">
        <v>6029</v>
      </c>
      <c r="B9" s="164" t="s">
        <v>6036</v>
      </c>
      <c r="C9" s="165">
        <v>4089141</v>
      </c>
      <c r="D9" s="165">
        <f t="shared" si="0"/>
        <v>224902.755</v>
      </c>
      <c r="E9" s="165">
        <f t="shared" si="1"/>
        <v>247393.03050000002</v>
      </c>
      <c r="F9" s="165">
        <f t="shared" si="2"/>
        <v>247.39303050000001</v>
      </c>
      <c r="I9" s="165" t="s">
        <v>94</v>
      </c>
      <c r="J9" s="165">
        <v>247.39303050000001</v>
      </c>
    </row>
    <row r="10" spans="1:16" ht="12.75" customHeight="1">
      <c r="A10" s="164" t="s">
        <v>6029</v>
      </c>
      <c r="B10" s="164" t="s">
        <v>6037</v>
      </c>
      <c r="C10" s="165">
        <v>16965027</v>
      </c>
      <c r="D10" s="165">
        <f t="shared" si="0"/>
        <v>933076.48499999999</v>
      </c>
      <c r="E10" s="165">
        <f t="shared" si="1"/>
        <v>1026384.1335000001</v>
      </c>
      <c r="F10" s="165">
        <f t="shared" si="2"/>
        <v>1026.3841335000002</v>
      </c>
      <c r="I10" s="165" t="s">
        <v>94</v>
      </c>
      <c r="J10" s="165">
        <v>1026.3841335000002</v>
      </c>
    </row>
    <row r="11" spans="1:16" ht="12.75" customHeight="1">
      <c r="A11" s="164" t="s">
        <v>6029</v>
      </c>
      <c r="B11" s="164" t="s">
        <v>6038</v>
      </c>
      <c r="C11" s="165">
        <v>7769752</v>
      </c>
      <c r="D11" s="165">
        <f t="shared" si="0"/>
        <v>427336.36</v>
      </c>
      <c r="E11" s="165">
        <f t="shared" si="1"/>
        <v>470069.99600000004</v>
      </c>
      <c r="F11" s="165">
        <f t="shared" si="2"/>
        <v>470.06999600000006</v>
      </c>
      <c r="I11" s="165" t="s">
        <v>94</v>
      </c>
      <c r="J11" s="165">
        <v>470.06999600000006</v>
      </c>
    </row>
    <row r="12" spans="1:16" ht="12.75" customHeight="1">
      <c r="A12" s="164" t="s">
        <v>6029</v>
      </c>
      <c r="B12" s="164" t="s">
        <v>6039</v>
      </c>
      <c r="C12" s="165">
        <v>9848257</v>
      </c>
      <c r="D12" s="165">
        <f t="shared" si="0"/>
        <v>541654.13500000001</v>
      </c>
      <c r="E12" s="165">
        <f t="shared" si="1"/>
        <v>595819.54850000003</v>
      </c>
      <c r="F12" s="165">
        <f t="shared" si="2"/>
        <v>595.8195485</v>
      </c>
      <c r="I12" s="165" t="s">
        <v>95</v>
      </c>
      <c r="J12" s="165">
        <v>595.8195485</v>
      </c>
    </row>
    <row r="13" spans="1:16" ht="12.75" customHeight="1">
      <c r="A13" s="164" t="s">
        <v>6029</v>
      </c>
      <c r="B13" s="164" t="s">
        <v>6040</v>
      </c>
      <c r="C13" s="165">
        <v>10713646</v>
      </c>
      <c r="D13" s="165">
        <f t="shared" si="0"/>
        <v>589250.53</v>
      </c>
      <c r="E13" s="165">
        <f t="shared" si="1"/>
        <v>648175.5830000001</v>
      </c>
      <c r="F13" s="165">
        <f t="shared" si="2"/>
        <v>648.17558300000007</v>
      </c>
      <c r="I13" s="165" t="s">
        <v>94</v>
      </c>
      <c r="J13" s="165">
        <v>648.17558300000007</v>
      </c>
    </row>
    <row r="14" spans="1:16" ht="12.75" customHeight="1">
      <c r="A14" s="164" t="s">
        <v>6029</v>
      </c>
      <c r="B14" s="164" t="s">
        <v>6041</v>
      </c>
      <c r="C14" s="165">
        <v>10240911</v>
      </c>
      <c r="D14" s="165">
        <f t="shared" si="0"/>
        <v>563250.10499999998</v>
      </c>
      <c r="E14" s="165">
        <f t="shared" si="1"/>
        <v>619575.11550000007</v>
      </c>
      <c r="F14" s="165">
        <f t="shared" si="2"/>
        <v>619.57511550000004</v>
      </c>
      <c r="I14" s="165" t="s">
        <v>95</v>
      </c>
      <c r="J14" s="165">
        <v>619.57511550000004</v>
      </c>
    </row>
    <row r="15" spans="1:16" ht="12.75" customHeight="1">
      <c r="A15" s="164" t="s">
        <v>6029</v>
      </c>
      <c r="B15" s="164" t="s">
        <v>6042</v>
      </c>
      <c r="C15" s="165">
        <v>5069869</v>
      </c>
      <c r="D15" s="165">
        <f t="shared" si="0"/>
        <v>278842.79499999998</v>
      </c>
      <c r="E15" s="165">
        <f t="shared" si="1"/>
        <v>306727.07449999999</v>
      </c>
      <c r="F15" s="165">
        <f t="shared" si="2"/>
        <v>306.72707450000001</v>
      </c>
      <c r="I15" s="165" t="s">
        <v>95</v>
      </c>
      <c r="J15" s="165">
        <v>306.72707450000001</v>
      </c>
    </row>
    <row r="16" spans="1:16" ht="12.75" customHeight="1">
      <c r="A16" s="164" t="s">
        <v>6029</v>
      </c>
      <c r="B16" s="164" t="s">
        <v>6043</v>
      </c>
      <c r="C16" s="165">
        <v>20597960</v>
      </c>
      <c r="D16" s="165">
        <f t="shared" si="0"/>
        <v>1132887.8</v>
      </c>
      <c r="E16" s="165">
        <f t="shared" si="1"/>
        <v>1246176.58</v>
      </c>
      <c r="F16" s="165">
        <f t="shared" si="2"/>
        <v>1246.1765800000001</v>
      </c>
      <c r="G16" s="40">
        <f>SUM(F3:F16)</f>
        <v>10701.208903000001</v>
      </c>
      <c r="H16" s="155">
        <f>-1*G16</f>
        <v>-10701.208903000001</v>
      </c>
      <c r="I16" s="165" t="s">
        <v>94</v>
      </c>
      <c r="J16" s="165">
        <v>1246.1765800000001</v>
      </c>
    </row>
    <row r="17" spans="1:10" s="174" customFormat="1" ht="12.75" customHeight="1">
      <c r="A17" s="171" t="s">
        <v>6044</v>
      </c>
      <c r="B17" s="171" t="s">
        <v>6045</v>
      </c>
      <c r="C17" s="172">
        <v>26174346</v>
      </c>
      <c r="D17" s="172">
        <f t="shared" si="0"/>
        <v>1439589.03</v>
      </c>
      <c r="E17" s="172">
        <f t="shared" si="1"/>
        <v>1583547.9330000002</v>
      </c>
      <c r="F17" s="172">
        <f t="shared" si="2"/>
        <v>1583.5479330000003</v>
      </c>
      <c r="G17" s="173">
        <f>SUM(F17:F33)</f>
        <v>9812.8330740000019</v>
      </c>
      <c r="H17" s="155">
        <f>-1*G17</f>
        <v>-9812.8330740000019</v>
      </c>
      <c r="I17" s="172" t="s">
        <v>34</v>
      </c>
      <c r="J17" s="172">
        <v>1583.5479330000003</v>
      </c>
    </row>
    <row r="18" spans="1:10" ht="12.75" customHeight="1">
      <c r="A18" s="164" t="s">
        <v>6044</v>
      </c>
      <c r="B18" s="164" t="s">
        <v>6046</v>
      </c>
      <c r="C18" s="165">
        <v>18736961</v>
      </c>
      <c r="D18" s="165">
        <f t="shared" si="0"/>
        <v>1030532.855</v>
      </c>
      <c r="E18" s="165">
        <f t="shared" si="1"/>
        <v>1133586.1405</v>
      </c>
      <c r="F18" s="165">
        <f t="shared" si="2"/>
        <v>1133.5861405000001</v>
      </c>
      <c r="I18" s="165" t="s">
        <v>34</v>
      </c>
      <c r="J18" s="165">
        <v>1133.5861405000001</v>
      </c>
    </row>
    <row r="19" spans="1:10" ht="12.75" customHeight="1">
      <c r="A19" s="164" t="s">
        <v>6044</v>
      </c>
      <c r="B19" s="164" t="s">
        <v>6047</v>
      </c>
      <c r="C19" s="165">
        <v>15052828</v>
      </c>
      <c r="D19" s="165">
        <f t="shared" si="0"/>
        <v>827905.54</v>
      </c>
      <c r="E19" s="165">
        <f t="shared" si="1"/>
        <v>910696.09400000016</v>
      </c>
      <c r="F19" s="165">
        <f t="shared" si="2"/>
        <v>910.69609400000013</v>
      </c>
      <c r="I19" s="165" t="s">
        <v>29</v>
      </c>
      <c r="J19" s="165">
        <v>910.69609400000013</v>
      </c>
    </row>
    <row r="20" spans="1:10" ht="12.75" customHeight="1">
      <c r="A20" s="164" t="s">
        <v>6044</v>
      </c>
      <c r="B20" s="164" t="s">
        <v>6048</v>
      </c>
      <c r="C20" s="165">
        <v>10858546</v>
      </c>
      <c r="D20" s="165">
        <f t="shared" si="0"/>
        <v>597220.03</v>
      </c>
      <c r="E20" s="165">
        <f t="shared" si="1"/>
        <v>656942.03300000005</v>
      </c>
      <c r="F20" s="165">
        <f t="shared" si="2"/>
        <v>656.94203300000004</v>
      </c>
      <c r="I20" s="165" t="s">
        <v>29</v>
      </c>
      <c r="J20" s="165">
        <v>656.94203300000004</v>
      </c>
    </row>
    <row r="21" spans="1:10" ht="12.75" customHeight="1">
      <c r="A21" s="164" t="s">
        <v>6044</v>
      </c>
      <c r="B21" s="164" t="s">
        <v>6049</v>
      </c>
      <c r="C21" s="165">
        <v>13565270</v>
      </c>
      <c r="D21" s="165">
        <f t="shared" si="0"/>
        <v>746089.85</v>
      </c>
      <c r="E21" s="165">
        <f t="shared" si="1"/>
        <v>820698.83500000008</v>
      </c>
      <c r="F21" s="165">
        <f t="shared" si="2"/>
        <v>820.69883500000003</v>
      </c>
      <c r="I21" s="165" t="s">
        <v>34</v>
      </c>
      <c r="J21" s="165">
        <v>820.69883500000003</v>
      </c>
    </row>
    <row r="22" spans="1:10" ht="12.75" customHeight="1">
      <c r="A22" s="164" t="s">
        <v>6044</v>
      </c>
      <c r="B22" s="164" t="s">
        <v>6050</v>
      </c>
      <c r="C22" s="165">
        <v>3144723</v>
      </c>
      <c r="D22" s="165">
        <f t="shared" si="0"/>
        <v>172959.76500000001</v>
      </c>
      <c r="E22" s="165">
        <f t="shared" si="1"/>
        <v>190255.74150000003</v>
      </c>
      <c r="F22" s="165">
        <f t="shared" si="2"/>
        <v>190.25574150000003</v>
      </c>
      <c r="I22" s="165" t="s">
        <v>34</v>
      </c>
      <c r="J22" s="165">
        <v>190.25574150000003</v>
      </c>
    </row>
    <row r="23" spans="1:10" ht="12.75" customHeight="1">
      <c r="A23" s="164" t="s">
        <v>6044</v>
      </c>
      <c r="B23" s="164" t="s">
        <v>6051</v>
      </c>
      <c r="C23" s="165">
        <v>4139995</v>
      </c>
      <c r="D23" s="165">
        <f t="shared" si="0"/>
        <v>227699.72500000001</v>
      </c>
      <c r="E23" s="165">
        <f t="shared" si="1"/>
        <v>250469.69750000004</v>
      </c>
      <c r="F23" s="165">
        <f t="shared" si="2"/>
        <v>250.46969750000005</v>
      </c>
      <c r="I23" s="165" t="s">
        <v>34</v>
      </c>
      <c r="J23" s="165">
        <v>250.46969750000005</v>
      </c>
    </row>
    <row r="24" spans="1:10" ht="12.75" customHeight="1">
      <c r="A24" s="164" t="s">
        <v>6044</v>
      </c>
      <c r="B24" s="164" t="s">
        <v>6052</v>
      </c>
      <c r="C24" s="165">
        <v>10172748</v>
      </c>
      <c r="D24" s="165">
        <f t="shared" si="0"/>
        <v>559501.14</v>
      </c>
      <c r="E24" s="165">
        <f t="shared" si="1"/>
        <v>615451.25400000007</v>
      </c>
      <c r="F24" s="165">
        <f t="shared" si="2"/>
        <v>615.45125400000006</v>
      </c>
      <c r="I24" s="165" t="s">
        <v>34</v>
      </c>
      <c r="J24" s="165">
        <v>615.45125400000006</v>
      </c>
    </row>
    <row r="25" spans="1:10" ht="12.75" customHeight="1">
      <c r="A25" s="164" t="s">
        <v>6044</v>
      </c>
      <c r="B25" s="164" t="s">
        <v>6053</v>
      </c>
      <c r="C25" s="165">
        <v>7789656</v>
      </c>
      <c r="D25" s="165">
        <f t="shared" si="0"/>
        <v>428431.08</v>
      </c>
      <c r="E25" s="165">
        <f t="shared" si="1"/>
        <v>471274.18800000008</v>
      </c>
      <c r="F25" s="165">
        <f t="shared" si="2"/>
        <v>471.27418800000009</v>
      </c>
      <c r="I25" s="165" t="s">
        <v>34</v>
      </c>
      <c r="J25" s="165">
        <v>471.27418800000009</v>
      </c>
    </row>
    <row r="26" spans="1:10" ht="12.75" customHeight="1">
      <c r="A26" s="164" t="s">
        <v>6044</v>
      </c>
      <c r="B26" s="164" t="s">
        <v>6054</v>
      </c>
      <c r="C26" s="165">
        <v>4688819</v>
      </c>
      <c r="D26" s="165">
        <f t="shared" si="0"/>
        <v>257885.04500000001</v>
      </c>
      <c r="E26" s="165">
        <f t="shared" si="1"/>
        <v>283673.54950000002</v>
      </c>
      <c r="F26" s="165">
        <f t="shared" si="2"/>
        <v>283.67354950000004</v>
      </c>
      <c r="I26" s="165" t="s">
        <v>34</v>
      </c>
      <c r="J26" s="165">
        <v>283.67354950000004</v>
      </c>
    </row>
    <row r="27" spans="1:10" ht="12.75" customHeight="1">
      <c r="A27" s="164" t="s">
        <v>6044</v>
      </c>
      <c r="B27" s="164" t="s">
        <v>6055</v>
      </c>
      <c r="C27" s="165">
        <v>4801227</v>
      </c>
      <c r="D27" s="165">
        <f t="shared" si="0"/>
        <v>264067.48499999999</v>
      </c>
      <c r="E27" s="165">
        <f t="shared" si="1"/>
        <v>290474.23350000003</v>
      </c>
      <c r="F27" s="165">
        <f t="shared" si="2"/>
        <v>290.47423350000003</v>
      </c>
      <c r="I27" s="165" t="s">
        <v>34</v>
      </c>
      <c r="J27" s="165">
        <v>290.47423350000003</v>
      </c>
    </row>
    <row r="28" spans="1:10" ht="12.75" customHeight="1">
      <c r="A28" s="164" t="s">
        <v>6044</v>
      </c>
      <c r="B28" s="164" t="s">
        <v>6056</v>
      </c>
      <c r="C28" s="165">
        <v>5100240</v>
      </c>
      <c r="D28" s="165">
        <f t="shared" si="0"/>
        <v>280513.2</v>
      </c>
      <c r="E28" s="165">
        <f t="shared" si="1"/>
        <v>308564.52</v>
      </c>
      <c r="F28" s="165">
        <f t="shared" si="2"/>
        <v>308.56452000000002</v>
      </c>
      <c r="I28" s="165" t="s">
        <v>34</v>
      </c>
      <c r="J28" s="165">
        <v>308.56452000000002</v>
      </c>
    </row>
    <row r="29" spans="1:10" ht="12.75" customHeight="1">
      <c r="A29" s="164" t="s">
        <v>6044</v>
      </c>
      <c r="B29" s="164" t="s">
        <v>6057</v>
      </c>
      <c r="C29" s="165">
        <v>3362178</v>
      </c>
      <c r="D29" s="165">
        <f t="shared" si="0"/>
        <v>184919.79</v>
      </c>
      <c r="E29" s="165">
        <f t="shared" si="1"/>
        <v>203411.76900000003</v>
      </c>
      <c r="F29" s="165">
        <f t="shared" si="2"/>
        <v>203.41176900000002</v>
      </c>
      <c r="I29" s="165" t="s">
        <v>34</v>
      </c>
      <c r="J29" s="165">
        <v>203.41176900000002</v>
      </c>
    </row>
    <row r="30" spans="1:10" ht="12.75" customHeight="1">
      <c r="A30" s="164" t="s">
        <v>6044</v>
      </c>
      <c r="B30" s="164" t="s">
        <v>6058</v>
      </c>
      <c r="C30" s="165">
        <v>11041543</v>
      </c>
      <c r="D30" s="165">
        <f t="shared" si="0"/>
        <v>607284.86499999999</v>
      </c>
      <c r="E30" s="165">
        <f t="shared" si="1"/>
        <v>668013.35149999999</v>
      </c>
      <c r="F30" s="165">
        <f t="shared" si="2"/>
        <v>668.0133515</v>
      </c>
      <c r="I30" s="165" t="s">
        <v>34</v>
      </c>
      <c r="J30" s="165">
        <v>668.0133515</v>
      </c>
    </row>
    <row r="31" spans="1:10" ht="12.75" customHeight="1">
      <c r="A31" s="164" t="s">
        <v>6044</v>
      </c>
      <c r="B31" s="164" t="s">
        <v>6059</v>
      </c>
      <c r="C31" s="165">
        <v>4437935</v>
      </c>
      <c r="D31" s="165">
        <f t="shared" si="0"/>
        <v>244086.42499999999</v>
      </c>
      <c r="E31" s="165">
        <f t="shared" si="1"/>
        <v>268495.0675</v>
      </c>
      <c r="F31" s="165">
        <f t="shared" si="2"/>
        <v>268.4950675</v>
      </c>
      <c r="I31" s="165" t="s">
        <v>29</v>
      </c>
      <c r="J31" s="165">
        <v>268.4950675</v>
      </c>
    </row>
    <row r="32" spans="1:10" ht="12.75" customHeight="1">
      <c r="A32" s="164" t="s">
        <v>6044</v>
      </c>
      <c r="B32" s="164" t="s">
        <v>6060</v>
      </c>
      <c r="C32" s="165">
        <v>8315409</v>
      </c>
      <c r="D32" s="165">
        <f t="shared" si="0"/>
        <v>457347.495</v>
      </c>
      <c r="E32" s="165">
        <f t="shared" si="1"/>
        <v>503082.24450000003</v>
      </c>
      <c r="F32" s="165">
        <f t="shared" si="2"/>
        <v>503.0822445</v>
      </c>
      <c r="I32" s="165" t="s">
        <v>34</v>
      </c>
      <c r="J32" s="165">
        <v>503.0822445</v>
      </c>
    </row>
    <row r="33" spans="1:10" ht="12.75" customHeight="1">
      <c r="A33" s="164" t="s">
        <v>6044</v>
      </c>
      <c r="B33" s="164" t="s">
        <v>6061</v>
      </c>
      <c r="C33" s="165">
        <v>10813164</v>
      </c>
      <c r="D33" s="165">
        <f t="shared" si="0"/>
        <v>594724.02</v>
      </c>
      <c r="E33" s="165">
        <f t="shared" si="1"/>
        <v>654196.42200000002</v>
      </c>
      <c r="F33" s="165">
        <f t="shared" si="2"/>
        <v>654.19642199999998</v>
      </c>
      <c r="I33" s="165" t="s">
        <v>34</v>
      </c>
      <c r="J33" s="165">
        <v>654.19642199999998</v>
      </c>
    </row>
    <row r="34" spans="1:10">
      <c r="A34" s="202" t="s">
        <v>6062</v>
      </c>
      <c r="B34" s="202"/>
      <c r="C34" s="175">
        <f>SUM(C3:C33)</f>
        <v>339075074</v>
      </c>
      <c r="D34" s="175">
        <f t="shared" ref="D34:F34" si="3">SUM(D3:D33)</f>
        <v>18649129.07</v>
      </c>
      <c r="E34" s="176">
        <f t="shared" si="3"/>
        <v>20514041.977000002</v>
      </c>
      <c r="F34" s="176">
        <f t="shared" si="3"/>
        <v>20514.041977000001</v>
      </c>
      <c r="I34" s="176"/>
      <c r="J34" s="176">
        <v>20514.041977000001</v>
      </c>
    </row>
  </sheetData>
  <dataConsolidate topLabels="1">
    <dataRefs count="1">
      <dataRef ref="I2:J33" sheet="Credit memo-Chiet Khau Big C" r:id="rId1"/>
    </dataRefs>
  </dataConsolidate>
  <mergeCells count="1"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5"/>
  <sheetViews>
    <sheetView topLeftCell="C1" workbookViewId="0">
      <selection activeCell="E24" sqref="E24"/>
    </sheetView>
  </sheetViews>
  <sheetFormatPr defaultRowHeight="15"/>
  <cols>
    <col min="1" max="1" width="10.5703125" hidden="1" customWidth="1"/>
    <col min="2" max="2" width="25.5703125" hidden="1" customWidth="1"/>
    <col min="3" max="3" width="10.5703125" bestFit="1" customWidth="1"/>
    <col min="4" max="4" width="25.5703125" style="105" bestFit="1" customWidth="1"/>
    <col min="5" max="5" width="10.7109375" style="187" bestFit="1" customWidth="1"/>
  </cols>
  <sheetData>
    <row r="1" spans="1:8">
      <c r="A1" t="s">
        <v>1</v>
      </c>
      <c r="C1" t="s">
        <v>6074</v>
      </c>
      <c r="D1" s="105" t="s">
        <v>6073</v>
      </c>
      <c r="E1" s="187" t="s">
        <v>6075</v>
      </c>
      <c r="F1" t="s">
        <v>6076</v>
      </c>
      <c r="G1" t="s">
        <v>5312</v>
      </c>
      <c r="H1" t="s">
        <v>6077</v>
      </c>
    </row>
    <row r="2" spans="1:8">
      <c r="A2" t="s">
        <v>6078</v>
      </c>
      <c r="B2" t="s">
        <v>6079</v>
      </c>
      <c r="C2" t="s">
        <v>105</v>
      </c>
      <c r="D2" s="105" t="s">
        <v>106</v>
      </c>
      <c r="E2" s="187">
        <v>42552</v>
      </c>
      <c r="F2" t="s">
        <v>107</v>
      </c>
      <c r="H2" t="s">
        <v>6080</v>
      </c>
    </row>
    <row r="3" spans="1:8">
      <c r="A3" t="s">
        <v>6078</v>
      </c>
      <c r="B3" t="s">
        <v>6081</v>
      </c>
      <c r="C3" t="s">
        <v>108</v>
      </c>
      <c r="D3" s="105" t="s">
        <v>109</v>
      </c>
      <c r="E3" s="187">
        <v>42422</v>
      </c>
      <c r="F3" t="s">
        <v>57</v>
      </c>
      <c r="H3" t="s">
        <v>6082</v>
      </c>
    </row>
    <row r="4" spans="1:8">
      <c r="A4" t="s">
        <v>6078</v>
      </c>
      <c r="B4" t="s">
        <v>6083</v>
      </c>
      <c r="C4" t="s">
        <v>110</v>
      </c>
      <c r="D4" s="105" t="s">
        <v>111</v>
      </c>
      <c r="E4" s="187">
        <v>41761</v>
      </c>
      <c r="F4" t="s">
        <v>57</v>
      </c>
      <c r="H4" t="s">
        <v>6084</v>
      </c>
    </row>
    <row r="5" spans="1:8">
      <c r="A5" t="s">
        <v>6078</v>
      </c>
      <c r="B5" t="s">
        <v>6085</v>
      </c>
      <c r="C5" t="s">
        <v>112</v>
      </c>
      <c r="D5" s="105" t="s">
        <v>113</v>
      </c>
      <c r="E5" s="187">
        <v>41437</v>
      </c>
      <c r="F5" t="s">
        <v>57</v>
      </c>
      <c r="H5" t="s">
        <v>6084</v>
      </c>
    </row>
    <row r="6" spans="1:8">
      <c r="A6" t="s">
        <v>6078</v>
      </c>
      <c r="B6" t="s">
        <v>6086</v>
      </c>
      <c r="C6" t="s">
        <v>114</v>
      </c>
      <c r="D6" s="105" t="s">
        <v>115</v>
      </c>
      <c r="E6" s="187">
        <v>42795</v>
      </c>
      <c r="F6" t="s">
        <v>57</v>
      </c>
      <c r="H6" t="s">
        <v>6084</v>
      </c>
    </row>
    <row r="7" spans="1:8">
      <c r="A7" t="s">
        <v>6078</v>
      </c>
      <c r="B7" t="s">
        <v>6087</v>
      </c>
      <c r="C7" t="s">
        <v>116</v>
      </c>
      <c r="D7" s="105" t="s">
        <v>117</v>
      </c>
      <c r="E7" s="187">
        <v>42836</v>
      </c>
      <c r="F7" t="s">
        <v>57</v>
      </c>
      <c r="H7" t="s">
        <v>6088</v>
      </c>
    </row>
    <row r="8" spans="1:8">
      <c r="A8" t="s">
        <v>6078</v>
      </c>
      <c r="B8" t="s">
        <v>6089</v>
      </c>
      <c r="C8" t="s">
        <v>118</v>
      </c>
      <c r="D8" s="105" t="s">
        <v>119</v>
      </c>
      <c r="E8" s="187">
        <v>41699</v>
      </c>
      <c r="F8" t="s">
        <v>57</v>
      </c>
      <c r="H8" t="s">
        <v>6088</v>
      </c>
    </row>
    <row r="9" spans="1:8">
      <c r="A9" t="s">
        <v>6078</v>
      </c>
      <c r="B9" t="s">
        <v>6090</v>
      </c>
      <c r="C9" t="s">
        <v>120</v>
      </c>
      <c r="D9" s="105" t="s">
        <v>121</v>
      </c>
      <c r="E9" s="187">
        <v>42219</v>
      </c>
      <c r="F9" t="s">
        <v>57</v>
      </c>
      <c r="H9" t="s">
        <v>6091</v>
      </c>
    </row>
    <row r="10" spans="1:8">
      <c r="A10" t="s">
        <v>6078</v>
      </c>
      <c r="B10" t="s">
        <v>6092</v>
      </c>
      <c r="C10" t="s">
        <v>122</v>
      </c>
      <c r="D10" s="105" t="s">
        <v>123</v>
      </c>
      <c r="E10" s="187">
        <v>41719</v>
      </c>
      <c r="F10" t="s">
        <v>57</v>
      </c>
      <c r="H10" t="s">
        <v>6091</v>
      </c>
    </row>
    <row r="11" spans="1:8">
      <c r="A11" t="s">
        <v>6078</v>
      </c>
      <c r="B11" t="s">
        <v>6093</v>
      </c>
      <c r="C11" t="s">
        <v>124</v>
      </c>
      <c r="D11" s="105" t="s">
        <v>125</v>
      </c>
      <c r="E11" s="187">
        <v>41061</v>
      </c>
      <c r="F11" t="s">
        <v>57</v>
      </c>
      <c r="H11" t="s">
        <v>6091</v>
      </c>
    </row>
    <row r="12" spans="1:8">
      <c r="A12" t="s">
        <v>6078</v>
      </c>
      <c r="B12" t="s">
        <v>6094</v>
      </c>
      <c r="C12" t="s">
        <v>126</v>
      </c>
      <c r="D12" s="105" t="s">
        <v>127</v>
      </c>
      <c r="E12" s="187">
        <v>41307</v>
      </c>
      <c r="F12" t="s">
        <v>107</v>
      </c>
      <c r="H12" t="s">
        <v>6095</v>
      </c>
    </row>
    <row r="13" spans="1:8">
      <c r="A13" t="s">
        <v>6078</v>
      </c>
      <c r="B13" t="s">
        <v>6096</v>
      </c>
      <c r="C13" t="s">
        <v>128</v>
      </c>
      <c r="D13" s="105" t="s">
        <v>129</v>
      </c>
      <c r="E13" s="187">
        <v>40966</v>
      </c>
      <c r="F13" t="s">
        <v>57</v>
      </c>
      <c r="H13" t="s">
        <v>6095</v>
      </c>
    </row>
    <row r="14" spans="1:8">
      <c r="A14" t="s">
        <v>6078</v>
      </c>
      <c r="B14" t="s">
        <v>6097</v>
      </c>
      <c r="C14" t="s">
        <v>130</v>
      </c>
      <c r="D14" s="105" t="s">
        <v>131</v>
      </c>
      <c r="E14" s="187">
        <v>42278</v>
      </c>
      <c r="F14" t="s">
        <v>57</v>
      </c>
      <c r="H14" t="s">
        <v>6095</v>
      </c>
    </row>
    <row r="15" spans="1:8">
      <c r="A15" t="s">
        <v>6078</v>
      </c>
      <c r="B15" t="s">
        <v>6098</v>
      </c>
      <c r="C15" t="s">
        <v>132</v>
      </c>
      <c r="D15" s="105" t="s">
        <v>133</v>
      </c>
      <c r="E15" s="187">
        <v>42401</v>
      </c>
      <c r="F15" t="s">
        <v>57</v>
      </c>
      <c r="H15" t="s">
        <v>6095</v>
      </c>
    </row>
    <row r="16" spans="1:8">
      <c r="A16" t="s">
        <v>6078</v>
      </c>
      <c r="B16" t="s">
        <v>6099</v>
      </c>
      <c r="C16" t="s">
        <v>134</v>
      </c>
      <c r="D16" s="105" t="s">
        <v>135</v>
      </c>
      <c r="E16" s="187">
        <v>42893</v>
      </c>
      <c r="F16" t="s">
        <v>57</v>
      </c>
      <c r="H16" t="s">
        <v>6095</v>
      </c>
    </row>
    <row r="17" spans="1:8">
      <c r="A17" t="s">
        <v>6078</v>
      </c>
      <c r="B17" t="s">
        <v>6100</v>
      </c>
      <c r="C17" t="s">
        <v>136</v>
      </c>
      <c r="D17" s="105" t="s">
        <v>137</v>
      </c>
      <c r="E17" s="187">
        <v>41002</v>
      </c>
      <c r="F17" t="s">
        <v>107</v>
      </c>
      <c r="H17" t="s">
        <v>6101</v>
      </c>
    </row>
    <row r="18" spans="1:8">
      <c r="A18" t="s">
        <v>6078</v>
      </c>
      <c r="B18" t="s">
        <v>6102</v>
      </c>
      <c r="C18" t="s">
        <v>138</v>
      </c>
      <c r="D18" s="105" t="s">
        <v>139</v>
      </c>
      <c r="E18" s="187">
        <v>41755</v>
      </c>
      <c r="F18" t="s">
        <v>57</v>
      </c>
      <c r="H18" t="s">
        <v>6103</v>
      </c>
    </row>
    <row r="19" spans="1:8">
      <c r="A19" t="s">
        <v>6078</v>
      </c>
      <c r="B19" t="s">
        <v>6104</v>
      </c>
      <c r="C19" t="s">
        <v>140</v>
      </c>
      <c r="D19" s="105" t="s">
        <v>141</v>
      </c>
      <c r="E19" s="187" t="s">
        <v>142</v>
      </c>
      <c r="F19" t="s">
        <v>57</v>
      </c>
      <c r="H19" t="s">
        <v>6103</v>
      </c>
    </row>
    <row r="20" spans="1:8">
      <c r="A20" t="s">
        <v>6078</v>
      </c>
      <c r="B20" t="s">
        <v>6105</v>
      </c>
      <c r="C20" t="s">
        <v>143</v>
      </c>
      <c r="D20" s="105" t="s">
        <v>144</v>
      </c>
      <c r="E20" s="187">
        <v>42553</v>
      </c>
      <c r="F20" t="s">
        <v>57</v>
      </c>
      <c r="H20" t="s">
        <v>6106</v>
      </c>
    </row>
    <row r="21" spans="1:8">
      <c r="A21" t="s">
        <v>6078</v>
      </c>
      <c r="B21" t="s">
        <v>6107</v>
      </c>
      <c r="C21" t="s">
        <v>145</v>
      </c>
      <c r="D21" s="105" t="s">
        <v>146</v>
      </c>
      <c r="E21" s="187">
        <v>41944</v>
      </c>
      <c r="F21" t="s">
        <v>57</v>
      </c>
      <c r="H21" t="s">
        <v>6106</v>
      </c>
    </row>
    <row r="22" spans="1:8">
      <c r="A22" t="s">
        <v>6078</v>
      </c>
      <c r="B22" t="s">
        <v>6108</v>
      </c>
      <c r="C22" t="s">
        <v>147</v>
      </c>
      <c r="D22" s="105" t="s">
        <v>148</v>
      </c>
      <c r="E22" s="187">
        <v>41470</v>
      </c>
      <c r="F22" t="s">
        <v>107</v>
      </c>
      <c r="H22" t="s">
        <v>6109</v>
      </c>
    </row>
    <row r="23" spans="1:8">
      <c r="A23" t="s">
        <v>6078</v>
      </c>
      <c r="B23" t="s">
        <v>6110</v>
      </c>
      <c r="C23" t="s">
        <v>149</v>
      </c>
      <c r="D23" s="105" t="s">
        <v>150</v>
      </c>
      <c r="E23" s="187">
        <v>42186</v>
      </c>
      <c r="F23" t="s">
        <v>57</v>
      </c>
      <c r="H23" t="s">
        <v>6111</v>
      </c>
    </row>
    <row r="24" spans="1:8">
      <c r="A24" t="s">
        <v>6078</v>
      </c>
      <c r="B24" t="s">
        <v>6112</v>
      </c>
      <c r="C24" t="s">
        <v>151</v>
      </c>
      <c r="D24" s="105" t="s">
        <v>152</v>
      </c>
      <c r="E24" s="187">
        <v>42826</v>
      </c>
      <c r="F24" t="s">
        <v>57</v>
      </c>
      <c r="H24" t="s">
        <v>6111</v>
      </c>
    </row>
    <row r="25" spans="1:8">
      <c r="A25" t="s">
        <v>6078</v>
      </c>
      <c r="B25" t="s">
        <v>6113</v>
      </c>
      <c r="C25" t="s">
        <v>153</v>
      </c>
      <c r="D25" s="105" t="s">
        <v>154</v>
      </c>
      <c r="E25" s="187">
        <v>42861</v>
      </c>
      <c r="F25" t="s">
        <v>57</v>
      </c>
      <c r="H25" t="s">
        <v>6114</v>
      </c>
    </row>
    <row r="26" spans="1:8">
      <c r="A26" t="s">
        <v>6078</v>
      </c>
      <c r="B26" t="s">
        <v>6115</v>
      </c>
      <c r="C26" t="s">
        <v>155</v>
      </c>
      <c r="D26" s="105" t="s">
        <v>156</v>
      </c>
      <c r="E26" s="187">
        <v>42513</v>
      </c>
      <c r="F26" t="s">
        <v>107</v>
      </c>
      <c r="H26" t="s">
        <v>6116</v>
      </c>
    </row>
    <row r="27" spans="1:8">
      <c r="A27" t="s">
        <v>6078</v>
      </c>
      <c r="B27" t="s">
        <v>6117</v>
      </c>
      <c r="C27" t="s">
        <v>157</v>
      </c>
      <c r="D27" s="105" t="s">
        <v>158</v>
      </c>
      <c r="E27" s="187">
        <v>42644</v>
      </c>
      <c r="F27" t="s">
        <v>57</v>
      </c>
      <c r="H27" t="s">
        <v>6118</v>
      </c>
    </row>
    <row r="28" spans="1:8">
      <c r="A28" t="s">
        <v>6078</v>
      </c>
      <c r="B28" t="s">
        <v>6119</v>
      </c>
      <c r="C28" t="s">
        <v>159</v>
      </c>
      <c r="D28" s="105" t="s">
        <v>160</v>
      </c>
      <c r="E28" s="187">
        <v>42644</v>
      </c>
      <c r="F28" t="s">
        <v>57</v>
      </c>
      <c r="H28" t="s">
        <v>6118</v>
      </c>
    </row>
    <row r="29" spans="1:8">
      <c r="A29" t="s">
        <v>6078</v>
      </c>
      <c r="B29" t="s">
        <v>6120</v>
      </c>
      <c r="C29" t="s">
        <v>161</v>
      </c>
      <c r="D29" s="105" t="s">
        <v>162</v>
      </c>
      <c r="E29" s="187">
        <v>42401</v>
      </c>
      <c r="F29" t="s">
        <v>57</v>
      </c>
      <c r="H29" t="s">
        <v>6118</v>
      </c>
    </row>
    <row r="30" spans="1:8">
      <c r="A30" t="s">
        <v>6078</v>
      </c>
      <c r="B30" t="s">
        <v>6121</v>
      </c>
      <c r="C30" t="s">
        <v>163</v>
      </c>
      <c r="D30" s="105" t="s">
        <v>164</v>
      </c>
      <c r="E30" s="187">
        <v>42898</v>
      </c>
      <c r="F30" t="s">
        <v>57</v>
      </c>
      <c r="H30" t="s">
        <v>6118</v>
      </c>
    </row>
    <row r="31" spans="1:8">
      <c r="A31" t="s">
        <v>6078</v>
      </c>
      <c r="B31" t="s">
        <v>6122</v>
      </c>
      <c r="C31" t="s">
        <v>165</v>
      </c>
      <c r="D31" s="105" t="s">
        <v>166</v>
      </c>
      <c r="E31" s="187">
        <v>42826</v>
      </c>
      <c r="F31" t="s">
        <v>57</v>
      </c>
      <c r="H31" t="s">
        <v>6123</v>
      </c>
    </row>
    <row r="32" spans="1:8">
      <c r="A32" t="s">
        <v>6078</v>
      </c>
      <c r="B32" t="s">
        <v>6124</v>
      </c>
      <c r="C32" t="s">
        <v>167</v>
      </c>
      <c r="D32" s="105" t="s">
        <v>168</v>
      </c>
      <c r="E32" s="187">
        <v>42065</v>
      </c>
      <c r="F32" t="s">
        <v>57</v>
      </c>
      <c r="H32" t="s">
        <v>6123</v>
      </c>
    </row>
    <row r="33" spans="1:8">
      <c r="A33" t="s">
        <v>6078</v>
      </c>
      <c r="B33" t="s">
        <v>6125</v>
      </c>
      <c r="C33" t="s">
        <v>169</v>
      </c>
      <c r="D33" s="105" t="s">
        <v>170</v>
      </c>
      <c r="E33" s="187">
        <v>42898</v>
      </c>
      <c r="F33" t="s">
        <v>57</v>
      </c>
      <c r="H33" t="s">
        <v>6123</v>
      </c>
    </row>
    <row r="34" spans="1:8">
      <c r="A34" t="s">
        <v>6078</v>
      </c>
      <c r="B34" t="s">
        <v>6126</v>
      </c>
      <c r="C34" t="s">
        <v>171</v>
      </c>
      <c r="D34" s="105" t="s">
        <v>172</v>
      </c>
      <c r="E34" s="187">
        <v>41335</v>
      </c>
      <c r="F34" t="s">
        <v>173</v>
      </c>
      <c r="H34" t="s">
        <v>6127</v>
      </c>
    </row>
    <row r="35" spans="1:8">
      <c r="A35" t="s">
        <v>6078</v>
      </c>
      <c r="B35" t="s">
        <v>6128</v>
      </c>
      <c r="C35" t="s">
        <v>174</v>
      </c>
      <c r="D35" s="105" t="s">
        <v>175</v>
      </c>
      <c r="E35" s="187">
        <v>42832</v>
      </c>
      <c r="F35" t="s">
        <v>176</v>
      </c>
      <c r="H35" t="s">
        <v>6129</v>
      </c>
    </row>
    <row r="36" spans="1:8">
      <c r="A36" t="s">
        <v>6078</v>
      </c>
      <c r="B36" t="s">
        <v>6130</v>
      </c>
      <c r="C36" t="s">
        <v>177</v>
      </c>
      <c r="D36" s="105" t="s">
        <v>178</v>
      </c>
      <c r="E36" s="187">
        <v>42461</v>
      </c>
      <c r="F36" t="s">
        <v>176</v>
      </c>
      <c r="H36" t="s">
        <v>6127</v>
      </c>
    </row>
    <row r="37" spans="1:8">
      <c r="A37" t="s">
        <v>6078</v>
      </c>
      <c r="B37" t="s">
        <v>6131</v>
      </c>
      <c r="C37" t="s">
        <v>179</v>
      </c>
      <c r="D37" s="105" t="s">
        <v>180</v>
      </c>
      <c r="E37" s="187">
        <v>42716</v>
      </c>
      <c r="F37" t="s">
        <v>176</v>
      </c>
      <c r="H37" t="s">
        <v>6127</v>
      </c>
    </row>
    <row r="38" spans="1:8">
      <c r="A38" t="s">
        <v>6078</v>
      </c>
      <c r="B38" t="s">
        <v>6132</v>
      </c>
      <c r="C38" t="s">
        <v>181</v>
      </c>
      <c r="D38" s="105" t="s">
        <v>182</v>
      </c>
      <c r="E38" s="187">
        <v>42705</v>
      </c>
      <c r="F38" t="s">
        <v>176</v>
      </c>
      <c r="H38" t="s">
        <v>6127</v>
      </c>
    </row>
    <row r="39" spans="1:8">
      <c r="A39" t="s">
        <v>6078</v>
      </c>
      <c r="B39" t="s">
        <v>6133</v>
      </c>
      <c r="C39" t="s">
        <v>183</v>
      </c>
      <c r="D39" s="105" t="s">
        <v>184</v>
      </c>
      <c r="E39" s="187">
        <v>42672</v>
      </c>
      <c r="F39" t="s">
        <v>176</v>
      </c>
      <c r="H39" t="s">
        <v>6127</v>
      </c>
    </row>
    <row r="40" spans="1:8">
      <c r="A40" t="s">
        <v>6078</v>
      </c>
      <c r="B40" t="s">
        <v>6134</v>
      </c>
      <c r="C40" t="s">
        <v>185</v>
      </c>
      <c r="D40" s="105" t="s">
        <v>186</v>
      </c>
      <c r="E40" s="187">
        <v>42191</v>
      </c>
      <c r="F40" t="s">
        <v>176</v>
      </c>
      <c r="H40" t="s">
        <v>6127</v>
      </c>
    </row>
    <row r="41" spans="1:8">
      <c r="A41" t="s">
        <v>6078</v>
      </c>
      <c r="B41" t="s">
        <v>6135</v>
      </c>
      <c r="C41" t="s">
        <v>187</v>
      </c>
      <c r="D41" s="105" t="s">
        <v>188</v>
      </c>
      <c r="E41" s="187">
        <v>42892</v>
      </c>
      <c r="F41" t="s">
        <v>176</v>
      </c>
      <c r="H41" t="s">
        <v>6129</v>
      </c>
    </row>
    <row r="42" spans="1:8">
      <c r="A42" t="s">
        <v>6078</v>
      </c>
      <c r="B42" t="s">
        <v>6136</v>
      </c>
      <c r="C42" t="s">
        <v>189</v>
      </c>
      <c r="D42" s="105" t="s">
        <v>190</v>
      </c>
      <c r="E42" s="187">
        <v>42850</v>
      </c>
      <c r="F42" t="s">
        <v>191</v>
      </c>
      <c r="H42" t="s">
        <v>6137</v>
      </c>
    </row>
    <row r="43" spans="1:8">
      <c r="A43" t="s">
        <v>6078</v>
      </c>
      <c r="B43" t="s">
        <v>6138</v>
      </c>
      <c r="C43" t="s">
        <v>192</v>
      </c>
      <c r="D43" s="105" t="s">
        <v>193</v>
      </c>
      <c r="E43" s="187">
        <v>42430</v>
      </c>
      <c r="F43" t="s">
        <v>194</v>
      </c>
      <c r="H43" t="s">
        <v>6139</v>
      </c>
    </row>
    <row r="44" spans="1:8">
      <c r="A44" t="s">
        <v>6078</v>
      </c>
      <c r="B44" t="s">
        <v>6140</v>
      </c>
      <c r="C44" t="s">
        <v>195</v>
      </c>
      <c r="D44" s="105" t="s">
        <v>196</v>
      </c>
      <c r="E44" s="187">
        <v>42672</v>
      </c>
      <c r="F44" t="s">
        <v>194</v>
      </c>
      <c r="H44" t="s">
        <v>6139</v>
      </c>
    </row>
    <row r="45" spans="1:8">
      <c r="A45" t="s">
        <v>6078</v>
      </c>
      <c r="B45" t="s">
        <v>6141</v>
      </c>
      <c r="C45" t="s">
        <v>197</v>
      </c>
      <c r="D45" s="105" t="s">
        <v>198</v>
      </c>
      <c r="E45" s="187">
        <v>42686</v>
      </c>
      <c r="F45" t="s">
        <v>194</v>
      </c>
      <c r="H45" t="s">
        <v>6139</v>
      </c>
    </row>
    <row r="46" spans="1:8">
      <c r="A46" t="s">
        <v>6078</v>
      </c>
      <c r="B46" t="s">
        <v>6142</v>
      </c>
      <c r="C46" t="s">
        <v>199</v>
      </c>
      <c r="D46" s="105" t="s">
        <v>200</v>
      </c>
      <c r="E46" s="187">
        <v>42887</v>
      </c>
      <c r="F46" t="s">
        <v>194</v>
      </c>
      <c r="H46" t="s">
        <v>6139</v>
      </c>
    </row>
    <row r="47" spans="1:8">
      <c r="A47" t="s">
        <v>6078</v>
      </c>
      <c r="B47" t="s">
        <v>6143</v>
      </c>
      <c r="C47" t="s">
        <v>201</v>
      </c>
      <c r="D47" s="105" t="s">
        <v>202</v>
      </c>
      <c r="E47" s="187">
        <v>41645</v>
      </c>
      <c r="F47" t="s">
        <v>203</v>
      </c>
      <c r="H47" t="s">
        <v>6078</v>
      </c>
    </row>
    <row r="48" spans="1:8">
      <c r="A48" t="s">
        <v>6078</v>
      </c>
      <c r="B48" t="s">
        <v>6144</v>
      </c>
      <c r="C48" t="s">
        <v>204</v>
      </c>
      <c r="D48" s="105" t="s">
        <v>205</v>
      </c>
      <c r="E48" s="187" t="s">
        <v>206</v>
      </c>
      <c r="F48" t="s">
        <v>107</v>
      </c>
      <c r="H48" t="s">
        <v>6145</v>
      </c>
    </row>
    <row r="49" spans="1:8">
      <c r="A49" t="s">
        <v>6078</v>
      </c>
      <c r="B49" t="s">
        <v>6146</v>
      </c>
      <c r="C49" t="s">
        <v>207</v>
      </c>
      <c r="D49" s="105" t="s">
        <v>208</v>
      </c>
      <c r="E49" s="187">
        <v>42095</v>
      </c>
      <c r="F49" t="s">
        <v>57</v>
      </c>
      <c r="H49" t="s">
        <v>6147</v>
      </c>
    </row>
    <row r="50" spans="1:8">
      <c r="A50" t="s">
        <v>6078</v>
      </c>
      <c r="B50" t="s">
        <v>6148</v>
      </c>
      <c r="C50" t="s">
        <v>209</v>
      </c>
      <c r="D50" s="105" t="s">
        <v>210</v>
      </c>
      <c r="E50" s="187">
        <v>42705</v>
      </c>
      <c r="F50" t="s">
        <v>57</v>
      </c>
      <c r="H50" t="s">
        <v>6149</v>
      </c>
    </row>
    <row r="51" spans="1:8">
      <c r="A51" t="s">
        <v>6078</v>
      </c>
      <c r="B51" t="s">
        <v>6150</v>
      </c>
      <c r="C51" t="s">
        <v>211</v>
      </c>
      <c r="D51" s="105" t="s">
        <v>212</v>
      </c>
      <c r="E51" s="187">
        <v>41792</v>
      </c>
      <c r="F51" t="s">
        <v>57</v>
      </c>
      <c r="H51" t="s">
        <v>6149</v>
      </c>
    </row>
    <row r="52" spans="1:8">
      <c r="A52" t="s">
        <v>6078</v>
      </c>
      <c r="B52" t="s">
        <v>6151</v>
      </c>
      <c r="C52" t="s">
        <v>213</v>
      </c>
      <c r="D52" s="105" t="s">
        <v>214</v>
      </c>
      <c r="E52" s="187">
        <v>42894</v>
      </c>
      <c r="F52" t="s">
        <v>57</v>
      </c>
      <c r="H52" t="s">
        <v>6149</v>
      </c>
    </row>
    <row r="53" spans="1:8">
      <c r="A53" t="s">
        <v>6078</v>
      </c>
      <c r="B53" t="s">
        <v>6152</v>
      </c>
      <c r="C53" t="s">
        <v>215</v>
      </c>
      <c r="D53" s="105" t="s">
        <v>216</v>
      </c>
      <c r="E53" s="187">
        <v>42186</v>
      </c>
      <c r="F53" t="s">
        <v>57</v>
      </c>
      <c r="H53" t="s">
        <v>6153</v>
      </c>
    </row>
    <row r="54" spans="1:8">
      <c r="A54" t="s">
        <v>6078</v>
      </c>
      <c r="B54" t="s">
        <v>6154</v>
      </c>
      <c r="C54" t="s">
        <v>217</v>
      </c>
      <c r="D54" s="105" t="s">
        <v>218</v>
      </c>
      <c r="E54" s="187">
        <v>42186</v>
      </c>
      <c r="F54" t="s">
        <v>57</v>
      </c>
      <c r="H54" t="s">
        <v>6153</v>
      </c>
    </row>
    <row r="55" spans="1:8">
      <c r="A55" t="s">
        <v>6078</v>
      </c>
      <c r="B55" t="s">
        <v>6155</v>
      </c>
      <c r="C55" t="s">
        <v>219</v>
      </c>
      <c r="D55" s="105" t="s">
        <v>220</v>
      </c>
      <c r="E55" s="187">
        <v>42772</v>
      </c>
      <c r="F55" t="s">
        <v>57</v>
      </c>
      <c r="H55" t="s">
        <v>6153</v>
      </c>
    </row>
    <row r="56" spans="1:8">
      <c r="A56" t="s">
        <v>6078</v>
      </c>
      <c r="B56" t="s">
        <v>6156</v>
      </c>
      <c r="C56" t="s">
        <v>221</v>
      </c>
      <c r="D56" s="105" t="s">
        <v>222</v>
      </c>
      <c r="E56" s="187">
        <v>42826</v>
      </c>
      <c r="F56" t="s">
        <v>57</v>
      </c>
      <c r="H56" t="s">
        <v>6153</v>
      </c>
    </row>
    <row r="57" spans="1:8">
      <c r="A57" t="s">
        <v>6078</v>
      </c>
      <c r="B57" t="s">
        <v>6157</v>
      </c>
      <c r="C57" t="s">
        <v>223</v>
      </c>
      <c r="D57" s="105" t="s">
        <v>224</v>
      </c>
      <c r="E57" s="187">
        <v>42449</v>
      </c>
      <c r="F57" t="s">
        <v>57</v>
      </c>
      <c r="H57" t="s">
        <v>6153</v>
      </c>
    </row>
    <row r="58" spans="1:8">
      <c r="A58" t="s">
        <v>6078</v>
      </c>
      <c r="B58" t="s">
        <v>6158</v>
      </c>
      <c r="C58" t="s">
        <v>225</v>
      </c>
      <c r="D58" s="105" t="s">
        <v>226</v>
      </c>
      <c r="E58" s="187">
        <v>40742</v>
      </c>
      <c r="F58" t="s">
        <v>107</v>
      </c>
      <c r="H58" t="s">
        <v>6159</v>
      </c>
    </row>
    <row r="59" spans="1:8">
      <c r="A59" t="s">
        <v>6078</v>
      </c>
      <c r="B59" t="s">
        <v>6160</v>
      </c>
      <c r="C59" t="s">
        <v>227</v>
      </c>
      <c r="D59" s="105" t="s">
        <v>228</v>
      </c>
      <c r="E59" s="187">
        <v>42826</v>
      </c>
      <c r="F59" t="s">
        <v>57</v>
      </c>
      <c r="H59" t="s">
        <v>6153</v>
      </c>
    </row>
    <row r="60" spans="1:8">
      <c r="A60" t="s">
        <v>6078</v>
      </c>
      <c r="B60" t="s">
        <v>6161</v>
      </c>
      <c r="C60" t="s">
        <v>229</v>
      </c>
      <c r="D60" s="105" t="s">
        <v>230</v>
      </c>
      <c r="E60" s="187">
        <v>42217</v>
      </c>
      <c r="F60" t="s">
        <v>57</v>
      </c>
      <c r="H60" t="s">
        <v>6153</v>
      </c>
    </row>
    <row r="61" spans="1:8">
      <c r="A61" t="s">
        <v>6078</v>
      </c>
      <c r="B61" t="s">
        <v>6162</v>
      </c>
      <c r="C61" t="s">
        <v>231</v>
      </c>
      <c r="D61" s="105" t="s">
        <v>232</v>
      </c>
      <c r="E61" s="187">
        <v>42126</v>
      </c>
      <c r="F61" t="s">
        <v>57</v>
      </c>
      <c r="H61" t="s">
        <v>6153</v>
      </c>
    </row>
    <row r="62" spans="1:8">
      <c r="A62" t="s">
        <v>6078</v>
      </c>
      <c r="B62" t="s">
        <v>6163</v>
      </c>
      <c r="C62" t="s">
        <v>233</v>
      </c>
      <c r="D62" s="105" t="s">
        <v>234</v>
      </c>
      <c r="E62" s="187">
        <v>41514</v>
      </c>
      <c r="F62" t="s">
        <v>57</v>
      </c>
      <c r="H62" t="s">
        <v>6164</v>
      </c>
    </row>
    <row r="63" spans="1:8">
      <c r="A63" t="s">
        <v>6078</v>
      </c>
      <c r="B63" t="s">
        <v>6165</v>
      </c>
      <c r="C63" t="s">
        <v>235</v>
      </c>
      <c r="D63" s="105" t="s">
        <v>236</v>
      </c>
      <c r="E63" s="187">
        <v>42898</v>
      </c>
      <c r="F63" t="s">
        <v>57</v>
      </c>
      <c r="H63" t="s">
        <v>6164</v>
      </c>
    </row>
    <row r="64" spans="1:8">
      <c r="A64" t="s">
        <v>6078</v>
      </c>
      <c r="B64" t="s">
        <v>6166</v>
      </c>
      <c r="C64" t="s">
        <v>237</v>
      </c>
      <c r="D64" s="105" t="s">
        <v>238</v>
      </c>
      <c r="E64" s="187">
        <v>42880</v>
      </c>
      <c r="F64" t="s">
        <v>107</v>
      </c>
      <c r="H64" t="s">
        <v>6167</v>
      </c>
    </row>
    <row r="65" spans="1:8">
      <c r="A65" t="s">
        <v>6078</v>
      </c>
      <c r="B65" t="s">
        <v>6168</v>
      </c>
      <c r="C65" t="s">
        <v>239</v>
      </c>
      <c r="D65" s="105" t="s">
        <v>240</v>
      </c>
      <c r="E65" s="187">
        <v>41879</v>
      </c>
      <c r="F65" t="s">
        <v>57</v>
      </c>
      <c r="H65" t="s">
        <v>6169</v>
      </c>
    </row>
    <row r="66" spans="1:8">
      <c r="A66" t="s">
        <v>6078</v>
      </c>
      <c r="B66" t="s">
        <v>6170</v>
      </c>
      <c r="C66" t="s">
        <v>241</v>
      </c>
      <c r="D66" s="105" t="s">
        <v>242</v>
      </c>
      <c r="E66" s="187">
        <v>42562</v>
      </c>
      <c r="F66" t="s">
        <v>57</v>
      </c>
      <c r="H66" t="s">
        <v>6169</v>
      </c>
    </row>
    <row r="67" spans="1:8">
      <c r="A67" t="s">
        <v>6078</v>
      </c>
      <c r="B67" t="s">
        <v>6171</v>
      </c>
      <c r="C67" t="s">
        <v>243</v>
      </c>
      <c r="D67" s="105" t="s">
        <v>244</v>
      </c>
      <c r="E67" s="187">
        <v>41599</v>
      </c>
      <c r="F67" t="s">
        <v>57</v>
      </c>
      <c r="H67" t="s">
        <v>6169</v>
      </c>
    </row>
    <row r="68" spans="1:8">
      <c r="A68" t="s">
        <v>6078</v>
      </c>
      <c r="B68" t="s">
        <v>6172</v>
      </c>
      <c r="C68" t="s">
        <v>245</v>
      </c>
      <c r="D68" s="105" t="s">
        <v>246</v>
      </c>
      <c r="E68" s="187">
        <v>41388</v>
      </c>
      <c r="F68" t="s">
        <v>57</v>
      </c>
      <c r="H68" t="s">
        <v>6169</v>
      </c>
    </row>
    <row r="69" spans="1:8">
      <c r="A69" t="s">
        <v>6078</v>
      </c>
      <c r="B69" t="s">
        <v>6173</v>
      </c>
      <c r="C69" t="s">
        <v>247</v>
      </c>
      <c r="D69" s="105" t="s">
        <v>248</v>
      </c>
      <c r="E69" s="187">
        <v>41913</v>
      </c>
      <c r="F69" t="s">
        <v>57</v>
      </c>
      <c r="H69" t="s">
        <v>6169</v>
      </c>
    </row>
    <row r="70" spans="1:8">
      <c r="A70" t="s">
        <v>6078</v>
      </c>
      <c r="B70" t="s">
        <v>6174</v>
      </c>
      <c r="C70" t="s">
        <v>249</v>
      </c>
      <c r="D70" s="105" t="s">
        <v>250</v>
      </c>
      <c r="E70" s="187">
        <v>42595</v>
      </c>
      <c r="F70" t="s">
        <v>57</v>
      </c>
      <c r="H70" t="s">
        <v>6164</v>
      </c>
    </row>
    <row r="71" spans="1:8">
      <c r="A71" t="s">
        <v>6078</v>
      </c>
      <c r="B71" t="s">
        <v>6175</v>
      </c>
      <c r="C71" t="s">
        <v>251</v>
      </c>
      <c r="D71" s="105" t="s">
        <v>252</v>
      </c>
      <c r="E71" s="187">
        <v>41848</v>
      </c>
      <c r="F71" t="s">
        <v>57</v>
      </c>
      <c r="H71" t="s">
        <v>6176</v>
      </c>
    </row>
    <row r="72" spans="1:8">
      <c r="A72" t="s">
        <v>6078</v>
      </c>
      <c r="B72" t="s">
        <v>6177</v>
      </c>
      <c r="C72" t="s">
        <v>253</v>
      </c>
      <c r="D72" s="105" t="s">
        <v>254</v>
      </c>
      <c r="E72" s="187">
        <v>41960</v>
      </c>
      <c r="F72" t="s">
        <v>57</v>
      </c>
      <c r="H72" t="s">
        <v>6164</v>
      </c>
    </row>
    <row r="73" spans="1:8">
      <c r="A73" t="s">
        <v>6078</v>
      </c>
      <c r="B73" t="s">
        <v>6178</v>
      </c>
      <c r="C73" t="s">
        <v>255</v>
      </c>
      <c r="D73" s="105" t="s">
        <v>256</v>
      </c>
      <c r="E73" s="187">
        <v>42430</v>
      </c>
      <c r="F73" t="s">
        <v>57</v>
      </c>
      <c r="H73" t="s">
        <v>6153</v>
      </c>
    </row>
    <row r="74" spans="1:8">
      <c r="A74" t="s">
        <v>6078</v>
      </c>
      <c r="B74" t="s">
        <v>6179</v>
      </c>
      <c r="C74" t="s">
        <v>257</v>
      </c>
      <c r="D74" s="105" t="s">
        <v>258</v>
      </c>
      <c r="E74" s="187">
        <v>42898</v>
      </c>
      <c r="F74" t="s">
        <v>57</v>
      </c>
      <c r="H74" t="s">
        <v>6153</v>
      </c>
    </row>
    <row r="75" spans="1:8">
      <c r="A75" t="s">
        <v>6078</v>
      </c>
      <c r="B75" t="s">
        <v>6180</v>
      </c>
      <c r="C75" t="s">
        <v>259</v>
      </c>
      <c r="D75" s="105" t="s">
        <v>260</v>
      </c>
      <c r="E75" s="187">
        <v>41848</v>
      </c>
      <c r="F75" t="s">
        <v>57</v>
      </c>
      <c r="H75" t="s">
        <v>6164</v>
      </c>
    </row>
    <row r="76" spans="1:8">
      <c r="A76" t="s">
        <v>6078</v>
      </c>
      <c r="B76" t="s">
        <v>6181</v>
      </c>
      <c r="C76" t="s">
        <v>261</v>
      </c>
      <c r="D76" s="105" t="s">
        <v>262</v>
      </c>
      <c r="E76" s="187">
        <v>42583</v>
      </c>
      <c r="F76" t="s">
        <v>57</v>
      </c>
      <c r="H76" t="s">
        <v>6164</v>
      </c>
    </row>
    <row r="77" spans="1:8">
      <c r="A77" t="s">
        <v>6078</v>
      </c>
      <c r="B77" t="s">
        <v>6182</v>
      </c>
      <c r="C77" t="s">
        <v>263</v>
      </c>
      <c r="D77" s="105" t="s">
        <v>264</v>
      </c>
      <c r="E77" s="187">
        <v>42009</v>
      </c>
      <c r="F77" t="s">
        <v>57</v>
      </c>
      <c r="H77" t="s">
        <v>6176</v>
      </c>
    </row>
    <row r="78" spans="1:8">
      <c r="A78" t="s">
        <v>6078</v>
      </c>
      <c r="B78" t="s">
        <v>6183</v>
      </c>
      <c r="C78" t="s">
        <v>265</v>
      </c>
      <c r="D78" s="105" t="s">
        <v>266</v>
      </c>
      <c r="E78" s="187">
        <v>42899</v>
      </c>
      <c r="F78" t="s">
        <v>57</v>
      </c>
      <c r="H78" t="s">
        <v>6176</v>
      </c>
    </row>
    <row r="79" spans="1:8">
      <c r="A79" t="s">
        <v>6078</v>
      </c>
      <c r="B79" t="s">
        <v>6184</v>
      </c>
      <c r="C79" t="s">
        <v>267</v>
      </c>
      <c r="D79" s="105" t="s">
        <v>268</v>
      </c>
      <c r="E79" s="187">
        <v>41986</v>
      </c>
      <c r="F79" t="s">
        <v>107</v>
      </c>
      <c r="H79" t="s">
        <v>6185</v>
      </c>
    </row>
    <row r="80" spans="1:8">
      <c r="A80" t="s">
        <v>6078</v>
      </c>
      <c r="B80" t="s">
        <v>6186</v>
      </c>
      <c r="C80" t="s">
        <v>269</v>
      </c>
      <c r="D80" s="105" t="s">
        <v>270</v>
      </c>
      <c r="E80" s="187">
        <v>41211</v>
      </c>
      <c r="F80" t="s">
        <v>57</v>
      </c>
      <c r="H80" t="s">
        <v>6167</v>
      </c>
    </row>
    <row r="81" spans="1:8">
      <c r="A81" t="s">
        <v>6078</v>
      </c>
      <c r="B81" t="s">
        <v>6187</v>
      </c>
      <c r="C81" t="s">
        <v>271</v>
      </c>
      <c r="D81" s="105" t="s">
        <v>272</v>
      </c>
      <c r="E81" s="187">
        <v>42565</v>
      </c>
      <c r="F81" t="s">
        <v>57</v>
      </c>
      <c r="H81" t="s">
        <v>6167</v>
      </c>
    </row>
    <row r="82" spans="1:8">
      <c r="A82" t="s">
        <v>6078</v>
      </c>
      <c r="B82" t="s">
        <v>6188</v>
      </c>
      <c r="C82" t="s">
        <v>273</v>
      </c>
      <c r="D82" s="105" t="s">
        <v>274</v>
      </c>
      <c r="E82" s="187">
        <v>42371</v>
      </c>
      <c r="F82" t="s">
        <v>57</v>
      </c>
      <c r="H82" t="s">
        <v>6167</v>
      </c>
    </row>
    <row r="83" spans="1:8">
      <c r="A83" t="s">
        <v>6078</v>
      </c>
      <c r="B83" t="s">
        <v>6189</v>
      </c>
      <c r="C83" t="s">
        <v>275</v>
      </c>
      <c r="D83" s="105" t="s">
        <v>276</v>
      </c>
      <c r="E83" s="187">
        <v>42186</v>
      </c>
      <c r="F83" t="s">
        <v>57</v>
      </c>
      <c r="H83" t="s">
        <v>6167</v>
      </c>
    </row>
    <row r="84" spans="1:8">
      <c r="A84" t="s">
        <v>6078</v>
      </c>
      <c r="B84" t="s">
        <v>6190</v>
      </c>
      <c r="C84" t="s">
        <v>277</v>
      </c>
      <c r="D84" s="105" t="s">
        <v>278</v>
      </c>
      <c r="E84" s="187">
        <v>42898</v>
      </c>
      <c r="F84" t="s">
        <v>57</v>
      </c>
      <c r="H84" t="s">
        <v>6167</v>
      </c>
    </row>
    <row r="85" spans="1:8">
      <c r="A85" t="s">
        <v>6078</v>
      </c>
      <c r="B85" t="s">
        <v>6191</v>
      </c>
      <c r="C85" t="s">
        <v>279</v>
      </c>
      <c r="D85" s="105" t="s">
        <v>280</v>
      </c>
      <c r="E85" s="187">
        <v>40998</v>
      </c>
      <c r="F85" t="s">
        <v>107</v>
      </c>
      <c r="H85" t="s">
        <v>6192</v>
      </c>
    </row>
    <row r="86" spans="1:8">
      <c r="A86" t="s">
        <v>6078</v>
      </c>
      <c r="B86" t="s">
        <v>6193</v>
      </c>
      <c r="C86" t="s">
        <v>281</v>
      </c>
      <c r="D86" s="105" t="s">
        <v>282</v>
      </c>
      <c r="E86" s="187">
        <v>41211</v>
      </c>
      <c r="F86" t="s">
        <v>57</v>
      </c>
      <c r="H86" t="s">
        <v>6194</v>
      </c>
    </row>
    <row r="87" spans="1:8">
      <c r="A87" t="s">
        <v>6078</v>
      </c>
      <c r="B87" t="s">
        <v>6195</v>
      </c>
      <c r="C87" t="s">
        <v>283</v>
      </c>
      <c r="D87" s="105" t="s">
        <v>284</v>
      </c>
      <c r="E87" s="187">
        <v>42660</v>
      </c>
      <c r="F87" t="s">
        <v>57</v>
      </c>
      <c r="H87" t="s">
        <v>6196</v>
      </c>
    </row>
    <row r="88" spans="1:8">
      <c r="A88" t="s">
        <v>6078</v>
      </c>
      <c r="B88" t="s">
        <v>6197</v>
      </c>
      <c r="C88" t="s">
        <v>285</v>
      </c>
      <c r="D88" s="105" t="s">
        <v>286</v>
      </c>
      <c r="E88" s="187">
        <v>42826</v>
      </c>
      <c r="F88" t="s">
        <v>57</v>
      </c>
      <c r="H88" t="s">
        <v>6196</v>
      </c>
    </row>
    <row r="89" spans="1:8">
      <c r="A89" t="s">
        <v>6078</v>
      </c>
      <c r="B89" t="s">
        <v>6198</v>
      </c>
      <c r="C89" t="s">
        <v>287</v>
      </c>
      <c r="D89" s="105" t="s">
        <v>288</v>
      </c>
      <c r="E89" s="187">
        <v>42892</v>
      </c>
      <c r="F89" t="s">
        <v>57</v>
      </c>
      <c r="H89" t="s">
        <v>6199</v>
      </c>
    </row>
    <row r="90" spans="1:8">
      <c r="A90" t="s">
        <v>6078</v>
      </c>
      <c r="B90" t="s">
        <v>6200</v>
      </c>
      <c r="C90" t="s">
        <v>289</v>
      </c>
      <c r="D90" s="105" t="s">
        <v>290</v>
      </c>
      <c r="E90" s="187">
        <v>41708</v>
      </c>
      <c r="F90" t="s">
        <v>173</v>
      </c>
      <c r="H90" t="s">
        <v>6199</v>
      </c>
    </row>
    <row r="91" spans="1:8">
      <c r="A91" t="s">
        <v>6078</v>
      </c>
      <c r="B91" t="s">
        <v>6201</v>
      </c>
      <c r="C91" t="s">
        <v>291</v>
      </c>
      <c r="D91" s="105" t="s">
        <v>292</v>
      </c>
      <c r="E91" s="187">
        <v>41205</v>
      </c>
      <c r="F91" t="s">
        <v>176</v>
      </c>
      <c r="H91" t="s">
        <v>6199</v>
      </c>
    </row>
    <row r="92" spans="1:8">
      <c r="A92" t="s">
        <v>6078</v>
      </c>
      <c r="B92" t="s">
        <v>6202</v>
      </c>
      <c r="C92" t="s">
        <v>293</v>
      </c>
      <c r="D92" s="105" t="s">
        <v>294</v>
      </c>
      <c r="E92" s="187">
        <v>42522</v>
      </c>
      <c r="F92" t="s">
        <v>176</v>
      </c>
      <c r="H92" t="s">
        <v>6199</v>
      </c>
    </row>
    <row r="93" spans="1:8">
      <c r="A93" t="s">
        <v>6078</v>
      </c>
      <c r="B93" t="s">
        <v>6203</v>
      </c>
      <c r="C93" t="s">
        <v>295</v>
      </c>
      <c r="D93" s="105" t="s">
        <v>296</v>
      </c>
      <c r="E93" s="187">
        <v>42642</v>
      </c>
      <c r="F93" t="s">
        <v>194</v>
      </c>
      <c r="H93" t="s">
        <v>6199</v>
      </c>
    </row>
    <row r="94" spans="1:8">
      <c r="A94" t="s">
        <v>6078</v>
      </c>
      <c r="B94" t="s">
        <v>6204</v>
      </c>
      <c r="C94" t="s">
        <v>297</v>
      </c>
      <c r="D94" s="105" t="s">
        <v>298</v>
      </c>
      <c r="E94" s="187">
        <v>41904</v>
      </c>
      <c r="F94" t="s">
        <v>176</v>
      </c>
      <c r="H94" t="s">
        <v>6199</v>
      </c>
    </row>
    <row r="95" spans="1:8">
      <c r="A95" t="s">
        <v>6078</v>
      </c>
      <c r="B95" t="s">
        <v>6205</v>
      </c>
      <c r="C95" t="s">
        <v>299</v>
      </c>
      <c r="D95" s="105" t="s">
        <v>300</v>
      </c>
      <c r="E95" s="187">
        <v>41376</v>
      </c>
      <c r="F95" t="s">
        <v>176</v>
      </c>
      <c r="H95" t="s">
        <v>6199</v>
      </c>
    </row>
    <row r="96" spans="1:8">
      <c r="A96" t="s">
        <v>6078</v>
      </c>
      <c r="B96" t="s">
        <v>6206</v>
      </c>
      <c r="C96" t="s">
        <v>301</v>
      </c>
      <c r="D96" s="105" t="s">
        <v>302</v>
      </c>
      <c r="E96" s="187">
        <v>41713</v>
      </c>
      <c r="F96" t="s">
        <v>176</v>
      </c>
      <c r="H96" t="s">
        <v>6199</v>
      </c>
    </row>
    <row r="97" spans="1:8">
      <c r="A97" t="s">
        <v>6078</v>
      </c>
      <c r="B97" t="s">
        <v>6207</v>
      </c>
      <c r="C97" t="s">
        <v>303</v>
      </c>
      <c r="D97" s="105" t="s">
        <v>304</v>
      </c>
      <c r="E97" s="187">
        <v>42493</v>
      </c>
      <c r="F97" t="s">
        <v>176</v>
      </c>
      <c r="H97" t="s">
        <v>6196</v>
      </c>
    </row>
    <row r="98" spans="1:8">
      <c r="A98" t="s">
        <v>6078</v>
      </c>
      <c r="B98" t="s">
        <v>6208</v>
      </c>
      <c r="C98" t="s">
        <v>305</v>
      </c>
      <c r="D98" s="105" t="s">
        <v>306</v>
      </c>
      <c r="E98" s="187">
        <v>42901</v>
      </c>
      <c r="F98" t="s">
        <v>307</v>
      </c>
      <c r="H98" t="s">
        <v>6199</v>
      </c>
    </row>
    <row r="99" spans="1:8">
      <c r="A99" t="s">
        <v>6078</v>
      </c>
      <c r="B99" t="s">
        <v>6209</v>
      </c>
      <c r="C99" t="s">
        <v>308</v>
      </c>
      <c r="D99" s="105" t="s">
        <v>309</v>
      </c>
      <c r="E99" s="187">
        <v>42696</v>
      </c>
      <c r="F99" t="s">
        <v>194</v>
      </c>
      <c r="H99" t="s">
        <v>6199</v>
      </c>
    </row>
    <row r="100" spans="1:8">
      <c r="A100" t="s">
        <v>6078</v>
      </c>
      <c r="B100" t="s">
        <v>6210</v>
      </c>
      <c r="C100" t="s">
        <v>310</v>
      </c>
      <c r="D100" s="105" t="s">
        <v>311</v>
      </c>
      <c r="E100" s="187">
        <v>42709</v>
      </c>
      <c r="F100" t="s">
        <v>194</v>
      </c>
      <c r="H100" t="s">
        <v>6199</v>
      </c>
    </row>
    <row r="101" spans="1:8">
      <c r="A101" t="s">
        <v>6078</v>
      </c>
      <c r="B101" t="s">
        <v>6211</v>
      </c>
      <c r="C101" t="s">
        <v>312</v>
      </c>
      <c r="D101" s="105" t="s">
        <v>313</v>
      </c>
      <c r="E101" s="187">
        <v>42892</v>
      </c>
      <c r="F101" t="s">
        <v>194</v>
      </c>
      <c r="H101" t="s">
        <v>6199</v>
      </c>
    </row>
    <row r="102" spans="1:8">
      <c r="A102" t="s">
        <v>6078</v>
      </c>
      <c r="B102" t="s">
        <v>6212</v>
      </c>
      <c r="C102" t="s">
        <v>314</v>
      </c>
      <c r="D102" s="105" t="s">
        <v>315</v>
      </c>
      <c r="E102" s="187">
        <v>42834</v>
      </c>
      <c r="F102" t="s">
        <v>194</v>
      </c>
      <c r="H102" t="s">
        <v>6199</v>
      </c>
    </row>
    <row r="103" spans="1:8">
      <c r="A103" t="s">
        <v>6213</v>
      </c>
      <c r="B103" t="s">
        <v>6214</v>
      </c>
      <c r="C103" t="s">
        <v>316</v>
      </c>
      <c r="D103" s="105" t="s">
        <v>317</v>
      </c>
      <c r="E103" s="187">
        <v>42560</v>
      </c>
      <c r="F103" t="s">
        <v>107</v>
      </c>
      <c r="H103" t="s">
        <v>6215</v>
      </c>
    </row>
    <row r="104" spans="1:8">
      <c r="A104" t="s">
        <v>6213</v>
      </c>
      <c r="B104" t="s">
        <v>6216</v>
      </c>
      <c r="C104" t="s">
        <v>318</v>
      </c>
      <c r="D104" s="105" t="s">
        <v>319</v>
      </c>
      <c r="E104" s="187" t="s">
        <v>320</v>
      </c>
      <c r="F104" t="s">
        <v>57</v>
      </c>
      <c r="H104" t="s">
        <v>6217</v>
      </c>
    </row>
    <row r="105" spans="1:8">
      <c r="A105" t="s">
        <v>6213</v>
      </c>
      <c r="B105" t="s">
        <v>6218</v>
      </c>
      <c r="C105" t="s">
        <v>321</v>
      </c>
      <c r="D105" s="105" t="s">
        <v>322</v>
      </c>
      <c r="E105" s="187" t="s">
        <v>323</v>
      </c>
      <c r="F105" t="s">
        <v>57</v>
      </c>
      <c r="H105" t="s">
        <v>6217</v>
      </c>
    </row>
    <row r="106" spans="1:8">
      <c r="A106" t="s">
        <v>6213</v>
      </c>
      <c r="B106" t="s">
        <v>6219</v>
      </c>
      <c r="C106" t="s">
        <v>324</v>
      </c>
      <c r="D106" s="105" t="s">
        <v>325</v>
      </c>
      <c r="E106" s="187">
        <v>42899</v>
      </c>
      <c r="F106" t="s">
        <v>326</v>
      </c>
      <c r="H106" t="s">
        <v>6217</v>
      </c>
    </row>
    <row r="107" spans="1:8">
      <c r="A107" t="s">
        <v>6213</v>
      </c>
      <c r="B107" t="s">
        <v>6220</v>
      </c>
      <c r="C107" t="s">
        <v>327</v>
      </c>
      <c r="D107" s="105" t="s">
        <v>328</v>
      </c>
      <c r="E107" s="187">
        <v>42858</v>
      </c>
      <c r="F107" t="s">
        <v>57</v>
      </c>
      <c r="H107" t="s">
        <v>6221</v>
      </c>
    </row>
    <row r="108" spans="1:8">
      <c r="A108" t="s">
        <v>6213</v>
      </c>
      <c r="B108" t="s">
        <v>6222</v>
      </c>
      <c r="C108" t="s">
        <v>329</v>
      </c>
      <c r="D108" s="105" t="s">
        <v>330</v>
      </c>
      <c r="E108" s="187">
        <v>42255</v>
      </c>
      <c r="F108" t="s">
        <v>326</v>
      </c>
      <c r="H108" t="s">
        <v>6221</v>
      </c>
    </row>
    <row r="109" spans="1:8">
      <c r="A109" t="s">
        <v>6213</v>
      </c>
      <c r="B109" t="s">
        <v>6223</v>
      </c>
      <c r="C109" t="s">
        <v>331</v>
      </c>
      <c r="D109" s="105" t="s">
        <v>198</v>
      </c>
      <c r="E109" s="187">
        <v>42522</v>
      </c>
      <c r="F109" t="s">
        <v>57</v>
      </c>
      <c r="H109" t="s">
        <v>6224</v>
      </c>
    </row>
    <row r="110" spans="1:8">
      <c r="A110" t="s">
        <v>6213</v>
      </c>
      <c r="B110" t="s">
        <v>6225</v>
      </c>
      <c r="C110" t="s">
        <v>332</v>
      </c>
      <c r="D110" s="105" t="s">
        <v>333</v>
      </c>
      <c r="E110" s="187">
        <v>42608</v>
      </c>
      <c r="F110" t="s">
        <v>107</v>
      </c>
      <c r="H110" t="s">
        <v>6226</v>
      </c>
    </row>
    <row r="111" spans="1:8">
      <c r="A111" t="s">
        <v>6213</v>
      </c>
      <c r="B111" t="s">
        <v>6227</v>
      </c>
      <c r="C111" t="s">
        <v>334</v>
      </c>
      <c r="D111" s="105" t="s">
        <v>335</v>
      </c>
      <c r="E111" s="187" t="s">
        <v>336</v>
      </c>
      <c r="F111" t="s">
        <v>57</v>
      </c>
      <c r="H111" t="s">
        <v>6226</v>
      </c>
    </row>
    <row r="112" spans="1:8">
      <c r="A112" t="s">
        <v>6213</v>
      </c>
      <c r="B112" t="s">
        <v>6228</v>
      </c>
      <c r="C112" t="s">
        <v>337</v>
      </c>
      <c r="D112" s="105" t="s">
        <v>338</v>
      </c>
      <c r="E112" s="187">
        <v>42598</v>
      </c>
      <c r="F112" t="s">
        <v>57</v>
      </c>
      <c r="H112" t="s">
        <v>6229</v>
      </c>
    </row>
    <row r="113" spans="1:8">
      <c r="A113" t="s">
        <v>6213</v>
      </c>
      <c r="B113" t="s">
        <v>6230</v>
      </c>
      <c r="C113" t="s">
        <v>339</v>
      </c>
      <c r="D113" s="105" t="s">
        <v>340</v>
      </c>
      <c r="E113" s="187">
        <v>42858</v>
      </c>
      <c r="F113" t="s">
        <v>176</v>
      </c>
      <c r="H113" t="s">
        <v>6226</v>
      </c>
    </row>
    <row r="114" spans="1:8">
      <c r="A114" t="s">
        <v>6213</v>
      </c>
      <c r="B114" t="s">
        <v>6231</v>
      </c>
      <c r="C114" t="s">
        <v>341</v>
      </c>
      <c r="D114" s="105" t="s">
        <v>342</v>
      </c>
      <c r="E114" s="187">
        <v>42858</v>
      </c>
      <c r="F114" t="s">
        <v>326</v>
      </c>
      <c r="H114" t="s">
        <v>6226</v>
      </c>
    </row>
    <row r="115" spans="1:8">
      <c r="A115" t="s">
        <v>6213</v>
      </c>
      <c r="B115" t="s">
        <v>6232</v>
      </c>
      <c r="C115" t="s">
        <v>343</v>
      </c>
      <c r="D115" s="105" t="s">
        <v>344</v>
      </c>
      <c r="E115" s="187" t="s">
        <v>345</v>
      </c>
      <c r="F115" t="s">
        <v>57</v>
      </c>
      <c r="H115" t="s">
        <v>6233</v>
      </c>
    </row>
    <row r="116" spans="1:8">
      <c r="A116" t="s">
        <v>6213</v>
      </c>
      <c r="B116" t="s">
        <v>6234</v>
      </c>
      <c r="C116" t="s">
        <v>346</v>
      </c>
      <c r="D116" s="105" t="s">
        <v>347</v>
      </c>
      <c r="E116" s="187">
        <v>42461</v>
      </c>
      <c r="F116" t="s">
        <v>57</v>
      </c>
      <c r="H116" t="s">
        <v>6233</v>
      </c>
    </row>
    <row r="117" spans="1:8">
      <c r="A117" t="s">
        <v>6213</v>
      </c>
      <c r="B117" t="s">
        <v>6235</v>
      </c>
      <c r="C117" t="s">
        <v>348</v>
      </c>
      <c r="D117" s="105" t="s">
        <v>349</v>
      </c>
      <c r="E117" s="187">
        <v>42254</v>
      </c>
      <c r="F117" t="s">
        <v>326</v>
      </c>
      <c r="H117" t="s">
        <v>6233</v>
      </c>
    </row>
    <row r="118" spans="1:8">
      <c r="A118" t="s">
        <v>6213</v>
      </c>
      <c r="B118" t="s">
        <v>6236</v>
      </c>
      <c r="C118" t="s">
        <v>350</v>
      </c>
      <c r="D118" s="105" t="s">
        <v>351</v>
      </c>
      <c r="E118" s="187">
        <v>42604</v>
      </c>
      <c r="F118" t="s">
        <v>352</v>
      </c>
      <c r="H118" t="s">
        <v>6237</v>
      </c>
    </row>
    <row r="119" spans="1:8">
      <c r="A119" t="s">
        <v>6213</v>
      </c>
      <c r="B119" t="s">
        <v>6238</v>
      </c>
      <c r="C119" t="s">
        <v>353</v>
      </c>
      <c r="D119" s="105" t="s">
        <v>354</v>
      </c>
      <c r="E119" s="187" t="s">
        <v>355</v>
      </c>
      <c r="F119" t="s">
        <v>107</v>
      </c>
      <c r="H119" t="s">
        <v>6239</v>
      </c>
    </row>
    <row r="120" spans="1:8">
      <c r="A120" t="s">
        <v>6213</v>
      </c>
      <c r="B120" t="s">
        <v>6240</v>
      </c>
      <c r="C120" t="s">
        <v>356</v>
      </c>
      <c r="D120" s="105" t="s">
        <v>357</v>
      </c>
      <c r="E120" s="187">
        <v>42821</v>
      </c>
      <c r="F120" t="s">
        <v>57</v>
      </c>
      <c r="H120" t="s">
        <v>6241</v>
      </c>
    </row>
    <row r="121" spans="1:8">
      <c r="A121" t="s">
        <v>6213</v>
      </c>
      <c r="B121" t="s">
        <v>6242</v>
      </c>
      <c r="C121" t="s">
        <v>358</v>
      </c>
      <c r="D121" s="105" t="s">
        <v>359</v>
      </c>
      <c r="E121" s="187">
        <v>42826</v>
      </c>
      <c r="F121" t="s">
        <v>57</v>
      </c>
      <c r="H121" t="s">
        <v>6241</v>
      </c>
    </row>
    <row r="122" spans="1:8">
      <c r="A122" t="s">
        <v>6213</v>
      </c>
      <c r="B122" t="s">
        <v>6243</v>
      </c>
      <c r="C122" t="s">
        <v>360</v>
      </c>
      <c r="D122" s="105" t="s">
        <v>361</v>
      </c>
      <c r="E122" s="187">
        <v>42887</v>
      </c>
      <c r="F122" t="s">
        <v>57</v>
      </c>
      <c r="H122" t="s">
        <v>6241</v>
      </c>
    </row>
    <row r="123" spans="1:8">
      <c r="A123" t="s">
        <v>6213</v>
      </c>
      <c r="B123" t="s">
        <v>6244</v>
      </c>
      <c r="C123" t="s">
        <v>362</v>
      </c>
      <c r="D123" s="105" t="s">
        <v>363</v>
      </c>
      <c r="E123" s="187">
        <v>42826</v>
      </c>
      <c r="F123" t="s">
        <v>326</v>
      </c>
      <c r="H123" t="s">
        <v>6241</v>
      </c>
    </row>
    <row r="124" spans="1:8">
      <c r="A124" t="s">
        <v>6213</v>
      </c>
      <c r="B124" t="s">
        <v>6245</v>
      </c>
      <c r="C124" t="s">
        <v>364</v>
      </c>
      <c r="D124" s="105" t="s">
        <v>365</v>
      </c>
      <c r="E124" s="187">
        <v>42634</v>
      </c>
      <c r="F124" t="s">
        <v>57</v>
      </c>
      <c r="H124" t="s">
        <v>6246</v>
      </c>
    </row>
    <row r="125" spans="1:8">
      <c r="A125" t="s">
        <v>6213</v>
      </c>
      <c r="B125" t="s">
        <v>6247</v>
      </c>
      <c r="C125" t="s">
        <v>366</v>
      </c>
      <c r="D125" s="105" t="s">
        <v>367</v>
      </c>
      <c r="E125" s="187">
        <v>42373</v>
      </c>
      <c r="F125" t="s">
        <v>57</v>
      </c>
      <c r="H125" t="s">
        <v>6246</v>
      </c>
    </row>
    <row r="126" spans="1:8">
      <c r="A126" t="s">
        <v>6213</v>
      </c>
      <c r="B126" t="s">
        <v>6248</v>
      </c>
      <c r="C126" t="s">
        <v>368</v>
      </c>
      <c r="D126" s="105" t="s">
        <v>369</v>
      </c>
      <c r="E126" s="187">
        <v>42816</v>
      </c>
      <c r="F126" t="s">
        <v>326</v>
      </c>
      <c r="H126" t="s">
        <v>6246</v>
      </c>
    </row>
    <row r="127" spans="1:8">
      <c r="A127" t="s">
        <v>6213</v>
      </c>
      <c r="B127" t="s">
        <v>6249</v>
      </c>
      <c r="C127" t="s">
        <v>370</v>
      </c>
      <c r="D127" s="105" t="s">
        <v>371</v>
      </c>
      <c r="E127" s="187">
        <v>42522</v>
      </c>
      <c r="F127" t="s">
        <v>57</v>
      </c>
      <c r="H127" t="s">
        <v>6250</v>
      </c>
    </row>
    <row r="128" spans="1:8">
      <c r="A128" t="s">
        <v>6213</v>
      </c>
      <c r="B128" t="s">
        <v>6251</v>
      </c>
      <c r="C128" t="s">
        <v>372</v>
      </c>
      <c r="D128" s="105" t="s">
        <v>373</v>
      </c>
      <c r="E128" s="187" t="s">
        <v>374</v>
      </c>
      <c r="F128" t="s">
        <v>176</v>
      </c>
      <c r="H128" t="s">
        <v>6250</v>
      </c>
    </row>
    <row r="129" spans="1:8">
      <c r="A129" t="s">
        <v>6213</v>
      </c>
      <c r="B129" t="s">
        <v>6252</v>
      </c>
      <c r="C129" t="s">
        <v>375</v>
      </c>
      <c r="D129" s="105" t="s">
        <v>376</v>
      </c>
      <c r="E129" s="187">
        <v>42826</v>
      </c>
      <c r="F129" t="s">
        <v>352</v>
      </c>
      <c r="H129" t="s">
        <v>6253</v>
      </c>
    </row>
    <row r="130" spans="1:8">
      <c r="A130" t="s">
        <v>6213</v>
      </c>
      <c r="B130" t="s">
        <v>6254</v>
      </c>
      <c r="C130" t="s">
        <v>377</v>
      </c>
      <c r="D130" s="105" t="s">
        <v>378</v>
      </c>
      <c r="E130" s="187">
        <v>42858</v>
      </c>
      <c r="F130" t="s">
        <v>107</v>
      </c>
      <c r="H130" t="s">
        <v>6255</v>
      </c>
    </row>
    <row r="131" spans="1:8">
      <c r="A131" t="s">
        <v>6213</v>
      </c>
      <c r="B131" t="s">
        <v>6256</v>
      </c>
      <c r="C131" t="s">
        <v>379</v>
      </c>
      <c r="D131" s="105" t="s">
        <v>380</v>
      </c>
      <c r="E131" s="187">
        <v>42876</v>
      </c>
      <c r="F131" t="s">
        <v>57</v>
      </c>
      <c r="H131" t="s">
        <v>6257</v>
      </c>
    </row>
    <row r="132" spans="1:8">
      <c r="A132" t="s">
        <v>6213</v>
      </c>
      <c r="B132" t="s">
        <v>6258</v>
      </c>
      <c r="C132" t="s">
        <v>381</v>
      </c>
      <c r="D132" s="105" t="s">
        <v>382</v>
      </c>
      <c r="E132" s="187">
        <v>42876</v>
      </c>
      <c r="F132" t="s">
        <v>57</v>
      </c>
      <c r="H132" t="s">
        <v>6257</v>
      </c>
    </row>
    <row r="133" spans="1:8">
      <c r="A133" t="s">
        <v>6213</v>
      </c>
      <c r="B133" t="s">
        <v>6259</v>
      </c>
      <c r="C133" t="s">
        <v>383</v>
      </c>
      <c r="D133" s="105" t="s">
        <v>384</v>
      </c>
      <c r="E133" s="187">
        <v>42876</v>
      </c>
      <c r="F133" t="s">
        <v>57</v>
      </c>
      <c r="H133" t="s">
        <v>6257</v>
      </c>
    </row>
    <row r="134" spans="1:8">
      <c r="A134" t="s">
        <v>6213</v>
      </c>
      <c r="B134" t="s">
        <v>6260</v>
      </c>
      <c r="C134" t="s">
        <v>385</v>
      </c>
      <c r="D134" s="105" t="s">
        <v>386</v>
      </c>
      <c r="E134" s="187">
        <v>42876</v>
      </c>
      <c r="F134" t="s">
        <v>326</v>
      </c>
      <c r="H134" t="s">
        <v>6257</v>
      </c>
    </row>
    <row r="135" spans="1:8">
      <c r="A135" t="s">
        <v>6213</v>
      </c>
      <c r="B135" t="s">
        <v>6261</v>
      </c>
      <c r="C135" t="s">
        <v>387</v>
      </c>
      <c r="D135" s="105" t="s">
        <v>388</v>
      </c>
      <c r="E135" s="187">
        <v>42310</v>
      </c>
      <c r="F135" t="s">
        <v>57</v>
      </c>
      <c r="H135" t="s">
        <v>6262</v>
      </c>
    </row>
    <row r="136" spans="1:8">
      <c r="A136" t="s">
        <v>6213</v>
      </c>
      <c r="B136" t="s">
        <v>6263</v>
      </c>
      <c r="C136" t="s">
        <v>389</v>
      </c>
      <c r="D136" s="105" t="s">
        <v>390</v>
      </c>
      <c r="E136" s="187">
        <v>42887</v>
      </c>
      <c r="F136" t="s">
        <v>326</v>
      </c>
      <c r="H136" t="s">
        <v>6262</v>
      </c>
    </row>
    <row r="137" spans="1:8">
      <c r="A137" t="s">
        <v>6213</v>
      </c>
      <c r="B137" t="s">
        <v>6264</v>
      </c>
      <c r="C137" t="s">
        <v>391</v>
      </c>
      <c r="D137" s="105" t="s">
        <v>392</v>
      </c>
      <c r="E137" s="187">
        <v>42891</v>
      </c>
      <c r="F137" t="s">
        <v>107</v>
      </c>
      <c r="H137" t="s">
        <v>6265</v>
      </c>
    </row>
    <row r="138" spans="1:8">
      <c r="A138" t="s">
        <v>6213</v>
      </c>
      <c r="B138" t="s">
        <v>6213</v>
      </c>
      <c r="C138" t="s">
        <v>393</v>
      </c>
      <c r="E138" s="187">
        <v>42572</v>
      </c>
      <c r="F138" t="s">
        <v>57</v>
      </c>
      <c r="H138" t="s">
        <v>6266</v>
      </c>
    </row>
    <row r="139" spans="1:8">
      <c r="A139" t="s">
        <v>6213</v>
      </c>
      <c r="B139" t="s">
        <v>6267</v>
      </c>
      <c r="C139" t="s">
        <v>394</v>
      </c>
      <c r="D139" s="105" t="s">
        <v>395</v>
      </c>
      <c r="E139" s="187">
        <v>42892</v>
      </c>
      <c r="F139" t="s">
        <v>57</v>
      </c>
      <c r="H139" t="s">
        <v>6266</v>
      </c>
    </row>
    <row r="140" spans="1:8">
      <c r="A140" t="s">
        <v>6213</v>
      </c>
      <c r="B140" t="s">
        <v>6268</v>
      </c>
      <c r="C140" t="s">
        <v>396</v>
      </c>
      <c r="D140" s="105" t="s">
        <v>397</v>
      </c>
      <c r="E140" s="187">
        <v>42583</v>
      </c>
      <c r="F140" t="s">
        <v>57</v>
      </c>
      <c r="H140" t="s">
        <v>6266</v>
      </c>
    </row>
    <row r="141" spans="1:8">
      <c r="A141" t="s">
        <v>6213</v>
      </c>
      <c r="B141" t="s">
        <v>6269</v>
      </c>
      <c r="C141" t="s">
        <v>398</v>
      </c>
      <c r="D141" s="105" t="s">
        <v>220</v>
      </c>
      <c r="E141" s="187">
        <v>42898</v>
      </c>
      <c r="F141" t="s">
        <v>176</v>
      </c>
      <c r="H141" t="s">
        <v>6266</v>
      </c>
    </row>
    <row r="142" spans="1:8">
      <c r="A142" t="s">
        <v>6213</v>
      </c>
      <c r="B142" t="s">
        <v>6270</v>
      </c>
      <c r="C142" t="s">
        <v>399</v>
      </c>
      <c r="D142" s="105" t="s">
        <v>400</v>
      </c>
      <c r="E142" s="187" t="s">
        <v>401</v>
      </c>
      <c r="F142" t="s">
        <v>57</v>
      </c>
      <c r="H142" t="s">
        <v>6266</v>
      </c>
    </row>
    <row r="143" spans="1:8">
      <c r="A143" t="s">
        <v>6213</v>
      </c>
      <c r="B143" t="s">
        <v>6271</v>
      </c>
      <c r="C143" t="s">
        <v>402</v>
      </c>
      <c r="D143" s="105" t="s">
        <v>403</v>
      </c>
      <c r="E143" s="187">
        <v>42887</v>
      </c>
      <c r="F143" t="s">
        <v>194</v>
      </c>
      <c r="H143" t="s">
        <v>6266</v>
      </c>
    </row>
    <row r="144" spans="1:8">
      <c r="A144" t="s">
        <v>6213</v>
      </c>
      <c r="B144" t="s">
        <v>6272</v>
      </c>
      <c r="C144" t="s">
        <v>404</v>
      </c>
      <c r="D144" s="105" t="s">
        <v>405</v>
      </c>
      <c r="E144" s="187">
        <v>42795</v>
      </c>
      <c r="F144" t="s">
        <v>176</v>
      </c>
      <c r="H144" t="s">
        <v>6266</v>
      </c>
    </row>
    <row r="145" spans="1:8">
      <c r="A145" t="s">
        <v>6213</v>
      </c>
      <c r="B145" t="s">
        <v>6273</v>
      </c>
      <c r="C145" t="s">
        <v>406</v>
      </c>
      <c r="D145" s="105" t="s">
        <v>407</v>
      </c>
      <c r="E145" s="187" t="s">
        <v>408</v>
      </c>
      <c r="F145" t="s">
        <v>107</v>
      </c>
      <c r="H145" t="s">
        <v>6274</v>
      </c>
    </row>
    <row r="146" spans="1:8">
      <c r="A146" t="s">
        <v>6213</v>
      </c>
      <c r="B146" t="s">
        <v>6275</v>
      </c>
      <c r="C146" t="s">
        <v>409</v>
      </c>
      <c r="D146" s="105" t="s">
        <v>410</v>
      </c>
      <c r="E146" s="187">
        <v>42887</v>
      </c>
      <c r="F146" t="s">
        <v>57</v>
      </c>
      <c r="H146" t="s">
        <v>6276</v>
      </c>
    </row>
    <row r="147" spans="1:8">
      <c r="A147" t="s">
        <v>6213</v>
      </c>
      <c r="B147" t="s">
        <v>6277</v>
      </c>
      <c r="C147" t="s">
        <v>411</v>
      </c>
      <c r="D147" s="105" t="s">
        <v>412</v>
      </c>
      <c r="E147" s="187" t="s">
        <v>413</v>
      </c>
      <c r="F147" t="s">
        <v>326</v>
      </c>
      <c r="H147" t="s">
        <v>6276</v>
      </c>
    </row>
    <row r="148" spans="1:8">
      <c r="A148" t="s">
        <v>6213</v>
      </c>
      <c r="B148" t="s">
        <v>6278</v>
      </c>
      <c r="C148" t="s">
        <v>414</v>
      </c>
      <c r="D148" s="105" t="s">
        <v>415</v>
      </c>
      <c r="E148" s="187">
        <v>42576</v>
      </c>
      <c r="F148" t="s">
        <v>194</v>
      </c>
      <c r="H148" t="s">
        <v>6276</v>
      </c>
    </row>
    <row r="149" spans="1:8">
      <c r="A149" t="s">
        <v>6213</v>
      </c>
      <c r="B149" t="s">
        <v>6279</v>
      </c>
      <c r="C149" t="s">
        <v>416</v>
      </c>
      <c r="D149" s="105" t="s">
        <v>417</v>
      </c>
      <c r="E149" s="187">
        <v>42858</v>
      </c>
      <c r="F149" t="s">
        <v>176</v>
      </c>
      <c r="H149" t="s">
        <v>6276</v>
      </c>
    </row>
    <row r="150" spans="1:8">
      <c r="A150" t="s">
        <v>6213</v>
      </c>
      <c r="B150" t="s">
        <v>6280</v>
      </c>
      <c r="C150" t="s">
        <v>418</v>
      </c>
      <c r="D150" s="105" t="s">
        <v>419</v>
      </c>
      <c r="E150" s="187">
        <v>42634</v>
      </c>
      <c r="F150" t="s">
        <v>57</v>
      </c>
      <c r="H150" t="s">
        <v>6281</v>
      </c>
    </row>
    <row r="151" spans="1:8">
      <c r="A151" t="s">
        <v>6213</v>
      </c>
      <c r="B151" t="s">
        <v>6282</v>
      </c>
      <c r="C151" t="s">
        <v>420</v>
      </c>
      <c r="D151" s="105" t="s">
        <v>421</v>
      </c>
      <c r="E151" s="187">
        <v>42887</v>
      </c>
      <c r="F151" t="s">
        <v>57</v>
      </c>
      <c r="H151" t="s">
        <v>6281</v>
      </c>
    </row>
    <row r="152" spans="1:8">
      <c r="A152" t="s">
        <v>6213</v>
      </c>
      <c r="B152" t="s">
        <v>6283</v>
      </c>
      <c r="C152" t="s">
        <v>422</v>
      </c>
      <c r="D152" s="105" t="s">
        <v>423</v>
      </c>
      <c r="E152" s="187">
        <v>42644</v>
      </c>
      <c r="F152" t="s">
        <v>57</v>
      </c>
      <c r="H152" t="s">
        <v>6281</v>
      </c>
    </row>
    <row r="153" spans="1:8">
      <c r="A153" t="s">
        <v>6213</v>
      </c>
      <c r="B153" t="s">
        <v>6284</v>
      </c>
      <c r="C153" t="s">
        <v>424</v>
      </c>
      <c r="D153" s="105" t="s">
        <v>425</v>
      </c>
      <c r="E153" s="187">
        <v>42863</v>
      </c>
      <c r="F153" t="s">
        <v>176</v>
      </c>
      <c r="H153" t="s">
        <v>6285</v>
      </c>
    </row>
    <row r="154" spans="1:8">
      <c r="A154" t="s">
        <v>6213</v>
      </c>
      <c r="B154" t="s">
        <v>6286</v>
      </c>
      <c r="C154" t="s">
        <v>426</v>
      </c>
      <c r="D154" s="105" t="s">
        <v>427</v>
      </c>
      <c r="E154" s="187">
        <v>42858</v>
      </c>
      <c r="F154" t="s">
        <v>57</v>
      </c>
      <c r="H154" t="s">
        <v>6287</v>
      </c>
    </row>
    <row r="155" spans="1:8">
      <c r="A155" t="s">
        <v>6213</v>
      </c>
      <c r="B155" t="s">
        <v>6288</v>
      </c>
      <c r="C155" t="s">
        <v>428</v>
      </c>
      <c r="D155" s="105" t="s">
        <v>429</v>
      </c>
      <c r="E155" s="187">
        <v>42858</v>
      </c>
      <c r="F155" t="s">
        <v>326</v>
      </c>
      <c r="H155" t="s">
        <v>6287</v>
      </c>
    </row>
    <row r="156" spans="1:8">
      <c r="A156" t="s">
        <v>6213</v>
      </c>
      <c r="B156" t="s">
        <v>6289</v>
      </c>
      <c r="C156" t="s">
        <v>430</v>
      </c>
      <c r="D156" s="105" t="s">
        <v>431</v>
      </c>
      <c r="E156" s="187">
        <v>42849</v>
      </c>
      <c r="F156" t="s">
        <v>203</v>
      </c>
      <c r="H156" t="s">
        <v>6290</v>
      </c>
    </row>
    <row r="157" spans="1:8">
      <c r="A157" t="s">
        <v>6213</v>
      </c>
      <c r="B157" t="s">
        <v>6291</v>
      </c>
      <c r="C157" t="s">
        <v>432</v>
      </c>
      <c r="D157" s="105" t="s">
        <v>433</v>
      </c>
      <c r="E157" s="187">
        <v>42460</v>
      </c>
      <c r="F157" t="s">
        <v>203</v>
      </c>
      <c r="H157" t="s">
        <v>6292</v>
      </c>
    </row>
    <row r="158" spans="1:8">
      <c r="A158" t="s">
        <v>6213</v>
      </c>
      <c r="B158" t="s">
        <v>6293</v>
      </c>
      <c r="C158" t="s">
        <v>434</v>
      </c>
      <c r="D158" s="105" t="s">
        <v>435</v>
      </c>
      <c r="E158" s="187">
        <v>42329</v>
      </c>
      <c r="F158" t="s">
        <v>107</v>
      </c>
      <c r="H158" t="s">
        <v>6294</v>
      </c>
    </row>
    <row r="159" spans="1:8">
      <c r="A159" t="s">
        <v>6213</v>
      </c>
      <c r="B159" t="s">
        <v>6295</v>
      </c>
      <c r="C159" t="s">
        <v>436</v>
      </c>
      <c r="D159" s="105" t="s">
        <v>437</v>
      </c>
      <c r="E159" s="187">
        <v>42775</v>
      </c>
      <c r="F159" t="s">
        <v>57</v>
      </c>
      <c r="H159" t="s">
        <v>6294</v>
      </c>
    </row>
    <row r="160" spans="1:8">
      <c r="A160" t="s">
        <v>6213</v>
      </c>
      <c r="B160" t="s">
        <v>6296</v>
      </c>
      <c r="C160" t="s">
        <v>438</v>
      </c>
      <c r="D160" s="105" t="s">
        <v>439</v>
      </c>
      <c r="E160" s="187">
        <v>42552</v>
      </c>
      <c r="F160" t="s">
        <v>57</v>
      </c>
      <c r="H160" t="s">
        <v>6294</v>
      </c>
    </row>
    <row r="161" spans="1:8">
      <c r="A161" t="s">
        <v>6213</v>
      </c>
      <c r="B161" t="s">
        <v>6297</v>
      </c>
      <c r="C161" t="s">
        <v>440</v>
      </c>
      <c r="D161" s="105" t="s">
        <v>441</v>
      </c>
      <c r="E161" s="187">
        <v>42583</v>
      </c>
      <c r="F161" t="s">
        <v>194</v>
      </c>
      <c r="H161" t="s">
        <v>6294</v>
      </c>
    </row>
    <row r="162" spans="1:8">
      <c r="A162" t="s">
        <v>6213</v>
      </c>
      <c r="B162" t="s">
        <v>6298</v>
      </c>
      <c r="C162" t="s">
        <v>442</v>
      </c>
      <c r="D162" s="105" t="s">
        <v>443</v>
      </c>
      <c r="E162" s="187">
        <v>42587</v>
      </c>
      <c r="F162" t="s">
        <v>326</v>
      </c>
      <c r="H162" t="s">
        <v>6294</v>
      </c>
    </row>
    <row r="163" spans="1:8">
      <c r="A163" t="s">
        <v>6213</v>
      </c>
      <c r="B163" t="s">
        <v>6299</v>
      </c>
      <c r="C163" t="s">
        <v>444</v>
      </c>
      <c r="D163" s="105" t="s">
        <v>445</v>
      </c>
      <c r="E163" s="187" t="s">
        <v>401</v>
      </c>
      <c r="F163" t="s">
        <v>57</v>
      </c>
      <c r="H163" t="s">
        <v>6300</v>
      </c>
    </row>
    <row r="164" spans="1:8">
      <c r="A164" t="s">
        <v>6213</v>
      </c>
      <c r="B164" t="s">
        <v>6301</v>
      </c>
      <c r="C164" t="s">
        <v>446</v>
      </c>
      <c r="D164" s="105" t="s">
        <v>447</v>
      </c>
      <c r="E164" s="187" t="s">
        <v>448</v>
      </c>
      <c r="F164" t="s">
        <v>57</v>
      </c>
      <c r="H164" t="s">
        <v>6300</v>
      </c>
    </row>
    <row r="165" spans="1:8">
      <c r="A165" t="s">
        <v>6213</v>
      </c>
      <c r="B165" t="s">
        <v>6302</v>
      </c>
      <c r="C165" t="s">
        <v>449</v>
      </c>
      <c r="D165" s="105" t="s">
        <v>450</v>
      </c>
      <c r="E165" s="187">
        <v>42542</v>
      </c>
      <c r="F165" t="s">
        <v>326</v>
      </c>
      <c r="H165" t="s">
        <v>6300</v>
      </c>
    </row>
    <row r="166" spans="1:8">
      <c r="A166" t="s">
        <v>6213</v>
      </c>
      <c r="B166" t="s">
        <v>6303</v>
      </c>
      <c r="C166" t="s">
        <v>451</v>
      </c>
      <c r="D166" s="105" t="s">
        <v>452</v>
      </c>
      <c r="E166" s="187">
        <v>42772</v>
      </c>
      <c r="F166" t="s">
        <v>352</v>
      </c>
      <c r="H166" t="s">
        <v>6304</v>
      </c>
    </row>
    <row r="167" spans="1:8">
      <c r="A167" t="s">
        <v>6213</v>
      </c>
      <c r="B167" t="s">
        <v>6305</v>
      </c>
      <c r="C167" t="s">
        <v>453</v>
      </c>
      <c r="D167" s="105" t="s">
        <v>454</v>
      </c>
      <c r="E167" s="187">
        <v>42564</v>
      </c>
      <c r="F167" t="s">
        <v>107</v>
      </c>
      <c r="H167" t="s">
        <v>6306</v>
      </c>
    </row>
    <row r="168" spans="1:8">
      <c r="A168" t="s">
        <v>6213</v>
      </c>
      <c r="B168" t="s">
        <v>6307</v>
      </c>
      <c r="C168" t="s">
        <v>455</v>
      </c>
      <c r="D168" s="105" t="s">
        <v>456</v>
      </c>
      <c r="E168" s="187">
        <v>42499</v>
      </c>
      <c r="F168" t="s">
        <v>57</v>
      </c>
      <c r="H168" t="s">
        <v>6308</v>
      </c>
    </row>
    <row r="169" spans="1:8">
      <c r="A169" t="s">
        <v>6213</v>
      </c>
      <c r="B169" t="s">
        <v>6309</v>
      </c>
      <c r="C169" t="s">
        <v>457</v>
      </c>
      <c r="D169" s="105" t="s">
        <v>458</v>
      </c>
      <c r="E169" s="187">
        <v>42603</v>
      </c>
      <c r="F169" t="s">
        <v>57</v>
      </c>
      <c r="H169" t="s">
        <v>6308</v>
      </c>
    </row>
    <row r="170" spans="1:8">
      <c r="A170" t="s">
        <v>6213</v>
      </c>
      <c r="B170" t="s">
        <v>6310</v>
      </c>
      <c r="C170" t="s">
        <v>459</v>
      </c>
      <c r="D170" s="105" t="s">
        <v>460</v>
      </c>
      <c r="E170" s="187">
        <v>42248</v>
      </c>
      <c r="F170" t="s">
        <v>326</v>
      </c>
      <c r="H170" t="s">
        <v>6308</v>
      </c>
    </row>
    <row r="171" spans="1:8">
      <c r="A171" t="s">
        <v>6213</v>
      </c>
      <c r="B171" t="s">
        <v>6311</v>
      </c>
      <c r="C171" t="s">
        <v>461</v>
      </c>
      <c r="D171" s="105" t="s">
        <v>462</v>
      </c>
      <c r="E171" s="187">
        <v>42858</v>
      </c>
      <c r="F171" t="s">
        <v>57</v>
      </c>
      <c r="H171" t="s">
        <v>6312</v>
      </c>
    </row>
    <row r="172" spans="1:8">
      <c r="A172" t="s">
        <v>6213</v>
      </c>
      <c r="B172" t="s">
        <v>6313</v>
      </c>
      <c r="C172" t="s">
        <v>463</v>
      </c>
      <c r="D172" s="105" t="s">
        <v>464</v>
      </c>
      <c r="E172" s="187" t="s">
        <v>465</v>
      </c>
      <c r="F172" t="s">
        <v>57</v>
      </c>
      <c r="H172" t="s">
        <v>6312</v>
      </c>
    </row>
    <row r="173" spans="1:8">
      <c r="A173" t="s">
        <v>6213</v>
      </c>
      <c r="B173" t="s">
        <v>6314</v>
      </c>
      <c r="C173" t="s">
        <v>466</v>
      </c>
      <c r="D173" s="105" t="s">
        <v>467</v>
      </c>
      <c r="E173" s="187">
        <v>42858</v>
      </c>
      <c r="F173" t="s">
        <v>57</v>
      </c>
      <c r="H173" t="s">
        <v>6312</v>
      </c>
    </row>
    <row r="174" spans="1:8">
      <c r="A174" t="s">
        <v>6213</v>
      </c>
      <c r="B174" t="s">
        <v>6315</v>
      </c>
      <c r="C174" t="s">
        <v>468</v>
      </c>
      <c r="D174" s="105" t="s">
        <v>469</v>
      </c>
      <c r="E174" s="187">
        <v>42597</v>
      </c>
      <c r="F174" t="s">
        <v>352</v>
      </c>
      <c r="H174" t="s">
        <v>6316</v>
      </c>
    </row>
    <row r="175" spans="1:8">
      <c r="A175" t="s">
        <v>6213</v>
      </c>
      <c r="B175" t="s">
        <v>6317</v>
      </c>
      <c r="C175" t="s">
        <v>470</v>
      </c>
      <c r="D175" s="105" t="s">
        <v>471</v>
      </c>
      <c r="E175" s="187">
        <v>42858</v>
      </c>
      <c r="F175" t="s">
        <v>107</v>
      </c>
      <c r="H175" t="s">
        <v>6318</v>
      </c>
    </row>
    <row r="176" spans="1:8">
      <c r="A176" t="s">
        <v>6213</v>
      </c>
      <c r="B176" t="s">
        <v>6319</v>
      </c>
      <c r="C176" t="s">
        <v>472</v>
      </c>
      <c r="D176" s="105" t="s">
        <v>473</v>
      </c>
      <c r="E176" s="187">
        <v>42858</v>
      </c>
      <c r="F176" t="s">
        <v>326</v>
      </c>
      <c r="H176" t="s">
        <v>6320</v>
      </c>
    </row>
    <row r="177" spans="1:8">
      <c r="A177" t="s">
        <v>6213</v>
      </c>
      <c r="B177" t="s">
        <v>6321</v>
      </c>
      <c r="C177" t="s">
        <v>474</v>
      </c>
      <c r="D177" s="105" t="s">
        <v>475</v>
      </c>
      <c r="E177" s="187">
        <v>42882</v>
      </c>
      <c r="F177" t="s">
        <v>57</v>
      </c>
      <c r="H177" t="s">
        <v>6320</v>
      </c>
    </row>
    <row r="178" spans="1:8">
      <c r="A178" t="s">
        <v>6213</v>
      </c>
      <c r="B178" t="s">
        <v>6322</v>
      </c>
      <c r="C178" t="s">
        <v>476</v>
      </c>
      <c r="D178" s="105" t="s">
        <v>477</v>
      </c>
      <c r="E178" s="187">
        <v>42805</v>
      </c>
      <c r="F178" t="s">
        <v>57</v>
      </c>
      <c r="H178" t="s">
        <v>6320</v>
      </c>
    </row>
    <row r="179" spans="1:8">
      <c r="A179" t="s">
        <v>6213</v>
      </c>
      <c r="B179" t="s">
        <v>6323</v>
      </c>
      <c r="C179" t="s">
        <v>478</v>
      </c>
      <c r="D179" s="105" t="s">
        <v>479</v>
      </c>
      <c r="E179" s="187">
        <v>42887</v>
      </c>
      <c r="F179" t="s">
        <v>57</v>
      </c>
      <c r="H179" t="s">
        <v>6320</v>
      </c>
    </row>
    <row r="180" spans="1:8">
      <c r="A180" t="s">
        <v>6213</v>
      </c>
      <c r="B180" t="s">
        <v>6324</v>
      </c>
      <c r="C180" t="s">
        <v>480</v>
      </c>
      <c r="D180" s="105" t="s">
        <v>481</v>
      </c>
      <c r="E180" s="187">
        <v>42801</v>
      </c>
      <c r="F180" t="s">
        <v>326</v>
      </c>
      <c r="H180" t="s">
        <v>6320</v>
      </c>
    </row>
    <row r="181" spans="1:8">
      <c r="A181" t="s">
        <v>6213</v>
      </c>
      <c r="B181" t="s">
        <v>6325</v>
      </c>
      <c r="C181" t="s">
        <v>482</v>
      </c>
      <c r="D181" s="105" t="s">
        <v>483</v>
      </c>
      <c r="E181" s="187">
        <v>42595</v>
      </c>
      <c r="F181" t="s">
        <v>326</v>
      </c>
      <c r="H181" t="s">
        <v>6320</v>
      </c>
    </row>
    <row r="182" spans="1:8">
      <c r="A182" t="s">
        <v>6213</v>
      </c>
      <c r="B182" t="s">
        <v>6326</v>
      </c>
      <c r="C182" t="s">
        <v>484</v>
      </c>
      <c r="D182" s="105" t="s">
        <v>485</v>
      </c>
      <c r="E182" s="187">
        <v>42329</v>
      </c>
      <c r="F182" t="s">
        <v>176</v>
      </c>
      <c r="H182" t="s">
        <v>6320</v>
      </c>
    </row>
    <row r="183" spans="1:8">
      <c r="A183" t="s">
        <v>6213</v>
      </c>
      <c r="B183" t="s">
        <v>6327</v>
      </c>
      <c r="C183" t="s">
        <v>486</v>
      </c>
      <c r="D183" s="105" t="s">
        <v>487</v>
      </c>
      <c r="E183" s="187" t="s">
        <v>488</v>
      </c>
      <c r="F183" t="s">
        <v>57</v>
      </c>
      <c r="H183" t="s">
        <v>6328</v>
      </c>
    </row>
    <row r="184" spans="1:8">
      <c r="A184" t="s">
        <v>6213</v>
      </c>
      <c r="B184" t="s">
        <v>6329</v>
      </c>
      <c r="C184" t="s">
        <v>489</v>
      </c>
      <c r="D184" s="105" t="s">
        <v>490</v>
      </c>
      <c r="E184" s="187">
        <v>42777</v>
      </c>
      <c r="F184" t="s">
        <v>57</v>
      </c>
      <c r="H184" t="s">
        <v>6328</v>
      </c>
    </row>
    <row r="185" spans="1:8">
      <c r="A185" t="s">
        <v>6213</v>
      </c>
      <c r="B185" t="s">
        <v>6330</v>
      </c>
      <c r="C185" t="s">
        <v>491</v>
      </c>
      <c r="D185" s="105" t="s">
        <v>492</v>
      </c>
      <c r="E185" s="187">
        <v>42539</v>
      </c>
      <c r="F185" t="s">
        <v>107</v>
      </c>
      <c r="H185" t="s">
        <v>6331</v>
      </c>
    </row>
    <row r="186" spans="1:8">
      <c r="A186" t="s">
        <v>6213</v>
      </c>
      <c r="B186" t="s">
        <v>6332</v>
      </c>
      <c r="C186" t="s">
        <v>493</v>
      </c>
      <c r="D186" s="105" t="s">
        <v>494</v>
      </c>
      <c r="E186" s="187">
        <v>42876</v>
      </c>
      <c r="F186" t="s">
        <v>352</v>
      </c>
      <c r="H186" t="s">
        <v>6331</v>
      </c>
    </row>
    <row r="187" spans="1:8">
      <c r="A187" t="s">
        <v>6213</v>
      </c>
      <c r="B187" t="s">
        <v>6333</v>
      </c>
      <c r="C187" t="s">
        <v>495</v>
      </c>
      <c r="D187" s="105" t="s">
        <v>496</v>
      </c>
      <c r="E187" s="187">
        <v>41955</v>
      </c>
      <c r="F187" t="s">
        <v>107</v>
      </c>
      <c r="H187" t="s">
        <v>6334</v>
      </c>
    </row>
    <row r="188" spans="1:8">
      <c r="A188" t="s">
        <v>6213</v>
      </c>
      <c r="B188" t="s">
        <v>6335</v>
      </c>
      <c r="C188" t="s">
        <v>497</v>
      </c>
      <c r="D188" s="105" t="s">
        <v>498</v>
      </c>
      <c r="E188" s="187">
        <v>42186</v>
      </c>
      <c r="F188" t="s">
        <v>57</v>
      </c>
      <c r="H188" t="s">
        <v>6336</v>
      </c>
    </row>
    <row r="189" spans="1:8">
      <c r="A189" t="s">
        <v>6213</v>
      </c>
      <c r="B189" t="s">
        <v>6337</v>
      </c>
      <c r="C189" t="s">
        <v>499</v>
      </c>
      <c r="D189" s="105" t="s">
        <v>500</v>
      </c>
      <c r="E189" s="187">
        <v>42664</v>
      </c>
      <c r="F189" t="s">
        <v>57</v>
      </c>
      <c r="H189" t="s">
        <v>6336</v>
      </c>
    </row>
    <row r="190" spans="1:8">
      <c r="A190" t="s">
        <v>6213</v>
      </c>
      <c r="B190" t="s">
        <v>6338</v>
      </c>
      <c r="C190" t="s">
        <v>501</v>
      </c>
      <c r="D190" s="105" t="s">
        <v>502</v>
      </c>
      <c r="E190" s="187">
        <v>42494</v>
      </c>
      <c r="F190" t="s">
        <v>57</v>
      </c>
      <c r="H190" t="s">
        <v>6336</v>
      </c>
    </row>
    <row r="191" spans="1:8">
      <c r="A191" t="s">
        <v>6213</v>
      </c>
      <c r="B191" t="s">
        <v>6339</v>
      </c>
      <c r="C191" t="s">
        <v>503</v>
      </c>
      <c r="D191" s="105" t="s">
        <v>504</v>
      </c>
      <c r="E191" s="187">
        <v>41554</v>
      </c>
      <c r="F191" t="s">
        <v>57</v>
      </c>
      <c r="H191" t="s">
        <v>6336</v>
      </c>
    </row>
    <row r="192" spans="1:8">
      <c r="A192" t="s">
        <v>6213</v>
      </c>
      <c r="B192" t="s">
        <v>6340</v>
      </c>
      <c r="C192" t="s">
        <v>505</v>
      </c>
      <c r="D192" s="105" t="s">
        <v>506</v>
      </c>
      <c r="E192" s="187">
        <v>42508</v>
      </c>
      <c r="F192" t="s">
        <v>326</v>
      </c>
      <c r="H192" t="s">
        <v>6336</v>
      </c>
    </row>
    <row r="193" spans="1:8">
      <c r="A193" t="s">
        <v>6213</v>
      </c>
      <c r="B193" t="s">
        <v>6341</v>
      </c>
      <c r="C193" t="s">
        <v>507</v>
      </c>
      <c r="D193" s="105" t="s">
        <v>508</v>
      </c>
      <c r="E193" s="187" t="s">
        <v>509</v>
      </c>
      <c r="F193" t="s">
        <v>107</v>
      </c>
      <c r="H193" t="s">
        <v>6342</v>
      </c>
    </row>
    <row r="194" spans="1:8">
      <c r="A194" t="s">
        <v>6213</v>
      </c>
      <c r="B194" t="s">
        <v>6343</v>
      </c>
      <c r="C194" t="s">
        <v>510</v>
      </c>
      <c r="D194" s="105" t="s">
        <v>511</v>
      </c>
      <c r="E194" s="187" t="s">
        <v>512</v>
      </c>
      <c r="F194" t="s">
        <v>57</v>
      </c>
      <c r="H194" t="s">
        <v>2449</v>
      </c>
    </row>
    <row r="195" spans="1:8">
      <c r="A195" t="s">
        <v>6213</v>
      </c>
      <c r="B195" t="s">
        <v>6344</v>
      </c>
      <c r="C195" t="s">
        <v>513</v>
      </c>
      <c r="D195" s="105" t="s">
        <v>514</v>
      </c>
      <c r="E195" s="187" t="s">
        <v>515</v>
      </c>
      <c r="F195" t="s">
        <v>326</v>
      </c>
      <c r="H195" t="s">
        <v>2449</v>
      </c>
    </row>
    <row r="196" spans="1:8">
      <c r="A196" t="s">
        <v>6213</v>
      </c>
      <c r="B196" t="s">
        <v>6345</v>
      </c>
      <c r="C196" t="s">
        <v>516</v>
      </c>
      <c r="D196" s="105" t="s">
        <v>517</v>
      </c>
      <c r="E196" s="187" t="s">
        <v>518</v>
      </c>
      <c r="F196" t="s">
        <v>57</v>
      </c>
      <c r="H196" t="s">
        <v>6346</v>
      </c>
    </row>
    <row r="197" spans="1:8">
      <c r="A197" t="s">
        <v>6213</v>
      </c>
      <c r="B197" t="s">
        <v>6347</v>
      </c>
      <c r="C197" t="s">
        <v>519</v>
      </c>
      <c r="D197" s="105" t="s">
        <v>520</v>
      </c>
      <c r="E197" s="187">
        <v>42891</v>
      </c>
      <c r="F197" t="s">
        <v>57</v>
      </c>
      <c r="H197" t="s">
        <v>6346</v>
      </c>
    </row>
    <row r="198" spans="1:8">
      <c r="A198" t="s">
        <v>6213</v>
      </c>
      <c r="B198" t="s">
        <v>6348</v>
      </c>
      <c r="C198" t="s">
        <v>521</v>
      </c>
      <c r="D198" s="105" t="s">
        <v>522</v>
      </c>
      <c r="E198" s="187">
        <v>42552</v>
      </c>
      <c r="F198" t="s">
        <v>352</v>
      </c>
      <c r="H198" t="s">
        <v>6349</v>
      </c>
    </row>
    <row r="199" spans="1:8">
      <c r="A199" t="s">
        <v>6213</v>
      </c>
      <c r="B199" t="s">
        <v>6350</v>
      </c>
      <c r="C199" t="s">
        <v>523</v>
      </c>
      <c r="D199" s="105" t="s">
        <v>524</v>
      </c>
      <c r="E199" s="187">
        <v>42632</v>
      </c>
      <c r="F199" t="s">
        <v>107</v>
      </c>
      <c r="H199" t="s">
        <v>6351</v>
      </c>
    </row>
    <row r="200" spans="1:8">
      <c r="A200" t="s">
        <v>6213</v>
      </c>
      <c r="B200" t="s">
        <v>6352</v>
      </c>
      <c r="C200" t="s">
        <v>525</v>
      </c>
      <c r="D200" s="105" t="s">
        <v>526</v>
      </c>
      <c r="E200" s="187">
        <v>42870</v>
      </c>
      <c r="F200" t="s">
        <v>326</v>
      </c>
      <c r="H200" t="s">
        <v>6353</v>
      </c>
    </row>
    <row r="201" spans="1:8">
      <c r="A201" t="s">
        <v>6213</v>
      </c>
      <c r="B201" t="s">
        <v>6354</v>
      </c>
      <c r="C201" t="s">
        <v>527</v>
      </c>
      <c r="D201" s="105" t="s">
        <v>528</v>
      </c>
      <c r="E201" s="187">
        <v>42787</v>
      </c>
      <c r="F201" t="s">
        <v>57</v>
      </c>
      <c r="H201" t="s">
        <v>6353</v>
      </c>
    </row>
    <row r="202" spans="1:8">
      <c r="A202" t="s">
        <v>6213</v>
      </c>
      <c r="B202" t="s">
        <v>6355</v>
      </c>
      <c r="C202" t="s">
        <v>529</v>
      </c>
      <c r="D202" s="105" t="s">
        <v>530</v>
      </c>
      <c r="E202" s="187">
        <v>42310</v>
      </c>
      <c r="F202" t="s">
        <v>326</v>
      </c>
      <c r="H202" t="s">
        <v>6353</v>
      </c>
    </row>
    <row r="203" spans="1:8">
      <c r="A203" t="s">
        <v>6213</v>
      </c>
      <c r="B203" t="s">
        <v>6356</v>
      </c>
      <c r="C203" t="s">
        <v>531</v>
      </c>
      <c r="D203" s="105" t="s">
        <v>532</v>
      </c>
      <c r="E203" s="187">
        <v>42572</v>
      </c>
      <c r="F203" t="s">
        <v>57</v>
      </c>
      <c r="H203" t="s">
        <v>6357</v>
      </c>
    </row>
    <row r="204" spans="1:8">
      <c r="A204" t="s">
        <v>6213</v>
      </c>
      <c r="B204" t="s">
        <v>6358</v>
      </c>
      <c r="C204" t="s">
        <v>533</v>
      </c>
      <c r="D204" s="105" t="s">
        <v>534</v>
      </c>
      <c r="E204" s="187">
        <v>42493</v>
      </c>
      <c r="F204" t="s">
        <v>326</v>
      </c>
      <c r="H204" t="s">
        <v>6357</v>
      </c>
    </row>
    <row r="205" spans="1:8">
      <c r="A205" t="s">
        <v>6213</v>
      </c>
      <c r="B205" t="s">
        <v>6359</v>
      </c>
      <c r="C205" t="s">
        <v>535</v>
      </c>
      <c r="D205" s="105" t="s">
        <v>536</v>
      </c>
      <c r="E205" s="187">
        <v>41845</v>
      </c>
      <c r="F205" t="s">
        <v>107</v>
      </c>
      <c r="H205" t="s">
        <v>6360</v>
      </c>
    </row>
    <row r="206" spans="1:8">
      <c r="A206" t="s">
        <v>6213</v>
      </c>
      <c r="B206" t="s">
        <v>6361</v>
      </c>
      <c r="C206" t="s">
        <v>537</v>
      </c>
      <c r="D206" s="105" t="s">
        <v>538</v>
      </c>
      <c r="E206" s="187">
        <v>42896</v>
      </c>
      <c r="F206" t="s">
        <v>57</v>
      </c>
      <c r="H206" t="s">
        <v>6362</v>
      </c>
    </row>
    <row r="207" spans="1:8">
      <c r="A207" t="s">
        <v>6213</v>
      </c>
      <c r="B207" t="s">
        <v>6363</v>
      </c>
      <c r="C207" t="s">
        <v>539</v>
      </c>
      <c r="D207" s="105" t="s">
        <v>540</v>
      </c>
      <c r="E207" s="187">
        <v>42552</v>
      </c>
      <c r="F207" t="s">
        <v>194</v>
      </c>
      <c r="H207" t="s">
        <v>6362</v>
      </c>
    </row>
    <row r="208" spans="1:8">
      <c r="A208" t="s">
        <v>6213</v>
      </c>
      <c r="B208" t="s">
        <v>6364</v>
      </c>
      <c r="C208" t="s">
        <v>541</v>
      </c>
      <c r="D208" s="105" t="s">
        <v>542</v>
      </c>
      <c r="E208" s="187">
        <v>42802</v>
      </c>
      <c r="F208" t="s">
        <v>326</v>
      </c>
      <c r="H208" t="s">
        <v>6362</v>
      </c>
    </row>
    <row r="209" spans="1:8">
      <c r="A209" t="s">
        <v>6213</v>
      </c>
      <c r="B209" t="s">
        <v>6365</v>
      </c>
      <c r="C209" t="s">
        <v>543</v>
      </c>
      <c r="D209" s="105" t="s">
        <v>544</v>
      </c>
      <c r="E209" s="187">
        <v>42653</v>
      </c>
      <c r="F209" t="s">
        <v>57</v>
      </c>
      <c r="H209" t="s">
        <v>6366</v>
      </c>
    </row>
    <row r="210" spans="1:8">
      <c r="A210" t="s">
        <v>6213</v>
      </c>
      <c r="B210" t="s">
        <v>6367</v>
      </c>
      <c r="C210" t="s">
        <v>545</v>
      </c>
      <c r="D210" s="105" t="s">
        <v>546</v>
      </c>
      <c r="E210" s="187">
        <v>42653</v>
      </c>
      <c r="F210" t="s">
        <v>57</v>
      </c>
      <c r="H210" t="s">
        <v>6366</v>
      </c>
    </row>
    <row r="211" spans="1:8">
      <c r="A211" t="s">
        <v>6213</v>
      </c>
      <c r="B211" t="s">
        <v>6368</v>
      </c>
      <c r="C211" t="s">
        <v>547</v>
      </c>
      <c r="D211" s="105" t="s">
        <v>548</v>
      </c>
      <c r="E211" s="187">
        <v>42887</v>
      </c>
      <c r="F211" t="s">
        <v>57</v>
      </c>
      <c r="H211" t="s">
        <v>6369</v>
      </c>
    </row>
    <row r="212" spans="1:8">
      <c r="A212" t="s">
        <v>6213</v>
      </c>
      <c r="B212" t="s">
        <v>6370</v>
      </c>
      <c r="C212" t="s">
        <v>549</v>
      </c>
      <c r="D212" s="105" t="s">
        <v>550</v>
      </c>
      <c r="E212" s="187">
        <v>42887</v>
      </c>
      <c r="F212" t="s">
        <v>57</v>
      </c>
      <c r="H212" t="s">
        <v>6369</v>
      </c>
    </row>
    <row r="213" spans="1:8">
      <c r="A213" t="s">
        <v>6213</v>
      </c>
      <c r="B213" t="s">
        <v>6371</v>
      </c>
      <c r="C213" t="s">
        <v>551</v>
      </c>
      <c r="D213" s="105" t="s">
        <v>552</v>
      </c>
      <c r="E213" s="187">
        <v>42569</v>
      </c>
      <c r="F213" t="s">
        <v>326</v>
      </c>
      <c r="H213" t="s">
        <v>6369</v>
      </c>
    </row>
    <row r="214" spans="1:8">
      <c r="A214" t="s">
        <v>6372</v>
      </c>
      <c r="B214" t="s">
        <v>6373</v>
      </c>
      <c r="C214" t="s">
        <v>553</v>
      </c>
      <c r="D214" s="105" t="s">
        <v>554</v>
      </c>
      <c r="E214" s="187">
        <v>42887</v>
      </c>
      <c r="F214" t="s">
        <v>107</v>
      </c>
      <c r="H214" t="s">
        <v>6374</v>
      </c>
    </row>
    <row r="215" spans="1:8">
      <c r="A215" t="s">
        <v>6372</v>
      </c>
      <c r="B215" t="s">
        <v>6375</v>
      </c>
      <c r="C215" t="s">
        <v>555</v>
      </c>
      <c r="D215" s="105" t="s">
        <v>556</v>
      </c>
      <c r="E215" s="187" t="s">
        <v>557</v>
      </c>
      <c r="F215" t="s">
        <v>558</v>
      </c>
      <c r="H215" t="s">
        <v>6376</v>
      </c>
    </row>
    <row r="216" spans="1:8">
      <c r="A216" t="s">
        <v>6372</v>
      </c>
      <c r="B216" t="s">
        <v>6377</v>
      </c>
      <c r="C216" t="s">
        <v>559</v>
      </c>
      <c r="D216" s="105" t="s">
        <v>560</v>
      </c>
      <c r="E216" s="187">
        <v>42815</v>
      </c>
      <c r="F216" t="s">
        <v>326</v>
      </c>
      <c r="H216" t="s">
        <v>6378</v>
      </c>
    </row>
    <row r="217" spans="1:8">
      <c r="A217" t="s">
        <v>6372</v>
      </c>
      <c r="B217" t="s">
        <v>6379</v>
      </c>
      <c r="C217" t="s">
        <v>561</v>
      </c>
      <c r="D217" s="105" t="s">
        <v>562</v>
      </c>
      <c r="E217" s="187">
        <v>42887</v>
      </c>
      <c r="F217" t="s">
        <v>57</v>
      </c>
      <c r="H217" t="s">
        <v>6378</v>
      </c>
    </row>
    <row r="218" spans="1:8">
      <c r="A218" t="s">
        <v>6372</v>
      </c>
      <c r="B218" t="s">
        <v>6380</v>
      </c>
      <c r="C218" t="s">
        <v>563</v>
      </c>
      <c r="D218" s="105" t="s">
        <v>564</v>
      </c>
      <c r="E218" s="187">
        <v>42887</v>
      </c>
      <c r="F218" t="s">
        <v>57</v>
      </c>
      <c r="H218" t="s">
        <v>6378</v>
      </c>
    </row>
    <row r="219" spans="1:8">
      <c r="A219" t="s">
        <v>6372</v>
      </c>
      <c r="B219" t="s">
        <v>6381</v>
      </c>
      <c r="C219" t="s">
        <v>565</v>
      </c>
      <c r="D219" s="105" t="s">
        <v>566</v>
      </c>
      <c r="E219" s="187">
        <v>42371</v>
      </c>
      <c r="F219" t="s">
        <v>57</v>
      </c>
      <c r="H219" t="s">
        <v>6382</v>
      </c>
    </row>
    <row r="220" spans="1:8">
      <c r="A220" t="s">
        <v>6372</v>
      </c>
      <c r="B220" t="s">
        <v>6383</v>
      </c>
      <c r="C220" t="s">
        <v>567</v>
      </c>
      <c r="D220" s="105" t="s">
        <v>568</v>
      </c>
      <c r="E220" s="187">
        <v>42248</v>
      </c>
      <c r="F220" t="s">
        <v>57</v>
      </c>
      <c r="H220" t="s">
        <v>6384</v>
      </c>
    </row>
    <row r="221" spans="1:8">
      <c r="A221" t="s">
        <v>6372</v>
      </c>
      <c r="B221" t="s">
        <v>6385</v>
      </c>
      <c r="C221" t="s">
        <v>569</v>
      </c>
      <c r="D221" s="105" t="s">
        <v>570</v>
      </c>
      <c r="E221" s="187">
        <v>42887</v>
      </c>
      <c r="F221" t="s">
        <v>326</v>
      </c>
      <c r="H221" t="s">
        <v>6384</v>
      </c>
    </row>
    <row r="222" spans="1:8">
      <c r="A222" t="s">
        <v>6372</v>
      </c>
      <c r="B222" t="s">
        <v>6386</v>
      </c>
      <c r="C222" t="s">
        <v>571</v>
      </c>
      <c r="D222" s="105" t="s">
        <v>572</v>
      </c>
      <c r="E222" s="187">
        <v>42310</v>
      </c>
      <c r="F222" t="s">
        <v>107</v>
      </c>
      <c r="H222" t="s">
        <v>6374</v>
      </c>
    </row>
    <row r="223" spans="1:8">
      <c r="A223" t="s">
        <v>6372</v>
      </c>
      <c r="B223" t="s">
        <v>6387</v>
      </c>
      <c r="C223" t="s">
        <v>573</v>
      </c>
      <c r="D223" s="105" t="s">
        <v>574</v>
      </c>
      <c r="E223" s="187">
        <v>41041</v>
      </c>
      <c r="F223" t="s">
        <v>558</v>
      </c>
      <c r="H223" t="s">
        <v>6388</v>
      </c>
    </row>
    <row r="224" spans="1:8">
      <c r="A224" t="s">
        <v>6372</v>
      </c>
      <c r="B224" t="s">
        <v>6389</v>
      </c>
      <c r="C224" t="s">
        <v>575</v>
      </c>
      <c r="D224" s="105" t="s">
        <v>576</v>
      </c>
      <c r="E224" s="187">
        <v>42887</v>
      </c>
      <c r="F224" t="s">
        <v>194</v>
      </c>
      <c r="H224" t="s">
        <v>6388</v>
      </c>
    </row>
    <row r="225" spans="1:8">
      <c r="A225" t="s">
        <v>6372</v>
      </c>
      <c r="B225" t="s">
        <v>6390</v>
      </c>
      <c r="C225" t="s">
        <v>577</v>
      </c>
      <c r="D225" s="105" t="s">
        <v>578</v>
      </c>
      <c r="E225" s="187">
        <v>42552</v>
      </c>
      <c r="F225" t="s">
        <v>57</v>
      </c>
      <c r="H225" t="s">
        <v>6388</v>
      </c>
    </row>
    <row r="226" spans="1:8">
      <c r="A226" t="s">
        <v>6372</v>
      </c>
      <c r="B226" t="s">
        <v>6391</v>
      </c>
      <c r="C226" t="s">
        <v>579</v>
      </c>
      <c r="D226" s="105" t="s">
        <v>580</v>
      </c>
      <c r="E226" s="187">
        <v>42609</v>
      </c>
      <c r="F226" t="s">
        <v>326</v>
      </c>
      <c r="H226" t="s">
        <v>6388</v>
      </c>
    </row>
    <row r="227" spans="1:8">
      <c r="A227" t="s">
        <v>6372</v>
      </c>
      <c r="B227" t="s">
        <v>6392</v>
      </c>
      <c r="C227" t="s">
        <v>581</v>
      </c>
      <c r="D227" s="105" t="s">
        <v>582</v>
      </c>
      <c r="E227" s="187" t="s">
        <v>583</v>
      </c>
      <c r="F227" t="s">
        <v>57</v>
      </c>
      <c r="H227" t="s">
        <v>6393</v>
      </c>
    </row>
    <row r="228" spans="1:8">
      <c r="A228" t="s">
        <v>6372</v>
      </c>
      <c r="B228" t="s">
        <v>6394</v>
      </c>
      <c r="C228" t="s">
        <v>584</v>
      </c>
      <c r="D228" s="105" t="s">
        <v>585</v>
      </c>
      <c r="E228" s="187">
        <v>42858</v>
      </c>
      <c r="F228" t="s">
        <v>57</v>
      </c>
      <c r="H228" t="s">
        <v>6393</v>
      </c>
    </row>
    <row r="229" spans="1:8">
      <c r="A229" t="s">
        <v>6372</v>
      </c>
      <c r="B229" t="s">
        <v>6395</v>
      </c>
      <c r="C229" t="s">
        <v>586</v>
      </c>
      <c r="D229" s="105" t="s">
        <v>587</v>
      </c>
      <c r="E229" s="187">
        <v>42826</v>
      </c>
      <c r="F229" t="s">
        <v>107</v>
      </c>
      <c r="H229" t="s">
        <v>6396</v>
      </c>
    </row>
    <row r="230" spans="1:8">
      <c r="A230" t="s">
        <v>6372</v>
      </c>
      <c r="B230" t="s">
        <v>6397</v>
      </c>
      <c r="C230" t="s">
        <v>588</v>
      </c>
      <c r="D230" s="105" t="s">
        <v>589</v>
      </c>
      <c r="E230" s="187">
        <v>42583</v>
      </c>
      <c r="F230" t="s">
        <v>57</v>
      </c>
      <c r="H230" t="s">
        <v>6398</v>
      </c>
    </row>
    <row r="231" spans="1:8">
      <c r="A231" t="s">
        <v>6372</v>
      </c>
      <c r="B231" t="s">
        <v>6399</v>
      </c>
      <c r="C231" t="s">
        <v>590</v>
      </c>
      <c r="D231" s="105" t="s">
        <v>591</v>
      </c>
      <c r="E231" s="187">
        <v>42865</v>
      </c>
      <c r="F231" t="s">
        <v>57</v>
      </c>
      <c r="H231" t="s">
        <v>6398</v>
      </c>
    </row>
    <row r="232" spans="1:8">
      <c r="A232" t="s">
        <v>6372</v>
      </c>
      <c r="B232" t="s">
        <v>6400</v>
      </c>
      <c r="C232" t="s">
        <v>592</v>
      </c>
      <c r="D232" s="105" t="s">
        <v>593</v>
      </c>
      <c r="E232" s="187">
        <v>42210</v>
      </c>
      <c r="F232" t="s">
        <v>57</v>
      </c>
      <c r="H232" t="s">
        <v>6398</v>
      </c>
    </row>
    <row r="233" spans="1:8">
      <c r="A233" t="s">
        <v>6372</v>
      </c>
      <c r="B233" t="s">
        <v>6401</v>
      </c>
      <c r="C233" t="s">
        <v>594</v>
      </c>
      <c r="D233" s="105" t="s">
        <v>595</v>
      </c>
      <c r="E233" s="187">
        <v>42887</v>
      </c>
      <c r="F233" t="s">
        <v>326</v>
      </c>
      <c r="H233" t="s">
        <v>6398</v>
      </c>
    </row>
    <row r="234" spans="1:8">
      <c r="A234" t="s">
        <v>6372</v>
      </c>
      <c r="B234" t="s">
        <v>6402</v>
      </c>
      <c r="C234" t="s">
        <v>596</v>
      </c>
      <c r="D234" s="105" t="s">
        <v>597</v>
      </c>
      <c r="E234" s="187" t="s">
        <v>598</v>
      </c>
      <c r="F234" t="s">
        <v>57</v>
      </c>
      <c r="H234" t="s">
        <v>6403</v>
      </c>
    </row>
    <row r="235" spans="1:8">
      <c r="A235" t="s">
        <v>6372</v>
      </c>
      <c r="B235" t="s">
        <v>6404</v>
      </c>
      <c r="C235" t="s">
        <v>599</v>
      </c>
      <c r="D235" s="105" t="s">
        <v>600</v>
      </c>
      <c r="E235" s="187">
        <v>42552</v>
      </c>
      <c r="F235" t="s">
        <v>326</v>
      </c>
      <c r="H235" t="s">
        <v>6403</v>
      </c>
    </row>
    <row r="236" spans="1:8">
      <c r="A236" t="s">
        <v>6372</v>
      </c>
      <c r="B236" t="s">
        <v>6405</v>
      </c>
      <c r="C236" t="s">
        <v>601</v>
      </c>
      <c r="D236" s="105" t="s">
        <v>602</v>
      </c>
      <c r="E236" s="187">
        <v>42217</v>
      </c>
      <c r="F236" t="s">
        <v>107</v>
      </c>
      <c r="H236" t="s">
        <v>6406</v>
      </c>
    </row>
    <row r="237" spans="1:8">
      <c r="A237" t="s">
        <v>6372</v>
      </c>
      <c r="B237" t="s">
        <v>6407</v>
      </c>
      <c r="C237" t="s">
        <v>603</v>
      </c>
      <c r="D237" s="105" t="s">
        <v>604</v>
      </c>
      <c r="E237" s="187">
        <v>42583</v>
      </c>
      <c r="F237" t="s">
        <v>57</v>
      </c>
      <c r="H237" t="s">
        <v>6406</v>
      </c>
    </row>
    <row r="238" spans="1:8">
      <c r="A238" t="s">
        <v>6372</v>
      </c>
      <c r="B238" t="s">
        <v>6408</v>
      </c>
      <c r="C238" t="s">
        <v>605</v>
      </c>
      <c r="D238" s="105" t="s">
        <v>606</v>
      </c>
      <c r="E238" s="187" t="s">
        <v>607</v>
      </c>
      <c r="F238" t="s">
        <v>57</v>
      </c>
      <c r="H238" t="s">
        <v>6406</v>
      </c>
    </row>
    <row r="239" spans="1:8">
      <c r="A239" t="s">
        <v>6372</v>
      </c>
      <c r="B239" t="s">
        <v>6409</v>
      </c>
      <c r="C239" t="s">
        <v>608</v>
      </c>
      <c r="D239" s="105" t="s">
        <v>609</v>
      </c>
      <c r="E239" s="187">
        <v>42858</v>
      </c>
      <c r="F239" t="s">
        <v>57</v>
      </c>
      <c r="H239" t="s">
        <v>6406</v>
      </c>
    </row>
    <row r="240" spans="1:8">
      <c r="A240" t="s">
        <v>6372</v>
      </c>
      <c r="B240" t="s">
        <v>6410</v>
      </c>
      <c r="C240" t="s">
        <v>610</v>
      </c>
      <c r="D240" s="105" t="s">
        <v>611</v>
      </c>
      <c r="E240" s="187">
        <v>42798</v>
      </c>
      <c r="F240" t="s">
        <v>326</v>
      </c>
      <c r="H240" t="s">
        <v>6406</v>
      </c>
    </row>
    <row r="241" spans="1:8">
      <c r="A241" t="s">
        <v>6372</v>
      </c>
      <c r="B241" t="s">
        <v>6411</v>
      </c>
      <c r="C241" t="s">
        <v>612</v>
      </c>
      <c r="D241" s="105" t="s">
        <v>613</v>
      </c>
      <c r="E241" s="187">
        <v>42321</v>
      </c>
      <c r="F241" t="s">
        <v>326</v>
      </c>
      <c r="H241" t="s">
        <v>6406</v>
      </c>
    </row>
    <row r="242" spans="1:8">
      <c r="A242" t="s">
        <v>6372</v>
      </c>
      <c r="B242" t="s">
        <v>6412</v>
      </c>
      <c r="C242" t="s">
        <v>614</v>
      </c>
      <c r="D242" s="105" t="s">
        <v>615</v>
      </c>
      <c r="E242" s="187" t="s">
        <v>488</v>
      </c>
      <c r="F242" t="s">
        <v>352</v>
      </c>
      <c r="H242" t="s">
        <v>6413</v>
      </c>
    </row>
    <row r="243" spans="1:8">
      <c r="A243" t="s">
        <v>6372</v>
      </c>
      <c r="B243" t="s">
        <v>6414</v>
      </c>
      <c r="C243" t="s">
        <v>616</v>
      </c>
      <c r="D243" s="105" t="s">
        <v>617</v>
      </c>
      <c r="E243" s="187">
        <v>42186</v>
      </c>
      <c r="F243" t="s">
        <v>107</v>
      </c>
      <c r="H243" t="s">
        <v>6415</v>
      </c>
    </row>
    <row r="244" spans="1:8">
      <c r="A244" t="s">
        <v>6372</v>
      </c>
      <c r="B244" t="s">
        <v>6416</v>
      </c>
      <c r="C244" t="s">
        <v>618</v>
      </c>
      <c r="D244" s="105" t="s">
        <v>619</v>
      </c>
      <c r="E244" s="187" t="s">
        <v>620</v>
      </c>
      <c r="F244" t="s">
        <v>57</v>
      </c>
      <c r="H244" t="s">
        <v>6417</v>
      </c>
    </row>
    <row r="245" spans="1:8">
      <c r="A245" t="s">
        <v>6372</v>
      </c>
      <c r="B245" t="s">
        <v>6418</v>
      </c>
      <c r="C245" t="s">
        <v>621</v>
      </c>
      <c r="D245" s="105" t="s">
        <v>622</v>
      </c>
      <c r="E245" s="187">
        <v>42892</v>
      </c>
      <c r="F245" t="s">
        <v>57</v>
      </c>
      <c r="H245" t="s">
        <v>6417</v>
      </c>
    </row>
    <row r="246" spans="1:8">
      <c r="A246" t="s">
        <v>6372</v>
      </c>
      <c r="B246" t="s">
        <v>6419</v>
      </c>
      <c r="C246" t="s">
        <v>623</v>
      </c>
      <c r="D246" s="105" t="s">
        <v>624</v>
      </c>
      <c r="E246" s="187">
        <v>42876</v>
      </c>
      <c r="F246" t="s">
        <v>57</v>
      </c>
      <c r="H246" t="s">
        <v>6417</v>
      </c>
    </row>
    <row r="247" spans="1:8">
      <c r="A247" t="s">
        <v>6372</v>
      </c>
      <c r="B247" t="s">
        <v>6420</v>
      </c>
      <c r="C247" t="s">
        <v>625</v>
      </c>
      <c r="D247" s="105" t="s">
        <v>626</v>
      </c>
      <c r="E247" s="187">
        <v>42876</v>
      </c>
      <c r="F247" t="s">
        <v>326</v>
      </c>
      <c r="H247" t="s">
        <v>6417</v>
      </c>
    </row>
    <row r="248" spans="1:8">
      <c r="A248" t="s">
        <v>6372</v>
      </c>
      <c r="B248" t="s">
        <v>6421</v>
      </c>
      <c r="C248" t="s">
        <v>627</v>
      </c>
      <c r="D248" s="105" t="s">
        <v>628</v>
      </c>
      <c r="E248" s="187">
        <v>42815</v>
      </c>
      <c r="F248" t="s">
        <v>352</v>
      </c>
      <c r="H248" t="s">
        <v>6422</v>
      </c>
    </row>
    <row r="249" spans="1:8">
      <c r="A249" t="s">
        <v>6372</v>
      </c>
      <c r="B249" t="s">
        <v>6423</v>
      </c>
      <c r="C249" t="s">
        <v>629</v>
      </c>
      <c r="D249" s="105" t="s">
        <v>630</v>
      </c>
      <c r="E249" s="187">
        <v>42576</v>
      </c>
      <c r="F249" t="s">
        <v>57</v>
      </c>
      <c r="H249" t="s">
        <v>6424</v>
      </c>
    </row>
    <row r="250" spans="1:8">
      <c r="A250" t="s">
        <v>6372</v>
      </c>
      <c r="B250" t="s">
        <v>6425</v>
      </c>
      <c r="C250" t="s">
        <v>631</v>
      </c>
      <c r="D250" s="105" t="s">
        <v>632</v>
      </c>
      <c r="E250" s="187">
        <v>42634</v>
      </c>
      <c r="F250" t="s">
        <v>57</v>
      </c>
      <c r="H250" t="s">
        <v>6424</v>
      </c>
    </row>
    <row r="251" spans="1:8">
      <c r="A251" t="s">
        <v>6372</v>
      </c>
      <c r="B251" t="s">
        <v>6426</v>
      </c>
      <c r="C251" t="s">
        <v>633</v>
      </c>
      <c r="D251" s="105" t="s">
        <v>634</v>
      </c>
      <c r="E251" s="187">
        <v>42552</v>
      </c>
      <c r="F251" t="s">
        <v>107</v>
      </c>
      <c r="H251" t="s">
        <v>6427</v>
      </c>
    </row>
    <row r="252" spans="1:8">
      <c r="A252" t="s">
        <v>6372</v>
      </c>
      <c r="B252" t="s">
        <v>6428</v>
      </c>
      <c r="C252" t="s">
        <v>635</v>
      </c>
      <c r="D252" s="105" t="s">
        <v>636</v>
      </c>
      <c r="E252" s="187">
        <v>42390</v>
      </c>
      <c r="F252" t="s">
        <v>57</v>
      </c>
      <c r="H252" t="s">
        <v>6429</v>
      </c>
    </row>
    <row r="253" spans="1:8">
      <c r="A253" t="s">
        <v>6372</v>
      </c>
      <c r="B253" t="s">
        <v>6430</v>
      </c>
      <c r="C253" t="s">
        <v>637</v>
      </c>
      <c r="D253" s="105" t="s">
        <v>638</v>
      </c>
      <c r="E253" s="187">
        <v>42858</v>
      </c>
      <c r="F253" t="s">
        <v>57</v>
      </c>
      <c r="H253" t="s">
        <v>6429</v>
      </c>
    </row>
    <row r="254" spans="1:8">
      <c r="A254" t="s">
        <v>6372</v>
      </c>
      <c r="B254" t="s">
        <v>6431</v>
      </c>
      <c r="C254" t="s">
        <v>639</v>
      </c>
      <c r="D254" s="105" t="s">
        <v>640</v>
      </c>
      <c r="E254" s="187">
        <v>42349</v>
      </c>
      <c r="F254" t="s">
        <v>57</v>
      </c>
      <c r="H254" t="s">
        <v>6429</v>
      </c>
    </row>
    <row r="255" spans="1:8">
      <c r="A255" t="s">
        <v>6372</v>
      </c>
      <c r="B255" t="s">
        <v>6432</v>
      </c>
      <c r="C255" t="s">
        <v>641</v>
      </c>
      <c r="D255" s="105" t="s">
        <v>642</v>
      </c>
      <c r="E255" s="187">
        <v>42380</v>
      </c>
      <c r="F255" t="s">
        <v>326</v>
      </c>
      <c r="H255" t="s">
        <v>6429</v>
      </c>
    </row>
    <row r="256" spans="1:8">
      <c r="A256" t="s">
        <v>6372</v>
      </c>
      <c r="B256" t="s">
        <v>6433</v>
      </c>
      <c r="C256" t="s">
        <v>643</v>
      </c>
      <c r="D256" s="105" t="s">
        <v>644</v>
      </c>
      <c r="E256" s="187">
        <v>42815</v>
      </c>
      <c r="F256" t="s">
        <v>57</v>
      </c>
      <c r="H256" t="s">
        <v>6434</v>
      </c>
    </row>
    <row r="257" spans="1:8">
      <c r="A257" t="s">
        <v>6372</v>
      </c>
      <c r="B257" t="s">
        <v>6435</v>
      </c>
      <c r="C257" t="s">
        <v>645</v>
      </c>
      <c r="D257" s="105" t="s">
        <v>646</v>
      </c>
      <c r="E257" s="187" t="s">
        <v>647</v>
      </c>
      <c r="F257" t="s">
        <v>326</v>
      </c>
      <c r="H257" t="s">
        <v>6434</v>
      </c>
    </row>
    <row r="258" spans="1:8">
      <c r="A258" t="s">
        <v>6372</v>
      </c>
      <c r="B258" t="s">
        <v>6436</v>
      </c>
      <c r="C258" t="s">
        <v>648</v>
      </c>
      <c r="D258" s="105" t="s">
        <v>649</v>
      </c>
      <c r="E258" s="187" t="s">
        <v>650</v>
      </c>
      <c r="F258" t="s">
        <v>107</v>
      </c>
      <c r="H258" t="s">
        <v>6437</v>
      </c>
    </row>
    <row r="259" spans="1:8">
      <c r="A259" t="s">
        <v>6372</v>
      </c>
      <c r="B259" t="s">
        <v>6438</v>
      </c>
      <c r="C259" t="s">
        <v>651</v>
      </c>
      <c r="D259" s="105" t="s">
        <v>652</v>
      </c>
      <c r="E259" s="187" t="s">
        <v>653</v>
      </c>
      <c r="F259" t="s">
        <v>654</v>
      </c>
      <c r="H259" t="s">
        <v>6439</v>
      </c>
    </row>
    <row r="260" spans="1:8">
      <c r="A260" t="s">
        <v>6372</v>
      </c>
      <c r="B260" t="s">
        <v>6440</v>
      </c>
      <c r="C260" t="s">
        <v>655</v>
      </c>
      <c r="D260" s="105" t="s">
        <v>656</v>
      </c>
      <c r="E260" s="187">
        <v>42826</v>
      </c>
      <c r="F260" t="s">
        <v>57</v>
      </c>
      <c r="H260" t="s">
        <v>6441</v>
      </c>
    </row>
    <row r="261" spans="1:8">
      <c r="A261" t="s">
        <v>6372</v>
      </c>
      <c r="B261" t="s">
        <v>6442</v>
      </c>
      <c r="C261" t="s">
        <v>657</v>
      </c>
      <c r="D261" s="105" t="s">
        <v>658</v>
      </c>
      <c r="E261" s="187">
        <v>41548</v>
      </c>
      <c r="F261" t="s">
        <v>558</v>
      </c>
      <c r="H261" t="s">
        <v>6441</v>
      </c>
    </row>
    <row r="262" spans="1:8">
      <c r="A262" t="s">
        <v>6372</v>
      </c>
      <c r="B262" t="s">
        <v>6443</v>
      </c>
      <c r="C262" t="s">
        <v>659</v>
      </c>
      <c r="D262" s="105" t="s">
        <v>660</v>
      </c>
      <c r="E262" s="187">
        <v>42826</v>
      </c>
      <c r="F262" t="s">
        <v>326</v>
      </c>
      <c r="H262" t="s">
        <v>6441</v>
      </c>
    </row>
    <row r="263" spans="1:8">
      <c r="A263" t="s">
        <v>6372</v>
      </c>
      <c r="B263" t="s">
        <v>6444</v>
      </c>
      <c r="C263" t="s">
        <v>661</v>
      </c>
      <c r="D263" s="105" t="s">
        <v>662</v>
      </c>
      <c r="E263" s="187">
        <v>42339</v>
      </c>
      <c r="F263" t="s">
        <v>57</v>
      </c>
      <c r="H263" t="s">
        <v>6445</v>
      </c>
    </row>
    <row r="264" spans="1:8">
      <c r="A264" t="s">
        <v>6372</v>
      </c>
      <c r="B264" t="s">
        <v>6446</v>
      </c>
      <c r="C264" t="s">
        <v>663</v>
      </c>
      <c r="D264" s="105" t="s">
        <v>664</v>
      </c>
      <c r="E264" s="187">
        <v>42248</v>
      </c>
      <c r="F264" t="s">
        <v>57</v>
      </c>
      <c r="H264" t="s">
        <v>6445</v>
      </c>
    </row>
    <row r="265" spans="1:8">
      <c r="A265" t="s">
        <v>6372</v>
      </c>
      <c r="B265" t="s">
        <v>6447</v>
      </c>
      <c r="C265" t="s">
        <v>665</v>
      </c>
      <c r="D265" s="105" t="s">
        <v>666</v>
      </c>
      <c r="E265" s="187">
        <v>42846</v>
      </c>
      <c r="F265" t="s">
        <v>326</v>
      </c>
      <c r="H265" t="s">
        <v>6445</v>
      </c>
    </row>
    <row r="266" spans="1:8">
      <c r="A266" t="s">
        <v>6372</v>
      </c>
      <c r="B266" t="s">
        <v>6448</v>
      </c>
      <c r="C266" t="s">
        <v>667</v>
      </c>
      <c r="D266" s="105" t="s">
        <v>668</v>
      </c>
      <c r="E266" s="187">
        <v>42870</v>
      </c>
      <c r="F266" t="s">
        <v>203</v>
      </c>
      <c r="H266" t="s">
        <v>6449</v>
      </c>
    </row>
    <row r="267" spans="1:8">
      <c r="A267" t="s">
        <v>6372</v>
      </c>
      <c r="B267" t="s">
        <v>6450</v>
      </c>
      <c r="C267" t="s">
        <v>669</v>
      </c>
      <c r="D267" s="105" t="s">
        <v>670</v>
      </c>
      <c r="E267" s="187">
        <v>41730</v>
      </c>
      <c r="F267" t="s">
        <v>203</v>
      </c>
      <c r="H267" t="s">
        <v>6451</v>
      </c>
    </row>
    <row r="268" spans="1:8">
      <c r="A268" t="s">
        <v>6372</v>
      </c>
      <c r="B268" t="s">
        <v>6452</v>
      </c>
      <c r="C268" t="s">
        <v>671</v>
      </c>
      <c r="D268" s="105" t="s">
        <v>672</v>
      </c>
      <c r="E268" s="187" t="s">
        <v>673</v>
      </c>
      <c r="F268" t="s">
        <v>203</v>
      </c>
      <c r="H268" t="s">
        <v>6451</v>
      </c>
    </row>
    <row r="269" spans="1:8">
      <c r="A269" t="s">
        <v>6372</v>
      </c>
      <c r="B269" t="s">
        <v>6453</v>
      </c>
      <c r="C269" t="s">
        <v>674</v>
      </c>
      <c r="D269" s="105" t="s">
        <v>675</v>
      </c>
      <c r="E269" s="187">
        <v>42513</v>
      </c>
      <c r="F269" t="s">
        <v>107</v>
      </c>
      <c r="H269" t="s">
        <v>6454</v>
      </c>
    </row>
    <row r="270" spans="1:8">
      <c r="A270" t="s">
        <v>6372</v>
      </c>
      <c r="B270" t="s">
        <v>6372</v>
      </c>
      <c r="C270" t="s">
        <v>676</v>
      </c>
      <c r="E270" s="187">
        <v>42846</v>
      </c>
      <c r="F270" t="s">
        <v>57</v>
      </c>
      <c r="H270" t="s">
        <v>6455</v>
      </c>
    </row>
    <row r="271" spans="1:8">
      <c r="A271" t="s">
        <v>6372</v>
      </c>
      <c r="B271" t="s">
        <v>6456</v>
      </c>
      <c r="C271" t="s">
        <v>677</v>
      </c>
      <c r="D271" s="105" t="s">
        <v>678</v>
      </c>
      <c r="E271" s="187">
        <v>42826</v>
      </c>
      <c r="F271" t="s">
        <v>326</v>
      </c>
      <c r="H271" t="s">
        <v>6455</v>
      </c>
    </row>
    <row r="272" spans="1:8">
      <c r="A272" t="s">
        <v>6372</v>
      </c>
      <c r="B272" t="s">
        <v>6457</v>
      </c>
      <c r="C272" t="s">
        <v>679</v>
      </c>
      <c r="D272" s="105" t="s">
        <v>680</v>
      </c>
      <c r="E272" s="187">
        <v>42725</v>
      </c>
      <c r="F272" t="s">
        <v>352</v>
      </c>
      <c r="H272" t="s">
        <v>6458</v>
      </c>
    </row>
    <row r="273" spans="1:8">
      <c r="A273" t="s">
        <v>6372</v>
      </c>
      <c r="B273" t="s">
        <v>6459</v>
      </c>
      <c r="C273" t="s">
        <v>681</v>
      </c>
      <c r="D273" s="105" t="s">
        <v>682</v>
      </c>
      <c r="E273" s="187">
        <v>41370</v>
      </c>
      <c r="F273" t="s">
        <v>107</v>
      </c>
      <c r="H273" t="s">
        <v>6460</v>
      </c>
    </row>
    <row r="274" spans="1:8">
      <c r="A274" t="s">
        <v>6372</v>
      </c>
      <c r="B274" t="s">
        <v>6461</v>
      </c>
      <c r="C274" t="s">
        <v>683</v>
      </c>
      <c r="D274" s="105" t="s">
        <v>684</v>
      </c>
      <c r="E274" s="187">
        <v>42887</v>
      </c>
      <c r="F274" t="s">
        <v>57</v>
      </c>
      <c r="H274" t="s">
        <v>3889</v>
      </c>
    </row>
    <row r="275" spans="1:8">
      <c r="A275" t="s">
        <v>6372</v>
      </c>
      <c r="B275" t="s">
        <v>6462</v>
      </c>
      <c r="C275" t="s">
        <v>685</v>
      </c>
      <c r="D275" s="105" t="s">
        <v>686</v>
      </c>
      <c r="E275" s="187">
        <v>42826</v>
      </c>
      <c r="F275" t="s">
        <v>57</v>
      </c>
      <c r="H275" t="s">
        <v>3889</v>
      </c>
    </row>
    <row r="276" spans="1:8">
      <c r="A276" t="s">
        <v>6372</v>
      </c>
      <c r="B276" t="s">
        <v>6463</v>
      </c>
      <c r="C276" t="s">
        <v>687</v>
      </c>
      <c r="D276" s="105" t="s">
        <v>688</v>
      </c>
      <c r="E276" s="187" t="s">
        <v>689</v>
      </c>
      <c r="F276" t="s">
        <v>57</v>
      </c>
      <c r="H276" t="s">
        <v>6464</v>
      </c>
    </row>
    <row r="277" spans="1:8">
      <c r="A277" t="s">
        <v>6372</v>
      </c>
      <c r="B277" t="s">
        <v>6465</v>
      </c>
      <c r="C277" t="s">
        <v>690</v>
      </c>
      <c r="D277" s="105" t="s">
        <v>691</v>
      </c>
      <c r="E277" s="187">
        <v>42772</v>
      </c>
      <c r="F277" t="s">
        <v>57</v>
      </c>
      <c r="H277" t="s">
        <v>6466</v>
      </c>
    </row>
    <row r="278" spans="1:8">
      <c r="A278" t="s">
        <v>6372</v>
      </c>
      <c r="B278" t="s">
        <v>6467</v>
      </c>
      <c r="C278" t="s">
        <v>692</v>
      </c>
      <c r="D278" s="105" t="s">
        <v>693</v>
      </c>
      <c r="E278" s="187">
        <v>42542</v>
      </c>
      <c r="F278" t="s">
        <v>107</v>
      </c>
      <c r="H278" t="s">
        <v>6468</v>
      </c>
    </row>
    <row r="279" spans="1:8">
      <c r="A279" t="s">
        <v>6372</v>
      </c>
      <c r="B279" t="s">
        <v>6469</v>
      </c>
      <c r="C279" t="s">
        <v>694</v>
      </c>
      <c r="D279" s="105" t="s">
        <v>695</v>
      </c>
      <c r="E279" s="187">
        <v>42542</v>
      </c>
      <c r="F279" t="s">
        <v>57</v>
      </c>
      <c r="H279" t="s">
        <v>6470</v>
      </c>
    </row>
    <row r="280" spans="1:8">
      <c r="A280" t="s">
        <v>6372</v>
      </c>
      <c r="B280" t="s">
        <v>6471</v>
      </c>
      <c r="C280" t="s">
        <v>696</v>
      </c>
      <c r="D280" s="105" t="s">
        <v>697</v>
      </c>
      <c r="E280" s="187">
        <v>42876</v>
      </c>
      <c r="F280" t="s">
        <v>57</v>
      </c>
      <c r="H280" t="s">
        <v>6470</v>
      </c>
    </row>
    <row r="281" spans="1:8">
      <c r="A281" t="s">
        <v>6372</v>
      </c>
      <c r="B281" t="s">
        <v>6472</v>
      </c>
      <c r="C281" t="s">
        <v>698</v>
      </c>
      <c r="D281" s="105" t="s">
        <v>699</v>
      </c>
      <c r="E281" s="187">
        <v>42300</v>
      </c>
      <c r="F281" t="s">
        <v>326</v>
      </c>
      <c r="H281" t="s">
        <v>6470</v>
      </c>
    </row>
    <row r="282" spans="1:8">
      <c r="A282" t="s">
        <v>6372</v>
      </c>
      <c r="B282" t="s">
        <v>6473</v>
      </c>
      <c r="C282" t="s">
        <v>700</v>
      </c>
      <c r="D282" s="105" t="s">
        <v>701</v>
      </c>
      <c r="E282" s="187">
        <v>42607</v>
      </c>
      <c r="F282" t="s">
        <v>326</v>
      </c>
      <c r="H282" t="s">
        <v>6470</v>
      </c>
    </row>
    <row r="283" spans="1:8">
      <c r="A283" t="s">
        <v>6372</v>
      </c>
      <c r="B283" t="s">
        <v>6474</v>
      </c>
      <c r="C283" t="s">
        <v>702</v>
      </c>
      <c r="D283" s="105" t="s">
        <v>703</v>
      </c>
      <c r="E283" s="187">
        <v>42324</v>
      </c>
      <c r="F283" t="s">
        <v>57</v>
      </c>
      <c r="H283" t="s">
        <v>6475</v>
      </c>
    </row>
    <row r="284" spans="1:8">
      <c r="A284" t="s">
        <v>6372</v>
      </c>
      <c r="B284" t="s">
        <v>6476</v>
      </c>
      <c r="C284" t="s">
        <v>704</v>
      </c>
      <c r="D284" s="105" t="s">
        <v>705</v>
      </c>
      <c r="E284" s="187" t="s">
        <v>706</v>
      </c>
      <c r="F284" t="s">
        <v>107</v>
      </c>
      <c r="H284" t="s">
        <v>6477</v>
      </c>
    </row>
    <row r="285" spans="1:8">
      <c r="A285" t="s">
        <v>6372</v>
      </c>
      <c r="B285" t="s">
        <v>6478</v>
      </c>
      <c r="C285" t="s">
        <v>707</v>
      </c>
      <c r="D285" s="105" t="s">
        <v>708</v>
      </c>
      <c r="E285" s="187">
        <v>41925</v>
      </c>
      <c r="F285" t="s">
        <v>558</v>
      </c>
      <c r="H285" t="s">
        <v>6479</v>
      </c>
    </row>
    <row r="286" spans="1:8">
      <c r="A286" t="s">
        <v>6372</v>
      </c>
      <c r="B286" t="s">
        <v>6480</v>
      </c>
      <c r="C286" t="s">
        <v>709</v>
      </c>
      <c r="D286" s="105" t="s">
        <v>710</v>
      </c>
      <c r="E286" s="187" t="s">
        <v>711</v>
      </c>
      <c r="F286" t="s">
        <v>57</v>
      </c>
      <c r="H286" t="s">
        <v>6479</v>
      </c>
    </row>
    <row r="287" spans="1:8">
      <c r="A287" t="s">
        <v>6372</v>
      </c>
      <c r="B287" t="s">
        <v>6481</v>
      </c>
      <c r="C287" t="s">
        <v>712</v>
      </c>
      <c r="D287" s="105" t="s">
        <v>713</v>
      </c>
      <c r="E287" s="187">
        <v>42858</v>
      </c>
      <c r="F287" t="s">
        <v>57</v>
      </c>
      <c r="H287" t="s">
        <v>6479</v>
      </c>
    </row>
    <row r="288" spans="1:8">
      <c r="A288" t="s">
        <v>6372</v>
      </c>
      <c r="B288" t="s">
        <v>6482</v>
      </c>
      <c r="C288" t="s">
        <v>714</v>
      </c>
      <c r="D288" s="105" t="s">
        <v>715</v>
      </c>
      <c r="E288" s="187" t="s">
        <v>488</v>
      </c>
      <c r="F288" t="s">
        <v>558</v>
      </c>
      <c r="H288" t="s">
        <v>6483</v>
      </c>
    </row>
    <row r="289" spans="1:8">
      <c r="A289" t="s">
        <v>6372</v>
      </c>
      <c r="B289" t="s">
        <v>6484</v>
      </c>
      <c r="C289" t="s">
        <v>716</v>
      </c>
      <c r="D289" s="105" t="s">
        <v>717</v>
      </c>
      <c r="E289" s="187" t="s">
        <v>718</v>
      </c>
      <c r="F289" t="s">
        <v>194</v>
      </c>
      <c r="H289" t="s">
        <v>6483</v>
      </c>
    </row>
    <row r="290" spans="1:8">
      <c r="A290" t="s">
        <v>6372</v>
      </c>
      <c r="B290" t="s">
        <v>6485</v>
      </c>
      <c r="C290" t="s">
        <v>719</v>
      </c>
      <c r="D290" s="105" t="s">
        <v>720</v>
      </c>
      <c r="E290" s="187">
        <v>42846</v>
      </c>
      <c r="F290" t="s">
        <v>57</v>
      </c>
      <c r="H290" t="s">
        <v>6483</v>
      </c>
    </row>
    <row r="291" spans="1:8">
      <c r="A291" t="s">
        <v>6372</v>
      </c>
      <c r="B291" t="s">
        <v>6486</v>
      </c>
      <c r="C291" t="s">
        <v>721</v>
      </c>
      <c r="D291" s="105" t="s">
        <v>722</v>
      </c>
      <c r="E291" s="187">
        <v>42887</v>
      </c>
      <c r="F291" t="s">
        <v>326</v>
      </c>
      <c r="H291" t="s">
        <v>6483</v>
      </c>
    </row>
    <row r="292" spans="1:8">
      <c r="A292" t="s">
        <v>6372</v>
      </c>
      <c r="B292" t="s">
        <v>6487</v>
      </c>
      <c r="C292" t="s">
        <v>723</v>
      </c>
      <c r="D292" s="105" t="s">
        <v>724</v>
      </c>
      <c r="E292" s="187">
        <v>42552</v>
      </c>
      <c r="F292" t="s">
        <v>107</v>
      </c>
      <c r="H292" t="s">
        <v>6488</v>
      </c>
    </row>
    <row r="293" spans="1:8">
      <c r="A293" t="s">
        <v>6372</v>
      </c>
      <c r="B293" t="s">
        <v>6489</v>
      </c>
      <c r="C293" t="s">
        <v>725</v>
      </c>
      <c r="D293" s="105" t="s">
        <v>726</v>
      </c>
      <c r="E293" s="187">
        <v>42876</v>
      </c>
      <c r="F293" t="s">
        <v>57</v>
      </c>
      <c r="H293" t="s">
        <v>6490</v>
      </c>
    </row>
    <row r="294" spans="1:8">
      <c r="A294" t="s">
        <v>6372</v>
      </c>
      <c r="B294" t="s">
        <v>6491</v>
      </c>
      <c r="C294" t="s">
        <v>727</v>
      </c>
      <c r="D294" s="105" t="s">
        <v>728</v>
      </c>
      <c r="E294" s="187">
        <v>42846</v>
      </c>
      <c r="F294" t="s">
        <v>57</v>
      </c>
      <c r="H294" t="s">
        <v>6490</v>
      </c>
    </row>
    <row r="295" spans="1:8">
      <c r="A295" t="s">
        <v>6372</v>
      </c>
      <c r="B295" t="s">
        <v>6492</v>
      </c>
      <c r="C295" t="s">
        <v>729</v>
      </c>
      <c r="D295" s="105" t="s">
        <v>730</v>
      </c>
      <c r="E295" s="187">
        <v>42876</v>
      </c>
      <c r="F295" t="s">
        <v>558</v>
      </c>
      <c r="H295" t="s">
        <v>6490</v>
      </c>
    </row>
    <row r="296" spans="1:8">
      <c r="A296" t="s">
        <v>6372</v>
      </c>
      <c r="B296" t="s">
        <v>6493</v>
      </c>
      <c r="C296" t="s">
        <v>731</v>
      </c>
      <c r="D296" s="105" t="s">
        <v>732</v>
      </c>
      <c r="E296" s="187">
        <v>42876</v>
      </c>
      <c r="F296" t="s">
        <v>326</v>
      </c>
      <c r="H296" t="s">
        <v>6490</v>
      </c>
    </row>
    <row r="297" spans="1:8">
      <c r="A297" t="s">
        <v>6372</v>
      </c>
      <c r="B297" t="s">
        <v>6494</v>
      </c>
      <c r="C297" t="s">
        <v>733</v>
      </c>
      <c r="D297" s="105" t="s">
        <v>734</v>
      </c>
      <c r="E297" s="187">
        <v>42876</v>
      </c>
      <c r="F297" t="s">
        <v>194</v>
      </c>
      <c r="H297" t="s">
        <v>6490</v>
      </c>
    </row>
    <row r="298" spans="1:8">
      <c r="A298" t="s">
        <v>6372</v>
      </c>
      <c r="B298" t="s">
        <v>6495</v>
      </c>
      <c r="C298" t="s">
        <v>735</v>
      </c>
      <c r="D298" s="105" t="s">
        <v>736</v>
      </c>
      <c r="E298" s="187">
        <v>42876</v>
      </c>
      <c r="F298" t="s">
        <v>57</v>
      </c>
      <c r="H298" t="s">
        <v>6496</v>
      </c>
    </row>
    <row r="299" spans="1:8">
      <c r="A299" t="s">
        <v>6372</v>
      </c>
      <c r="B299" t="s">
        <v>6497</v>
      </c>
      <c r="C299" t="s">
        <v>737</v>
      </c>
      <c r="D299" s="105" t="s">
        <v>738</v>
      </c>
      <c r="E299" s="187">
        <v>42876</v>
      </c>
      <c r="F299" t="s">
        <v>57</v>
      </c>
      <c r="H299" t="s">
        <v>6496</v>
      </c>
    </row>
    <row r="300" spans="1:8">
      <c r="A300" t="s">
        <v>6372</v>
      </c>
      <c r="B300" t="s">
        <v>6498</v>
      </c>
      <c r="C300" t="s">
        <v>739</v>
      </c>
      <c r="D300" s="105" t="s">
        <v>740</v>
      </c>
      <c r="E300" s="187">
        <v>42887</v>
      </c>
      <c r="F300" t="s">
        <v>57</v>
      </c>
      <c r="H300" t="s">
        <v>6496</v>
      </c>
    </row>
    <row r="301" spans="1:8">
      <c r="A301" t="s">
        <v>6372</v>
      </c>
      <c r="B301" t="s">
        <v>6499</v>
      </c>
      <c r="C301" t="s">
        <v>741</v>
      </c>
      <c r="D301" s="105" t="s">
        <v>742</v>
      </c>
      <c r="E301" s="187">
        <v>42876</v>
      </c>
      <c r="F301" t="s">
        <v>326</v>
      </c>
      <c r="H301" t="s">
        <v>6496</v>
      </c>
    </row>
    <row r="302" spans="1:8">
      <c r="A302" t="s">
        <v>6372</v>
      </c>
      <c r="B302" t="s">
        <v>6500</v>
      </c>
      <c r="C302" t="s">
        <v>743</v>
      </c>
      <c r="D302" s="105" t="s">
        <v>744</v>
      </c>
      <c r="E302" s="187">
        <v>42826</v>
      </c>
      <c r="F302" t="s">
        <v>57</v>
      </c>
      <c r="H302" t="s">
        <v>6501</v>
      </c>
    </row>
    <row r="303" spans="1:8">
      <c r="A303" t="s">
        <v>6372</v>
      </c>
      <c r="B303" t="s">
        <v>6502</v>
      </c>
      <c r="C303" t="s">
        <v>745</v>
      </c>
      <c r="D303" s="105" t="s">
        <v>746</v>
      </c>
      <c r="E303" s="187">
        <v>42667</v>
      </c>
      <c r="F303" t="s">
        <v>57</v>
      </c>
      <c r="H303" t="s">
        <v>6503</v>
      </c>
    </row>
    <row r="304" spans="1:8">
      <c r="A304" t="s">
        <v>6372</v>
      </c>
      <c r="B304" t="s">
        <v>6504</v>
      </c>
      <c r="C304" t="s">
        <v>747</v>
      </c>
      <c r="D304" s="105" t="s">
        <v>748</v>
      </c>
      <c r="E304" s="187">
        <v>42887</v>
      </c>
      <c r="F304" t="s">
        <v>326</v>
      </c>
      <c r="H304" t="s">
        <v>6503</v>
      </c>
    </row>
    <row r="305" spans="1:8">
      <c r="A305" t="s">
        <v>6372</v>
      </c>
      <c r="B305" t="s">
        <v>6505</v>
      </c>
      <c r="C305" t="s">
        <v>749</v>
      </c>
      <c r="D305" s="105" t="s">
        <v>750</v>
      </c>
      <c r="E305" s="187" t="s">
        <v>751</v>
      </c>
      <c r="F305" t="s">
        <v>107</v>
      </c>
      <c r="H305" t="s">
        <v>6506</v>
      </c>
    </row>
    <row r="306" spans="1:8">
      <c r="A306" t="s">
        <v>6372</v>
      </c>
      <c r="B306" t="s">
        <v>6507</v>
      </c>
      <c r="C306" t="s">
        <v>752</v>
      </c>
      <c r="D306" s="105" t="s">
        <v>753</v>
      </c>
      <c r="E306" s="187">
        <v>42902</v>
      </c>
      <c r="F306" t="s">
        <v>194</v>
      </c>
      <c r="H306" t="s">
        <v>6508</v>
      </c>
    </row>
    <row r="307" spans="1:8">
      <c r="A307" t="s">
        <v>6372</v>
      </c>
      <c r="B307" t="s">
        <v>6509</v>
      </c>
      <c r="C307" t="s">
        <v>754</v>
      </c>
      <c r="D307" s="105" t="s">
        <v>755</v>
      </c>
      <c r="E307" s="187">
        <v>42905</v>
      </c>
      <c r="F307" t="s">
        <v>57</v>
      </c>
      <c r="H307" t="s">
        <v>6508</v>
      </c>
    </row>
    <row r="308" spans="1:8">
      <c r="A308" t="s">
        <v>6372</v>
      </c>
      <c r="B308" t="s">
        <v>6510</v>
      </c>
      <c r="C308" t="s">
        <v>756</v>
      </c>
      <c r="D308" s="105" t="s">
        <v>757</v>
      </c>
      <c r="E308" s="187">
        <v>42902</v>
      </c>
      <c r="F308" t="s">
        <v>57</v>
      </c>
      <c r="H308" t="s">
        <v>6508</v>
      </c>
    </row>
    <row r="309" spans="1:8">
      <c r="A309" t="s">
        <v>6372</v>
      </c>
      <c r="B309" t="s">
        <v>6511</v>
      </c>
      <c r="C309" t="s">
        <v>758</v>
      </c>
      <c r="D309" s="105" t="s">
        <v>759</v>
      </c>
      <c r="E309" s="187">
        <v>42876</v>
      </c>
      <c r="F309" t="s">
        <v>558</v>
      </c>
      <c r="H309" t="s">
        <v>6508</v>
      </c>
    </row>
    <row r="310" spans="1:8">
      <c r="A310" t="s">
        <v>6372</v>
      </c>
      <c r="B310" t="s">
        <v>6512</v>
      </c>
      <c r="C310" t="s">
        <v>760</v>
      </c>
      <c r="D310" s="105" t="s">
        <v>761</v>
      </c>
      <c r="E310" s="187" t="s">
        <v>762</v>
      </c>
      <c r="F310" t="s">
        <v>326</v>
      </c>
      <c r="H310" t="s">
        <v>6508</v>
      </c>
    </row>
    <row r="311" spans="1:8">
      <c r="A311" t="s">
        <v>6372</v>
      </c>
      <c r="B311" t="s">
        <v>6513</v>
      </c>
      <c r="C311" t="s">
        <v>763</v>
      </c>
      <c r="D311" s="105" t="s">
        <v>764</v>
      </c>
      <c r="E311" s="187">
        <v>42876</v>
      </c>
      <c r="F311" t="s">
        <v>57</v>
      </c>
      <c r="H311" t="s">
        <v>6514</v>
      </c>
    </row>
    <row r="312" spans="1:8">
      <c r="A312" t="s">
        <v>6372</v>
      </c>
      <c r="B312" t="s">
        <v>6515</v>
      </c>
      <c r="C312" t="s">
        <v>765</v>
      </c>
      <c r="D312" s="105" t="s">
        <v>766</v>
      </c>
      <c r="E312" s="187">
        <v>42876</v>
      </c>
      <c r="F312" t="s">
        <v>326</v>
      </c>
      <c r="H312" t="s">
        <v>6514</v>
      </c>
    </row>
    <row r="313" spans="1:8">
      <c r="A313" t="s">
        <v>6372</v>
      </c>
      <c r="B313" t="s">
        <v>6516</v>
      </c>
      <c r="C313" t="s">
        <v>767</v>
      </c>
      <c r="D313" s="105" t="s">
        <v>768</v>
      </c>
      <c r="E313" s="187">
        <v>42887</v>
      </c>
      <c r="F313" t="s">
        <v>57</v>
      </c>
      <c r="H313" t="s">
        <v>6514</v>
      </c>
    </row>
    <row r="314" spans="1:8">
      <c r="A314" t="s">
        <v>6372</v>
      </c>
      <c r="B314" t="s">
        <v>6517</v>
      </c>
      <c r="C314" t="s">
        <v>769</v>
      </c>
      <c r="D314" s="105" t="s">
        <v>770</v>
      </c>
      <c r="E314" s="187" t="s">
        <v>771</v>
      </c>
      <c r="F314" t="s">
        <v>107</v>
      </c>
      <c r="H314" t="s">
        <v>6518</v>
      </c>
    </row>
    <row r="315" spans="1:8">
      <c r="A315" t="s">
        <v>6372</v>
      </c>
      <c r="B315" t="s">
        <v>6519</v>
      </c>
      <c r="C315" t="s">
        <v>772</v>
      </c>
      <c r="D315" s="105" t="s">
        <v>773</v>
      </c>
      <c r="E315" s="187">
        <v>42552</v>
      </c>
      <c r="F315" t="s">
        <v>57</v>
      </c>
      <c r="H315" t="s">
        <v>6518</v>
      </c>
    </row>
    <row r="316" spans="1:8">
      <c r="A316" t="s">
        <v>6372</v>
      </c>
      <c r="B316" t="s">
        <v>6520</v>
      </c>
      <c r="C316" t="s">
        <v>774</v>
      </c>
      <c r="D316" s="105" t="s">
        <v>775</v>
      </c>
      <c r="E316" s="187">
        <v>42583</v>
      </c>
      <c r="F316" t="s">
        <v>57</v>
      </c>
      <c r="H316" t="s">
        <v>6518</v>
      </c>
    </row>
    <row r="317" spans="1:8">
      <c r="A317" t="s">
        <v>6372</v>
      </c>
      <c r="B317" t="s">
        <v>6521</v>
      </c>
      <c r="C317" t="s">
        <v>776</v>
      </c>
      <c r="D317" s="105" t="s">
        <v>777</v>
      </c>
      <c r="E317" s="187">
        <v>42863</v>
      </c>
      <c r="F317" t="s">
        <v>558</v>
      </c>
      <c r="H317" t="s">
        <v>6518</v>
      </c>
    </row>
    <row r="318" spans="1:8">
      <c r="A318" t="s">
        <v>6372</v>
      </c>
      <c r="B318" t="s">
        <v>6522</v>
      </c>
      <c r="C318" t="s">
        <v>778</v>
      </c>
      <c r="D318" s="105" t="s">
        <v>779</v>
      </c>
      <c r="E318" s="187">
        <v>42887</v>
      </c>
      <c r="F318" t="s">
        <v>326</v>
      </c>
      <c r="H318" t="s">
        <v>6518</v>
      </c>
    </row>
    <row r="319" spans="1:8">
      <c r="A319" t="s">
        <v>6372</v>
      </c>
      <c r="B319" t="s">
        <v>6523</v>
      </c>
      <c r="C319" t="s">
        <v>780</v>
      </c>
      <c r="D319" s="105" t="s">
        <v>781</v>
      </c>
      <c r="E319" s="187">
        <v>42231</v>
      </c>
      <c r="F319" t="s">
        <v>107</v>
      </c>
      <c r="H319" t="s">
        <v>6524</v>
      </c>
    </row>
    <row r="320" spans="1:8">
      <c r="A320" t="s">
        <v>6372</v>
      </c>
      <c r="B320" t="s">
        <v>6525</v>
      </c>
      <c r="C320" t="s">
        <v>782</v>
      </c>
      <c r="D320" s="105" t="s">
        <v>783</v>
      </c>
      <c r="E320" s="187">
        <v>42826</v>
      </c>
      <c r="F320" t="s">
        <v>57</v>
      </c>
      <c r="H320" t="s">
        <v>6524</v>
      </c>
    </row>
    <row r="321" spans="1:8">
      <c r="A321" t="s">
        <v>6372</v>
      </c>
      <c r="B321" t="s">
        <v>6526</v>
      </c>
      <c r="C321" t="s">
        <v>784</v>
      </c>
      <c r="D321" s="105" t="s">
        <v>785</v>
      </c>
      <c r="E321" s="187">
        <v>42644</v>
      </c>
      <c r="F321" t="s">
        <v>57</v>
      </c>
      <c r="H321" t="s">
        <v>6524</v>
      </c>
    </row>
    <row r="322" spans="1:8">
      <c r="A322" t="s">
        <v>6372</v>
      </c>
      <c r="B322" t="s">
        <v>6527</v>
      </c>
      <c r="C322" t="s">
        <v>786</v>
      </c>
      <c r="D322" s="105" t="s">
        <v>787</v>
      </c>
      <c r="E322" s="187">
        <v>42887</v>
      </c>
      <c r="F322" t="s">
        <v>57</v>
      </c>
      <c r="H322" t="s">
        <v>6524</v>
      </c>
    </row>
    <row r="323" spans="1:8">
      <c r="A323" t="s">
        <v>6372</v>
      </c>
      <c r="B323" t="s">
        <v>6528</v>
      </c>
      <c r="C323" t="s">
        <v>788</v>
      </c>
      <c r="D323" s="105" t="s">
        <v>789</v>
      </c>
      <c r="E323" s="187">
        <v>42298</v>
      </c>
      <c r="F323" t="s">
        <v>326</v>
      </c>
      <c r="H323" t="s">
        <v>6524</v>
      </c>
    </row>
    <row r="324" spans="1:8">
      <c r="A324" t="s">
        <v>6372</v>
      </c>
      <c r="B324" t="s">
        <v>6529</v>
      </c>
      <c r="C324" t="s">
        <v>790</v>
      </c>
      <c r="D324" s="105" t="s">
        <v>791</v>
      </c>
      <c r="E324" s="187">
        <v>42583</v>
      </c>
      <c r="F324" t="s">
        <v>352</v>
      </c>
      <c r="H324" t="s">
        <v>6530</v>
      </c>
    </row>
    <row r="325" spans="1:8">
      <c r="A325" t="s">
        <v>6531</v>
      </c>
      <c r="B325" t="s">
        <v>6532</v>
      </c>
      <c r="C325" t="s">
        <v>792</v>
      </c>
      <c r="D325" s="105" t="s">
        <v>793</v>
      </c>
      <c r="E325" s="187">
        <v>41099</v>
      </c>
      <c r="F325" t="s">
        <v>107</v>
      </c>
    </row>
    <row r="326" spans="1:8">
      <c r="A326" t="s">
        <v>6531</v>
      </c>
      <c r="B326" t="s">
        <v>6533</v>
      </c>
      <c r="C326" t="s">
        <v>794</v>
      </c>
      <c r="D326" s="105" t="s">
        <v>795</v>
      </c>
      <c r="E326" s="187">
        <v>42233</v>
      </c>
      <c r="F326" t="s">
        <v>176</v>
      </c>
      <c r="H326" t="s">
        <v>6534</v>
      </c>
    </row>
    <row r="327" spans="1:8">
      <c r="A327" t="s">
        <v>6531</v>
      </c>
      <c r="B327" t="s">
        <v>6535</v>
      </c>
      <c r="C327" t="s">
        <v>796</v>
      </c>
      <c r="D327" s="105" t="s">
        <v>797</v>
      </c>
      <c r="E327" s="187" t="s">
        <v>798</v>
      </c>
      <c r="F327" t="s">
        <v>57</v>
      </c>
      <c r="H327" t="s">
        <v>6534</v>
      </c>
    </row>
    <row r="328" spans="1:8">
      <c r="A328" t="s">
        <v>6531</v>
      </c>
      <c r="B328" t="s">
        <v>6536</v>
      </c>
      <c r="C328" t="s">
        <v>799</v>
      </c>
      <c r="D328" s="105" t="s">
        <v>800</v>
      </c>
      <c r="E328" s="187">
        <v>42528</v>
      </c>
      <c r="F328" t="s">
        <v>194</v>
      </c>
      <c r="H328" t="s">
        <v>6534</v>
      </c>
    </row>
    <row r="329" spans="1:8">
      <c r="A329" t="s">
        <v>6531</v>
      </c>
      <c r="B329" t="s">
        <v>6537</v>
      </c>
      <c r="C329" t="s">
        <v>801</v>
      </c>
      <c r="D329" s="105" t="s">
        <v>802</v>
      </c>
      <c r="E329" s="187">
        <v>42887</v>
      </c>
      <c r="F329" t="s">
        <v>194</v>
      </c>
      <c r="H329" t="s">
        <v>6534</v>
      </c>
    </row>
    <row r="330" spans="1:8">
      <c r="A330" t="s">
        <v>6531</v>
      </c>
      <c r="B330" t="s">
        <v>6538</v>
      </c>
      <c r="C330" t="s">
        <v>803</v>
      </c>
      <c r="D330" s="105" t="s">
        <v>804</v>
      </c>
      <c r="E330" s="187" t="s">
        <v>805</v>
      </c>
      <c r="F330" t="s">
        <v>57</v>
      </c>
      <c r="H330" t="s">
        <v>6534</v>
      </c>
    </row>
    <row r="331" spans="1:8">
      <c r="A331" t="s">
        <v>6531</v>
      </c>
      <c r="B331" t="s">
        <v>6539</v>
      </c>
      <c r="C331" t="s">
        <v>806</v>
      </c>
      <c r="D331" s="105" t="s">
        <v>807</v>
      </c>
      <c r="E331" s="187">
        <v>42259</v>
      </c>
      <c r="F331" t="s">
        <v>326</v>
      </c>
      <c r="H331" t="s">
        <v>6534</v>
      </c>
    </row>
    <row r="332" spans="1:8">
      <c r="A332" t="s">
        <v>6531</v>
      </c>
      <c r="B332" t="s">
        <v>6540</v>
      </c>
      <c r="C332" t="s">
        <v>808</v>
      </c>
      <c r="D332" s="105" t="s">
        <v>809</v>
      </c>
      <c r="E332" s="187" t="s">
        <v>810</v>
      </c>
      <c r="F332" t="s">
        <v>57</v>
      </c>
      <c r="H332" t="s">
        <v>6534</v>
      </c>
    </row>
    <row r="333" spans="1:8">
      <c r="A333" t="s">
        <v>6531</v>
      </c>
      <c r="B333" t="s">
        <v>6541</v>
      </c>
      <c r="C333" t="s">
        <v>811</v>
      </c>
      <c r="D333" s="105" t="s">
        <v>812</v>
      </c>
      <c r="E333" s="187">
        <v>42229</v>
      </c>
      <c r="F333" t="s">
        <v>107</v>
      </c>
    </row>
    <row r="334" spans="1:8">
      <c r="A334" t="s">
        <v>6531</v>
      </c>
      <c r="B334" t="s">
        <v>6542</v>
      </c>
      <c r="C334" t="s">
        <v>813</v>
      </c>
      <c r="D334" s="105" t="s">
        <v>814</v>
      </c>
      <c r="E334" s="187">
        <v>41036</v>
      </c>
      <c r="F334" t="s">
        <v>176</v>
      </c>
      <c r="H334" t="s">
        <v>6534</v>
      </c>
    </row>
    <row r="335" spans="1:8">
      <c r="A335" t="s">
        <v>6531</v>
      </c>
      <c r="B335" t="s">
        <v>6543</v>
      </c>
      <c r="C335" t="s">
        <v>815</v>
      </c>
      <c r="D335" s="105" t="s">
        <v>816</v>
      </c>
      <c r="E335" s="187">
        <v>42522</v>
      </c>
      <c r="F335" t="s">
        <v>57</v>
      </c>
      <c r="H335" t="s">
        <v>6534</v>
      </c>
    </row>
    <row r="336" spans="1:8">
      <c r="A336" t="s">
        <v>6531</v>
      </c>
      <c r="B336" t="s">
        <v>6544</v>
      </c>
      <c r="C336" t="s">
        <v>817</v>
      </c>
      <c r="D336" s="105" t="s">
        <v>818</v>
      </c>
      <c r="E336" s="187">
        <v>41821</v>
      </c>
      <c r="F336" t="s">
        <v>57</v>
      </c>
      <c r="H336" t="s">
        <v>6534</v>
      </c>
    </row>
    <row r="337" spans="1:8">
      <c r="A337" t="s">
        <v>6531</v>
      </c>
      <c r="B337" t="s">
        <v>6545</v>
      </c>
      <c r="C337" t="s">
        <v>819</v>
      </c>
      <c r="D337" s="105" t="s">
        <v>820</v>
      </c>
      <c r="E337" s="187">
        <v>41487</v>
      </c>
      <c r="F337" t="s">
        <v>326</v>
      </c>
      <c r="H337" t="s">
        <v>6534</v>
      </c>
    </row>
    <row r="338" spans="1:8">
      <c r="A338" t="s">
        <v>6531</v>
      </c>
      <c r="B338" t="s">
        <v>6546</v>
      </c>
      <c r="C338" t="s">
        <v>821</v>
      </c>
      <c r="D338" s="105" t="s">
        <v>822</v>
      </c>
      <c r="E338" s="187" t="s">
        <v>823</v>
      </c>
      <c r="F338" t="s">
        <v>194</v>
      </c>
      <c r="H338" t="s">
        <v>6534</v>
      </c>
    </row>
    <row r="339" spans="1:8">
      <c r="A339" t="s">
        <v>6531</v>
      </c>
      <c r="B339" t="s">
        <v>6547</v>
      </c>
      <c r="C339" t="s">
        <v>824</v>
      </c>
      <c r="D339" s="105" t="s">
        <v>825</v>
      </c>
      <c r="E339" s="187">
        <v>42887</v>
      </c>
      <c r="F339" t="s">
        <v>57</v>
      </c>
      <c r="H339" t="s">
        <v>6534</v>
      </c>
    </row>
    <row r="340" spans="1:8">
      <c r="A340" t="s">
        <v>6531</v>
      </c>
      <c r="B340" t="s">
        <v>6548</v>
      </c>
      <c r="C340" t="s">
        <v>826</v>
      </c>
      <c r="D340" s="105" t="s">
        <v>827</v>
      </c>
      <c r="E340" s="187">
        <v>42887</v>
      </c>
      <c r="F340" t="s">
        <v>57</v>
      </c>
      <c r="H340" t="s">
        <v>6534</v>
      </c>
    </row>
    <row r="341" spans="1:8">
      <c r="A341" t="s">
        <v>6531</v>
      </c>
      <c r="B341" t="s">
        <v>6549</v>
      </c>
      <c r="C341" t="s">
        <v>828</v>
      </c>
      <c r="D341" s="105" t="s">
        <v>829</v>
      </c>
      <c r="E341" s="187">
        <v>41038</v>
      </c>
      <c r="F341" t="s">
        <v>57</v>
      </c>
      <c r="H341" t="s">
        <v>6550</v>
      </c>
    </row>
    <row r="342" spans="1:8">
      <c r="A342" t="s">
        <v>6531</v>
      </c>
      <c r="B342" t="s">
        <v>6551</v>
      </c>
      <c r="C342" t="s">
        <v>830</v>
      </c>
      <c r="D342" s="105" t="s">
        <v>831</v>
      </c>
      <c r="E342" s="187">
        <v>41456</v>
      </c>
      <c r="F342" t="s">
        <v>107</v>
      </c>
    </row>
    <row r="343" spans="1:8">
      <c r="A343" t="s">
        <v>6531</v>
      </c>
      <c r="B343" t="s">
        <v>6552</v>
      </c>
      <c r="C343" t="s">
        <v>832</v>
      </c>
      <c r="D343" s="105" t="s">
        <v>833</v>
      </c>
      <c r="E343" s="187">
        <v>42887</v>
      </c>
      <c r="F343" t="s">
        <v>57</v>
      </c>
      <c r="H343" t="s">
        <v>6553</v>
      </c>
    </row>
    <row r="344" spans="1:8">
      <c r="A344" t="s">
        <v>6531</v>
      </c>
      <c r="B344" t="s">
        <v>6554</v>
      </c>
      <c r="C344" t="s">
        <v>834</v>
      </c>
      <c r="D344" s="105" t="s">
        <v>835</v>
      </c>
      <c r="E344" s="187">
        <v>41068</v>
      </c>
      <c r="F344" t="s">
        <v>176</v>
      </c>
      <c r="H344" t="s">
        <v>6553</v>
      </c>
    </row>
    <row r="345" spans="1:8">
      <c r="A345" t="s">
        <v>6531</v>
      </c>
      <c r="B345" t="s">
        <v>6555</v>
      </c>
      <c r="C345" t="s">
        <v>836</v>
      </c>
      <c r="D345" s="105" t="s">
        <v>837</v>
      </c>
      <c r="E345" s="187">
        <v>42858</v>
      </c>
      <c r="F345" t="s">
        <v>57</v>
      </c>
      <c r="H345" t="s">
        <v>6553</v>
      </c>
    </row>
    <row r="346" spans="1:8">
      <c r="A346" t="s">
        <v>6531</v>
      </c>
      <c r="B346" t="s">
        <v>6556</v>
      </c>
      <c r="C346" t="s">
        <v>838</v>
      </c>
      <c r="D346" s="105" t="s">
        <v>839</v>
      </c>
      <c r="E346" s="187">
        <v>42856</v>
      </c>
      <c r="F346" t="s">
        <v>326</v>
      </c>
      <c r="H346" t="s">
        <v>6553</v>
      </c>
    </row>
    <row r="347" spans="1:8">
      <c r="A347" t="s">
        <v>6531</v>
      </c>
      <c r="B347" t="s">
        <v>6557</v>
      </c>
      <c r="C347" t="s">
        <v>840</v>
      </c>
      <c r="D347" s="105" t="s">
        <v>841</v>
      </c>
      <c r="E347" s="187">
        <v>42422</v>
      </c>
      <c r="F347" t="s">
        <v>326</v>
      </c>
      <c r="H347" t="s">
        <v>6553</v>
      </c>
    </row>
    <row r="348" spans="1:8">
      <c r="A348" t="s">
        <v>6531</v>
      </c>
      <c r="B348" t="s">
        <v>6558</v>
      </c>
      <c r="C348" t="s">
        <v>842</v>
      </c>
      <c r="D348" s="105" t="s">
        <v>843</v>
      </c>
      <c r="E348" s="187">
        <v>42597</v>
      </c>
      <c r="F348" t="s">
        <v>194</v>
      </c>
      <c r="H348" t="s">
        <v>6553</v>
      </c>
    </row>
    <row r="349" spans="1:8">
      <c r="A349" t="s">
        <v>6531</v>
      </c>
      <c r="B349" t="s">
        <v>6559</v>
      </c>
      <c r="C349" t="s">
        <v>844</v>
      </c>
      <c r="D349" s="105" t="s">
        <v>845</v>
      </c>
      <c r="E349" s="187">
        <v>42901</v>
      </c>
      <c r="F349" t="s">
        <v>57</v>
      </c>
      <c r="H349" t="s">
        <v>6553</v>
      </c>
    </row>
    <row r="350" spans="1:8">
      <c r="A350" t="s">
        <v>6531</v>
      </c>
      <c r="B350" t="s">
        <v>6531</v>
      </c>
      <c r="C350" t="s">
        <v>846</v>
      </c>
      <c r="E350" s="187">
        <v>42826</v>
      </c>
      <c r="F350" t="s">
        <v>57</v>
      </c>
      <c r="H350" t="s">
        <v>6560</v>
      </c>
    </row>
    <row r="351" spans="1:8">
      <c r="A351" t="s">
        <v>6531</v>
      </c>
      <c r="B351" t="s">
        <v>6561</v>
      </c>
      <c r="C351" t="s">
        <v>847</v>
      </c>
      <c r="D351" s="105" t="s">
        <v>848</v>
      </c>
      <c r="E351" s="187">
        <v>42826</v>
      </c>
      <c r="F351" t="s">
        <v>107</v>
      </c>
    </row>
    <row r="352" spans="1:8">
      <c r="A352" t="s">
        <v>6531</v>
      </c>
      <c r="B352" t="s">
        <v>6562</v>
      </c>
      <c r="C352" t="s">
        <v>849</v>
      </c>
      <c r="D352" s="105" t="s">
        <v>850</v>
      </c>
      <c r="E352" s="187">
        <v>41944</v>
      </c>
      <c r="F352" t="s">
        <v>107</v>
      </c>
    </row>
    <row r="353" spans="1:8">
      <c r="A353" t="s">
        <v>6531</v>
      </c>
      <c r="B353" t="s">
        <v>6563</v>
      </c>
      <c r="C353" t="s">
        <v>851</v>
      </c>
      <c r="D353" s="105" t="s">
        <v>852</v>
      </c>
      <c r="E353" s="187">
        <v>42298</v>
      </c>
      <c r="F353" t="s">
        <v>57</v>
      </c>
      <c r="H353" t="s">
        <v>6564</v>
      </c>
    </row>
    <row r="354" spans="1:8">
      <c r="A354" t="s">
        <v>6531</v>
      </c>
      <c r="B354" t="s">
        <v>6565</v>
      </c>
      <c r="C354" t="s">
        <v>853</v>
      </c>
      <c r="D354" s="105" t="s">
        <v>854</v>
      </c>
      <c r="E354" s="187">
        <v>42298</v>
      </c>
      <c r="F354" t="s">
        <v>57</v>
      </c>
      <c r="H354" t="s">
        <v>6566</v>
      </c>
    </row>
    <row r="355" spans="1:8">
      <c r="A355" t="s">
        <v>6531</v>
      </c>
      <c r="B355" t="s">
        <v>6567</v>
      </c>
      <c r="C355" t="s">
        <v>855</v>
      </c>
      <c r="D355" s="105" t="s">
        <v>856</v>
      </c>
      <c r="E355" s="187">
        <v>41633</v>
      </c>
      <c r="F355" t="s">
        <v>107</v>
      </c>
    </row>
    <row r="356" spans="1:8">
      <c r="A356" t="s">
        <v>6531</v>
      </c>
      <c r="B356" t="s">
        <v>6568</v>
      </c>
      <c r="C356" t="s">
        <v>857</v>
      </c>
      <c r="D356" s="105" t="s">
        <v>858</v>
      </c>
      <c r="E356" s="187">
        <v>42066</v>
      </c>
      <c r="F356" t="s">
        <v>326</v>
      </c>
      <c r="H356" t="s">
        <v>6569</v>
      </c>
    </row>
    <row r="357" spans="1:8">
      <c r="A357" t="s">
        <v>6531</v>
      </c>
      <c r="B357" t="s">
        <v>6570</v>
      </c>
      <c r="C357" t="s">
        <v>859</v>
      </c>
      <c r="D357" s="105" t="s">
        <v>860</v>
      </c>
      <c r="E357" s="187" t="s">
        <v>861</v>
      </c>
      <c r="F357" t="s">
        <v>326</v>
      </c>
      <c r="H357" t="s">
        <v>6569</v>
      </c>
    </row>
    <row r="358" spans="1:8">
      <c r="A358" t="s">
        <v>6531</v>
      </c>
      <c r="B358" t="s">
        <v>6571</v>
      </c>
      <c r="C358" t="s">
        <v>862</v>
      </c>
      <c r="D358" s="105" t="s">
        <v>863</v>
      </c>
      <c r="E358" s="187">
        <v>41944</v>
      </c>
      <c r="F358" t="s">
        <v>57</v>
      </c>
      <c r="H358" t="s">
        <v>6569</v>
      </c>
    </row>
    <row r="359" spans="1:8">
      <c r="A359" t="s">
        <v>6531</v>
      </c>
      <c r="B359" t="s">
        <v>6572</v>
      </c>
      <c r="C359" t="s">
        <v>864</v>
      </c>
      <c r="D359" s="105" t="s">
        <v>865</v>
      </c>
      <c r="E359" s="187">
        <v>42858</v>
      </c>
      <c r="F359" t="s">
        <v>57</v>
      </c>
      <c r="H359" t="s">
        <v>6569</v>
      </c>
    </row>
    <row r="360" spans="1:8">
      <c r="A360" t="s">
        <v>6531</v>
      </c>
      <c r="B360" t="s">
        <v>6573</v>
      </c>
      <c r="C360" t="s">
        <v>866</v>
      </c>
      <c r="D360" s="105" t="s">
        <v>867</v>
      </c>
      <c r="E360" s="187">
        <v>42335</v>
      </c>
      <c r="F360" t="s">
        <v>57</v>
      </c>
      <c r="H360" t="s">
        <v>6574</v>
      </c>
    </row>
    <row r="361" spans="1:8">
      <c r="A361" t="s">
        <v>6531</v>
      </c>
      <c r="B361" t="s">
        <v>6575</v>
      </c>
      <c r="C361" t="s">
        <v>868</v>
      </c>
      <c r="D361" s="105" t="s">
        <v>869</v>
      </c>
      <c r="E361" s="187">
        <v>41687</v>
      </c>
      <c r="F361" t="s">
        <v>57</v>
      </c>
      <c r="H361" t="s">
        <v>6576</v>
      </c>
    </row>
    <row r="362" spans="1:8">
      <c r="A362" t="s">
        <v>6531</v>
      </c>
      <c r="B362" t="s">
        <v>6577</v>
      </c>
      <c r="C362" t="s">
        <v>870</v>
      </c>
      <c r="D362" s="105" t="s">
        <v>871</v>
      </c>
      <c r="E362" s="187" t="s">
        <v>872</v>
      </c>
      <c r="F362" t="s">
        <v>57</v>
      </c>
      <c r="H362" t="s">
        <v>6576</v>
      </c>
    </row>
    <row r="363" spans="1:8">
      <c r="A363" t="s">
        <v>6531</v>
      </c>
      <c r="B363" t="s">
        <v>6578</v>
      </c>
      <c r="C363" t="s">
        <v>873</v>
      </c>
      <c r="D363" s="105" t="s">
        <v>874</v>
      </c>
      <c r="E363" s="187">
        <v>42583</v>
      </c>
      <c r="F363" t="s">
        <v>654</v>
      </c>
      <c r="H363" t="s">
        <v>6579</v>
      </c>
    </row>
    <row r="364" spans="1:8">
      <c r="A364" t="s">
        <v>6531</v>
      </c>
      <c r="B364" t="s">
        <v>6580</v>
      </c>
      <c r="C364" t="s">
        <v>875</v>
      </c>
      <c r="D364" s="105" t="s">
        <v>876</v>
      </c>
      <c r="E364" s="187">
        <v>41336</v>
      </c>
      <c r="F364" t="s">
        <v>107</v>
      </c>
    </row>
    <row r="365" spans="1:8">
      <c r="A365" t="s">
        <v>6531</v>
      </c>
      <c r="B365" t="s">
        <v>6581</v>
      </c>
      <c r="C365" t="s">
        <v>877</v>
      </c>
      <c r="D365" s="105" t="s">
        <v>878</v>
      </c>
      <c r="E365" s="187">
        <v>41852</v>
      </c>
      <c r="F365" t="s">
        <v>57</v>
      </c>
      <c r="H365" t="s">
        <v>6582</v>
      </c>
    </row>
    <row r="366" spans="1:8">
      <c r="A366" t="s">
        <v>6531</v>
      </c>
      <c r="B366" t="s">
        <v>6583</v>
      </c>
      <c r="C366" t="s">
        <v>879</v>
      </c>
      <c r="D366" s="105" t="s">
        <v>880</v>
      </c>
      <c r="E366" s="187">
        <v>42826</v>
      </c>
      <c r="F366" t="s">
        <v>57</v>
      </c>
      <c r="H366" t="s">
        <v>6582</v>
      </c>
    </row>
    <row r="367" spans="1:8">
      <c r="A367" t="s">
        <v>6531</v>
      </c>
      <c r="B367" t="s">
        <v>6584</v>
      </c>
      <c r="C367" t="s">
        <v>881</v>
      </c>
      <c r="D367" s="105" t="s">
        <v>882</v>
      </c>
      <c r="E367" s="187" t="s">
        <v>883</v>
      </c>
      <c r="F367" t="s">
        <v>326</v>
      </c>
      <c r="H367" t="s">
        <v>6582</v>
      </c>
    </row>
    <row r="368" spans="1:8">
      <c r="A368" t="s">
        <v>6531</v>
      </c>
      <c r="B368" t="s">
        <v>6585</v>
      </c>
      <c r="C368" t="s">
        <v>884</v>
      </c>
      <c r="D368" s="105" t="s">
        <v>885</v>
      </c>
      <c r="E368" s="187">
        <v>42892</v>
      </c>
      <c r="F368" t="s">
        <v>57</v>
      </c>
      <c r="H368" t="s">
        <v>6582</v>
      </c>
    </row>
    <row r="369" spans="1:8">
      <c r="A369" t="s">
        <v>6531</v>
      </c>
      <c r="B369" t="s">
        <v>6586</v>
      </c>
      <c r="C369" t="s">
        <v>886</v>
      </c>
      <c r="D369" s="105" t="s">
        <v>887</v>
      </c>
      <c r="E369" s="187">
        <v>41694</v>
      </c>
      <c r="F369" t="s">
        <v>57</v>
      </c>
      <c r="H369" t="s">
        <v>6587</v>
      </c>
    </row>
    <row r="370" spans="1:8">
      <c r="A370" t="s">
        <v>6531</v>
      </c>
      <c r="B370" t="s">
        <v>6588</v>
      </c>
      <c r="C370" t="s">
        <v>888</v>
      </c>
      <c r="D370" s="105" t="s">
        <v>889</v>
      </c>
      <c r="E370" s="187">
        <v>42583</v>
      </c>
      <c r="F370" t="s">
        <v>107</v>
      </c>
    </row>
    <row r="371" spans="1:8">
      <c r="A371" t="s">
        <v>6531</v>
      </c>
      <c r="B371" t="s">
        <v>6589</v>
      </c>
      <c r="C371" t="s">
        <v>890</v>
      </c>
      <c r="D371" s="105" t="s">
        <v>891</v>
      </c>
      <c r="E371" s="187">
        <v>42846</v>
      </c>
      <c r="F371" t="s">
        <v>57</v>
      </c>
      <c r="H371" t="s">
        <v>109</v>
      </c>
    </row>
    <row r="372" spans="1:8">
      <c r="A372" t="s">
        <v>6531</v>
      </c>
      <c r="B372" t="s">
        <v>6590</v>
      </c>
      <c r="C372" t="s">
        <v>892</v>
      </c>
      <c r="D372" s="105" t="s">
        <v>893</v>
      </c>
      <c r="E372" s="187">
        <v>42887</v>
      </c>
      <c r="F372" t="s">
        <v>57</v>
      </c>
      <c r="H372" t="s">
        <v>109</v>
      </c>
    </row>
    <row r="373" spans="1:8">
      <c r="A373" t="s">
        <v>6531</v>
      </c>
      <c r="B373" t="s">
        <v>6591</v>
      </c>
      <c r="C373" t="s">
        <v>894</v>
      </c>
      <c r="D373" s="105" t="s">
        <v>895</v>
      </c>
      <c r="E373" s="187">
        <v>42887</v>
      </c>
      <c r="F373" t="s">
        <v>326</v>
      </c>
      <c r="H373" t="s">
        <v>109</v>
      </c>
    </row>
    <row r="374" spans="1:8">
      <c r="A374" t="s">
        <v>6531</v>
      </c>
      <c r="B374" t="s">
        <v>6592</v>
      </c>
      <c r="C374" t="s">
        <v>896</v>
      </c>
      <c r="D374" s="105" t="s">
        <v>897</v>
      </c>
      <c r="E374" s="187">
        <v>42858</v>
      </c>
      <c r="F374" t="s">
        <v>57</v>
      </c>
      <c r="H374" t="s">
        <v>6593</v>
      </c>
    </row>
    <row r="375" spans="1:8">
      <c r="A375" t="s">
        <v>6531</v>
      </c>
      <c r="B375" t="s">
        <v>6594</v>
      </c>
      <c r="C375" t="s">
        <v>898</v>
      </c>
      <c r="D375" s="105" t="s">
        <v>899</v>
      </c>
      <c r="E375" s="187">
        <v>41456</v>
      </c>
      <c r="F375" t="s">
        <v>203</v>
      </c>
      <c r="H375" t="s">
        <v>6595</v>
      </c>
    </row>
    <row r="376" spans="1:8">
      <c r="A376" t="s">
        <v>6531</v>
      </c>
      <c r="B376" t="s">
        <v>6596</v>
      </c>
      <c r="C376" t="s">
        <v>900</v>
      </c>
      <c r="D376" s="105" t="s">
        <v>901</v>
      </c>
      <c r="E376" s="187">
        <v>41645</v>
      </c>
      <c r="F376" t="s">
        <v>107</v>
      </c>
    </row>
    <row r="377" spans="1:8">
      <c r="A377" t="s">
        <v>6531</v>
      </c>
      <c r="B377" t="s">
        <v>6597</v>
      </c>
      <c r="C377" t="s">
        <v>902</v>
      </c>
      <c r="D377" s="105" t="s">
        <v>903</v>
      </c>
      <c r="E377" s="187">
        <v>42675</v>
      </c>
      <c r="F377" t="s">
        <v>57</v>
      </c>
      <c r="H377" t="s">
        <v>6598</v>
      </c>
    </row>
    <row r="378" spans="1:8">
      <c r="A378" t="s">
        <v>6531</v>
      </c>
      <c r="B378" t="s">
        <v>6599</v>
      </c>
      <c r="C378" t="s">
        <v>904</v>
      </c>
      <c r="D378" s="105" t="s">
        <v>905</v>
      </c>
      <c r="E378" s="187">
        <v>42614</v>
      </c>
      <c r="F378" t="s">
        <v>326</v>
      </c>
      <c r="H378" t="s">
        <v>6598</v>
      </c>
    </row>
    <row r="379" spans="1:8">
      <c r="A379" t="s">
        <v>6531</v>
      </c>
      <c r="B379" t="s">
        <v>6600</v>
      </c>
      <c r="C379" t="s">
        <v>906</v>
      </c>
      <c r="D379" s="105" t="s">
        <v>907</v>
      </c>
      <c r="E379" s="187">
        <v>41345</v>
      </c>
      <c r="F379" t="s">
        <v>57</v>
      </c>
      <c r="H379" t="s">
        <v>6601</v>
      </c>
    </row>
    <row r="380" spans="1:8">
      <c r="A380" t="s">
        <v>6531</v>
      </c>
      <c r="B380" t="s">
        <v>6602</v>
      </c>
      <c r="C380" t="s">
        <v>908</v>
      </c>
      <c r="D380" s="105" t="s">
        <v>909</v>
      </c>
      <c r="E380" s="187">
        <v>42563</v>
      </c>
      <c r="F380" t="s">
        <v>326</v>
      </c>
      <c r="H380" t="s">
        <v>6601</v>
      </c>
    </row>
    <row r="381" spans="1:8">
      <c r="A381" t="s">
        <v>6531</v>
      </c>
      <c r="B381" t="s">
        <v>6603</v>
      </c>
      <c r="C381" t="s">
        <v>910</v>
      </c>
      <c r="D381" s="105" t="s">
        <v>911</v>
      </c>
      <c r="E381" s="187">
        <v>41913</v>
      </c>
      <c r="F381" t="s">
        <v>107</v>
      </c>
    </row>
    <row r="382" spans="1:8">
      <c r="A382" t="s">
        <v>6531</v>
      </c>
      <c r="B382" t="s">
        <v>6604</v>
      </c>
      <c r="C382" t="s">
        <v>912</v>
      </c>
      <c r="D382" s="105" t="s">
        <v>913</v>
      </c>
      <c r="E382" s="187">
        <v>41913</v>
      </c>
      <c r="F382" t="s">
        <v>176</v>
      </c>
      <c r="H382" t="s">
        <v>6605</v>
      </c>
    </row>
    <row r="383" spans="1:8">
      <c r="A383" t="s">
        <v>6531</v>
      </c>
      <c r="B383" t="s">
        <v>6606</v>
      </c>
      <c r="C383" t="s">
        <v>914</v>
      </c>
      <c r="D383" s="105" t="s">
        <v>915</v>
      </c>
      <c r="E383" s="187">
        <v>42552</v>
      </c>
      <c r="F383" t="s">
        <v>57</v>
      </c>
      <c r="H383" t="s">
        <v>6605</v>
      </c>
    </row>
    <row r="384" spans="1:8">
      <c r="A384" t="s">
        <v>6531</v>
      </c>
      <c r="B384" t="s">
        <v>6607</v>
      </c>
      <c r="C384" t="s">
        <v>916</v>
      </c>
      <c r="D384" s="105" t="s">
        <v>917</v>
      </c>
      <c r="E384" s="187">
        <v>42430</v>
      </c>
      <c r="F384" t="s">
        <v>326</v>
      </c>
      <c r="H384" t="s">
        <v>6605</v>
      </c>
    </row>
    <row r="385" spans="1:8">
      <c r="A385" t="s">
        <v>6531</v>
      </c>
      <c r="B385" t="s">
        <v>6608</v>
      </c>
      <c r="C385" t="s">
        <v>918</v>
      </c>
      <c r="D385" s="105" t="s">
        <v>919</v>
      </c>
      <c r="E385" s="187">
        <v>42430</v>
      </c>
      <c r="F385" t="s">
        <v>194</v>
      </c>
      <c r="H385" t="s">
        <v>6605</v>
      </c>
    </row>
    <row r="386" spans="1:8">
      <c r="A386" t="s">
        <v>6531</v>
      </c>
      <c r="B386" t="s">
        <v>6609</v>
      </c>
      <c r="C386" t="s">
        <v>920</v>
      </c>
      <c r="D386" s="105" t="s">
        <v>921</v>
      </c>
      <c r="E386" s="187">
        <v>42614</v>
      </c>
      <c r="F386" t="s">
        <v>57</v>
      </c>
      <c r="H386" t="s">
        <v>6605</v>
      </c>
    </row>
    <row r="387" spans="1:8">
      <c r="A387" t="s">
        <v>6531</v>
      </c>
      <c r="B387" t="s">
        <v>6610</v>
      </c>
      <c r="C387" t="s">
        <v>922</v>
      </c>
      <c r="D387" s="105" t="s">
        <v>923</v>
      </c>
      <c r="E387" s="187">
        <v>42815</v>
      </c>
      <c r="F387" t="s">
        <v>57</v>
      </c>
      <c r="H387" t="s">
        <v>6605</v>
      </c>
    </row>
    <row r="388" spans="1:8">
      <c r="A388" t="s">
        <v>6531</v>
      </c>
      <c r="B388" t="s">
        <v>6611</v>
      </c>
      <c r="C388" t="s">
        <v>924</v>
      </c>
      <c r="D388" s="105" t="s">
        <v>925</v>
      </c>
      <c r="E388" s="187">
        <v>42317</v>
      </c>
      <c r="F388" t="s">
        <v>57</v>
      </c>
      <c r="H388" t="s">
        <v>6612</v>
      </c>
    </row>
    <row r="389" spans="1:8">
      <c r="A389" t="s">
        <v>6531</v>
      </c>
      <c r="B389" t="s">
        <v>6613</v>
      </c>
      <c r="C389" t="s">
        <v>926</v>
      </c>
      <c r="D389" s="105" t="s">
        <v>927</v>
      </c>
      <c r="E389" s="187">
        <v>42858</v>
      </c>
      <c r="F389" t="s">
        <v>654</v>
      </c>
      <c r="H389" t="s">
        <v>6612</v>
      </c>
    </row>
    <row r="390" spans="1:8">
      <c r="A390" t="s">
        <v>6531</v>
      </c>
      <c r="B390" t="s">
        <v>6614</v>
      </c>
      <c r="C390" t="s">
        <v>928</v>
      </c>
      <c r="D390" s="105" t="s">
        <v>929</v>
      </c>
      <c r="E390" s="187">
        <v>42858</v>
      </c>
      <c r="F390" t="s">
        <v>326</v>
      </c>
      <c r="H390" t="s">
        <v>6612</v>
      </c>
    </row>
    <row r="391" spans="1:8">
      <c r="A391" t="s">
        <v>6531</v>
      </c>
      <c r="B391" t="s">
        <v>6615</v>
      </c>
      <c r="C391" t="s">
        <v>930</v>
      </c>
      <c r="D391" s="105" t="s">
        <v>931</v>
      </c>
      <c r="E391" s="187">
        <v>42866</v>
      </c>
      <c r="F391" t="s">
        <v>107</v>
      </c>
    </row>
    <row r="392" spans="1:8">
      <c r="A392" t="s">
        <v>6531</v>
      </c>
      <c r="B392" t="s">
        <v>6616</v>
      </c>
      <c r="C392" t="s">
        <v>932</v>
      </c>
      <c r="D392" s="105" t="s">
        <v>933</v>
      </c>
      <c r="E392" s="187">
        <v>40914</v>
      </c>
      <c r="F392" t="s">
        <v>57</v>
      </c>
      <c r="H392" t="s">
        <v>6617</v>
      </c>
    </row>
    <row r="393" spans="1:8">
      <c r="A393" t="s">
        <v>6531</v>
      </c>
      <c r="B393" t="s">
        <v>6618</v>
      </c>
      <c r="C393" t="s">
        <v>934</v>
      </c>
      <c r="D393" s="105" t="s">
        <v>935</v>
      </c>
      <c r="E393" s="187">
        <v>42892</v>
      </c>
      <c r="F393" t="s">
        <v>57</v>
      </c>
      <c r="H393" t="s">
        <v>6617</v>
      </c>
    </row>
    <row r="394" spans="1:8">
      <c r="A394" t="s">
        <v>6531</v>
      </c>
      <c r="B394" t="s">
        <v>6619</v>
      </c>
      <c r="C394" t="s">
        <v>936</v>
      </c>
      <c r="D394" s="105" t="s">
        <v>937</v>
      </c>
      <c r="E394" s="187">
        <v>42675</v>
      </c>
      <c r="F394" t="s">
        <v>57</v>
      </c>
      <c r="H394" t="s">
        <v>6620</v>
      </c>
    </row>
    <row r="395" spans="1:8">
      <c r="A395" t="s">
        <v>6531</v>
      </c>
      <c r="B395" t="s">
        <v>6621</v>
      </c>
      <c r="C395" t="s">
        <v>938</v>
      </c>
      <c r="D395" s="105" t="s">
        <v>939</v>
      </c>
      <c r="E395" s="187">
        <v>42612</v>
      </c>
      <c r="F395" t="s">
        <v>57</v>
      </c>
      <c r="H395" t="s">
        <v>6620</v>
      </c>
    </row>
    <row r="396" spans="1:8">
      <c r="A396" t="s">
        <v>6531</v>
      </c>
      <c r="B396" t="s">
        <v>6622</v>
      </c>
      <c r="C396" t="s">
        <v>940</v>
      </c>
      <c r="D396" s="105" t="s">
        <v>941</v>
      </c>
      <c r="E396" s="187">
        <v>42371</v>
      </c>
      <c r="F396" t="s">
        <v>57</v>
      </c>
      <c r="H396" t="s">
        <v>6623</v>
      </c>
    </row>
    <row r="397" spans="1:8">
      <c r="A397" t="s">
        <v>6531</v>
      </c>
      <c r="B397" t="s">
        <v>6624</v>
      </c>
      <c r="C397" t="s">
        <v>942</v>
      </c>
      <c r="D397" s="105" t="s">
        <v>943</v>
      </c>
      <c r="E397" s="187" t="s">
        <v>944</v>
      </c>
      <c r="F397" t="s">
        <v>107</v>
      </c>
    </row>
    <row r="398" spans="1:8">
      <c r="A398" t="s">
        <v>6531</v>
      </c>
      <c r="B398" t="s">
        <v>6625</v>
      </c>
      <c r="C398" t="s">
        <v>945</v>
      </c>
      <c r="D398" s="105" t="s">
        <v>946</v>
      </c>
      <c r="E398" s="187" t="s">
        <v>947</v>
      </c>
      <c r="F398" t="s">
        <v>654</v>
      </c>
      <c r="H398" t="s">
        <v>6626</v>
      </c>
    </row>
    <row r="399" spans="1:8">
      <c r="A399" t="s">
        <v>6531</v>
      </c>
      <c r="B399" t="s">
        <v>6627</v>
      </c>
      <c r="C399" t="s">
        <v>948</v>
      </c>
      <c r="D399" s="105" t="s">
        <v>949</v>
      </c>
      <c r="E399" s="187" t="s">
        <v>950</v>
      </c>
      <c r="F399" t="s">
        <v>57</v>
      </c>
      <c r="H399" t="s">
        <v>6628</v>
      </c>
    </row>
    <row r="400" spans="1:8">
      <c r="A400" t="s">
        <v>6531</v>
      </c>
      <c r="B400" t="s">
        <v>6629</v>
      </c>
      <c r="C400" t="s">
        <v>951</v>
      </c>
      <c r="D400" s="105" t="s">
        <v>952</v>
      </c>
      <c r="E400" s="187" t="s">
        <v>947</v>
      </c>
      <c r="F400" t="s">
        <v>326</v>
      </c>
      <c r="H400" t="s">
        <v>6628</v>
      </c>
    </row>
    <row r="401" spans="1:8">
      <c r="A401" t="s">
        <v>6531</v>
      </c>
      <c r="B401" t="s">
        <v>6630</v>
      </c>
      <c r="C401" t="s">
        <v>953</v>
      </c>
      <c r="D401" s="105" t="s">
        <v>954</v>
      </c>
      <c r="E401" s="187" t="s">
        <v>955</v>
      </c>
      <c r="F401" t="s">
        <v>57</v>
      </c>
      <c r="H401" t="s">
        <v>6628</v>
      </c>
    </row>
    <row r="402" spans="1:8">
      <c r="A402" t="s">
        <v>6531</v>
      </c>
      <c r="B402" t="s">
        <v>6631</v>
      </c>
      <c r="C402" t="s">
        <v>956</v>
      </c>
      <c r="D402" s="105" t="s">
        <v>957</v>
      </c>
      <c r="E402" s="187">
        <v>41677</v>
      </c>
      <c r="F402" t="s">
        <v>57</v>
      </c>
      <c r="H402" t="s">
        <v>6632</v>
      </c>
    </row>
    <row r="403" spans="1:8">
      <c r="A403" t="s">
        <v>6531</v>
      </c>
      <c r="B403" t="s">
        <v>6633</v>
      </c>
      <c r="C403" t="s">
        <v>958</v>
      </c>
      <c r="D403" s="105" t="s">
        <v>959</v>
      </c>
      <c r="E403" s="187" t="s">
        <v>947</v>
      </c>
      <c r="F403" t="s">
        <v>326</v>
      </c>
      <c r="H403" t="s">
        <v>6632</v>
      </c>
    </row>
    <row r="404" spans="1:8">
      <c r="A404" t="s">
        <v>6531</v>
      </c>
      <c r="B404" t="s">
        <v>6634</v>
      </c>
      <c r="C404" t="s">
        <v>960</v>
      </c>
      <c r="D404" s="105" t="s">
        <v>961</v>
      </c>
      <c r="E404" s="187">
        <v>42271</v>
      </c>
      <c r="F404" t="s">
        <v>57</v>
      </c>
      <c r="H404" t="s">
        <v>6635</v>
      </c>
    </row>
    <row r="405" spans="1:8">
      <c r="A405" t="s">
        <v>6531</v>
      </c>
      <c r="B405" t="s">
        <v>6636</v>
      </c>
      <c r="C405" t="s">
        <v>962</v>
      </c>
      <c r="D405" s="105" t="s">
        <v>963</v>
      </c>
      <c r="E405" s="187">
        <v>41772</v>
      </c>
      <c r="F405" t="s">
        <v>107</v>
      </c>
    </row>
    <row r="406" spans="1:8">
      <c r="A406" t="s">
        <v>6531</v>
      </c>
      <c r="B406" t="s">
        <v>6637</v>
      </c>
      <c r="C406" t="s">
        <v>964</v>
      </c>
      <c r="D406" s="105" t="s">
        <v>965</v>
      </c>
      <c r="E406" s="187" t="s">
        <v>966</v>
      </c>
      <c r="F406" t="s">
        <v>326</v>
      </c>
      <c r="H406" t="s">
        <v>6638</v>
      </c>
    </row>
    <row r="407" spans="1:8">
      <c r="A407" t="s">
        <v>6531</v>
      </c>
      <c r="B407" t="s">
        <v>6639</v>
      </c>
      <c r="C407" t="s">
        <v>967</v>
      </c>
      <c r="D407" s="105" t="s">
        <v>968</v>
      </c>
      <c r="E407" s="187" t="s">
        <v>969</v>
      </c>
      <c r="F407" t="s">
        <v>176</v>
      </c>
      <c r="H407" t="s">
        <v>6638</v>
      </c>
    </row>
    <row r="408" spans="1:8">
      <c r="A408" t="s">
        <v>6531</v>
      </c>
      <c r="B408" t="s">
        <v>6640</v>
      </c>
      <c r="C408" t="s">
        <v>970</v>
      </c>
      <c r="D408" s="105" t="s">
        <v>971</v>
      </c>
      <c r="E408" s="187">
        <v>42826</v>
      </c>
      <c r="F408" t="s">
        <v>57</v>
      </c>
      <c r="H408" t="s">
        <v>6638</v>
      </c>
    </row>
    <row r="409" spans="1:8">
      <c r="A409" t="s">
        <v>6531</v>
      </c>
      <c r="B409" t="s">
        <v>6641</v>
      </c>
      <c r="C409" t="s">
        <v>972</v>
      </c>
      <c r="D409" s="105" t="s">
        <v>973</v>
      </c>
      <c r="E409" s="187">
        <v>42858</v>
      </c>
      <c r="F409" t="s">
        <v>57</v>
      </c>
      <c r="H409" t="s">
        <v>6638</v>
      </c>
    </row>
    <row r="410" spans="1:8">
      <c r="A410" t="s">
        <v>6531</v>
      </c>
      <c r="B410" t="s">
        <v>6642</v>
      </c>
      <c r="C410" t="s">
        <v>974</v>
      </c>
      <c r="D410" s="105" t="s">
        <v>975</v>
      </c>
      <c r="E410" s="187">
        <v>42552</v>
      </c>
      <c r="F410" t="s">
        <v>57</v>
      </c>
      <c r="H410" t="s">
        <v>6638</v>
      </c>
    </row>
    <row r="411" spans="1:8">
      <c r="A411" t="s">
        <v>6531</v>
      </c>
      <c r="B411" t="s">
        <v>6643</v>
      </c>
      <c r="C411" t="s">
        <v>976</v>
      </c>
      <c r="D411" s="105" t="s">
        <v>977</v>
      </c>
      <c r="E411" s="187">
        <v>42736</v>
      </c>
      <c r="F411" t="s">
        <v>57</v>
      </c>
      <c r="H411" t="s">
        <v>6644</v>
      </c>
    </row>
    <row r="412" spans="1:8">
      <c r="A412" t="s">
        <v>6531</v>
      </c>
      <c r="B412" t="s">
        <v>6645</v>
      </c>
      <c r="C412" t="s">
        <v>978</v>
      </c>
      <c r="D412" s="105" t="s">
        <v>979</v>
      </c>
      <c r="E412" s="187">
        <v>42856</v>
      </c>
      <c r="F412" t="s">
        <v>57</v>
      </c>
      <c r="H412" t="s">
        <v>6644</v>
      </c>
    </row>
    <row r="413" spans="1:8">
      <c r="A413" t="s">
        <v>6531</v>
      </c>
      <c r="B413" t="s">
        <v>6646</v>
      </c>
      <c r="C413" t="s">
        <v>980</v>
      </c>
      <c r="D413" s="105" t="s">
        <v>981</v>
      </c>
      <c r="E413" s="187">
        <v>42736</v>
      </c>
      <c r="F413" t="s">
        <v>326</v>
      </c>
      <c r="H413" t="s">
        <v>6644</v>
      </c>
    </row>
    <row r="414" spans="1:8">
      <c r="A414" t="s">
        <v>6531</v>
      </c>
      <c r="B414" t="s">
        <v>6647</v>
      </c>
      <c r="C414" t="s">
        <v>982</v>
      </c>
      <c r="D414" s="105" t="s">
        <v>983</v>
      </c>
      <c r="E414" s="187" t="s">
        <v>984</v>
      </c>
      <c r="F414" t="s">
        <v>107</v>
      </c>
    </row>
    <row r="415" spans="1:8">
      <c r="A415" t="s">
        <v>6531</v>
      </c>
      <c r="B415" t="s">
        <v>6648</v>
      </c>
      <c r="C415" t="s">
        <v>985</v>
      </c>
      <c r="D415" s="105" t="s">
        <v>986</v>
      </c>
      <c r="E415" s="187">
        <v>41944</v>
      </c>
      <c r="F415" t="s">
        <v>57</v>
      </c>
      <c r="H415" t="s">
        <v>1141</v>
      </c>
    </row>
    <row r="416" spans="1:8">
      <c r="A416" t="s">
        <v>6531</v>
      </c>
      <c r="B416" t="s">
        <v>6649</v>
      </c>
      <c r="C416" t="s">
        <v>987</v>
      </c>
      <c r="D416" s="105" t="s">
        <v>988</v>
      </c>
      <c r="E416" s="187">
        <v>41761</v>
      </c>
      <c r="F416" t="s">
        <v>57</v>
      </c>
      <c r="H416" t="s">
        <v>1141</v>
      </c>
    </row>
    <row r="417" spans="1:8">
      <c r="A417" t="s">
        <v>6531</v>
      </c>
      <c r="B417" t="s">
        <v>6650</v>
      </c>
      <c r="C417" t="s">
        <v>989</v>
      </c>
      <c r="D417" s="105" t="s">
        <v>990</v>
      </c>
      <c r="E417" s="187">
        <v>41761</v>
      </c>
      <c r="F417" t="s">
        <v>176</v>
      </c>
      <c r="H417" t="s">
        <v>1141</v>
      </c>
    </row>
    <row r="418" spans="1:8">
      <c r="A418" t="s">
        <v>6531</v>
      </c>
      <c r="B418" t="s">
        <v>6651</v>
      </c>
      <c r="C418" t="s">
        <v>991</v>
      </c>
      <c r="D418" s="105" t="s">
        <v>992</v>
      </c>
      <c r="E418" s="187">
        <v>42614</v>
      </c>
      <c r="F418" t="s">
        <v>326</v>
      </c>
      <c r="H418" t="s">
        <v>1141</v>
      </c>
    </row>
    <row r="419" spans="1:8">
      <c r="A419" t="s">
        <v>6531</v>
      </c>
      <c r="B419" t="s">
        <v>6652</v>
      </c>
      <c r="C419" t="s">
        <v>993</v>
      </c>
      <c r="D419" s="105" t="s">
        <v>994</v>
      </c>
      <c r="E419" s="187">
        <v>42782</v>
      </c>
      <c r="F419" t="s">
        <v>57</v>
      </c>
      <c r="H419" t="s">
        <v>6653</v>
      </c>
    </row>
    <row r="420" spans="1:8">
      <c r="A420" t="s">
        <v>6531</v>
      </c>
      <c r="B420" t="s">
        <v>6654</v>
      </c>
      <c r="C420" t="s">
        <v>995</v>
      </c>
      <c r="D420" s="105" t="s">
        <v>996</v>
      </c>
      <c r="E420" s="187" t="s">
        <v>997</v>
      </c>
      <c r="F420" t="s">
        <v>326</v>
      </c>
      <c r="H420" t="s">
        <v>6653</v>
      </c>
    </row>
    <row r="421" spans="1:8">
      <c r="A421" t="s">
        <v>6531</v>
      </c>
      <c r="B421" t="s">
        <v>6655</v>
      </c>
      <c r="C421" t="s">
        <v>998</v>
      </c>
      <c r="D421" s="105" t="s">
        <v>999</v>
      </c>
      <c r="E421" s="187">
        <v>42826</v>
      </c>
      <c r="F421" t="s">
        <v>654</v>
      </c>
      <c r="H421" t="s">
        <v>6656</v>
      </c>
    </row>
    <row r="422" spans="1:8">
      <c r="A422" t="s">
        <v>6531</v>
      </c>
      <c r="B422" t="s">
        <v>6657</v>
      </c>
      <c r="C422" t="s">
        <v>1000</v>
      </c>
      <c r="D422" s="105" t="s">
        <v>1001</v>
      </c>
      <c r="E422" s="187">
        <v>42898</v>
      </c>
      <c r="F422" t="s">
        <v>203</v>
      </c>
      <c r="H422" t="s">
        <v>6658</v>
      </c>
    </row>
    <row r="423" spans="1:8">
      <c r="A423" t="s">
        <v>6659</v>
      </c>
      <c r="B423" t="s">
        <v>6660</v>
      </c>
      <c r="C423" t="s">
        <v>1002</v>
      </c>
      <c r="D423" s="105" t="s">
        <v>1003</v>
      </c>
      <c r="E423" s="187">
        <v>42228</v>
      </c>
      <c r="F423" t="s">
        <v>107</v>
      </c>
    </row>
    <row r="424" spans="1:8">
      <c r="A424" t="s">
        <v>6531</v>
      </c>
      <c r="B424" t="s">
        <v>6661</v>
      </c>
      <c r="C424" t="s">
        <v>1004</v>
      </c>
      <c r="D424" s="105" t="s">
        <v>1005</v>
      </c>
      <c r="E424" s="187">
        <v>42772</v>
      </c>
      <c r="F424" t="s">
        <v>194</v>
      </c>
      <c r="H424" t="s">
        <v>6662</v>
      </c>
    </row>
    <row r="425" spans="1:8">
      <c r="A425" t="s">
        <v>6659</v>
      </c>
      <c r="B425" t="s">
        <v>6663</v>
      </c>
      <c r="C425" t="s">
        <v>1006</v>
      </c>
      <c r="D425" s="105" t="s">
        <v>1007</v>
      </c>
      <c r="E425" s="187">
        <v>41507</v>
      </c>
      <c r="F425" t="s">
        <v>57</v>
      </c>
      <c r="H425" t="s">
        <v>6664</v>
      </c>
    </row>
    <row r="426" spans="1:8">
      <c r="A426" t="s">
        <v>6531</v>
      </c>
      <c r="B426" t="s">
        <v>6665</v>
      </c>
      <c r="C426" t="s">
        <v>1008</v>
      </c>
      <c r="D426" s="105" t="s">
        <v>1009</v>
      </c>
      <c r="E426" s="187">
        <v>42310</v>
      </c>
      <c r="F426" t="s">
        <v>176</v>
      </c>
      <c r="H426" t="s">
        <v>6662</v>
      </c>
    </row>
    <row r="427" spans="1:8">
      <c r="A427" t="s">
        <v>6531</v>
      </c>
      <c r="B427" t="s">
        <v>6666</v>
      </c>
      <c r="C427" t="s">
        <v>1010</v>
      </c>
      <c r="D427" s="105" t="s">
        <v>1011</v>
      </c>
      <c r="E427" s="187">
        <v>42251</v>
      </c>
      <c r="F427" t="s">
        <v>57</v>
      </c>
      <c r="H427" t="s">
        <v>6662</v>
      </c>
    </row>
    <row r="428" spans="1:8">
      <c r="A428" t="s">
        <v>6531</v>
      </c>
      <c r="B428" t="s">
        <v>6667</v>
      </c>
      <c r="C428" t="s">
        <v>1012</v>
      </c>
      <c r="D428" s="105" t="s">
        <v>1013</v>
      </c>
      <c r="E428" s="187">
        <v>42195</v>
      </c>
      <c r="F428" t="s">
        <v>326</v>
      </c>
      <c r="H428" t="s">
        <v>6662</v>
      </c>
    </row>
    <row r="429" spans="1:8">
      <c r="A429" t="s">
        <v>6659</v>
      </c>
      <c r="B429" t="s">
        <v>6668</v>
      </c>
      <c r="C429" t="s">
        <v>1014</v>
      </c>
      <c r="D429" s="105" t="s">
        <v>1015</v>
      </c>
      <c r="E429" s="187">
        <v>42401</v>
      </c>
      <c r="F429" t="s">
        <v>654</v>
      </c>
      <c r="H429" t="s">
        <v>6664</v>
      </c>
    </row>
    <row r="430" spans="1:8">
      <c r="A430" t="s">
        <v>6531</v>
      </c>
      <c r="B430" t="s">
        <v>6669</v>
      </c>
      <c r="C430" t="s">
        <v>1016</v>
      </c>
      <c r="D430" s="105" t="s">
        <v>1017</v>
      </c>
      <c r="E430" s="187">
        <v>42603</v>
      </c>
      <c r="F430" t="s">
        <v>57</v>
      </c>
      <c r="H430" t="s">
        <v>6670</v>
      </c>
    </row>
    <row r="431" spans="1:8">
      <c r="A431" t="s">
        <v>6531</v>
      </c>
      <c r="B431" t="s">
        <v>6671</v>
      </c>
      <c r="C431" t="s">
        <v>1018</v>
      </c>
      <c r="D431" s="105" t="s">
        <v>1019</v>
      </c>
      <c r="E431" s="187">
        <v>42326</v>
      </c>
      <c r="F431" t="s">
        <v>326</v>
      </c>
      <c r="H431" t="s">
        <v>6670</v>
      </c>
    </row>
    <row r="432" spans="1:8">
      <c r="A432" t="s">
        <v>6659</v>
      </c>
      <c r="B432" t="s">
        <v>6672</v>
      </c>
      <c r="C432" t="s">
        <v>1020</v>
      </c>
      <c r="D432" s="105" t="s">
        <v>1021</v>
      </c>
      <c r="E432" s="187">
        <v>42705</v>
      </c>
      <c r="F432" t="s">
        <v>57</v>
      </c>
      <c r="H432" t="s">
        <v>6664</v>
      </c>
    </row>
    <row r="433" spans="1:8">
      <c r="A433" t="s">
        <v>6531</v>
      </c>
      <c r="B433" t="s">
        <v>6673</v>
      </c>
      <c r="C433" t="s">
        <v>1022</v>
      </c>
      <c r="D433" s="105" t="s">
        <v>1023</v>
      </c>
      <c r="E433" s="187">
        <v>42705</v>
      </c>
      <c r="F433" t="s">
        <v>57</v>
      </c>
      <c r="H433" t="s">
        <v>6674</v>
      </c>
    </row>
    <row r="434" spans="1:8">
      <c r="A434" t="s">
        <v>6531</v>
      </c>
      <c r="B434" t="s">
        <v>6675</v>
      </c>
      <c r="C434" t="s">
        <v>1024</v>
      </c>
      <c r="D434" s="105" t="s">
        <v>1025</v>
      </c>
      <c r="E434" s="187">
        <v>42371</v>
      </c>
      <c r="F434" t="s">
        <v>107</v>
      </c>
    </row>
    <row r="435" spans="1:8">
      <c r="A435" t="s">
        <v>6531</v>
      </c>
      <c r="B435" t="s">
        <v>6676</v>
      </c>
      <c r="C435" t="s">
        <v>1026</v>
      </c>
      <c r="D435" s="105" t="s">
        <v>1027</v>
      </c>
      <c r="E435" s="187">
        <v>42270</v>
      </c>
      <c r="F435" t="s">
        <v>57</v>
      </c>
      <c r="H435" t="s">
        <v>6677</v>
      </c>
    </row>
    <row r="436" spans="1:8">
      <c r="A436" t="s">
        <v>6531</v>
      </c>
      <c r="B436" t="s">
        <v>6678</v>
      </c>
      <c r="C436" t="s">
        <v>1028</v>
      </c>
      <c r="D436" s="105" t="s">
        <v>1029</v>
      </c>
      <c r="E436" s="187">
        <v>42129</v>
      </c>
      <c r="F436" t="s">
        <v>326</v>
      </c>
      <c r="H436" t="s">
        <v>6677</v>
      </c>
    </row>
    <row r="437" spans="1:8">
      <c r="A437" t="s">
        <v>6531</v>
      </c>
      <c r="B437" t="s">
        <v>6679</v>
      </c>
      <c r="C437" t="s">
        <v>1030</v>
      </c>
      <c r="D437" s="105" t="s">
        <v>1031</v>
      </c>
      <c r="E437" s="187">
        <v>42583</v>
      </c>
      <c r="F437" t="s">
        <v>57</v>
      </c>
      <c r="H437" t="s">
        <v>6680</v>
      </c>
    </row>
    <row r="438" spans="1:8">
      <c r="A438" t="s">
        <v>6531</v>
      </c>
      <c r="B438" t="s">
        <v>6681</v>
      </c>
      <c r="C438" t="s">
        <v>1032</v>
      </c>
      <c r="D438" s="105" t="s">
        <v>1033</v>
      </c>
      <c r="E438" s="187">
        <v>42583</v>
      </c>
      <c r="F438" t="s">
        <v>326</v>
      </c>
      <c r="H438" t="s">
        <v>6680</v>
      </c>
    </row>
    <row r="439" spans="1:8">
      <c r="A439" t="s">
        <v>6531</v>
      </c>
      <c r="B439" t="s">
        <v>6682</v>
      </c>
      <c r="C439" t="s">
        <v>1034</v>
      </c>
      <c r="D439" s="105" t="s">
        <v>1035</v>
      </c>
      <c r="E439" s="187">
        <v>42706</v>
      </c>
      <c r="F439" t="s">
        <v>326</v>
      </c>
      <c r="H439" t="s">
        <v>6683</v>
      </c>
    </row>
    <row r="440" spans="1:8">
      <c r="A440" t="s">
        <v>6531</v>
      </c>
      <c r="B440" t="s">
        <v>6684</v>
      </c>
      <c r="C440" t="s">
        <v>1036</v>
      </c>
      <c r="D440" s="105" t="s">
        <v>1037</v>
      </c>
      <c r="E440" s="187">
        <v>42887</v>
      </c>
      <c r="F440" t="s">
        <v>57</v>
      </c>
      <c r="H440" t="s">
        <v>6683</v>
      </c>
    </row>
    <row r="441" spans="1:8">
      <c r="A441" t="s">
        <v>6531</v>
      </c>
      <c r="B441" t="s">
        <v>6685</v>
      </c>
      <c r="C441" t="s">
        <v>1038</v>
      </c>
      <c r="D441" s="105" t="s">
        <v>1039</v>
      </c>
      <c r="E441" s="187">
        <v>42658</v>
      </c>
      <c r="F441" t="s">
        <v>107</v>
      </c>
    </row>
    <row r="442" spans="1:8">
      <c r="A442" t="s">
        <v>6531</v>
      </c>
      <c r="B442" t="s">
        <v>6686</v>
      </c>
      <c r="C442" t="s">
        <v>1040</v>
      </c>
      <c r="D442" s="105" t="s">
        <v>1041</v>
      </c>
      <c r="E442" s="187">
        <v>41381</v>
      </c>
      <c r="F442" t="s">
        <v>57</v>
      </c>
      <c r="H442" t="s">
        <v>6687</v>
      </c>
    </row>
    <row r="443" spans="1:8">
      <c r="A443" t="s">
        <v>6531</v>
      </c>
      <c r="B443" t="s">
        <v>6688</v>
      </c>
      <c r="C443" t="s">
        <v>1042</v>
      </c>
      <c r="D443" s="105" t="s">
        <v>1043</v>
      </c>
      <c r="E443" s="187">
        <v>42675</v>
      </c>
      <c r="F443" t="s">
        <v>57</v>
      </c>
      <c r="H443" t="s">
        <v>6687</v>
      </c>
    </row>
    <row r="444" spans="1:8">
      <c r="A444" t="s">
        <v>6531</v>
      </c>
      <c r="B444" t="s">
        <v>6689</v>
      </c>
      <c r="C444" t="s">
        <v>1044</v>
      </c>
      <c r="D444" s="105" t="s">
        <v>1045</v>
      </c>
      <c r="E444" s="187">
        <v>41347</v>
      </c>
      <c r="F444" t="s">
        <v>176</v>
      </c>
      <c r="H444" t="s">
        <v>6687</v>
      </c>
    </row>
    <row r="445" spans="1:8">
      <c r="A445" t="s">
        <v>6531</v>
      </c>
      <c r="B445" t="s">
        <v>6690</v>
      </c>
      <c r="C445" t="s">
        <v>1046</v>
      </c>
      <c r="D445" s="105" t="s">
        <v>1047</v>
      </c>
      <c r="E445" s="187">
        <v>41918</v>
      </c>
      <c r="F445" t="s">
        <v>326</v>
      </c>
      <c r="H445" t="s">
        <v>6687</v>
      </c>
    </row>
    <row r="446" spans="1:8">
      <c r="A446" t="s">
        <v>6531</v>
      </c>
      <c r="B446" t="s">
        <v>6691</v>
      </c>
      <c r="C446" t="s">
        <v>1048</v>
      </c>
      <c r="D446" s="105" t="s">
        <v>1049</v>
      </c>
      <c r="E446" s="187">
        <v>42795</v>
      </c>
      <c r="F446" t="s">
        <v>654</v>
      </c>
      <c r="H446" t="s">
        <v>6687</v>
      </c>
    </row>
    <row r="447" spans="1:8">
      <c r="A447" t="s">
        <v>6531</v>
      </c>
      <c r="B447" t="s">
        <v>6692</v>
      </c>
      <c r="C447" t="s">
        <v>1050</v>
      </c>
      <c r="D447" s="105" t="s">
        <v>1051</v>
      </c>
      <c r="E447" s="187">
        <v>42736</v>
      </c>
      <c r="F447" t="s">
        <v>57</v>
      </c>
      <c r="H447" t="s">
        <v>6693</v>
      </c>
    </row>
    <row r="448" spans="1:8">
      <c r="A448" t="s">
        <v>6531</v>
      </c>
      <c r="B448" t="s">
        <v>6694</v>
      </c>
      <c r="C448" t="s">
        <v>1052</v>
      </c>
      <c r="D448" s="105" t="s">
        <v>1053</v>
      </c>
      <c r="E448" s="187">
        <v>42736</v>
      </c>
      <c r="F448" t="s">
        <v>57</v>
      </c>
      <c r="H448" t="s">
        <v>6693</v>
      </c>
    </row>
    <row r="449" spans="1:8">
      <c r="A449" t="s">
        <v>6531</v>
      </c>
      <c r="B449" t="s">
        <v>6695</v>
      </c>
      <c r="C449" t="s">
        <v>1054</v>
      </c>
      <c r="D449" s="105" t="s">
        <v>1055</v>
      </c>
      <c r="F449" t="s">
        <v>57</v>
      </c>
      <c r="H449" t="s">
        <v>6693</v>
      </c>
    </row>
    <row r="450" spans="1:8">
      <c r="A450" t="s">
        <v>6531</v>
      </c>
      <c r="B450" t="s">
        <v>6696</v>
      </c>
      <c r="C450" t="s">
        <v>1056</v>
      </c>
      <c r="D450" s="105" t="s">
        <v>1057</v>
      </c>
      <c r="E450" s="187">
        <v>42675</v>
      </c>
      <c r="F450" t="s">
        <v>107</v>
      </c>
    </row>
    <row r="451" spans="1:8">
      <c r="A451" t="s">
        <v>6531</v>
      </c>
      <c r="B451" t="s">
        <v>6697</v>
      </c>
      <c r="C451" t="s">
        <v>1058</v>
      </c>
      <c r="D451" s="105" t="s">
        <v>1059</v>
      </c>
      <c r="E451" s="187">
        <v>42681</v>
      </c>
      <c r="F451" t="s">
        <v>57</v>
      </c>
      <c r="H451" t="s">
        <v>6698</v>
      </c>
    </row>
    <row r="452" spans="1:8">
      <c r="A452" t="s">
        <v>6531</v>
      </c>
      <c r="B452" t="s">
        <v>6699</v>
      </c>
      <c r="C452" t="s">
        <v>1060</v>
      </c>
      <c r="D452" s="105" t="s">
        <v>1061</v>
      </c>
      <c r="E452" s="187">
        <v>42552</v>
      </c>
      <c r="F452" t="s">
        <v>57</v>
      </c>
      <c r="H452" t="s">
        <v>6698</v>
      </c>
    </row>
    <row r="453" spans="1:8">
      <c r="A453" t="s">
        <v>6531</v>
      </c>
      <c r="B453" t="s">
        <v>6700</v>
      </c>
      <c r="C453" t="s">
        <v>1062</v>
      </c>
      <c r="D453" s="105" t="s">
        <v>1063</v>
      </c>
      <c r="E453" s="187" t="s">
        <v>1064</v>
      </c>
      <c r="F453" t="s">
        <v>57</v>
      </c>
      <c r="H453" t="s">
        <v>6698</v>
      </c>
    </row>
    <row r="454" spans="1:8">
      <c r="A454" t="s">
        <v>6531</v>
      </c>
      <c r="B454" t="s">
        <v>6701</v>
      </c>
      <c r="C454" t="s">
        <v>1065</v>
      </c>
      <c r="D454" s="105" t="s">
        <v>1066</v>
      </c>
      <c r="E454" s="187">
        <v>42256</v>
      </c>
      <c r="F454" t="s">
        <v>326</v>
      </c>
      <c r="H454" t="s">
        <v>6698</v>
      </c>
    </row>
    <row r="455" spans="1:8">
      <c r="A455" t="s">
        <v>6531</v>
      </c>
      <c r="B455" t="s">
        <v>6702</v>
      </c>
      <c r="C455" t="s">
        <v>1067</v>
      </c>
      <c r="D455" s="105" t="s">
        <v>1068</v>
      </c>
      <c r="E455" s="187">
        <v>42826</v>
      </c>
      <c r="F455" t="s">
        <v>57</v>
      </c>
      <c r="H455" t="s">
        <v>6703</v>
      </c>
    </row>
    <row r="456" spans="1:8">
      <c r="A456" t="s">
        <v>6531</v>
      </c>
      <c r="B456" t="s">
        <v>6704</v>
      </c>
      <c r="C456" t="s">
        <v>1069</v>
      </c>
      <c r="D456" s="105" t="s">
        <v>1070</v>
      </c>
      <c r="E456" s="187">
        <v>42644</v>
      </c>
      <c r="F456" t="s">
        <v>107</v>
      </c>
    </row>
    <row r="457" spans="1:8">
      <c r="A457" t="s">
        <v>6531</v>
      </c>
      <c r="B457" t="s">
        <v>6705</v>
      </c>
      <c r="C457" t="s">
        <v>1071</v>
      </c>
      <c r="D457" s="105" t="s">
        <v>1072</v>
      </c>
      <c r="E457" s="187">
        <v>42705</v>
      </c>
      <c r="F457" t="s">
        <v>57</v>
      </c>
      <c r="H457" t="s">
        <v>6706</v>
      </c>
    </row>
    <row r="458" spans="1:8">
      <c r="A458" t="s">
        <v>6531</v>
      </c>
      <c r="B458" t="s">
        <v>6707</v>
      </c>
      <c r="C458" t="s">
        <v>1073</v>
      </c>
      <c r="D458" s="105" t="s">
        <v>1074</v>
      </c>
      <c r="E458" s="187">
        <v>42875</v>
      </c>
      <c r="F458" t="s">
        <v>57</v>
      </c>
      <c r="H458" t="s">
        <v>6706</v>
      </c>
    </row>
    <row r="459" spans="1:8">
      <c r="A459" t="s">
        <v>6531</v>
      </c>
      <c r="B459" t="s">
        <v>6708</v>
      </c>
      <c r="C459" t="s">
        <v>1075</v>
      </c>
      <c r="D459" s="105" t="s">
        <v>1076</v>
      </c>
      <c r="E459" s="187">
        <v>42650</v>
      </c>
      <c r="F459" t="s">
        <v>326</v>
      </c>
      <c r="H459" t="s">
        <v>6706</v>
      </c>
    </row>
    <row r="460" spans="1:8">
      <c r="A460" t="s">
        <v>6531</v>
      </c>
      <c r="B460" t="s">
        <v>6709</v>
      </c>
      <c r="C460" t="s">
        <v>1077</v>
      </c>
      <c r="D460" s="105" t="s">
        <v>1078</v>
      </c>
      <c r="E460" s="187">
        <v>42738</v>
      </c>
      <c r="F460" t="s">
        <v>57</v>
      </c>
      <c r="H460" t="s">
        <v>6710</v>
      </c>
    </row>
    <row r="461" spans="1:8">
      <c r="A461" t="s">
        <v>6531</v>
      </c>
      <c r="B461" t="s">
        <v>6711</v>
      </c>
      <c r="C461" t="s">
        <v>1079</v>
      </c>
      <c r="D461" s="105" t="s">
        <v>1080</v>
      </c>
      <c r="E461" s="187" t="s">
        <v>1081</v>
      </c>
      <c r="F461" t="s">
        <v>326</v>
      </c>
      <c r="H461" t="s">
        <v>6710</v>
      </c>
    </row>
    <row r="462" spans="1:8">
      <c r="A462" t="s">
        <v>6531</v>
      </c>
      <c r="B462" t="s">
        <v>6712</v>
      </c>
      <c r="C462" t="s">
        <v>1082</v>
      </c>
      <c r="D462" s="105" t="s">
        <v>1083</v>
      </c>
      <c r="E462" s="187">
        <v>42552</v>
      </c>
      <c r="F462" t="s">
        <v>107</v>
      </c>
    </row>
    <row r="463" spans="1:8">
      <c r="A463" t="s">
        <v>6531</v>
      </c>
      <c r="B463" t="s">
        <v>6713</v>
      </c>
      <c r="C463" t="s">
        <v>1084</v>
      </c>
      <c r="D463" s="105" t="s">
        <v>1085</v>
      </c>
      <c r="E463" s="187" t="s">
        <v>1086</v>
      </c>
      <c r="F463" t="s">
        <v>57</v>
      </c>
      <c r="H463" t="s">
        <v>1180</v>
      </c>
    </row>
    <row r="464" spans="1:8">
      <c r="A464" t="s">
        <v>6531</v>
      </c>
      <c r="B464" t="s">
        <v>6714</v>
      </c>
      <c r="C464" t="s">
        <v>1087</v>
      </c>
      <c r="D464" s="105" t="s">
        <v>1088</v>
      </c>
      <c r="E464" s="187">
        <v>42858</v>
      </c>
      <c r="F464" t="s">
        <v>57</v>
      </c>
      <c r="H464" t="s">
        <v>1180</v>
      </c>
    </row>
    <row r="465" spans="1:8">
      <c r="A465" t="s">
        <v>6531</v>
      </c>
      <c r="B465" t="s">
        <v>6715</v>
      </c>
      <c r="C465" t="s">
        <v>1089</v>
      </c>
      <c r="D465" s="105" t="s">
        <v>1090</v>
      </c>
      <c r="E465" s="187">
        <v>42826</v>
      </c>
      <c r="F465" t="s">
        <v>326</v>
      </c>
      <c r="H465" t="s">
        <v>1180</v>
      </c>
    </row>
    <row r="466" spans="1:8">
      <c r="A466" t="s">
        <v>6531</v>
      </c>
      <c r="B466" t="s">
        <v>6716</v>
      </c>
      <c r="C466" t="s">
        <v>1091</v>
      </c>
      <c r="D466" s="105" t="s">
        <v>1092</v>
      </c>
      <c r="E466" s="187">
        <v>42860</v>
      </c>
      <c r="F466" t="s">
        <v>654</v>
      </c>
      <c r="H466" t="s">
        <v>6717</v>
      </c>
    </row>
    <row r="467" spans="1:8">
      <c r="A467" t="s">
        <v>6531</v>
      </c>
      <c r="B467" t="s">
        <v>6718</v>
      </c>
      <c r="C467" t="s">
        <v>1093</v>
      </c>
      <c r="D467" s="105" t="s">
        <v>1094</v>
      </c>
      <c r="E467" s="187">
        <v>42096</v>
      </c>
      <c r="F467" t="s">
        <v>176</v>
      </c>
      <c r="H467" t="s">
        <v>6719</v>
      </c>
    </row>
    <row r="468" spans="1:8">
      <c r="A468" t="s">
        <v>6531</v>
      </c>
      <c r="B468" t="s">
        <v>6720</v>
      </c>
      <c r="C468" t="s">
        <v>1095</v>
      </c>
      <c r="D468" s="105" t="s">
        <v>1096</v>
      </c>
      <c r="E468" s="187">
        <v>42590</v>
      </c>
      <c r="F468" t="s">
        <v>194</v>
      </c>
      <c r="H468" t="s">
        <v>6719</v>
      </c>
    </row>
    <row r="469" spans="1:8">
      <c r="A469" t="s">
        <v>6531</v>
      </c>
      <c r="B469" t="s">
        <v>6721</v>
      </c>
      <c r="C469" t="s">
        <v>1097</v>
      </c>
      <c r="D469" s="105" t="s">
        <v>1098</v>
      </c>
      <c r="E469" s="187">
        <v>42610</v>
      </c>
      <c r="F469" t="s">
        <v>326</v>
      </c>
      <c r="H469" t="s">
        <v>6719</v>
      </c>
    </row>
    <row r="470" spans="1:8">
      <c r="A470" t="s">
        <v>6659</v>
      </c>
      <c r="B470" t="s">
        <v>6722</v>
      </c>
      <c r="C470" t="s">
        <v>1099</v>
      </c>
      <c r="D470" s="105" t="s">
        <v>1100</v>
      </c>
      <c r="E470" s="187">
        <v>42894</v>
      </c>
      <c r="F470" t="s">
        <v>203</v>
      </c>
      <c r="H470" t="s">
        <v>6723</v>
      </c>
    </row>
    <row r="471" spans="1:8">
      <c r="A471" t="s">
        <v>6659</v>
      </c>
      <c r="B471" t="s">
        <v>6724</v>
      </c>
      <c r="C471" t="s">
        <v>1101</v>
      </c>
      <c r="D471" s="105" t="s">
        <v>1102</v>
      </c>
      <c r="E471" s="187">
        <v>42690</v>
      </c>
      <c r="F471" t="s">
        <v>107</v>
      </c>
    </row>
    <row r="472" spans="1:8">
      <c r="A472" t="s">
        <v>6659</v>
      </c>
      <c r="B472" t="s">
        <v>6725</v>
      </c>
      <c r="C472" t="s">
        <v>1103</v>
      </c>
      <c r="D472" s="105" t="s">
        <v>1104</v>
      </c>
      <c r="E472" s="187">
        <v>42744</v>
      </c>
      <c r="F472" t="s">
        <v>57</v>
      </c>
      <c r="H472" t="s">
        <v>6726</v>
      </c>
    </row>
    <row r="473" spans="1:8">
      <c r="A473" t="s">
        <v>6659</v>
      </c>
      <c r="B473" t="s">
        <v>6727</v>
      </c>
      <c r="C473" t="s">
        <v>1105</v>
      </c>
      <c r="D473" s="105" t="s">
        <v>1106</v>
      </c>
      <c r="E473" s="187">
        <v>42773</v>
      </c>
      <c r="F473" t="s">
        <v>57</v>
      </c>
      <c r="H473" t="s">
        <v>6726</v>
      </c>
    </row>
    <row r="474" spans="1:8">
      <c r="A474" t="s">
        <v>6659</v>
      </c>
      <c r="B474" t="s">
        <v>6728</v>
      </c>
      <c r="C474" t="s">
        <v>1107</v>
      </c>
      <c r="D474" s="105" t="s">
        <v>1108</v>
      </c>
      <c r="E474" s="187">
        <v>41926</v>
      </c>
      <c r="F474" t="s">
        <v>176</v>
      </c>
      <c r="H474" t="s">
        <v>6726</v>
      </c>
    </row>
    <row r="475" spans="1:8">
      <c r="A475" t="s">
        <v>6659</v>
      </c>
      <c r="B475" t="s">
        <v>6729</v>
      </c>
      <c r="C475" t="s">
        <v>1109</v>
      </c>
      <c r="D475" s="105" t="s">
        <v>1110</v>
      </c>
      <c r="E475" s="187">
        <v>42744</v>
      </c>
      <c r="F475" t="s">
        <v>57</v>
      </c>
      <c r="H475" t="s">
        <v>6726</v>
      </c>
    </row>
    <row r="476" spans="1:8">
      <c r="A476" t="s">
        <v>6659</v>
      </c>
      <c r="B476" t="s">
        <v>6730</v>
      </c>
      <c r="C476" t="s">
        <v>1111</v>
      </c>
      <c r="D476" s="105" t="s">
        <v>1112</v>
      </c>
      <c r="E476" s="187">
        <v>42744</v>
      </c>
      <c r="F476" t="s">
        <v>57</v>
      </c>
      <c r="H476" t="s">
        <v>6726</v>
      </c>
    </row>
    <row r="477" spans="1:8">
      <c r="A477" t="s">
        <v>6659</v>
      </c>
      <c r="B477" t="s">
        <v>6731</v>
      </c>
      <c r="C477" t="s">
        <v>1113</v>
      </c>
      <c r="D477" s="105" t="s">
        <v>1114</v>
      </c>
      <c r="E477" s="187">
        <v>42644</v>
      </c>
      <c r="F477" t="s">
        <v>57</v>
      </c>
      <c r="H477" t="s">
        <v>4886</v>
      </c>
    </row>
    <row r="478" spans="1:8">
      <c r="A478" t="s">
        <v>6659</v>
      </c>
      <c r="B478" t="s">
        <v>6732</v>
      </c>
      <c r="C478" t="s">
        <v>1115</v>
      </c>
      <c r="D478" s="105" t="s">
        <v>1116</v>
      </c>
      <c r="E478" s="187">
        <v>42828</v>
      </c>
      <c r="F478" t="s">
        <v>57</v>
      </c>
      <c r="H478" t="s">
        <v>4886</v>
      </c>
    </row>
    <row r="479" spans="1:8">
      <c r="A479" t="s">
        <v>6659</v>
      </c>
      <c r="B479" t="s">
        <v>6733</v>
      </c>
      <c r="C479" t="s">
        <v>1117</v>
      </c>
      <c r="D479" s="105" t="s">
        <v>1118</v>
      </c>
      <c r="E479" s="187">
        <v>42564</v>
      </c>
      <c r="F479" t="s">
        <v>57</v>
      </c>
      <c r="H479" t="s">
        <v>6734</v>
      </c>
    </row>
    <row r="480" spans="1:8">
      <c r="A480" t="s">
        <v>6659</v>
      </c>
      <c r="B480" t="s">
        <v>6735</v>
      </c>
      <c r="C480" t="s">
        <v>1119</v>
      </c>
      <c r="D480" s="105" t="s">
        <v>1120</v>
      </c>
      <c r="E480" s="187">
        <v>42675</v>
      </c>
      <c r="F480" t="s">
        <v>57</v>
      </c>
      <c r="H480" t="s">
        <v>6734</v>
      </c>
    </row>
    <row r="481" spans="1:8">
      <c r="A481" t="s">
        <v>6659</v>
      </c>
      <c r="B481" t="s">
        <v>6736</v>
      </c>
      <c r="C481" t="s">
        <v>1121</v>
      </c>
      <c r="D481" s="105" t="s">
        <v>1122</v>
      </c>
      <c r="E481" s="187">
        <v>41370</v>
      </c>
      <c r="F481" t="s">
        <v>57</v>
      </c>
      <c r="H481" t="s">
        <v>6737</v>
      </c>
    </row>
    <row r="482" spans="1:8">
      <c r="A482" t="s">
        <v>6659</v>
      </c>
      <c r="B482" t="s">
        <v>6738</v>
      </c>
      <c r="C482" t="s">
        <v>1123</v>
      </c>
      <c r="D482" s="105" t="s">
        <v>1124</v>
      </c>
      <c r="E482" s="187">
        <v>41852</v>
      </c>
      <c r="F482" t="s">
        <v>57</v>
      </c>
      <c r="H482" t="s">
        <v>6737</v>
      </c>
    </row>
    <row r="483" spans="1:8">
      <c r="A483" t="s">
        <v>6659</v>
      </c>
      <c r="B483" t="s">
        <v>6739</v>
      </c>
      <c r="C483" t="s">
        <v>1125</v>
      </c>
      <c r="D483" s="105" t="s">
        <v>1126</v>
      </c>
      <c r="E483" s="187">
        <v>42901</v>
      </c>
      <c r="F483" t="s">
        <v>57</v>
      </c>
      <c r="H483" t="s">
        <v>6737</v>
      </c>
    </row>
    <row r="484" spans="1:8">
      <c r="A484" t="s">
        <v>6659</v>
      </c>
      <c r="B484" t="s">
        <v>6740</v>
      </c>
      <c r="C484" t="s">
        <v>1127</v>
      </c>
      <c r="D484" s="105" t="s">
        <v>1128</v>
      </c>
      <c r="E484" s="187">
        <v>41255</v>
      </c>
      <c r="F484" t="s">
        <v>107</v>
      </c>
    </row>
    <row r="485" spans="1:8">
      <c r="A485" t="s">
        <v>6659</v>
      </c>
      <c r="B485" t="s">
        <v>6741</v>
      </c>
      <c r="C485" t="s">
        <v>1129</v>
      </c>
      <c r="D485" s="105" t="s">
        <v>1130</v>
      </c>
      <c r="E485" s="187">
        <v>42461</v>
      </c>
      <c r="F485" t="s">
        <v>57</v>
      </c>
      <c r="H485" t="s">
        <v>6742</v>
      </c>
    </row>
    <row r="486" spans="1:8">
      <c r="A486" t="s">
        <v>6659</v>
      </c>
      <c r="B486" t="s">
        <v>6743</v>
      </c>
      <c r="C486" t="s">
        <v>1131</v>
      </c>
      <c r="D486" s="105" t="s">
        <v>1132</v>
      </c>
      <c r="E486" s="187">
        <v>42648</v>
      </c>
      <c r="F486" t="s">
        <v>57</v>
      </c>
      <c r="H486" t="s">
        <v>6742</v>
      </c>
    </row>
    <row r="487" spans="1:8">
      <c r="A487" t="s">
        <v>6659</v>
      </c>
      <c r="B487" t="s">
        <v>6744</v>
      </c>
      <c r="C487" t="s">
        <v>1133</v>
      </c>
      <c r="D487" s="105" t="s">
        <v>1134</v>
      </c>
      <c r="E487" s="187">
        <v>41944</v>
      </c>
      <c r="F487" t="s">
        <v>57</v>
      </c>
      <c r="H487" t="s">
        <v>6742</v>
      </c>
    </row>
    <row r="488" spans="1:8">
      <c r="A488" t="s">
        <v>6659</v>
      </c>
      <c r="B488" t="s">
        <v>6745</v>
      </c>
      <c r="C488" t="s">
        <v>1135</v>
      </c>
      <c r="D488" s="105" t="s">
        <v>1136</v>
      </c>
      <c r="E488" s="187">
        <v>41508</v>
      </c>
      <c r="F488" t="s">
        <v>1137</v>
      </c>
      <c r="H488" t="s">
        <v>6742</v>
      </c>
    </row>
    <row r="489" spans="1:8">
      <c r="A489" t="s">
        <v>6659</v>
      </c>
      <c r="B489" t="s">
        <v>6746</v>
      </c>
      <c r="C489" t="s">
        <v>1138</v>
      </c>
      <c r="D489" s="105" t="s">
        <v>1139</v>
      </c>
      <c r="E489" s="187">
        <v>41913</v>
      </c>
      <c r="F489" t="s">
        <v>107</v>
      </c>
    </row>
    <row r="490" spans="1:8">
      <c r="A490" t="s">
        <v>6659</v>
      </c>
      <c r="B490" t="s">
        <v>6747</v>
      </c>
      <c r="C490" t="s">
        <v>1140</v>
      </c>
      <c r="D490" s="105" t="s">
        <v>1141</v>
      </c>
      <c r="E490" s="187">
        <v>42522</v>
      </c>
      <c r="F490" t="s">
        <v>57</v>
      </c>
      <c r="H490" t="s">
        <v>6748</v>
      </c>
    </row>
    <row r="491" spans="1:8">
      <c r="A491" t="s">
        <v>6659</v>
      </c>
      <c r="B491" t="s">
        <v>6749</v>
      </c>
      <c r="C491" t="s">
        <v>1142</v>
      </c>
      <c r="D491" s="105" t="s">
        <v>1143</v>
      </c>
      <c r="E491" s="187">
        <v>42826</v>
      </c>
      <c r="F491" t="s">
        <v>57</v>
      </c>
      <c r="H491" t="s">
        <v>6748</v>
      </c>
    </row>
    <row r="492" spans="1:8">
      <c r="A492" t="s">
        <v>6659</v>
      </c>
      <c r="B492" t="s">
        <v>6750</v>
      </c>
      <c r="C492" t="s">
        <v>1144</v>
      </c>
      <c r="D492" s="105" t="s">
        <v>1145</v>
      </c>
      <c r="E492" s="187">
        <v>42900</v>
      </c>
      <c r="F492" t="s">
        <v>176</v>
      </c>
      <c r="H492" t="s">
        <v>6748</v>
      </c>
    </row>
    <row r="493" spans="1:8">
      <c r="A493" t="s">
        <v>6659</v>
      </c>
      <c r="B493" t="s">
        <v>6751</v>
      </c>
      <c r="C493" t="s">
        <v>1146</v>
      </c>
      <c r="D493" s="105" t="s">
        <v>1147</v>
      </c>
      <c r="E493" s="187">
        <v>41107</v>
      </c>
      <c r="F493" t="s">
        <v>1148</v>
      </c>
      <c r="H493" t="s">
        <v>6748</v>
      </c>
    </row>
    <row r="494" spans="1:8">
      <c r="A494" t="s">
        <v>6659</v>
      </c>
      <c r="B494" t="s">
        <v>6752</v>
      </c>
      <c r="C494" t="s">
        <v>1149</v>
      </c>
      <c r="D494" s="105" t="s">
        <v>1150</v>
      </c>
      <c r="E494" s="187">
        <v>42718</v>
      </c>
      <c r="F494" t="s">
        <v>57</v>
      </c>
      <c r="H494" t="s">
        <v>6748</v>
      </c>
    </row>
    <row r="495" spans="1:8">
      <c r="A495" t="s">
        <v>6659</v>
      </c>
      <c r="B495" t="s">
        <v>6753</v>
      </c>
      <c r="C495" t="s">
        <v>1151</v>
      </c>
      <c r="D495" s="105" t="s">
        <v>1152</v>
      </c>
      <c r="E495" s="187">
        <v>42583</v>
      </c>
      <c r="F495" t="s">
        <v>57</v>
      </c>
      <c r="H495" t="s">
        <v>1152</v>
      </c>
    </row>
    <row r="496" spans="1:8">
      <c r="A496" t="s">
        <v>6659</v>
      </c>
      <c r="B496" t="s">
        <v>6754</v>
      </c>
      <c r="C496" t="s">
        <v>1153</v>
      </c>
      <c r="D496" s="105" t="s">
        <v>1154</v>
      </c>
      <c r="E496" s="187">
        <v>42738</v>
      </c>
      <c r="F496" t="s">
        <v>1137</v>
      </c>
      <c r="H496" t="s">
        <v>1152</v>
      </c>
    </row>
    <row r="497" spans="1:8">
      <c r="A497" t="s">
        <v>6659</v>
      </c>
      <c r="B497" t="s">
        <v>6755</v>
      </c>
      <c r="C497" t="s">
        <v>1155</v>
      </c>
      <c r="D497" s="105" t="s">
        <v>1156</v>
      </c>
      <c r="E497" s="187">
        <v>42710</v>
      </c>
      <c r="F497" t="s">
        <v>107</v>
      </c>
    </row>
    <row r="498" spans="1:8">
      <c r="A498" t="s">
        <v>6659</v>
      </c>
      <c r="B498" t="s">
        <v>6756</v>
      </c>
      <c r="C498" t="s">
        <v>1157</v>
      </c>
      <c r="D498" s="105" t="s">
        <v>957</v>
      </c>
      <c r="E498" s="187">
        <v>42614</v>
      </c>
      <c r="F498" t="s">
        <v>176</v>
      </c>
      <c r="H498" t="s">
        <v>6757</v>
      </c>
    </row>
    <row r="499" spans="1:8">
      <c r="A499" t="s">
        <v>6659</v>
      </c>
      <c r="B499" t="s">
        <v>6758</v>
      </c>
      <c r="C499" t="s">
        <v>1158</v>
      </c>
      <c r="D499" s="105" t="s">
        <v>1159</v>
      </c>
      <c r="E499" s="187" t="s">
        <v>1160</v>
      </c>
      <c r="F499" t="s">
        <v>176</v>
      </c>
      <c r="H499" t="s">
        <v>6757</v>
      </c>
    </row>
    <row r="500" spans="1:8">
      <c r="A500" t="s">
        <v>6659</v>
      </c>
      <c r="B500" t="s">
        <v>6759</v>
      </c>
      <c r="C500" t="s">
        <v>1161</v>
      </c>
      <c r="D500" s="105" t="s">
        <v>1031</v>
      </c>
      <c r="E500" s="187">
        <v>41821</v>
      </c>
      <c r="F500" t="s">
        <v>57</v>
      </c>
      <c r="H500" t="s">
        <v>6757</v>
      </c>
    </row>
    <row r="501" spans="1:8">
      <c r="A501" t="s">
        <v>6659</v>
      </c>
      <c r="B501" t="s">
        <v>6760</v>
      </c>
      <c r="C501" t="s">
        <v>1162</v>
      </c>
      <c r="D501" s="105" t="s">
        <v>1163</v>
      </c>
      <c r="E501" s="187">
        <v>42603</v>
      </c>
      <c r="F501" t="s">
        <v>57</v>
      </c>
      <c r="H501" t="s">
        <v>6757</v>
      </c>
    </row>
    <row r="502" spans="1:8">
      <c r="A502" t="s">
        <v>6659</v>
      </c>
      <c r="B502" t="s">
        <v>6761</v>
      </c>
      <c r="C502" t="s">
        <v>1164</v>
      </c>
      <c r="D502" s="105" t="s">
        <v>1165</v>
      </c>
      <c r="E502" s="187">
        <v>42732</v>
      </c>
      <c r="F502" t="s">
        <v>57</v>
      </c>
      <c r="H502" t="s">
        <v>6757</v>
      </c>
    </row>
    <row r="503" spans="1:8">
      <c r="A503" t="s">
        <v>6659</v>
      </c>
      <c r="B503" t="s">
        <v>6762</v>
      </c>
      <c r="C503" t="s">
        <v>1166</v>
      </c>
      <c r="D503" s="105" t="s">
        <v>1167</v>
      </c>
      <c r="E503" s="187">
        <v>42870</v>
      </c>
      <c r="F503" t="s">
        <v>57</v>
      </c>
      <c r="H503" t="s">
        <v>6757</v>
      </c>
    </row>
    <row r="504" spans="1:8">
      <c r="A504" t="s">
        <v>6659</v>
      </c>
      <c r="B504" t="s">
        <v>6763</v>
      </c>
      <c r="C504" t="s">
        <v>1168</v>
      </c>
      <c r="D504" s="105" t="s">
        <v>1169</v>
      </c>
      <c r="E504" s="187">
        <v>42720</v>
      </c>
      <c r="F504" t="s">
        <v>57</v>
      </c>
      <c r="H504" t="s">
        <v>6764</v>
      </c>
    </row>
    <row r="505" spans="1:8">
      <c r="A505" t="s">
        <v>6659</v>
      </c>
      <c r="B505" t="s">
        <v>6765</v>
      </c>
      <c r="C505" t="s">
        <v>1170</v>
      </c>
      <c r="D505" s="105" t="s">
        <v>1171</v>
      </c>
      <c r="E505" s="187">
        <v>42614</v>
      </c>
      <c r="F505" t="s">
        <v>57</v>
      </c>
      <c r="H505" t="s">
        <v>6764</v>
      </c>
    </row>
    <row r="506" spans="1:8">
      <c r="A506" t="s">
        <v>6659</v>
      </c>
      <c r="B506" t="s">
        <v>6766</v>
      </c>
      <c r="C506" t="s">
        <v>1172</v>
      </c>
      <c r="D506" s="105" t="s">
        <v>1173</v>
      </c>
      <c r="E506" s="187">
        <v>42126</v>
      </c>
      <c r="F506" t="s">
        <v>107</v>
      </c>
    </row>
    <row r="507" spans="1:8">
      <c r="A507" t="s">
        <v>6659</v>
      </c>
      <c r="B507" t="s">
        <v>6767</v>
      </c>
      <c r="C507" t="s">
        <v>1174</v>
      </c>
      <c r="D507" s="105" t="s">
        <v>1175</v>
      </c>
      <c r="E507" s="187" t="s">
        <v>1176</v>
      </c>
      <c r="F507" t="s">
        <v>57</v>
      </c>
      <c r="H507" t="s">
        <v>6768</v>
      </c>
    </row>
    <row r="508" spans="1:8">
      <c r="A508" t="s">
        <v>6659</v>
      </c>
      <c r="B508" t="s">
        <v>6769</v>
      </c>
      <c r="C508" t="s">
        <v>1177</v>
      </c>
      <c r="D508" s="105" t="s">
        <v>1178</v>
      </c>
      <c r="E508" s="187">
        <v>41463</v>
      </c>
      <c r="F508" t="s">
        <v>57</v>
      </c>
      <c r="H508" t="s">
        <v>6768</v>
      </c>
    </row>
    <row r="509" spans="1:8">
      <c r="A509" t="s">
        <v>6659</v>
      </c>
      <c r="B509" t="s">
        <v>6770</v>
      </c>
      <c r="C509" t="s">
        <v>1179</v>
      </c>
      <c r="D509" s="105" t="s">
        <v>1180</v>
      </c>
      <c r="E509" s="187">
        <v>42390</v>
      </c>
      <c r="F509" t="s">
        <v>1148</v>
      </c>
      <c r="H509" t="s">
        <v>6768</v>
      </c>
    </row>
    <row r="510" spans="1:8">
      <c r="A510" t="s">
        <v>6659</v>
      </c>
      <c r="B510" t="s">
        <v>6771</v>
      </c>
      <c r="C510" t="s">
        <v>1181</v>
      </c>
      <c r="D510" s="105" t="s">
        <v>1182</v>
      </c>
      <c r="E510" s="187">
        <v>42887</v>
      </c>
      <c r="F510" t="s">
        <v>176</v>
      </c>
      <c r="H510" t="s">
        <v>6768</v>
      </c>
    </row>
    <row r="511" spans="1:8">
      <c r="A511" t="s">
        <v>6659</v>
      </c>
      <c r="B511" t="s">
        <v>6772</v>
      </c>
      <c r="C511" t="s">
        <v>1183</v>
      </c>
      <c r="D511" s="105" t="s">
        <v>1184</v>
      </c>
      <c r="E511" s="187">
        <v>42552</v>
      </c>
      <c r="F511" t="s">
        <v>352</v>
      </c>
      <c r="H511" t="s">
        <v>6773</v>
      </c>
    </row>
    <row r="512" spans="1:8">
      <c r="A512" t="s">
        <v>6659</v>
      </c>
      <c r="B512" t="s">
        <v>6774</v>
      </c>
      <c r="C512" t="s">
        <v>1185</v>
      </c>
      <c r="D512" s="105" t="s">
        <v>1186</v>
      </c>
      <c r="E512" s="187">
        <v>42738</v>
      </c>
      <c r="F512" t="s">
        <v>57</v>
      </c>
      <c r="H512" t="s">
        <v>6773</v>
      </c>
    </row>
    <row r="513" spans="1:8">
      <c r="A513" t="s">
        <v>6659</v>
      </c>
      <c r="B513" t="s">
        <v>6775</v>
      </c>
      <c r="C513" t="s">
        <v>1187</v>
      </c>
      <c r="D513" s="105" t="s">
        <v>1188</v>
      </c>
      <c r="E513" s="187">
        <v>41368</v>
      </c>
      <c r="F513" t="s">
        <v>203</v>
      </c>
      <c r="H513" t="s">
        <v>6658</v>
      </c>
    </row>
    <row r="514" spans="1:8">
      <c r="A514" t="s">
        <v>6659</v>
      </c>
      <c r="B514" t="s">
        <v>6776</v>
      </c>
      <c r="C514" t="s">
        <v>1189</v>
      </c>
      <c r="D514" s="105" t="s">
        <v>1190</v>
      </c>
      <c r="E514" s="187">
        <v>42303</v>
      </c>
      <c r="F514" t="s">
        <v>107</v>
      </c>
    </row>
    <row r="515" spans="1:8">
      <c r="A515" t="s">
        <v>6659</v>
      </c>
      <c r="B515" t="s">
        <v>6777</v>
      </c>
      <c r="C515" t="s">
        <v>1191</v>
      </c>
      <c r="D515" s="105" t="s">
        <v>1192</v>
      </c>
      <c r="E515" s="187">
        <v>42875</v>
      </c>
      <c r="F515" t="s">
        <v>57</v>
      </c>
      <c r="H515" t="s">
        <v>6778</v>
      </c>
    </row>
    <row r="516" spans="1:8">
      <c r="A516" t="s">
        <v>6659</v>
      </c>
      <c r="B516" t="s">
        <v>6779</v>
      </c>
      <c r="C516" t="s">
        <v>1193</v>
      </c>
      <c r="D516" s="105" t="s">
        <v>1194</v>
      </c>
      <c r="E516" s="187">
        <v>42875</v>
      </c>
      <c r="F516" t="s">
        <v>57</v>
      </c>
      <c r="H516" t="s">
        <v>6778</v>
      </c>
    </row>
    <row r="517" spans="1:8">
      <c r="A517" t="s">
        <v>6659</v>
      </c>
      <c r="B517" t="s">
        <v>6780</v>
      </c>
      <c r="C517" t="s">
        <v>1195</v>
      </c>
      <c r="D517" s="105" t="s">
        <v>1196</v>
      </c>
      <c r="E517" s="187">
        <v>42896</v>
      </c>
      <c r="F517" t="s">
        <v>57</v>
      </c>
      <c r="H517" t="s">
        <v>6778</v>
      </c>
    </row>
    <row r="518" spans="1:8">
      <c r="A518" t="s">
        <v>6659</v>
      </c>
      <c r="B518" t="s">
        <v>6781</v>
      </c>
      <c r="C518" t="s">
        <v>1197</v>
      </c>
      <c r="D518" s="105" t="s">
        <v>1198</v>
      </c>
      <c r="E518" s="187">
        <v>42896</v>
      </c>
      <c r="F518" t="s">
        <v>57</v>
      </c>
      <c r="H518" t="s">
        <v>6778</v>
      </c>
    </row>
    <row r="519" spans="1:8">
      <c r="A519" t="s">
        <v>6659</v>
      </c>
      <c r="B519" t="s">
        <v>6782</v>
      </c>
      <c r="C519" t="s">
        <v>1199</v>
      </c>
      <c r="D519" s="105" t="s">
        <v>1200</v>
      </c>
      <c r="E519" s="187">
        <v>42875</v>
      </c>
      <c r="F519" t="s">
        <v>1137</v>
      </c>
      <c r="H519" t="s">
        <v>6778</v>
      </c>
    </row>
    <row r="520" spans="1:8">
      <c r="A520" t="s">
        <v>6659</v>
      </c>
      <c r="B520" t="s">
        <v>6783</v>
      </c>
      <c r="C520" t="s">
        <v>1201</v>
      </c>
      <c r="D520" s="105" t="s">
        <v>1202</v>
      </c>
      <c r="E520" s="187">
        <v>42014</v>
      </c>
      <c r="F520" t="s">
        <v>107</v>
      </c>
    </row>
    <row r="521" spans="1:8">
      <c r="A521" t="s">
        <v>6659</v>
      </c>
      <c r="B521" t="s">
        <v>6784</v>
      </c>
      <c r="C521" t="s">
        <v>1203</v>
      </c>
      <c r="D521" s="105" t="s">
        <v>1204</v>
      </c>
      <c r="E521" s="187">
        <v>42278</v>
      </c>
      <c r="F521" t="s">
        <v>57</v>
      </c>
      <c r="H521" t="s">
        <v>1828</v>
      </c>
    </row>
    <row r="522" spans="1:8">
      <c r="A522" t="s">
        <v>6659</v>
      </c>
      <c r="B522" t="s">
        <v>6785</v>
      </c>
      <c r="C522" t="s">
        <v>1205</v>
      </c>
      <c r="D522" s="105" t="s">
        <v>1206</v>
      </c>
      <c r="E522" s="187">
        <v>42145</v>
      </c>
      <c r="F522" t="s">
        <v>57</v>
      </c>
      <c r="H522" t="s">
        <v>1828</v>
      </c>
    </row>
    <row r="523" spans="1:8">
      <c r="A523" t="s">
        <v>6659</v>
      </c>
      <c r="B523" t="s">
        <v>6786</v>
      </c>
      <c r="C523" t="s">
        <v>1207</v>
      </c>
      <c r="D523" s="105" t="s">
        <v>1208</v>
      </c>
      <c r="E523" s="187">
        <v>42815</v>
      </c>
      <c r="F523" t="s">
        <v>57</v>
      </c>
      <c r="H523" t="s">
        <v>6787</v>
      </c>
    </row>
    <row r="524" spans="1:8">
      <c r="A524" t="s">
        <v>6659</v>
      </c>
      <c r="B524" t="s">
        <v>6788</v>
      </c>
      <c r="C524" t="s">
        <v>1209</v>
      </c>
      <c r="D524" s="105" t="s">
        <v>1210</v>
      </c>
      <c r="E524" s="187">
        <v>42849</v>
      </c>
      <c r="F524" t="s">
        <v>1137</v>
      </c>
      <c r="H524" t="s">
        <v>6787</v>
      </c>
    </row>
    <row r="525" spans="1:8">
      <c r="A525" t="s">
        <v>6659</v>
      </c>
      <c r="B525" t="s">
        <v>6789</v>
      </c>
      <c r="C525" t="s">
        <v>1211</v>
      </c>
      <c r="D525" s="105" t="s">
        <v>1212</v>
      </c>
      <c r="E525" s="187">
        <v>42852</v>
      </c>
      <c r="F525" t="s">
        <v>107</v>
      </c>
    </row>
    <row r="526" spans="1:8">
      <c r="A526" t="s">
        <v>6659</v>
      </c>
      <c r="B526" t="s">
        <v>6790</v>
      </c>
      <c r="C526" t="s">
        <v>1213</v>
      </c>
      <c r="D526" s="105" t="s">
        <v>1214</v>
      </c>
      <c r="E526" s="187" t="s">
        <v>1215</v>
      </c>
      <c r="F526" t="s">
        <v>57</v>
      </c>
      <c r="H526" t="s">
        <v>6791</v>
      </c>
    </row>
    <row r="527" spans="1:8">
      <c r="A527" t="s">
        <v>6659</v>
      </c>
      <c r="B527" t="s">
        <v>6792</v>
      </c>
      <c r="C527" t="s">
        <v>1216</v>
      </c>
      <c r="D527" s="105" t="s">
        <v>1217</v>
      </c>
      <c r="E527" s="187">
        <v>42857</v>
      </c>
      <c r="F527" t="s">
        <v>57</v>
      </c>
      <c r="H527" t="s">
        <v>6791</v>
      </c>
    </row>
    <row r="528" spans="1:8">
      <c r="A528" t="s">
        <v>6659</v>
      </c>
      <c r="B528" t="s">
        <v>6793</v>
      </c>
      <c r="C528" t="s">
        <v>1218</v>
      </c>
      <c r="D528" s="105" t="s">
        <v>1219</v>
      </c>
      <c r="E528" s="187">
        <v>42865</v>
      </c>
      <c r="F528" t="s">
        <v>57</v>
      </c>
      <c r="H528" t="s">
        <v>6791</v>
      </c>
    </row>
    <row r="529" spans="1:8">
      <c r="A529" t="s">
        <v>6659</v>
      </c>
      <c r="B529" t="s">
        <v>6794</v>
      </c>
      <c r="C529" t="s">
        <v>1220</v>
      </c>
      <c r="D529" s="105" t="s">
        <v>1221</v>
      </c>
      <c r="E529" s="187">
        <v>42801</v>
      </c>
      <c r="F529" t="s">
        <v>1137</v>
      </c>
      <c r="H529" t="s">
        <v>6791</v>
      </c>
    </row>
    <row r="530" spans="1:8">
      <c r="A530" t="s">
        <v>6659</v>
      </c>
      <c r="B530" t="s">
        <v>6795</v>
      </c>
      <c r="C530" t="s">
        <v>1222</v>
      </c>
      <c r="D530" s="105" t="s">
        <v>1223</v>
      </c>
      <c r="E530" s="187" t="s">
        <v>1224</v>
      </c>
      <c r="F530" t="s">
        <v>1137</v>
      </c>
      <c r="H530" t="s">
        <v>6796</v>
      </c>
    </row>
    <row r="531" spans="1:8">
      <c r="A531" t="s">
        <v>6659</v>
      </c>
      <c r="B531" t="s">
        <v>6797</v>
      </c>
      <c r="C531" t="s">
        <v>1225</v>
      </c>
      <c r="D531" s="105" t="s">
        <v>1226</v>
      </c>
      <c r="E531" s="187">
        <v>42896</v>
      </c>
      <c r="F531" t="s">
        <v>107</v>
      </c>
    </row>
    <row r="532" spans="1:8">
      <c r="A532" t="s">
        <v>6659</v>
      </c>
      <c r="B532" t="s">
        <v>6798</v>
      </c>
      <c r="C532" t="s">
        <v>1227</v>
      </c>
      <c r="D532" s="105" t="s">
        <v>1228</v>
      </c>
      <c r="E532" s="187">
        <v>42339</v>
      </c>
      <c r="F532" t="s">
        <v>57</v>
      </c>
      <c r="H532" t="s">
        <v>6799</v>
      </c>
    </row>
    <row r="533" spans="1:8">
      <c r="A533" t="s">
        <v>6659</v>
      </c>
      <c r="B533" t="s">
        <v>6800</v>
      </c>
      <c r="C533" t="s">
        <v>1229</v>
      </c>
      <c r="D533" s="105" t="s">
        <v>1230</v>
      </c>
      <c r="E533" s="187">
        <v>42552</v>
      </c>
      <c r="F533" t="s">
        <v>1137</v>
      </c>
      <c r="H533" t="s">
        <v>6799</v>
      </c>
    </row>
    <row r="534" spans="1:8">
      <c r="A534" t="s">
        <v>6659</v>
      </c>
      <c r="B534" t="s">
        <v>6801</v>
      </c>
      <c r="C534" t="s">
        <v>1231</v>
      </c>
      <c r="D534" s="105" t="s">
        <v>1232</v>
      </c>
      <c r="E534" s="187">
        <v>42604</v>
      </c>
      <c r="F534" t="s">
        <v>57</v>
      </c>
      <c r="H534" t="s">
        <v>6799</v>
      </c>
    </row>
    <row r="535" spans="1:8">
      <c r="A535" t="s">
        <v>6659</v>
      </c>
      <c r="B535" t="s">
        <v>6802</v>
      </c>
      <c r="C535" t="s">
        <v>1233</v>
      </c>
      <c r="D535" s="105" t="s">
        <v>1234</v>
      </c>
      <c r="E535" s="187">
        <v>42787</v>
      </c>
      <c r="F535" t="s">
        <v>57</v>
      </c>
      <c r="H535" t="s">
        <v>6803</v>
      </c>
    </row>
    <row r="536" spans="1:8">
      <c r="A536" t="s">
        <v>6659</v>
      </c>
      <c r="B536" t="s">
        <v>6804</v>
      </c>
      <c r="C536" t="s">
        <v>1235</v>
      </c>
      <c r="D536" s="105" t="s">
        <v>1236</v>
      </c>
      <c r="E536" s="187">
        <v>41918</v>
      </c>
      <c r="F536" t="s">
        <v>57</v>
      </c>
      <c r="H536" t="s">
        <v>6805</v>
      </c>
    </row>
    <row r="537" spans="1:8">
      <c r="A537" t="s">
        <v>6659</v>
      </c>
      <c r="B537" t="s">
        <v>6806</v>
      </c>
      <c r="C537" t="s">
        <v>1237</v>
      </c>
      <c r="D537" s="105" t="s">
        <v>1238</v>
      </c>
      <c r="E537" s="187">
        <v>42065</v>
      </c>
      <c r="F537" t="s">
        <v>57</v>
      </c>
      <c r="H537" t="s">
        <v>6805</v>
      </c>
    </row>
    <row r="538" spans="1:8">
      <c r="A538" t="s">
        <v>6659</v>
      </c>
      <c r="B538" t="s">
        <v>6807</v>
      </c>
      <c r="C538" t="s">
        <v>1239</v>
      </c>
      <c r="D538" s="105" t="s">
        <v>1240</v>
      </c>
      <c r="E538" s="187">
        <v>42642</v>
      </c>
      <c r="F538" t="s">
        <v>107</v>
      </c>
    </row>
    <row r="539" spans="1:8">
      <c r="A539" t="s">
        <v>6659</v>
      </c>
      <c r="B539" t="s">
        <v>6808</v>
      </c>
      <c r="C539" t="s">
        <v>1241</v>
      </c>
      <c r="D539" s="105" t="s">
        <v>1242</v>
      </c>
      <c r="E539" s="187" t="s">
        <v>1243</v>
      </c>
      <c r="F539" t="s">
        <v>57</v>
      </c>
      <c r="H539" t="s">
        <v>6809</v>
      </c>
    </row>
    <row r="540" spans="1:8">
      <c r="A540" t="s">
        <v>6659</v>
      </c>
      <c r="B540" t="s">
        <v>6810</v>
      </c>
      <c r="C540" t="s">
        <v>1244</v>
      </c>
      <c r="D540" s="105" t="s">
        <v>1245</v>
      </c>
      <c r="E540" s="187">
        <v>42846</v>
      </c>
      <c r="F540" t="s">
        <v>57</v>
      </c>
      <c r="H540" t="s">
        <v>6811</v>
      </c>
    </row>
    <row r="541" spans="1:8">
      <c r="A541" t="s">
        <v>6659</v>
      </c>
      <c r="B541" t="s">
        <v>6812</v>
      </c>
      <c r="C541" t="s">
        <v>1246</v>
      </c>
      <c r="D541" s="105" t="s">
        <v>1247</v>
      </c>
      <c r="E541" s="187">
        <v>42604</v>
      </c>
      <c r="F541" t="s">
        <v>1137</v>
      </c>
      <c r="H541" t="s">
        <v>6811</v>
      </c>
    </row>
    <row r="542" spans="1:8">
      <c r="A542" t="s">
        <v>6659</v>
      </c>
      <c r="B542" t="s">
        <v>6813</v>
      </c>
      <c r="C542" t="s">
        <v>1248</v>
      </c>
      <c r="D542" s="105" t="s">
        <v>1249</v>
      </c>
      <c r="E542" s="187">
        <v>42115</v>
      </c>
      <c r="F542" t="s">
        <v>57</v>
      </c>
      <c r="H542" t="s">
        <v>6814</v>
      </c>
    </row>
    <row r="543" spans="1:8">
      <c r="A543" t="s">
        <v>6659</v>
      </c>
      <c r="B543" t="s">
        <v>6815</v>
      </c>
      <c r="C543" t="s">
        <v>1250</v>
      </c>
      <c r="D543" s="105" t="s">
        <v>1251</v>
      </c>
      <c r="E543" s="187">
        <v>42826</v>
      </c>
      <c r="F543" t="s">
        <v>57</v>
      </c>
      <c r="H543" t="s">
        <v>6814</v>
      </c>
    </row>
    <row r="544" spans="1:8">
      <c r="A544" t="s">
        <v>6659</v>
      </c>
      <c r="B544" t="s">
        <v>6816</v>
      </c>
      <c r="C544" t="s">
        <v>1252</v>
      </c>
      <c r="D544" s="105" t="s">
        <v>1253</v>
      </c>
      <c r="E544" s="187">
        <v>41442</v>
      </c>
      <c r="F544" t="s">
        <v>107</v>
      </c>
    </row>
    <row r="545" spans="1:8">
      <c r="A545" t="s">
        <v>6659</v>
      </c>
      <c r="B545" t="s">
        <v>6817</v>
      </c>
      <c r="C545" t="s">
        <v>1254</v>
      </c>
      <c r="D545" s="105" t="s">
        <v>1255</v>
      </c>
      <c r="E545" s="187">
        <v>42826</v>
      </c>
      <c r="F545" t="s">
        <v>57</v>
      </c>
      <c r="H545" t="s">
        <v>6818</v>
      </c>
    </row>
    <row r="546" spans="1:8">
      <c r="A546" t="s">
        <v>6659</v>
      </c>
      <c r="B546" t="s">
        <v>6819</v>
      </c>
      <c r="C546" t="s">
        <v>1256</v>
      </c>
      <c r="D546" s="105" t="s">
        <v>1257</v>
      </c>
      <c r="E546" s="187">
        <v>42814</v>
      </c>
      <c r="F546" t="s">
        <v>57</v>
      </c>
      <c r="H546" t="s">
        <v>6818</v>
      </c>
    </row>
    <row r="547" spans="1:8">
      <c r="A547" t="s">
        <v>6659</v>
      </c>
      <c r="B547" t="s">
        <v>6820</v>
      </c>
      <c r="C547" t="s">
        <v>1258</v>
      </c>
      <c r="D547" s="105" t="s">
        <v>1259</v>
      </c>
      <c r="E547" s="187">
        <v>42881</v>
      </c>
      <c r="F547" t="s">
        <v>57</v>
      </c>
      <c r="H547" t="s">
        <v>6818</v>
      </c>
    </row>
    <row r="548" spans="1:8">
      <c r="A548" t="s">
        <v>6659</v>
      </c>
      <c r="B548" t="s">
        <v>6821</v>
      </c>
      <c r="C548" t="s">
        <v>1260</v>
      </c>
      <c r="D548" s="105" t="s">
        <v>1261</v>
      </c>
      <c r="E548" s="187">
        <v>42493</v>
      </c>
      <c r="F548" t="s">
        <v>57</v>
      </c>
      <c r="H548" t="s">
        <v>6818</v>
      </c>
    </row>
    <row r="549" spans="1:8">
      <c r="A549" t="s">
        <v>6659</v>
      </c>
      <c r="B549" t="s">
        <v>6822</v>
      </c>
      <c r="C549" t="s">
        <v>1262</v>
      </c>
      <c r="D549" s="105" t="s">
        <v>1263</v>
      </c>
      <c r="E549" s="187">
        <v>41677</v>
      </c>
      <c r="F549" t="s">
        <v>57</v>
      </c>
      <c r="H549" t="s">
        <v>6818</v>
      </c>
    </row>
    <row r="550" spans="1:8">
      <c r="A550" t="s">
        <v>6659</v>
      </c>
      <c r="B550" t="s">
        <v>6823</v>
      </c>
      <c r="C550" t="s">
        <v>1264</v>
      </c>
      <c r="D550" s="105" t="s">
        <v>1265</v>
      </c>
      <c r="E550" s="187">
        <v>42255</v>
      </c>
      <c r="F550" t="s">
        <v>176</v>
      </c>
      <c r="H550" t="s">
        <v>6818</v>
      </c>
    </row>
    <row r="551" spans="1:8">
      <c r="A551" t="s">
        <v>6659</v>
      </c>
      <c r="B551" t="s">
        <v>6824</v>
      </c>
      <c r="C551" t="s">
        <v>1266</v>
      </c>
      <c r="D551" s="105" t="s">
        <v>1267</v>
      </c>
      <c r="E551" s="187">
        <v>41397</v>
      </c>
      <c r="F551" t="s">
        <v>176</v>
      </c>
      <c r="H551" t="s">
        <v>6818</v>
      </c>
    </row>
    <row r="552" spans="1:8">
      <c r="A552" t="s">
        <v>6659</v>
      </c>
      <c r="B552" t="s">
        <v>6825</v>
      </c>
      <c r="C552" t="s">
        <v>1268</v>
      </c>
      <c r="D552" s="105" t="s">
        <v>1269</v>
      </c>
      <c r="E552" s="187">
        <v>42894</v>
      </c>
      <c r="F552" t="s">
        <v>57</v>
      </c>
      <c r="H552" t="s">
        <v>6826</v>
      </c>
    </row>
    <row r="553" spans="1:8">
      <c r="A553" t="s">
        <v>6531</v>
      </c>
      <c r="B553" t="s">
        <v>6827</v>
      </c>
      <c r="C553" t="s">
        <v>1270</v>
      </c>
      <c r="D553" s="105" t="s">
        <v>1271</v>
      </c>
      <c r="E553" s="187">
        <v>42065</v>
      </c>
      <c r="F553" t="s">
        <v>203</v>
      </c>
      <c r="H553" t="s">
        <v>6828</v>
      </c>
    </row>
    <row r="554" spans="1:8">
      <c r="A554" t="s">
        <v>6659</v>
      </c>
      <c r="B554" t="s">
        <v>6829</v>
      </c>
      <c r="C554" t="s">
        <v>1272</v>
      </c>
      <c r="D554" s="105" t="s">
        <v>1273</v>
      </c>
      <c r="E554" s="187">
        <v>42901</v>
      </c>
      <c r="F554" t="s">
        <v>107</v>
      </c>
    </row>
    <row r="555" spans="1:8">
      <c r="A555" t="s">
        <v>6659</v>
      </c>
      <c r="B555" t="s">
        <v>6830</v>
      </c>
      <c r="C555" t="s">
        <v>1274</v>
      </c>
      <c r="D555" s="105" t="s">
        <v>1275</v>
      </c>
      <c r="E555" s="187">
        <v>42810</v>
      </c>
      <c r="F555" t="s">
        <v>57</v>
      </c>
      <c r="H555" t="s">
        <v>6831</v>
      </c>
    </row>
    <row r="556" spans="1:8">
      <c r="A556" t="s">
        <v>6659</v>
      </c>
      <c r="B556" t="s">
        <v>6832</v>
      </c>
      <c r="C556" t="s">
        <v>1276</v>
      </c>
      <c r="D556" s="105" t="s">
        <v>1277</v>
      </c>
      <c r="E556" s="187">
        <v>42846</v>
      </c>
      <c r="F556" t="s">
        <v>57</v>
      </c>
      <c r="H556" t="s">
        <v>6831</v>
      </c>
    </row>
    <row r="557" spans="1:8">
      <c r="A557" t="s">
        <v>6659</v>
      </c>
      <c r="B557" t="s">
        <v>6833</v>
      </c>
      <c r="C557" t="s">
        <v>1278</v>
      </c>
      <c r="D557" s="105" t="s">
        <v>1279</v>
      </c>
      <c r="E557" s="187">
        <v>42278</v>
      </c>
      <c r="F557" t="s">
        <v>1137</v>
      </c>
      <c r="H557" t="s">
        <v>6831</v>
      </c>
    </row>
    <row r="558" spans="1:8">
      <c r="A558" t="s">
        <v>6659</v>
      </c>
      <c r="B558" t="s">
        <v>6834</v>
      </c>
      <c r="C558" t="s">
        <v>1280</v>
      </c>
      <c r="D558" s="105" t="s">
        <v>1281</v>
      </c>
      <c r="E558" s="187">
        <v>42901</v>
      </c>
      <c r="F558" t="s">
        <v>107</v>
      </c>
    </row>
    <row r="559" spans="1:8">
      <c r="A559" t="s">
        <v>6659</v>
      </c>
      <c r="B559" t="s">
        <v>6835</v>
      </c>
      <c r="C559" t="s">
        <v>1282</v>
      </c>
      <c r="D559" s="105" t="s">
        <v>1283</v>
      </c>
      <c r="E559" s="187">
        <v>42900</v>
      </c>
      <c r="F559" t="s">
        <v>57</v>
      </c>
      <c r="H559" t="s">
        <v>6836</v>
      </c>
    </row>
    <row r="560" spans="1:8">
      <c r="A560" t="s">
        <v>6659</v>
      </c>
      <c r="B560" t="s">
        <v>6837</v>
      </c>
      <c r="C560" t="s">
        <v>1284</v>
      </c>
      <c r="D560" s="105" t="s">
        <v>1285</v>
      </c>
      <c r="E560" s="187">
        <v>42900</v>
      </c>
      <c r="F560" t="s">
        <v>57</v>
      </c>
      <c r="H560" t="s">
        <v>6836</v>
      </c>
    </row>
    <row r="561" spans="1:8">
      <c r="A561" t="s">
        <v>6659</v>
      </c>
      <c r="B561" t="s">
        <v>6838</v>
      </c>
      <c r="C561" t="s">
        <v>1286</v>
      </c>
      <c r="D561" s="105" t="s">
        <v>1287</v>
      </c>
      <c r="E561" s="187">
        <v>42900</v>
      </c>
      <c r="F561" t="s">
        <v>1137</v>
      </c>
      <c r="H561" t="s">
        <v>6836</v>
      </c>
    </row>
    <row r="562" spans="1:8">
      <c r="A562" t="s">
        <v>6659</v>
      </c>
      <c r="B562" t="s">
        <v>6839</v>
      </c>
      <c r="C562" t="s">
        <v>1288</v>
      </c>
      <c r="D562" s="105" t="s">
        <v>1289</v>
      </c>
      <c r="E562" s="187">
        <v>42895</v>
      </c>
      <c r="F562" t="s">
        <v>107</v>
      </c>
    </row>
    <row r="563" spans="1:8">
      <c r="A563" t="s">
        <v>6659</v>
      </c>
      <c r="B563" t="s">
        <v>6840</v>
      </c>
      <c r="C563" t="s">
        <v>1290</v>
      </c>
      <c r="D563" s="105" t="s">
        <v>538</v>
      </c>
      <c r="E563" s="187">
        <v>42896</v>
      </c>
      <c r="F563" t="s">
        <v>57</v>
      </c>
      <c r="H563" t="s">
        <v>6841</v>
      </c>
    </row>
    <row r="564" spans="1:8">
      <c r="A564" t="s">
        <v>6659</v>
      </c>
      <c r="B564" t="s">
        <v>6842</v>
      </c>
      <c r="C564" t="s">
        <v>1291</v>
      </c>
      <c r="D564" s="105" t="s">
        <v>1292</v>
      </c>
      <c r="E564" s="187">
        <v>42870</v>
      </c>
      <c r="F564" t="s">
        <v>57</v>
      </c>
      <c r="H564" t="s">
        <v>6841</v>
      </c>
    </row>
    <row r="565" spans="1:8">
      <c r="A565" t="s">
        <v>6659</v>
      </c>
      <c r="B565" t="s">
        <v>6843</v>
      </c>
      <c r="C565" t="s">
        <v>1293</v>
      </c>
      <c r="D565" s="105" t="s">
        <v>1294</v>
      </c>
      <c r="E565" s="187">
        <v>42887</v>
      </c>
      <c r="F565" t="s">
        <v>194</v>
      </c>
      <c r="H565" t="s">
        <v>6841</v>
      </c>
    </row>
    <row r="566" spans="1:8">
      <c r="A566" t="s">
        <v>6659</v>
      </c>
      <c r="B566" t="s">
        <v>6844</v>
      </c>
      <c r="C566" t="s">
        <v>1295</v>
      </c>
      <c r="D566" s="105" t="s">
        <v>1296</v>
      </c>
      <c r="E566" s="187">
        <v>42878</v>
      </c>
      <c r="F566" t="s">
        <v>1137</v>
      </c>
      <c r="H566" t="s">
        <v>6841</v>
      </c>
    </row>
    <row r="567" spans="1:8">
      <c r="A567" t="s">
        <v>6659</v>
      </c>
      <c r="B567" t="s">
        <v>6845</v>
      </c>
      <c r="C567" t="s">
        <v>1297</v>
      </c>
      <c r="D567" s="105" t="s">
        <v>1298</v>
      </c>
      <c r="E567" s="187">
        <v>42900</v>
      </c>
      <c r="F567" t="s">
        <v>107</v>
      </c>
    </row>
    <row r="568" spans="1:8">
      <c r="A568" t="s">
        <v>6659</v>
      </c>
      <c r="B568" t="s">
        <v>6846</v>
      </c>
      <c r="C568" t="s">
        <v>1299</v>
      </c>
      <c r="D568" s="105" t="s">
        <v>1300</v>
      </c>
      <c r="E568" s="187">
        <v>42590</v>
      </c>
      <c r="F568" t="s">
        <v>57</v>
      </c>
      <c r="H568" t="s">
        <v>6847</v>
      </c>
    </row>
    <row r="569" spans="1:8">
      <c r="A569" t="s">
        <v>6659</v>
      </c>
      <c r="B569" t="s">
        <v>6848</v>
      </c>
      <c r="C569" t="s">
        <v>1301</v>
      </c>
      <c r="D569" s="105" t="s">
        <v>1302</v>
      </c>
      <c r="E569" s="187">
        <v>42596</v>
      </c>
      <c r="F569" t="s">
        <v>1137</v>
      </c>
      <c r="H569" t="s">
        <v>6847</v>
      </c>
    </row>
    <row r="570" spans="1:8">
      <c r="A570" t="s">
        <v>6659</v>
      </c>
      <c r="B570" t="s">
        <v>6849</v>
      </c>
      <c r="C570" t="s">
        <v>1303</v>
      </c>
      <c r="D570" s="105" t="s">
        <v>1304</v>
      </c>
      <c r="E570" s="187">
        <v>41641</v>
      </c>
      <c r="F570" t="s">
        <v>57</v>
      </c>
      <c r="H570" t="s">
        <v>6850</v>
      </c>
    </row>
    <row r="571" spans="1:8">
      <c r="A571" t="s">
        <v>6659</v>
      </c>
      <c r="B571" t="s">
        <v>6851</v>
      </c>
      <c r="C571" t="s">
        <v>1305</v>
      </c>
      <c r="D571" s="105" t="s">
        <v>1306</v>
      </c>
      <c r="E571" s="187">
        <v>42637</v>
      </c>
      <c r="F571" t="s">
        <v>57</v>
      </c>
      <c r="H571" t="s">
        <v>6850</v>
      </c>
    </row>
    <row r="572" spans="1:8">
      <c r="A572" t="s">
        <v>6659</v>
      </c>
      <c r="B572" t="s">
        <v>6852</v>
      </c>
      <c r="C572" t="s">
        <v>1307</v>
      </c>
      <c r="D572" s="105" t="s">
        <v>1308</v>
      </c>
      <c r="E572" s="187">
        <v>42634</v>
      </c>
      <c r="F572" t="s">
        <v>1137</v>
      </c>
      <c r="H572" t="s">
        <v>6850</v>
      </c>
    </row>
    <row r="573" spans="1:8">
      <c r="A573" t="s">
        <v>6659</v>
      </c>
      <c r="B573" t="s">
        <v>6853</v>
      </c>
      <c r="C573" t="s">
        <v>1309</v>
      </c>
      <c r="D573" s="105" t="s">
        <v>1310</v>
      </c>
      <c r="E573" s="187">
        <v>42881</v>
      </c>
      <c r="F573" t="s">
        <v>1137</v>
      </c>
      <c r="H573" t="s">
        <v>6850</v>
      </c>
    </row>
    <row r="574" spans="1:8">
      <c r="A574" t="s">
        <v>6659</v>
      </c>
      <c r="B574" t="s">
        <v>6854</v>
      </c>
      <c r="C574" t="s">
        <v>1311</v>
      </c>
      <c r="D574" s="105" t="s">
        <v>1312</v>
      </c>
      <c r="E574" s="187">
        <v>42623</v>
      </c>
      <c r="F574" t="s">
        <v>107</v>
      </c>
    </row>
    <row r="575" spans="1:8">
      <c r="A575" t="s">
        <v>6659</v>
      </c>
      <c r="B575" t="s">
        <v>6855</v>
      </c>
      <c r="C575" t="s">
        <v>1313</v>
      </c>
      <c r="D575" s="105" t="s">
        <v>1314</v>
      </c>
      <c r="E575" s="187">
        <v>42775</v>
      </c>
      <c r="F575" t="s">
        <v>57</v>
      </c>
      <c r="H575" t="s">
        <v>6856</v>
      </c>
    </row>
    <row r="576" spans="1:8">
      <c r="A576" t="s">
        <v>6659</v>
      </c>
      <c r="B576" t="s">
        <v>6857</v>
      </c>
      <c r="C576" t="s">
        <v>1315</v>
      </c>
      <c r="D576" s="105" t="s">
        <v>1316</v>
      </c>
      <c r="E576" s="187">
        <v>42775</v>
      </c>
      <c r="F576" t="s">
        <v>1137</v>
      </c>
      <c r="H576" t="s">
        <v>6856</v>
      </c>
    </row>
    <row r="577" spans="1:8">
      <c r="A577" t="s">
        <v>6659</v>
      </c>
      <c r="B577" t="s">
        <v>6858</v>
      </c>
      <c r="C577" t="s">
        <v>1317</v>
      </c>
      <c r="D577" s="105" t="s">
        <v>1318</v>
      </c>
      <c r="E577" s="187">
        <v>42846</v>
      </c>
      <c r="F577" t="s">
        <v>57</v>
      </c>
      <c r="H577" t="s">
        <v>6859</v>
      </c>
    </row>
    <row r="578" spans="1:8">
      <c r="A578" t="s">
        <v>6659</v>
      </c>
      <c r="B578" t="s">
        <v>6860</v>
      </c>
      <c r="C578" t="s">
        <v>1319</v>
      </c>
      <c r="D578" s="105" t="s">
        <v>1320</v>
      </c>
      <c r="E578" s="187">
        <v>42846</v>
      </c>
      <c r="F578" t="s">
        <v>1137</v>
      </c>
      <c r="H578" t="s">
        <v>6859</v>
      </c>
    </row>
    <row r="579" spans="1:8">
      <c r="A579" t="s">
        <v>6659</v>
      </c>
      <c r="B579" t="s">
        <v>6861</v>
      </c>
      <c r="C579" t="s">
        <v>1321</v>
      </c>
      <c r="D579" s="105" t="s">
        <v>1322</v>
      </c>
      <c r="E579" s="187">
        <v>42832</v>
      </c>
      <c r="F579" t="s">
        <v>352</v>
      </c>
      <c r="H579" t="s">
        <v>6862</v>
      </c>
    </row>
    <row r="580" spans="1:8">
      <c r="A580" t="s">
        <v>6659</v>
      </c>
      <c r="B580" t="s">
        <v>6863</v>
      </c>
      <c r="C580" t="s">
        <v>1323</v>
      </c>
      <c r="D580" s="105" t="s">
        <v>1324</v>
      </c>
      <c r="E580" s="187">
        <v>42738</v>
      </c>
      <c r="F580" t="s">
        <v>1137</v>
      </c>
      <c r="H580" t="s">
        <v>6862</v>
      </c>
    </row>
    <row r="581" spans="1:8">
      <c r="A581" t="s">
        <v>6659</v>
      </c>
      <c r="B581" t="s">
        <v>6864</v>
      </c>
      <c r="C581" t="s">
        <v>1325</v>
      </c>
      <c r="D581" s="105" t="s">
        <v>1326</v>
      </c>
      <c r="E581" s="187" t="s">
        <v>1327</v>
      </c>
      <c r="F581" t="s">
        <v>352</v>
      </c>
      <c r="H581" t="s">
        <v>6865</v>
      </c>
    </row>
    <row r="582" spans="1:8">
      <c r="A582" t="s">
        <v>58</v>
      </c>
      <c r="B582" t="s">
        <v>6866</v>
      </c>
      <c r="C582" t="s">
        <v>1328</v>
      </c>
      <c r="D582" s="105" t="s">
        <v>1329</v>
      </c>
      <c r="E582" s="187">
        <v>42846</v>
      </c>
      <c r="F582" t="s">
        <v>22</v>
      </c>
      <c r="H582" t="s">
        <v>6867</v>
      </c>
    </row>
    <row r="583" spans="1:8">
      <c r="A583" t="s">
        <v>58</v>
      </c>
      <c r="B583" t="s">
        <v>6868</v>
      </c>
      <c r="C583" t="s">
        <v>1330</v>
      </c>
      <c r="D583" s="105" t="s">
        <v>1331</v>
      </c>
      <c r="E583" s="187">
        <v>41974</v>
      </c>
      <c r="F583" t="s">
        <v>13</v>
      </c>
      <c r="H583" t="s">
        <v>6867</v>
      </c>
    </row>
    <row r="584" spans="1:8">
      <c r="A584" t="s">
        <v>58</v>
      </c>
      <c r="B584" t="s">
        <v>6869</v>
      </c>
      <c r="C584" t="s">
        <v>1332</v>
      </c>
      <c r="D584" s="105" t="s">
        <v>1333</v>
      </c>
      <c r="E584" s="187">
        <v>41425</v>
      </c>
      <c r="F584" t="s">
        <v>15</v>
      </c>
      <c r="H584" t="s">
        <v>4735</v>
      </c>
    </row>
    <row r="585" spans="1:8">
      <c r="A585" t="s">
        <v>58</v>
      </c>
      <c r="B585" t="s">
        <v>6870</v>
      </c>
      <c r="C585" t="s">
        <v>44</v>
      </c>
      <c r="D585" s="105" t="s">
        <v>1334</v>
      </c>
      <c r="E585" s="187">
        <v>42030</v>
      </c>
      <c r="F585" t="s">
        <v>15</v>
      </c>
      <c r="H585" t="s">
        <v>4735</v>
      </c>
    </row>
    <row r="586" spans="1:8">
      <c r="A586" t="s">
        <v>58</v>
      </c>
      <c r="B586" t="s">
        <v>6871</v>
      </c>
      <c r="C586" t="s">
        <v>45</v>
      </c>
      <c r="D586" s="105" t="s">
        <v>26</v>
      </c>
      <c r="E586" s="187">
        <v>42208</v>
      </c>
      <c r="F586" t="s">
        <v>15</v>
      </c>
      <c r="H586" t="s">
        <v>6867</v>
      </c>
    </row>
    <row r="587" spans="1:8">
      <c r="A587" t="s">
        <v>58</v>
      </c>
      <c r="B587" t="s">
        <v>6872</v>
      </c>
      <c r="C587" t="s">
        <v>1335</v>
      </c>
      <c r="D587" s="105" t="s">
        <v>1336</v>
      </c>
      <c r="E587" s="187">
        <v>42208</v>
      </c>
      <c r="F587" t="s">
        <v>15</v>
      </c>
      <c r="H587" t="s">
        <v>6867</v>
      </c>
    </row>
    <row r="588" spans="1:8">
      <c r="A588" t="s">
        <v>58</v>
      </c>
      <c r="B588" t="s">
        <v>6873</v>
      </c>
      <c r="C588" t="s">
        <v>1337</v>
      </c>
      <c r="D588" s="105" t="s">
        <v>17</v>
      </c>
      <c r="E588" s="187">
        <v>41334</v>
      </c>
      <c r="F588" t="s">
        <v>15</v>
      </c>
      <c r="H588" t="s">
        <v>4735</v>
      </c>
    </row>
    <row r="589" spans="1:8">
      <c r="A589" t="s">
        <v>58</v>
      </c>
      <c r="B589" t="s">
        <v>6874</v>
      </c>
      <c r="C589" t="s">
        <v>1338</v>
      </c>
      <c r="D589" s="105" t="s">
        <v>1339</v>
      </c>
      <c r="E589" s="187">
        <v>42653</v>
      </c>
      <c r="F589" t="s">
        <v>15</v>
      </c>
      <c r="H589" t="s">
        <v>4735</v>
      </c>
    </row>
    <row r="590" spans="1:8">
      <c r="A590" t="s">
        <v>58</v>
      </c>
      <c r="B590" t="s">
        <v>6875</v>
      </c>
      <c r="C590" t="s">
        <v>1340</v>
      </c>
      <c r="D590" s="105" t="s">
        <v>1341</v>
      </c>
      <c r="E590" s="187">
        <v>41446</v>
      </c>
      <c r="F590" t="s">
        <v>13</v>
      </c>
      <c r="H590" t="s">
        <v>4735</v>
      </c>
    </row>
    <row r="591" spans="1:8">
      <c r="A591" t="s">
        <v>58</v>
      </c>
      <c r="B591" t="s">
        <v>6876</v>
      </c>
      <c r="C591" t="s">
        <v>1342</v>
      </c>
      <c r="D591" s="105" t="s">
        <v>1343</v>
      </c>
      <c r="E591" s="187">
        <v>42475</v>
      </c>
      <c r="F591" t="s">
        <v>15</v>
      </c>
      <c r="H591" t="s">
        <v>6867</v>
      </c>
    </row>
    <row r="592" spans="1:8">
      <c r="A592" t="s">
        <v>58</v>
      </c>
      <c r="B592" t="s">
        <v>6877</v>
      </c>
      <c r="C592" t="s">
        <v>1344</v>
      </c>
      <c r="D592" s="105" t="s">
        <v>94</v>
      </c>
      <c r="E592" s="187">
        <v>42555</v>
      </c>
      <c r="F592" t="s">
        <v>15</v>
      </c>
      <c r="H592" t="s">
        <v>6867</v>
      </c>
    </row>
    <row r="593" spans="1:8">
      <c r="A593" t="s">
        <v>58</v>
      </c>
      <c r="B593" t="s">
        <v>6878</v>
      </c>
      <c r="C593" t="s">
        <v>1345</v>
      </c>
      <c r="D593" s="105" t="s">
        <v>40</v>
      </c>
      <c r="E593" s="187">
        <v>42858</v>
      </c>
      <c r="F593" t="s">
        <v>15</v>
      </c>
      <c r="H593" t="s">
        <v>6867</v>
      </c>
    </row>
    <row r="594" spans="1:8">
      <c r="A594" t="s">
        <v>58</v>
      </c>
      <c r="B594" t="s">
        <v>6879</v>
      </c>
      <c r="C594" t="s">
        <v>1346</v>
      </c>
      <c r="D594" s="105" t="s">
        <v>1347</v>
      </c>
      <c r="E594" s="187">
        <v>42852</v>
      </c>
      <c r="F594" t="s">
        <v>13</v>
      </c>
      <c r="H594" t="s">
        <v>6867</v>
      </c>
    </row>
    <row r="595" spans="1:8">
      <c r="A595" t="s">
        <v>58</v>
      </c>
      <c r="B595" t="s">
        <v>6880</v>
      </c>
      <c r="C595" t="s">
        <v>1348</v>
      </c>
      <c r="D595" s="105" t="s">
        <v>18</v>
      </c>
      <c r="E595" s="187">
        <v>40969</v>
      </c>
      <c r="F595" t="s">
        <v>15</v>
      </c>
      <c r="H595" t="s">
        <v>6867</v>
      </c>
    </row>
    <row r="596" spans="1:8">
      <c r="A596" t="s">
        <v>58</v>
      </c>
      <c r="B596" t="s">
        <v>6881</v>
      </c>
      <c r="C596" t="s">
        <v>1349</v>
      </c>
      <c r="D596" s="105" t="s">
        <v>1076</v>
      </c>
      <c r="E596" s="187">
        <v>42679</v>
      </c>
      <c r="F596" t="s">
        <v>15</v>
      </c>
      <c r="H596" t="s">
        <v>6867</v>
      </c>
    </row>
    <row r="597" spans="1:8">
      <c r="A597" t="s">
        <v>58</v>
      </c>
      <c r="B597" t="s">
        <v>6882</v>
      </c>
      <c r="C597" t="s">
        <v>1350</v>
      </c>
      <c r="D597" s="105" t="s">
        <v>19</v>
      </c>
      <c r="E597" s="187">
        <v>41354</v>
      </c>
      <c r="F597" t="s">
        <v>15</v>
      </c>
      <c r="H597" t="s">
        <v>6867</v>
      </c>
    </row>
    <row r="598" spans="1:8">
      <c r="A598" t="s">
        <v>58</v>
      </c>
      <c r="B598" t="s">
        <v>6883</v>
      </c>
      <c r="C598" t="s">
        <v>1351</v>
      </c>
      <c r="D598" s="105" t="s">
        <v>1352</v>
      </c>
      <c r="E598" s="187">
        <v>41965</v>
      </c>
      <c r="F598" t="s">
        <v>15</v>
      </c>
      <c r="H598" t="s">
        <v>6867</v>
      </c>
    </row>
    <row r="599" spans="1:8">
      <c r="A599" t="s">
        <v>58</v>
      </c>
      <c r="B599" t="s">
        <v>6884</v>
      </c>
      <c r="C599" t="s">
        <v>48</v>
      </c>
      <c r="D599" s="105" t="s">
        <v>28</v>
      </c>
      <c r="E599" s="187">
        <v>42222</v>
      </c>
      <c r="F599" t="s">
        <v>15</v>
      </c>
      <c r="H599" t="s">
        <v>6867</v>
      </c>
    </row>
    <row r="600" spans="1:8">
      <c r="A600" t="s">
        <v>58</v>
      </c>
      <c r="B600" t="s">
        <v>6885</v>
      </c>
      <c r="C600" t="s">
        <v>1353</v>
      </c>
      <c r="D600" s="105" t="s">
        <v>1354</v>
      </c>
      <c r="E600" s="187">
        <v>41862</v>
      </c>
      <c r="F600" t="s">
        <v>15</v>
      </c>
      <c r="H600" t="s">
        <v>6867</v>
      </c>
    </row>
    <row r="601" spans="1:8">
      <c r="A601" t="s">
        <v>58</v>
      </c>
      <c r="B601" t="s">
        <v>6886</v>
      </c>
      <c r="C601" t="s">
        <v>49</v>
      </c>
      <c r="D601" s="105" t="s">
        <v>33</v>
      </c>
      <c r="E601" s="187">
        <v>42675</v>
      </c>
      <c r="F601" t="s">
        <v>15</v>
      </c>
      <c r="H601" t="s">
        <v>6867</v>
      </c>
    </row>
    <row r="602" spans="1:8">
      <c r="A602" t="s">
        <v>58</v>
      </c>
      <c r="B602" t="s">
        <v>6887</v>
      </c>
      <c r="C602" t="s">
        <v>1355</v>
      </c>
      <c r="D602" s="105" t="s">
        <v>1356</v>
      </c>
      <c r="E602" s="187">
        <v>41708</v>
      </c>
      <c r="F602" t="s">
        <v>22</v>
      </c>
      <c r="H602" t="s">
        <v>4735</v>
      </c>
    </row>
    <row r="603" spans="1:8">
      <c r="A603" t="s">
        <v>58</v>
      </c>
      <c r="B603" t="s">
        <v>6888</v>
      </c>
      <c r="C603" t="s">
        <v>1357</v>
      </c>
      <c r="D603" s="105" t="s">
        <v>30</v>
      </c>
      <c r="E603" s="187">
        <v>41708</v>
      </c>
      <c r="F603" t="s">
        <v>13</v>
      </c>
      <c r="H603" t="s">
        <v>4735</v>
      </c>
    </row>
    <row r="604" spans="1:8">
      <c r="A604" t="s">
        <v>58</v>
      </c>
      <c r="B604" t="s">
        <v>6889</v>
      </c>
      <c r="C604" t="s">
        <v>51</v>
      </c>
      <c r="D604" s="105" t="s">
        <v>34</v>
      </c>
      <c r="E604" s="187">
        <v>41974</v>
      </c>
      <c r="F604" t="s">
        <v>15</v>
      </c>
      <c r="H604" t="s">
        <v>4735</v>
      </c>
    </row>
    <row r="605" spans="1:8">
      <c r="A605" t="s">
        <v>58</v>
      </c>
      <c r="B605" t="s">
        <v>6890</v>
      </c>
      <c r="C605" t="s">
        <v>1358</v>
      </c>
      <c r="D605" s="105" t="s">
        <v>1359</v>
      </c>
      <c r="E605" s="187">
        <v>42552</v>
      </c>
      <c r="F605" t="s">
        <v>15</v>
      </c>
      <c r="H605" t="s">
        <v>4735</v>
      </c>
    </row>
    <row r="606" spans="1:8">
      <c r="A606" t="s">
        <v>58</v>
      </c>
      <c r="B606" t="s">
        <v>6891</v>
      </c>
      <c r="C606" t="s">
        <v>55</v>
      </c>
      <c r="D606" s="105" t="s">
        <v>21</v>
      </c>
      <c r="E606" s="187">
        <v>41708</v>
      </c>
      <c r="F606" t="s">
        <v>15</v>
      </c>
      <c r="H606" t="s">
        <v>4735</v>
      </c>
    </row>
    <row r="607" spans="1:8">
      <c r="A607" t="s">
        <v>58</v>
      </c>
      <c r="B607" t="s">
        <v>6892</v>
      </c>
      <c r="C607" t="s">
        <v>1360</v>
      </c>
      <c r="D607" s="105" t="s">
        <v>1361</v>
      </c>
      <c r="E607" s="187">
        <v>42684</v>
      </c>
      <c r="F607" t="s">
        <v>15</v>
      </c>
      <c r="H607" t="s">
        <v>6867</v>
      </c>
    </row>
    <row r="608" spans="1:8">
      <c r="A608" t="s">
        <v>58</v>
      </c>
      <c r="B608" t="s">
        <v>6893</v>
      </c>
      <c r="C608" t="s">
        <v>1362</v>
      </c>
      <c r="D608" s="105" t="s">
        <v>1363</v>
      </c>
      <c r="E608" s="187">
        <v>42887</v>
      </c>
      <c r="F608" t="s">
        <v>15</v>
      </c>
      <c r="H608" t="s">
        <v>6867</v>
      </c>
    </row>
    <row r="609" spans="1:8">
      <c r="A609" t="s">
        <v>58</v>
      </c>
      <c r="B609" t="s">
        <v>6894</v>
      </c>
      <c r="C609" t="s">
        <v>53</v>
      </c>
      <c r="D609" s="105" t="s">
        <v>38</v>
      </c>
      <c r="E609" s="187">
        <v>42647</v>
      </c>
      <c r="F609" t="s">
        <v>15</v>
      </c>
      <c r="H609" t="s">
        <v>4735</v>
      </c>
    </row>
    <row r="610" spans="1:8">
      <c r="A610" t="s">
        <v>58</v>
      </c>
      <c r="B610" t="s">
        <v>6895</v>
      </c>
      <c r="C610" t="s">
        <v>56</v>
      </c>
      <c r="D610" s="105" t="s">
        <v>29</v>
      </c>
      <c r="E610" s="187">
        <v>42475</v>
      </c>
      <c r="F610" t="s">
        <v>15</v>
      </c>
      <c r="H610" t="s">
        <v>6867</v>
      </c>
    </row>
    <row r="611" spans="1:8">
      <c r="A611" t="s">
        <v>6078</v>
      </c>
      <c r="B611" t="s">
        <v>6896</v>
      </c>
      <c r="C611" t="s">
        <v>1364</v>
      </c>
      <c r="D611" s="105" t="s">
        <v>1365</v>
      </c>
      <c r="H611" t="s">
        <v>6091</v>
      </c>
    </row>
    <row r="612" spans="1:8">
      <c r="A612" t="s">
        <v>6078</v>
      </c>
      <c r="B612" t="s">
        <v>6897</v>
      </c>
      <c r="C612" t="s">
        <v>1366</v>
      </c>
      <c r="D612" s="105" t="s">
        <v>1367</v>
      </c>
      <c r="H612" t="s">
        <v>6898</v>
      </c>
    </row>
    <row r="613" spans="1:8">
      <c r="A613" t="s">
        <v>6078</v>
      </c>
      <c r="B613" t="s">
        <v>6899</v>
      </c>
      <c r="C613" t="s">
        <v>1368</v>
      </c>
      <c r="D613" s="105" t="s">
        <v>1369</v>
      </c>
      <c r="H613" t="s">
        <v>6084</v>
      </c>
    </row>
    <row r="614" spans="1:8">
      <c r="A614" t="s">
        <v>6213</v>
      </c>
      <c r="B614" t="s">
        <v>6900</v>
      </c>
      <c r="C614" t="s">
        <v>1370</v>
      </c>
      <c r="D614" s="105" t="s">
        <v>1371</v>
      </c>
      <c r="E614" s="187">
        <v>42908</v>
      </c>
      <c r="F614" t="s">
        <v>107</v>
      </c>
    </row>
    <row r="615" spans="1:8">
      <c r="A615" t="s">
        <v>6213</v>
      </c>
      <c r="B615" t="s">
        <v>6901</v>
      </c>
      <c r="C615" t="s">
        <v>1372</v>
      </c>
      <c r="D615" s="105" t="s">
        <v>1373</v>
      </c>
      <c r="E615" s="187">
        <v>42914</v>
      </c>
      <c r="F615" t="s">
        <v>1374</v>
      </c>
      <c r="H615" t="s">
        <v>6221</v>
      </c>
    </row>
    <row r="616" spans="1:8">
      <c r="A616" t="s">
        <v>6213</v>
      </c>
      <c r="B616" t="s">
        <v>6902</v>
      </c>
      <c r="C616" t="s">
        <v>1375</v>
      </c>
      <c r="D616" s="105" t="s">
        <v>1376</v>
      </c>
      <c r="E616" s="187">
        <v>42914</v>
      </c>
      <c r="F616" t="s">
        <v>1374</v>
      </c>
      <c r="H616" t="s">
        <v>6221</v>
      </c>
    </row>
    <row r="617" spans="1:8">
      <c r="A617" t="s">
        <v>6213</v>
      </c>
      <c r="B617" t="s">
        <v>6903</v>
      </c>
      <c r="C617" t="s">
        <v>1377</v>
      </c>
      <c r="D617" s="105" t="s">
        <v>1378</v>
      </c>
      <c r="E617" s="187">
        <v>42915</v>
      </c>
      <c r="F617" t="s">
        <v>1379</v>
      </c>
      <c r="H617" t="s">
        <v>6904</v>
      </c>
    </row>
    <row r="618" spans="1:8">
      <c r="A618" t="s">
        <v>6213</v>
      </c>
      <c r="B618" t="s">
        <v>6905</v>
      </c>
      <c r="C618" t="s">
        <v>1380</v>
      </c>
      <c r="D618" s="105" t="s">
        <v>1381</v>
      </c>
      <c r="E618" s="187">
        <v>42915</v>
      </c>
      <c r="F618" t="s">
        <v>1379</v>
      </c>
      <c r="H618" t="s">
        <v>6904</v>
      </c>
    </row>
    <row r="619" spans="1:8">
      <c r="A619" t="s">
        <v>6213</v>
      </c>
      <c r="B619" t="s">
        <v>6906</v>
      </c>
      <c r="C619" t="s">
        <v>1382</v>
      </c>
      <c r="D619" s="105" t="s">
        <v>1383</v>
      </c>
      <c r="E619" s="187">
        <v>42912</v>
      </c>
      <c r="H619" t="s">
        <v>6294</v>
      </c>
    </row>
    <row r="620" spans="1:8">
      <c r="A620" t="s">
        <v>6372</v>
      </c>
      <c r="B620" t="s">
        <v>6907</v>
      </c>
      <c r="C620" t="s">
        <v>1384</v>
      </c>
      <c r="D620" s="105" t="s">
        <v>1385</v>
      </c>
      <c r="E620" s="187">
        <v>42907</v>
      </c>
      <c r="F620" t="s">
        <v>1374</v>
      </c>
      <c r="H620" t="s">
        <v>6429</v>
      </c>
    </row>
    <row r="621" spans="1:8">
      <c r="A621" t="s">
        <v>6372</v>
      </c>
      <c r="B621" t="s">
        <v>6908</v>
      </c>
      <c r="C621" t="s">
        <v>1386</v>
      </c>
      <c r="D621" s="105" t="s">
        <v>288</v>
      </c>
      <c r="E621" s="187">
        <v>42914</v>
      </c>
      <c r="F621" t="s">
        <v>352</v>
      </c>
      <c r="H621" t="s">
        <v>6445</v>
      </c>
    </row>
    <row r="622" spans="1:8">
      <c r="A622" t="s">
        <v>6372</v>
      </c>
      <c r="B622" t="s">
        <v>6909</v>
      </c>
      <c r="C622" t="s">
        <v>1387</v>
      </c>
      <c r="D622" s="105" t="s">
        <v>1388</v>
      </c>
      <c r="E622" s="187">
        <v>42907</v>
      </c>
      <c r="F622" t="s">
        <v>107</v>
      </c>
    </row>
    <row r="623" spans="1:8">
      <c r="A623" t="s">
        <v>6659</v>
      </c>
      <c r="B623" t="s">
        <v>6910</v>
      </c>
      <c r="C623" t="s">
        <v>1389</v>
      </c>
      <c r="D623" s="105" t="s">
        <v>1390</v>
      </c>
      <c r="E623" s="187" t="s">
        <v>1391</v>
      </c>
      <c r="H623" t="s">
        <v>6768</v>
      </c>
    </row>
    <row r="624" spans="1:8">
      <c r="A624" t="s">
        <v>6659</v>
      </c>
      <c r="B624" t="s">
        <v>6911</v>
      </c>
      <c r="C624" t="s">
        <v>1392</v>
      </c>
      <c r="D624" s="105" t="s">
        <v>1393</v>
      </c>
      <c r="E624" s="187">
        <v>42887</v>
      </c>
      <c r="H624" t="s">
        <v>1828</v>
      </c>
    </row>
    <row r="625" spans="1:8">
      <c r="A625" t="s">
        <v>6659</v>
      </c>
      <c r="B625" t="s">
        <v>6912</v>
      </c>
      <c r="C625" t="s">
        <v>1394</v>
      </c>
      <c r="D625" s="105" t="s">
        <v>1395</v>
      </c>
      <c r="E625" s="187">
        <v>42906</v>
      </c>
      <c r="H625" t="s">
        <v>6913</v>
      </c>
    </row>
    <row r="626" spans="1:8">
      <c r="A626" t="s">
        <v>6659</v>
      </c>
      <c r="B626" t="s">
        <v>6914</v>
      </c>
      <c r="C626" t="s">
        <v>1396</v>
      </c>
      <c r="D626" s="105" t="s">
        <v>1397</v>
      </c>
      <c r="E626" s="187">
        <v>42902</v>
      </c>
      <c r="H626" t="s">
        <v>6831</v>
      </c>
    </row>
    <row r="627" spans="1:8">
      <c r="A627" t="s">
        <v>6659</v>
      </c>
      <c r="B627" t="s">
        <v>6915</v>
      </c>
      <c r="C627" t="s">
        <v>1398</v>
      </c>
      <c r="D627" s="105" t="s">
        <v>1399</v>
      </c>
      <c r="E627" s="187">
        <v>42907</v>
      </c>
      <c r="H627" t="s">
        <v>6916</v>
      </c>
    </row>
    <row r="628" spans="1:8">
      <c r="A628" t="s">
        <v>6659</v>
      </c>
      <c r="B628" t="s">
        <v>6917</v>
      </c>
      <c r="C628" t="s">
        <v>1400</v>
      </c>
      <c r="D628" s="105" t="s">
        <v>1401</v>
      </c>
      <c r="E628" s="187" t="s">
        <v>1402</v>
      </c>
      <c r="H628" t="s">
        <v>6831</v>
      </c>
    </row>
    <row r="629" spans="1:8">
      <c r="A629" t="s">
        <v>6659</v>
      </c>
      <c r="B629" t="s">
        <v>6918</v>
      </c>
      <c r="C629" t="s">
        <v>1403</v>
      </c>
      <c r="D629" s="105" t="s">
        <v>1404</v>
      </c>
      <c r="E629" s="187" t="s">
        <v>1405</v>
      </c>
      <c r="H629" t="s">
        <v>6831</v>
      </c>
    </row>
    <row r="630" spans="1:8">
      <c r="A630" t="s">
        <v>6659</v>
      </c>
      <c r="B630" t="s">
        <v>6919</v>
      </c>
      <c r="C630" t="s">
        <v>1406</v>
      </c>
      <c r="D630" s="105" t="s">
        <v>1407</v>
      </c>
      <c r="E630" s="187">
        <v>42917</v>
      </c>
      <c r="H630" t="s">
        <v>6828</v>
      </c>
    </row>
    <row r="631" spans="1:8">
      <c r="A631" t="s">
        <v>6659</v>
      </c>
      <c r="B631" t="s">
        <v>6920</v>
      </c>
      <c r="C631" t="s">
        <v>1408</v>
      </c>
      <c r="D631" s="105" t="s">
        <v>1409</v>
      </c>
      <c r="E631" s="187">
        <v>42921</v>
      </c>
      <c r="H631" t="s">
        <v>6921</v>
      </c>
    </row>
    <row r="632" spans="1:8">
      <c r="A632" t="s">
        <v>6659</v>
      </c>
      <c r="B632" t="s">
        <v>6922</v>
      </c>
      <c r="C632" t="s">
        <v>1410</v>
      </c>
      <c r="D632" s="105" t="s">
        <v>1411</v>
      </c>
      <c r="E632" s="187">
        <v>42922</v>
      </c>
      <c r="H632" t="s">
        <v>6921</v>
      </c>
    </row>
    <row r="633" spans="1:8">
      <c r="A633" t="s">
        <v>6659</v>
      </c>
      <c r="B633" t="s">
        <v>6923</v>
      </c>
      <c r="C633" t="s">
        <v>1412</v>
      </c>
      <c r="D633" s="105" t="s">
        <v>1413</v>
      </c>
      <c r="E633" s="187">
        <v>42918</v>
      </c>
      <c r="H633" t="s">
        <v>6921</v>
      </c>
    </row>
    <row r="634" spans="1:8">
      <c r="A634" t="s">
        <v>6531</v>
      </c>
      <c r="B634" t="s">
        <v>6924</v>
      </c>
      <c r="C634" t="s">
        <v>1414</v>
      </c>
      <c r="D634" s="105" t="s">
        <v>1415</v>
      </c>
      <c r="E634" s="187">
        <v>42917</v>
      </c>
      <c r="F634" t="s">
        <v>57</v>
      </c>
      <c r="H634" t="s">
        <v>6925</v>
      </c>
    </row>
    <row r="635" spans="1:8">
      <c r="A635" t="s">
        <v>6531</v>
      </c>
      <c r="B635" t="s">
        <v>6926</v>
      </c>
      <c r="C635" t="s">
        <v>1416</v>
      </c>
      <c r="D635" s="105" t="s">
        <v>1417</v>
      </c>
      <c r="E635" s="187">
        <v>42917</v>
      </c>
      <c r="F635" t="s">
        <v>352</v>
      </c>
      <c r="H635" t="s">
        <v>6927</v>
      </c>
    </row>
    <row r="636" spans="1:8">
      <c r="A636" t="s">
        <v>6531</v>
      </c>
      <c r="B636" t="s">
        <v>6928</v>
      </c>
      <c r="C636" t="s">
        <v>1418</v>
      </c>
      <c r="D636" s="105" t="s">
        <v>1419</v>
      </c>
      <c r="E636" s="187">
        <v>42921</v>
      </c>
      <c r="F636" t="s">
        <v>176</v>
      </c>
      <c r="H636" t="s">
        <v>1141</v>
      </c>
    </row>
    <row r="637" spans="1:8">
      <c r="A637" t="s">
        <v>6531</v>
      </c>
      <c r="B637" t="s">
        <v>6929</v>
      </c>
      <c r="C637" t="s">
        <v>1420</v>
      </c>
      <c r="D637" s="105" t="s">
        <v>1421</v>
      </c>
      <c r="E637" s="187" t="s">
        <v>1422</v>
      </c>
      <c r="F637" t="s">
        <v>352</v>
      </c>
      <c r="H637" t="s">
        <v>6930</v>
      </c>
    </row>
    <row r="638" spans="1:8">
      <c r="A638" t="s">
        <v>6531</v>
      </c>
      <c r="B638" t="s">
        <v>6931</v>
      </c>
      <c r="C638" t="s">
        <v>1423</v>
      </c>
      <c r="D638" s="105" t="s">
        <v>1424</v>
      </c>
      <c r="E638" s="187">
        <v>42917</v>
      </c>
      <c r="F638" t="s">
        <v>352</v>
      </c>
      <c r="H638" t="s">
        <v>6932</v>
      </c>
    </row>
    <row r="639" spans="1:8">
      <c r="A639" t="s">
        <v>6531</v>
      </c>
      <c r="B639" t="s">
        <v>6933</v>
      </c>
      <c r="C639" t="s">
        <v>1425</v>
      </c>
      <c r="D639" s="105" t="s">
        <v>1426</v>
      </c>
      <c r="E639" s="187">
        <v>42917</v>
      </c>
      <c r="F639" t="s">
        <v>57</v>
      </c>
      <c r="H639" t="s">
        <v>6934</v>
      </c>
    </row>
    <row r="640" spans="1:8">
      <c r="A640" t="s">
        <v>6531</v>
      </c>
      <c r="B640" t="s">
        <v>6935</v>
      </c>
      <c r="C640" t="s">
        <v>1427</v>
      </c>
      <c r="D640" s="105" t="s">
        <v>1428</v>
      </c>
      <c r="E640" s="187">
        <v>42917</v>
      </c>
      <c r="F640" t="s">
        <v>326</v>
      </c>
      <c r="H640" t="s">
        <v>6719</v>
      </c>
    </row>
    <row r="641" spans="1:8">
      <c r="A641" t="s">
        <v>6531</v>
      </c>
      <c r="B641" t="s">
        <v>6936</v>
      </c>
      <c r="C641" t="s">
        <v>1429</v>
      </c>
      <c r="D641" s="105" t="s">
        <v>1430</v>
      </c>
      <c r="E641" s="187">
        <v>40969</v>
      </c>
      <c r="F641" t="s">
        <v>1431</v>
      </c>
    </row>
    <row r="642" spans="1:8">
      <c r="A642" t="s">
        <v>6531</v>
      </c>
      <c r="B642" t="s">
        <v>6937</v>
      </c>
      <c r="C642" t="s">
        <v>1432</v>
      </c>
      <c r="D642" s="105" t="s">
        <v>1433</v>
      </c>
      <c r="E642" s="187">
        <v>42917</v>
      </c>
      <c r="F642" t="s">
        <v>326</v>
      </c>
      <c r="H642" t="s">
        <v>6569</v>
      </c>
    </row>
    <row r="643" spans="1:8">
      <c r="A643" t="s">
        <v>6531</v>
      </c>
      <c r="B643" t="s">
        <v>6938</v>
      </c>
      <c r="C643" t="s">
        <v>1434</v>
      </c>
      <c r="D643" s="105" t="s">
        <v>1435</v>
      </c>
      <c r="E643" s="187">
        <v>42917</v>
      </c>
      <c r="F643" t="s">
        <v>57</v>
      </c>
      <c r="H643" t="s">
        <v>6553</v>
      </c>
    </row>
    <row r="644" spans="1:8">
      <c r="A644" t="s">
        <v>6659</v>
      </c>
      <c r="B644" t="s">
        <v>6939</v>
      </c>
      <c r="C644" t="s">
        <v>1436</v>
      </c>
      <c r="D644" s="105" t="s">
        <v>1437</v>
      </c>
      <c r="E644" s="187">
        <v>42917</v>
      </c>
      <c r="F644" t="s">
        <v>194</v>
      </c>
      <c r="H644" t="s">
        <v>6664</v>
      </c>
    </row>
    <row r="645" spans="1:8">
      <c r="A645" t="s">
        <v>6659</v>
      </c>
      <c r="B645" t="s">
        <v>6940</v>
      </c>
      <c r="C645" t="s">
        <v>1438</v>
      </c>
      <c r="D645" s="105" t="s">
        <v>1439</v>
      </c>
      <c r="E645" s="187">
        <v>42887</v>
      </c>
      <c r="F645" t="s">
        <v>1431</v>
      </c>
      <c r="H645" t="s">
        <v>6941</v>
      </c>
    </row>
    <row r="646" spans="1:8">
      <c r="A646" t="s">
        <v>6659</v>
      </c>
      <c r="B646" t="s">
        <v>6942</v>
      </c>
      <c r="C646" t="s">
        <v>1440</v>
      </c>
      <c r="D646" s="105" t="s">
        <v>1441</v>
      </c>
      <c r="E646" s="187">
        <v>42917</v>
      </c>
      <c r="F646" t="s">
        <v>57</v>
      </c>
      <c r="H646" t="s">
        <v>6726</v>
      </c>
    </row>
    <row r="647" spans="1:8">
      <c r="A647" t="s">
        <v>6659</v>
      </c>
      <c r="B647" t="s">
        <v>6943</v>
      </c>
      <c r="C647" t="s">
        <v>1442</v>
      </c>
      <c r="D647" s="105" t="s">
        <v>1443</v>
      </c>
      <c r="E647" s="187">
        <v>42923</v>
      </c>
      <c r="F647" t="s">
        <v>57</v>
      </c>
      <c r="H647" t="s">
        <v>6734</v>
      </c>
    </row>
    <row r="648" spans="1:8">
      <c r="A648" t="s">
        <v>6659</v>
      </c>
      <c r="B648" t="s">
        <v>6944</v>
      </c>
      <c r="C648" t="s">
        <v>1444</v>
      </c>
      <c r="D648" s="105" t="s">
        <v>1445</v>
      </c>
      <c r="E648" s="187">
        <v>42917</v>
      </c>
      <c r="F648" t="s">
        <v>57</v>
      </c>
      <c r="H648" t="s">
        <v>6945</v>
      </c>
    </row>
    <row r="649" spans="1:8">
      <c r="A649" t="s">
        <v>6659</v>
      </c>
      <c r="B649" t="s">
        <v>6946</v>
      </c>
      <c r="C649" t="s">
        <v>1446</v>
      </c>
      <c r="D649" s="105" t="s">
        <v>1447</v>
      </c>
      <c r="E649" s="187">
        <v>42917</v>
      </c>
      <c r="F649" t="s">
        <v>57</v>
      </c>
      <c r="H649" t="s">
        <v>6945</v>
      </c>
    </row>
    <row r="650" spans="1:8">
      <c r="A650" t="s">
        <v>6659</v>
      </c>
      <c r="B650" t="s">
        <v>6947</v>
      </c>
      <c r="C650" t="s">
        <v>1448</v>
      </c>
      <c r="D650" s="105" t="s">
        <v>1449</v>
      </c>
      <c r="E650" s="187">
        <v>42917</v>
      </c>
      <c r="F650" t="s">
        <v>57</v>
      </c>
      <c r="H650" t="s">
        <v>6945</v>
      </c>
    </row>
    <row r="651" spans="1:8">
      <c r="A651" t="s">
        <v>6659</v>
      </c>
      <c r="B651" t="s">
        <v>6948</v>
      </c>
      <c r="C651" t="s">
        <v>1450</v>
      </c>
      <c r="D651" s="105" t="s">
        <v>1451</v>
      </c>
      <c r="E651" s="187">
        <v>42919</v>
      </c>
      <c r="F651" t="s">
        <v>57</v>
      </c>
      <c r="H651" t="s">
        <v>1453</v>
      </c>
    </row>
    <row r="652" spans="1:8">
      <c r="A652" t="s">
        <v>6659</v>
      </c>
      <c r="B652" t="s">
        <v>6949</v>
      </c>
      <c r="C652" t="s">
        <v>1452</v>
      </c>
      <c r="D652" s="105" t="s">
        <v>1453</v>
      </c>
      <c r="E652" s="187">
        <v>42917</v>
      </c>
      <c r="F652" t="s">
        <v>176</v>
      </c>
      <c r="H652" t="s">
        <v>1453</v>
      </c>
    </row>
    <row r="653" spans="1:8">
      <c r="A653" t="s">
        <v>6659</v>
      </c>
      <c r="B653" t="s">
        <v>6950</v>
      </c>
      <c r="C653" t="s">
        <v>1454</v>
      </c>
      <c r="D653" s="105" t="s">
        <v>1455</v>
      </c>
      <c r="E653" s="187">
        <v>42929</v>
      </c>
      <c r="F653" t="s">
        <v>57</v>
      </c>
      <c r="H653" t="s">
        <v>6811</v>
      </c>
    </row>
    <row r="654" spans="1:8">
      <c r="A654" t="s">
        <v>6659</v>
      </c>
      <c r="B654" t="s">
        <v>6951</v>
      </c>
      <c r="C654" t="s">
        <v>1456</v>
      </c>
      <c r="D654" s="105" t="s">
        <v>1457</v>
      </c>
      <c r="E654" s="187">
        <v>42917</v>
      </c>
      <c r="F654" t="s">
        <v>57</v>
      </c>
      <c r="H654" t="s">
        <v>6818</v>
      </c>
    </row>
    <row r="655" spans="1:8">
      <c r="A655" t="s">
        <v>6659</v>
      </c>
      <c r="B655" t="s">
        <v>6952</v>
      </c>
      <c r="C655" t="s">
        <v>1458</v>
      </c>
      <c r="D655" s="105" t="s">
        <v>1417</v>
      </c>
      <c r="E655" s="187">
        <v>42917</v>
      </c>
      <c r="F655" t="s">
        <v>176</v>
      </c>
      <c r="H655" t="s">
        <v>6841</v>
      </c>
    </row>
    <row r="656" spans="1:8">
      <c r="A656" t="s">
        <v>6659</v>
      </c>
      <c r="B656" t="s">
        <v>6953</v>
      </c>
      <c r="C656" t="s">
        <v>1459</v>
      </c>
      <c r="D656" s="105" t="s">
        <v>1460</v>
      </c>
      <c r="E656" s="187">
        <v>42906</v>
      </c>
      <c r="F656" t="s">
        <v>194</v>
      </c>
      <c r="H656" t="s">
        <v>6841</v>
      </c>
    </row>
    <row r="657" spans="1:8">
      <c r="A657" t="s">
        <v>6659</v>
      </c>
      <c r="B657" t="s">
        <v>6954</v>
      </c>
      <c r="C657" t="s">
        <v>1461</v>
      </c>
      <c r="D657" s="105" t="s">
        <v>1462</v>
      </c>
      <c r="E657" s="187">
        <v>42917</v>
      </c>
      <c r="F657" t="s">
        <v>1137</v>
      </c>
      <c r="H657" t="s">
        <v>6841</v>
      </c>
    </row>
    <row r="658" spans="1:8">
      <c r="A658" t="s">
        <v>6659</v>
      </c>
      <c r="B658" t="s">
        <v>6955</v>
      </c>
      <c r="C658" t="s">
        <v>1463</v>
      </c>
      <c r="D658" s="105" t="s">
        <v>1464</v>
      </c>
      <c r="E658" s="187">
        <v>42917</v>
      </c>
      <c r="F658" t="s">
        <v>57</v>
      </c>
      <c r="H658" t="s">
        <v>6850</v>
      </c>
    </row>
    <row r="659" spans="1:8">
      <c r="A659" t="s">
        <v>6659</v>
      </c>
      <c r="B659" t="s">
        <v>6956</v>
      </c>
      <c r="C659" t="s">
        <v>1465</v>
      </c>
      <c r="D659" s="105" t="s">
        <v>1466</v>
      </c>
      <c r="E659" s="187">
        <v>42917</v>
      </c>
      <c r="F659" t="s">
        <v>1137</v>
      </c>
      <c r="H659" t="s">
        <v>6850</v>
      </c>
    </row>
    <row r="660" spans="1:8">
      <c r="A660" t="s">
        <v>6078</v>
      </c>
      <c r="B660" t="s">
        <v>6957</v>
      </c>
      <c r="C660" t="s">
        <v>1467</v>
      </c>
      <c r="D660" s="105" t="s">
        <v>1468</v>
      </c>
      <c r="E660" s="187">
        <v>42917</v>
      </c>
      <c r="F660" t="s">
        <v>203</v>
      </c>
      <c r="H660" t="s">
        <v>6958</v>
      </c>
    </row>
    <row r="661" spans="1:8">
      <c r="A661" t="s">
        <v>6078</v>
      </c>
      <c r="B661" t="s">
        <v>6959</v>
      </c>
      <c r="C661" t="s">
        <v>1469</v>
      </c>
      <c r="D661" s="105" t="s">
        <v>1470</v>
      </c>
      <c r="E661" s="187">
        <v>42926</v>
      </c>
      <c r="F661" t="s">
        <v>57</v>
      </c>
      <c r="H661" t="s">
        <v>6082</v>
      </c>
    </row>
    <row r="662" spans="1:8">
      <c r="A662" t="s">
        <v>6078</v>
      </c>
      <c r="B662" t="s">
        <v>6960</v>
      </c>
      <c r="C662" t="s">
        <v>1471</v>
      </c>
      <c r="D662" s="105" t="s">
        <v>1472</v>
      </c>
      <c r="E662" s="187">
        <v>42926</v>
      </c>
      <c r="F662" t="s">
        <v>107</v>
      </c>
      <c r="H662" t="s">
        <v>6961</v>
      </c>
    </row>
    <row r="663" spans="1:8">
      <c r="A663" t="s">
        <v>6078</v>
      </c>
      <c r="B663" t="s">
        <v>6962</v>
      </c>
      <c r="C663" t="s">
        <v>1473</v>
      </c>
      <c r="D663" s="105" t="s">
        <v>1192</v>
      </c>
      <c r="E663" s="187">
        <v>42931</v>
      </c>
      <c r="F663" t="s">
        <v>57</v>
      </c>
      <c r="H663" t="s">
        <v>6088</v>
      </c>
    </row>
    <row r="664" spans="1:8">
      <c r="A664" t="s">
        <v>6078</v>
      </c>
      <c r="B664" t="s">
        <v>6963</v>
      </c>
      <c r="C664" t="s">
        <v>1474</v>
      </c>
      <c r="D664" s="105" t="s">
        <v>1475</v>
      </c>
      <c r="E664" s="187">
        <v>42926</v>
      </c>
      <c r="F664" t="s">
        <v>57</v>
      </c>
      <c r="H664" t="s">
        <v>6091</v>
      </c>
    </row>
    <row r="665" spans="1:8">
      <c r="A665" t="s">
        <v>6078</v>
      </c>
      <c r="B665" t="s">
        <v>6964</v>
      </c>
      <c r="C665" t="s">
        <v>1476</v>
      </c>
      <c r="D665" s="105" t="s">
        <v>1477</v>
      </c>
      <c r="E665" s="187">
        <v>42917</v>
      </c>
      <c r="F665" t="s">
        <v>57</v>
      </c>
      <c r="H665" t="s">
        <v>6111</v>
      </c>
    </row>
    <row r="666" spans="1:8">
      <c r="A666" t="s">
        <v>6078</v>
      </c>
      <c r="B666" t="s">
        <v>6965</v>
      </c>
      <c r="C666" t="s">
        <v>1478</v>
      </c>
      <c r="D666" s="105" t="s">
        <v>1479</v>
      </c>
      <c r="E666" s="187">
        <v>42917</v>
      </c>
      <c r="F666" t="s">
        <v>57</v>
      </c>
      <c r="H666" t="s">
        <v>6966</v>
      </c>
    </row>
    <row r="667" spans="1:8">
      <c r="A667" t="s">
        <v>6078</v>
      </c>
      <c r="B667" t="s">
        <v>6967</v>
      </c>
      <c r="C667" t="s">
        <v>1480</v>
      </c>
      <c r="D667" s="105" t="s">
        <v>1481</v>
      </c>
      <c r="E667" s="187">
        <v>42922</v>
      </c>
      <c r="F667" t="s">
        <v>57</v>
      </c>
      <c r="H667" t="s">
        <v>6968</v>
      </c>
    </row>
    <row r="668" spans="1:8">
      <c r="A668" t="s">
        <v>6078</v>
      </c>
      <c r="B668" t="s">
        <v>6969</v>
      </c>
      <c r="C668" t="s">
        <v>1482</v>
      </c>
      <c r="D668" s="105" t="s">
        <v>1483</v>
      </c>
      <c r="E668" s="187">
        <v>42917</v>
      </c>
      <c r="F668" t="s">
        <v>194</v>
      </c>
      <c r="H668" t="s">
        <v>6970</v>
      </c>
    </row>
    <row r="669" spans="1:8">
      <c r="A669" t="s">
        <v>6078</v>
      </c>
      <c r="B669" t="s">
        <v>6971</v>
      </c>
      <c r="C669" t="s">
        <v>1484</v>
      </c>
      <c r="D669" s="105" t="s">
        <v>1485</v>
      </c>
      <c r="E669" s="187">
        <v>42928</v>
      </c>
      <c r="F669" t="s">
        <v>194</v>
      </c>
      <c r="H669" t="s">
        <v>6970</v>
      </c>
    </row>
    <row r="670" spans="1:8">
      <c r="A670" t="s">
        <v>6078</v>
      </c>
      <c r="B670" t="s">
        <v>6972</v>
      </c>
      <c r="C670" t="s">
        <v>1486</v>
      </c>
      <c r="D670" s="105" t="s">
        <v>1487</v>
      </c>
      <c r="E670" s="187">
        <v>42917</v>
      </c>
      <c r="F670" t="s">
        <v>194</v>
      </c>
      <c r="H670" t="s">
        <v>6970</v>
      </c>
    </row>
    <row r="671" spans="1:8">
      <c r="A671" t="s">
        <v>58</v>
      </c>
      <c r="B671" t="s">
        <v>6973</v>
      </c>
      <c r="C671" t="s">
        <v>1488</v>
      </c>
      <c r="D671" s="105" t="s">
        <v>1489</v>
      </c>
      <c r="E671" s="187">
        <v>42921</v>
      </c>
      <c r="F671" t="s">
        <v>58</v>
      </c>
      <c r="H671" t="s">
        <v>4735</v>
      </c>
    </row>
    <row r="672" spans="1:8">
      <c r="A672" t="s">
        <v>58</v>
      </c>
      <c r="B672" t="s">
        <v>6974</v>
      </c>
      <c r="C672" t="s">
        <v>1490</v>
      </c>
      <c r="D672" s="105" t="s">
        <v>1491</v>
      </c>
      <c r="E672" s="187">
        <v>42930</v>
      </c>
      <c r="F672" t="s">
        <v>58</v>
      </c>
      <c r="H672" t="s">
        <v>6867</v>
      </c>
    </row>
    <row r="673" spans="1:8">
      <c r="A673" t="s">
        <v>58</v>
      </c>
      <c r="B673" t="s">
        <v>6975</v>
      </c>
      <c r="C673" t="s">
        <v>1492</v>
      </c>
      <c r="D673" s="105" t="s">
        <v>1493</v>
      </c>
      <c r="E673" s="187">
        <v>42917</v>
      </c>
      <c r="F673" t="s">
        <v>58</v>
      </c>
      <c r="H673" t="s">
        <v>6867</v>
      </c>
    </row>
    <row r="674" spans="1:8">
      <c r="A674" t="s">
        <v>6078</v>
      </c>
      <c r="B674" t="s">
        <v>6976</v>
      </c>
      <c r="C674" t="s">
        <v>1494</v>
      </c>
      <c r="D674" s="105" t="s">
        <v>1495</v>
      </c>
      <c r="E674" s="187">
        <v>42917</v>
      </c>
      <c r="F674" t="s">
        <v>194</v>
      </c>
      <c r="H674" t="s">
        <v>6139</v>
      </c>
    </row>
    <row r="675" spans="1:8">
      <c r="A675" t="s">
        <v>6659</v>
      </c>
      <c r="B675" t="s">
        <v>6977</v>
      </c>
      <c r="C675" t="s">
        <v>1496</v>
      </c>
      <c r="D675" s="105" t="s">
        <v>1497</v>
      </c>
      <c r="E675" s="187">
        <v>42917</v>
      </c>
      <c r="F675" t="s">
        <v>57</v>
      </c>
      <c r="H675" t="s">
        <v>6978</v>
      </c>
    </row>
    <row r="676" spans="1:8">
      <c r="A676" t="s">
        <v>6659</v>
      </c>
      <c r="B676" t="s">
        <v>6979</v>
      </c>
      <c r="C676" t="s">
        <v>1498</v>
      </c>
      <c r="D676" s="105" t="s">
        <v>1499</v>
      </c>
      <c r="E676" s="187">
        <v>42917</v>
      </c>
      <c r="F676" t="s">
        <v>1137</v>
      </c>
      <c r="H676" t="s">
        <v>6978</v>
      </c>
    </row>
    <row r="677" spans="1:8">
      <c r="A677" t="s">
        <v>6659</v>
      </c>
      <c r="B677" t="s">
        <v>6980</v>
      </c>
      <c r="C677" t="s">
        <v>1500</v>
      </c>
      <c r="D677" s="105" t="s">
        <v>1501</v>
      </c>
      <c r="E677" s="187">
        <v>42917</v>
      </c>
      <c r="F677" t="s">
        <v>57</v>
      </c>
      <c r="H677" t="s">
        <v>6981</v>
      </c>
    </row>
    <row r="678" spans="1:8">
      <c r="A678" t="s">
        <v>6659</v>
      </c>
      <c r="B678" t="s">
        <v>6982</v>
      </c>
      <c r="C678" t="s">
        <v>1502</v>
      </c>
      <c r="D678" s="105" t="s">
        <v>1503</v>
      </c>
      <c r="E678" s="187">
        <v>42917</v>
      </c>
      <c r="F678" t="s">
        <v>1137</v>
      </c>
      <c r="H678" t="s">
        <v>6981</v>
      </c>
    </row>
    <row r="679" spans="1:8">
      <c r="A679" t="s">
        <v>6213</v>
      </c>
      <c r="B679" t="s">
        <v>6983</v>
      </c>
      <c r="C679" t="s">
        <v>1504</v>
      </c>
      <c r="D679" s="105" t="s">
        <v>1505</v>
      </c>
      <c r="E679" s="187">
        <v>42924</v>
      </c>
      <c r="F679" t="s">
        <v>57</v>
      </c>
      <c r="H679" t="s">
        <v>6281</v>
      </c>
    </row>
    <row r="680" spans="1:8">
      <c r="A680" t="s">
        <v>6213</v>
      </c>
      <c r="B680" t="s">
        <v>6984</v>
      </c>
      <c r="C680" t="s">
        <v>1506</v>
      </c>
      <c r="D680" s="105" t="s">
        <v>1507</v>
      </c>
      <c r="E680" s="187">
        <v>42924</v>
      </c>
      <c r="F680" t="s">
        <v>326</v>
      </c>
      <c r="H680" t="s">
        <v>6285</v>
      </c>
    </row>
    <row r="681" spans="1:8">
      <c r="A681" t="s">
        <v>6213</v>
      </c>
      <c r="B681" t="s">
        <v>6985</v>
      </c>
      <c r="C681" t="s">
        <v>1508</v>
      </c>
      <c r="D681" s="105" t="s">
        <v>1509</v>
      </c>
      <c r="E681" s="187">
        <v>42931</v>
      </c>
      <c r="F681" t="s">
        <v>107</v>
      </c>
      <c r="H681" t="s">
        <v>6300</v>
      </c>
    </row>
    <row r="682" spans="1:8">
      <c r="A682" t="s">
        <v>6213</v>
      </c>
      <c r="B682" t="s">
        <v>6986</v>
      </c>
      <c r="C682" t="s">
        <v>1510</v>
      </c>
      <c r="D682" s="105" t="s">
        <v>1511</v>
      </c>
      <c r="E682" s="187">
        <v>42917</v>
      </c>
      <c r="F682" t="s">
        <v>57</v>
      </c>
      <c r="H682" t="s">
        <v>6320</v>
      </c>
    </row>
    <row r="683" spans="1:8">
      <c r="A683" t="s">
        <v>6213</v>
      </c>
      <c r="B683" t="s">
        <v>6987</v>
      </c>
      <c r="C683" t="s">
        <v>1512</v>
      </c>
      <c r="D683" s="105" t="s">
        <v>1513</v>
      </c>
      <c r="E683" s="187">
        <v>42917</v>
      </c>
      <c r="F683" t="s">
        <v>57</v>
      </c>
      <c r="H683" t="s">
        <v>6320</v>
      </c>
    </row>
    <row r="684" spans="1:8">
      <c r="A684" t="s">
        <v>6213</v>
      </c>
      <c r="B684" t="s">
        <v>6988</v>
      </c>
      <c r="C684" t="s">
        <v>1514</v>
      </c>
      <c r="D684" s="105" t="s">
        <v>1515</v>
      </c>
      <c r="E684" s="187">
        <v>42917</v>
      </c>
      <c r="F684" t="s">
        <v>326</v>
      </c>
      <c r="H684" t="s">
        <v>6320</v>
      </c>
    </row>
    <row r="685" spans="1:8">
      <c r="A685" t="s">
        <v>6213</v>
      </c>
      <c r="B685" t="s">
        <v>6989</v>
      </c>
      <c r="C685" t="s">
        <v>1516</v>
      </c>
      <c r="D685" s="105" t="s">
        <v>1517</v>
      </c>
      <c r="E685" s="187">
        <v>42917</v>
      </c>
      <c r="F685" t="s">
        <v>57</v>
      </c>
      <c r="H685" t="s">
        <v>6328</v>
      </c>
    </row>
    <row r="686" spans="1:8">
      <c r="A686" t="s">
        <v>6213</v>
      </c>
      <c r="B686" t="s">
        <v>6990</v>
      </c>
      <c r="C686" t="s">
        <v>1518</v>
      </c>
      <c r="D686" s="105" t="s">
        <v>1519</v>
      </c>
      <c r="E686" s="187">
        <v>42907</v>
      </c>
      <c r="F686" t="s">
        <v>107</v>
      </c>
      <c r="H686" t="s">
        <v>107</v>
      </c>
    </row>
    <row r="687" spans="1:8">
      <c r="A687" t="s">
        <v>6213</v>
      </c>
      <c r="B687" t="s">
        <v>6991</v>
      </c>
      <c r="C687" t="s">
        <v>1520</v>
      </c>
      <c r="D687" s="105" t="s">
        <v>1521</v>
      </c>
      <c r="E687" s="187">
        <v>42917</v>
      </c>
      <c r="F687" t="s">
        <v>107</v>
      </c>
      <c r="H687" t="s">
        <v>107</v>
      </c>
    </row>
    <row r="688" spans="1:8">
      <c r="A688" t="s">
        <v>6213</v>
      </c>
      <c r="B688" t="s">
        <v>6992</v>
      </c>
      <c r="C688" t="s">
        <v>1522</v>
      </c>
      <c r="D688" s="105" t="s">
        <v>1523</v>
      </c>
      <c r="E688" s="187">
        <v>42919</v>
      </c>
      <c r="F688" t="s">
        <v>57</v>
      </c>
      <c r="H688" t="s">
        <v>2449</v>
      </c>
    </row>
    <row r="689" spans="1:8">
      <c r="A689" t="s">
        <v>6213</v>
      </c>
      <c r="B689" t="s">
        <v>6993</v>
      </c>
      <c r="C689" t="s">
        <v>1524</v>
      </c>
      <c r="D689" s="105" t="s">
        <v>1525</v>
      </c>
      <c r="E689" s="187">
        <v>42919</v>
      </c>
      <c r="F689" t="s">
        <v>326</v>
      </c>
      <c r="H689" t="s">
        <v>2449</v>
      </c>
    </row>
    <row r="690" spans="1:8">
      <c r="A690" t="s">
        <v>6213</v>
      </c>
      <c r="B690" t="s">
        <v>6994</v>
      </c>
      <c r="C690" t="s">
        <v>1526</v>
      </c>
      <c r="D690" s="105" t="s">
        <v>1527</v>
      </c>
      <c r="E690" s="187">
        <v>42923</v>
      </c>
      <c r="F690" t="s">
        <v>326</v>
      </c>
      <c r="H690" t="s">
        <v>6362</v>
      </c>
    </row>
    <row r="691" spans="1:8">
      <c r="A691" t="s">
        <v>6213</v>
      </c>
      <c r="B691" t="s">
        <v>6995</v>
      </c>
      <c r="C691" t="s">
        <v>1528</v>
      </c>
      <c r="D691" s="105" t="s">
        <v>1529</v>
      </c>
      <c r="E691" s="187">
        <v>42934</v>
      </c>
      <c r="F691" t="s">
        <v>57</v>
      </c>
      <c r="H691" t="s">
        <v>6366</v>
      </c>
    </row>
    <row r="692" spans="1:8">
      <c r="A692" t="s">
        <v>6372</v>
      </c>
      <c r="B692" t="s">
        <v>6996</v>
      </c>
      <c r="C692" t="s">
        <v>1530</v>
      </c>
      <c r="D692" s="105" t="s">
        <v>1531</v>
      </c>
      <c r="E692" s="187">
        <v>42917</v>
      </c>
      <c r="F692" t="s">
        <v>57</v>
      </c>
      <c r="H692" t="s">
        <v>6378</v>
      </c>
    </row>
    <row r="693" spans="1:8">
      <c r="A693" t="s">
        <v>6372</v>
      </c>
      <c r="B693" t="s">
        <v>6997</v>
      </c>
      <c r="C693" t="s">
        <v>1532</v>
      </c>
      <c r="D693" s="105" t="s">
        <v>1533</v>
      </c>
      <c r="E693" s="187">
        <v>42917</v>
      </c>
      <c r="F693" t="s">
        <v>326</v>
      </c>
      <c r="H693" t="s">
        <v>6378</v>
      </c>
    </row>
    <row r="694" spans="1:8">
      <c r="A694" t="s">
        <v>6372</v>
      </c>
      <c r="B694" t="s">
        <v>6372</v>
      </c>
      <c r="C694" t="s">
        <v>1534</v>
      </c>
      <c r="E694" s="187">
        <v>42917</v>
      </c>
      <c r="F694" t="s">
        <v>57</v>
      </c>
      <c r="H694" t="s">
        <v>6384</v>
      </c>
    </row>
    <row r="695" spans="1:8">
      <c r="A695" t="s">
        <v>6372</v>
      </c>
      <c r="B695" t="s">
        <v>6998</v>
      </c>
      <c r="C695" t="s">
        <v>1535</v>
      </c>
      <c r="D695" s="105" t="s">
        <v>1536</v>
      </c>
      <c r="E695" s="187">
        <v>42929</v>
      </c>
      <c r="F695" t="s">
        <v>326</v>
      </c>
      <c r="H695" t="s">
        <v>6403</v>
      </c>
    </row>
    <row r="696" spans="1:8">
      <c r="A696" t="s">
        <v>6372</v>
      </c>
      <c r="B696" t="s">
        <v>6999</v>
      </c>
      <c r="C696" t="s">
        <v>1537</v>
      </c>
      <c r="D696" s="105" t="s">
        <v>1538</v>
      </c>
      <c r="E696" s="187">
        <v>42927</v>
      </c>
      <c r="F696" t="s">
        <v>107</v>
      </c>
      <c r="H696" t="s">
        <v>107</v>
      </c>
    </row>
    <row r="697" spans="1:8">
      <c r="A697" t="s">
        <v>6372</v>
      </c>
      <c r="B697" t="s">
        <v>7000</v>
      </c>
      <c r="C697" t="s">
        <v>1539</v>
      </c>
      <c r="D697" s="105" t="s">
        <v>1540</v>
      </c>
      <c r="E697" s="187">
        <v>42917</v>
      </c>
      <c r="F697" t="s">
        <v>57</v>
      </c>
      <c r="H697" t="s">
        <v>6417</v>
      </c>
    </row>
    <row r="698" spans="1:8">
      <c r="A698" t="s">
        <v>6372</v>
      </c>
      <c r="B698" t="s">
        <v>7001</v>
      </c>
      <c r="C698" t="s">
        <v>1541</v>
      </c>
      <c r="D698" s="105" t="s">
        <v>1542</v>
      </c>
      <c r="E698" s="187">
        <v>42917</v>
      </c>
      <c r="F698" t="s">
        <v>57</v>
      </c>
      <c r="H698" t="s">
        <v>6417</v>
      </c>
    </row>
    <row r="699" spans="1:8">
      <c r="A699" t="s">
        <v>6372</v>
      </c>
      <c r="B699" t="s">
        <v>7002</v>
      </c>
      <c r="C699" t="s">
        <v>1543</v>
      </c>
      <c r="D699" s="105" t="s">
        <v>252</v>
      </c>
      <c r="E699" s="187">
        <v>42917</v>
      </c>
      <c r="F699" t="s">
        <v>326</v>
      </c>
      <c r="H699" t="s">
        <v>6417</v>
      </c>
    </row>
    <row r="700" spans="1:8">
      <c r="A700" t="s">
        <v>6372</v>
      </c>
      <c r="B700" t="s">
        <v>7003</v>
      </c>
      <c r="C700" t="s">
        <v>1544</v>
      </c>
      <c r="D700" s="105" t="s">
        <v>1545</v>
      </c>
      <c r="E700" s="187">
        <v>42917</v>
      </c>
      <c r="F700" t="s">
        <v>57</v>
      </c>
      <c r="H700" t="s">
        <v>6466</v>
      </c>
    </row>
    <row r="701" spans="1:8">
      <c r="A701" t="s">
        <v>6372</v>
      </c>
      <c r="B701" t="s">
        <v>6372</v>
      </c>
      <c r="C701" t="s">
        <v>1546</v>
      </c>
      <c r="E701" s="187">
        <v>42923</v>
      </c>
      <c r="F701" t="s">
        <v>57</v>
      </c>
      <c r="H701" t="s">
        <v>6483</v>
      </c>
    </row>
    <row r="702" spans="1:8">
      <c r="A702" t="s">
        <v>6372</v>
      </c>
      <c r="B702" t="s">
        <v>7004</v>
      </c>
      <c r="C702" t="s">
        <v>1547</v>
      </c>
      <c r="D702" s="105" t="s">
        <v>1548</v>
      </c>
      <c r="E702" s="187">
        <v>42917</v>
      </c>
      <c r="F702" t="s">
        <v>57</v>
      </c>
      <c r="H702" t="s">
        <v>7005</v>
      </c>
    </row>
    <row r="703" spans="1:8">
      <c r="A703" t="s">
        <v>6372</v>
      </c>
      <c r="B703" t="s">
        <v>7006</v>
      </c>
      <c r="C703" t="s">
        <v>1549</v>
      </c>
      <c r="D703" s="105" t="s">
        <v>1550</v>
      </c>
      <c r="E703" s="187">
        <v>42917</v>
      </c>
      <c r="F703" t="s">
        <v>57</v>
      </c>
      <c r="H703" t="s">
        <v>7005</v>
      </c>
    </row>
    <row r="704" spans="1:8">
      <c r="A704" t="s">
        <v>6372</v>
      </c>
      <c r="B704" t="s">
        <v>7007</v>
      </c>
      <c r="C704" t="s">
        <v>1551</v>
      </c>
      <c r="D704" s="105" t="s">
        <v>1552</v>
      </c>
      <c r="E704" s="187">
        <v>42917</v>
      </c>
      <c r="F704" t="s">
        <v>194</v>
      </c>
      <c r="H704" t="s">
        <v>7005</v>
      </c>
    </row>
    <row r="705" spans="1:8">
      <c r="A705" t="s">
        <v>6372</v>
      </c>
      <c r="B705" t="s">
        <v>6372</v>
      </c>
      <c r="C705" t="s">
        <v>1553</v>
      </c>
      <c r="E705" s="187">
        <v>42917</v>
      </c>
      <c r="F705" t="s">
        <v>1554</v>
      </c>
      <c r="H705" t="s">
        <v>7005</v>
      </c>
    </row>
    <row r="706" spans="1:8">
      <c r="A706" t="s">
        <v>6372</v>
      </c>
      <c r="B706" t="s">
        <v>7008</v>
      </c>
      <c r="C706" t="s">
        <v>1555</v>
      </c>
      <c r="D706" s="105" t="s">
        <v>1556</v>
      </c>
      <c r="E706" s="187">
        <v>42917</v>
      </c>
      <c r="F706" t="s">
        <v>326</v>
      </c>
      <c r="H706" t="s">
        <v>7005</v>
      </c>
    </row>
    <row r="707" spans="1:8">
      <c r="A707" t="s">
        <v>6372</v>
      </c>
      <c r="B707" t="s">
        <v>7009</v>
      </c>
      <c r="C707" t="s">
        <v>1557</v>
      </c>
      <c r="D707" s="105" t="s">
        <v>1558</v>
      </c>
      <c r="E707" s="187">
        <v>42926</v>
      </c>
      <c r="F707" t="s">
        <v>57</v>
      </c>
      <c r="H707" t="s">
        <v>6508</v>
      </c>
    </row>
    <row r="708" spans="1:8">
      <c r="A708" t="s">
        <v>6372</v>
      </c>
      <c r="B708" t="s">
        <v>7010</v>
      </c>
      <c r="C708" t="s">
        <v>1559</v>
      </c>
      <c r="D708" s="105" t="s">
        <v>1560</v>
      </c>
      <c r="E708" s="187">
        <v>42926</v>
      </c>
      <c r="F708" t="s">
        <v>57</v>
      </c>
      <c r="H708" t="s">
        <v>6518</v>
      </c>
    </row>
    <row r="709" spans="1:8">
      <c r="A709" t="s">
        <v>6372</v>
      </c>
      <c r="B709" t="s">
        <v>7011</v>
      </c>
      <c r="C709" t="s">
        <v>1561</v>
      </c>
      <c r="D709" s="105" t="s">
        <v>1562</v>
      </c>
      <c r="E709" s="187">
        <v>42917</v>
      </c>
      <c r="F709" t="s">
        <v>326</v>
      </c>
      <c r="H709" t="s">
        <v>6518</v>
      </c>
    </row>
    <row r="710" spans="1:8">
      <c r="A710" t="s">
        <v>6372</v>
      </c>
      <c r="B710" t="s">
        <v>6517</v>
      </c>
      <c r="C710" t="s">
        <v>1563</v>
      </c>
      <c r="D710" s="105" t="s">
        <v>770</v>
      </c>
      <c r="E710" s="187">
        <v>42917</v>
      </c>
      <c r="F710" t="s">
        <v>558</v>
      </c>
      <c r="H710" t="s">
        <v>6518</v>
      </c>
    </row>
    <row r="711" spans="1:8">
      <c r="A711" t="s">
        <v>6531</v>
      </c>
      <c r="B711" t="s">
        <v>7012</v>
      </c>
      <c r="C711" t="s">
        <v>1564</v>
      </c>
      <c r="D711" s="105" t="s">
        <v>1565</v>
      </c>
      <c r="E711" s="187" t="s">
        <v>1566</v>
      </c>
      <c r="F711" t="s">
        <v>352</v>
      </c>
      <c r="H711" t="s">
        <v>7013</v>
      </c>
    </row>
    <row r="712" spans="1:8">
      <c r="A712" t="s">
        <v>6531</v>
      </c>
      <c r="B712" t="s">
        <v>7014</v>
      </c>
      <c r="C712" t="s">
        <v>1567</v>
      </c>
      <c r="D712" s="105" t="s">
        <v>1568</v>
      </c>
      <c r="E712" s="187" t="s">
        <v>1566</v>
      </c>
      <c r="F712" t="s">
        <v>352</v>
      </c>
      <c r="H712" t="s">
        <v>6930</v>
      </c>
    </row>
    <row r="713" spans="1:8">
      <c r="A713" t="s">
        <v>6659</v>
      </c>
      <c r="B713" t="s">
        <v>7015</v>
      </c>
      <c r="C713" t="s">
        <v>1569</v>
      </c>
      <c r="D713" s="105" t="s">
        <v>1076</v>
      </c>
      <c r="E713" s="187">
        <v>42919</v>
      </c>
      <c r="F713" t="s">
        <v>1137</v>
      </c>
      <c r="H713" t="s">
        <v>1453</v>
      </c>
    </row>
    <row r="714" spans="1:8">
      <c r="A714" t="s">
        <v>6213</v>
      </c>
      <c r="B714" t="s">
        <v>7016</v>
      </c>
      <c r="C714" t="s">
        <v>1570</v>
      </c>
      <c r="D714" s="105" t="s">
        <v>1571</v>
      </c>
      <c r="E714" s="187">
        <v>42940</v>
      </c>
      <c r="F714" t="s">
        <v>57</v>
      </c>
      <c r="H714" t="s">
        <v>6320</v>
      </c>
    </row>
    <row r="715" spans="1:8">
      <c r="A715" t="s">
        <v>6372</v>
      </c>
      <c r="B715" t="s">
        <v>7017</v>
      </c>
      <c r="C715" t="s">
        <v>1572</v>
      </c>
      <c r="D715" s="105" t="s">
        <v>1573</v>
      </c>
      <c r="E715" s="187">
        <v>42941</v>
      </c>
      <c r="F715" t="s">
        <v>352</v>
      </c>
      <c r="H715" t="s">
        <v>7018</v>
      </c>
    </row>
    <row r="716" spans="1:8">
      <c r="A716" t="s">
        <v>6531</v>
      </c>
      <c r="B716" t="s">
        <v>7019</v>
      </c>
      <c r="C716" t="s">
        <v>1574</v>
      </c>
      <c r="D716" s="105" t="s">
        <v>1575</v>
      </c>
      <c r="E716" s="187">
        <v>42936</v>
      </c>
      <c r="F716" t="s">
        <v>326</v>
      </c>
      <c r="H716" t="s">
        <v>6719</v>
      </c>
    </row>
    <row r="717" spans="1:8">
      <c r="A717" t="s">
        <v>6531</v>
      </c>
      <c r="B717" t="s">
        <v>7020</v>
      </c>
      <c r="C717" t="s">
        <v>1576</v>
      </c>
      <c r="D717" s="105" t="s">
        <v>1577</v>
      </c>
      <c r="E717" s="187">
        <v>42948</v>
      </c>
      <c r="F717" t="s">
        <v>1374</v>
      </c>
      <c r="H717" t="s">
        <v>7021</v>
      </c>
    </row>
    <row r="718" spans="1:8">
      <c r="A718" t="s">
        <v>6531</v>
      </c>
      <c r="B718" t="s">
        <v>7022</v>
      </c>
      <c r="C718" t="s">
        <v>1578</v>
      </c>
      <c r="D718" s="105" t="s">
        <v>1579</v>
      </c>
      <c r="E718" s="187">
        <v>42948</v>
      </c>
      <c r="F718" t="s">
        <v>1374</v>
      </c>
      <c r="H718" t="s">
        <v>6719</v>
      </c>
    </row>
    <row r="719" spans="1:8">
      <c r="A719" t="s">
        <v>6531</v>
      </c>
      <c r="B719" t="s">
        <v>7023</v>
      </c>
      <c r="C719" t="s">
        <v>1580</v>
      </c>
      <c r="D719" s="105" t="s">
        <v>1581</v>
      </c>
      <c r="E719" s="187">
        <v>42948</v>
      </c>
      <c r="F719" t="s">
        <v>194</v>
      </c>
      <c r="H719" t="s">
        <v>6534</v>
      </c>
    </row>
    <row r="720" spans="1:8">
      <c r="A720" t="s">
        <v>6531</v>
      </c>
      <c r="B720" t="s">
        <v>7024</v>
      </c>
      <c r="C720" t="s">
        <v>1582</v>
      </c>
      <c r="D720" s="105" t="s">
        <v>1583</v>
      </c>
      <c r="E720" s="187">
        <v>42955</v>
      </c>
      <c r="F720" t="s">
        <v>1374</v>
      </c>
      <c r="H720" t="s">
        <v>6925</v>
      </c>
    </row>
    <row r="721" spans="1:8">
      <c r="A721" t="s">
        <v>6531</v>
      </c>
      <c r="B721" t="s">
        <v>7025</v>
      </c>
      <c r="C721" t="s">
        <v>1584</v>
      </c>
      <c r="D721" s="105" t="s">
        <v>1585</v>
      </c>
      <c r="E721" s="187">
        <v>42955</v>
      </c>
      <c r="F721" t="s">
        <v>203</v>
      </c>
      <c r="H721" t="s">
        <v>7026</v>
      </c>
    </row>
    <row r="722" spans="1:8">
      <c r="A722" t="s">
        <v>6531</v>
      </c>
      <c r="B722" t="s">
        <v>7027</v>
      </c>
      <c r="C722" t="s">
        <v>1586</v>
      </c>
      <c r="D722" s="105" t="s">
        <v>1587</v>
      </c>
      <c r="E722" s="187">
        <v>42948</v>
      </c>
      <c r="F722" t="s">
        <v>352</v>
      </c>
      <c r="H722" t="s">
        <v>6620</v>
      </c>
    </row>
    <row r="723" spans="1:8">
      <c r="A723" t="s">
        <v>6531</v>
      </c>
      <c r="B723" t="s">
        <v>7028</v>
      </c>
      <c r="C723" t="s">
        <v>1588</v>
      </c>
      <c r="D723" s="105" t="s">
        <v>1589</v>
      </c>
      <c r="E723" s="187" t="s">
        <v>947</v>
      </c>
      <c r="F723" t="s">
        <v>1374</v>
      </c>
      <c r="H723" t="s">
        <v>6628</v>
      </c>
    </row>
    <row r="724" spans="1:8">
      <c r="A724" t="s">
        <v>6531</v>
      </c>
      <c r="B724" t="s">
        <v>7029</v>
      </c>
      <c r="C724" t="s">
        <v>1590</v>
      </c>
      <c r="D724" s="105" t="s">
        <v>1591</v>
      </c>
      <c r="E724" s="187" t="s">
        <v>1592</v>
      </c>
      <c r="F724" t="s">
        <v>352</v>
      </c>
      <c r="H724" t="s">
        <v>6644</v>
      </c>
    </row>
    <row r="725" spans="1:8">
      <c r="A725" t="s">
        <v>6531</v>
      </c>
      <c r="B725" t="s">
        <v>7030</v>
      </c>
      <c r="C725" t="s">
        <v>1593</v>
      </c>
      <c r="D725" s="105" t="s">
        <v>1594</v>
      </c>
      <c r="E725" s="187">
        <v>42937</v>
      </c>
      <c r="F725" t="s">
        <v>352</v>
      </c>
      <c r="H725" t="s">
        <v>6574</v>
      </c>
    </row>
    <row r="726" spans="1:8">
      <c r="A726" t="s">
        <v>6659</v>
      </c>
      <c r="B726" t="s">
        <v>7031</v>
      </c>
      <c r="C726" t="s">
        <v>1595</v>
      </c>
      <c r="D726" s="105" t="s">
        <v>1596</v>
      </c>
      <c r="E726" s="187">
        <v>42943</v>
      </c>
      <c r="F726" t="s">
        <v>1374</v>
      </c>
      <c r="H726" t="s">
        <v>6748</v>
      </c>
    </row>
    <row r="727" spans="1:8">
      <c r="A727" t="s">
        <v>6659</v>
      </c>
      <c r="B727" t="s">
        <v>7032</v>
      </c>
      <c r="C727" t="s">
        <v>1597</v>
      </c>
      <c r="D727" s="105" t="s">
        <v>1598</v>
      </c>
      <c r="E727" s="187">
        <v>42948</v>
      </c>
      <c r="F727" t="s">
        <v>1374</v>
      </c>
      <c r="H727" t="s">
        <v>6764</v>
      </c>
    </row>
    <row r="728" spans="1:8">
      <c r="A728" t="s">
        <v>6659</v>
      </c>
      <c r="B728" t="s">
        <v>7033</v>
      </c>
      <c r="C728" t="s">
        <v>1599</v>
      </c>
      <c r="D728" s="105" t="s">
        <v>1600</v>
      </c>
      <c r="E728" s="187">
        <v>42943</v>
      </c>
      <c r="F728" t="s">
        <v>1374</v>
      </c>
      <c r="H728" t="s">
        <v>7034</v>
      </c>
    </row>
    <row r="729" spans="1:8">
      <c r="A729" t="s">
        <v>6659</v>
      </c>
      <c r="B729" t="s">
        <v>7035</v>
      </c>
      <c r="C729" t="s">
        <v>1601</v>
      </c>
      <c r="D729" s="105" t="s">
        <v>1602</v>
      </c>
      <c r="E729" s="187">
        <v>42948</v>
      </c>
      <c r="F729" t="s">
        <v>1374</v>
      </c>
      <c r="H729" t="s">
        <v>7034</v>
      </c>
    </row>
    <row r="730" spans="1:8">
      <c r="A730" t="s">
        <v>6659</v>
      </c>
      <c r="B730" t="s">
        <v>7036</v>
      </c>
      <c r="C730" t="s">
        <v>1603</v>
      </c>
      <c r="D730" s="105" t="s">
        <v>1604</v>
      </c>
      <c r="E730" s="187">
        <v>42948</v>
      </c>
      <c r="F730" t="s">
        <v>1374</v>
      </c>
      <c r="H730" t="s">
        <v>6818</v>
      </c>
    </row>
    <row r="731" spans="1:8">
      <c r="A731" t="s">
        <v>6659</v>
      </c>
      <c r="B731" t="s">
        <v>7037</v>
      </c>
      <c r="C731" t="s">
        <v>1605</v>
      </c>
      <c r="D731" s="105" t="s">
        <v>1606</v>
      </c>
      <c r="E731" s="187">
        <v>42948</v>
      </c>
      <c r="F731" t="s">
        <v>326</v>
      </c>
      <c r="H731" t="s">
        <v>7038</v>
      </c>
    </row>
    <row r="732" spans="1:8">
      <c r="A732" t="s">
        <v>6659</v>
      </c>
      <c r="B732" t="s">
        <v>7039</v>
      </c>
      <c r="C732" t="s">
        <v>1607</v>
      </c>
      <c r="D732" s="105" t="s">
        <v>1608</v>
      </c>
      <c r="E732" s="187">
        <v>42956</v>
      </c>
      <c r="F732" t="s">
        <v>326</v>
      </c>
      <c r="H732" t="s">
        <v>7040</v>
      </c>
    </row>
    <row r="733" spans="1:8">
      <c r="A733" t="s">
        <v>6659</v>
      </c>
      <c r="B733" t="s">
        <v>7041</v>
      </c>
      <c r="C733" t="s">
        <v>1609</v>
      </c>
      <c r="D733" s="105" t="s">
        <v>1610</v>
      </c>
      <c r="E733" s="187">
        <v>42953</v>
      </c>
      <c r="F733" t="s">
        <v>1374</v>
      </c>
      <c r="H733" t="s">
        <v>7040</v>
      </c>
    </row>
    <row r="734" spans="1:8">
      <c r="A734" t="s">
        <v>6659</v>
      </c>
      <c r="B734" t="s">
        <v>7042</v>
      </c>
      <c r="C734" t="s">
        <v>1611</v>
      </c>
      <c r="D734" s="105" t="s">
        <v>1612</v>
      </c>
      <c r="E734" s="187">
        <v>42956</v>
      </c>
      <c r="F734" t="s">
        <v>1374</v>
      </c>
      <c r="H734" t="s">
        <v>7040</v>
      </c>
    </row>
    <row r="735" spans="1:8">
      <c r="A735" t="s">
        <v>6659</v>
      </c>
      <c r="B735" t="s">
        <v>7043</v>
      </c>
      <c r="C735" t="s">
        <v>1613</v>
      </c>
      <c r="D735" s="105" t="s">
        <v>1614</v>
      </c>
      <c r="E735" s="187">
        <v>42948</v>
      </c>
      <c r="F735" t="s">
        <v>352</v>
      </c>
      <c r="H735" t="s">
        <v>7044</v>
      </c>
    </row>
    <row r="736" spans="1:8">
      <c r="A736" t="s">
        <v>6659</v>
      </c>
      <c r="B736" t="s">
        <v>7045</v>
      </c>
      <c r="C736" t="s">
        <v>1615</v>
      </c>
      <c r="D736" s="105" t="s">
        <v>1616</v>
      </c>
      <c r="E736" s="187">
        <v>42948</v>
      </c>
      <c r="F736" t="s">
        <v>326</v>
      </c>
      <c r="H736" t="s">
        <v>7044</v>
      </c>
    </row>
    <row r="737" spans="1:8">
      <c r="A737" t="s">
        <v>6659</v>
      </c>
      <c r="B737" t="s">
        <v>7046</v>
      </c>
      <c r="C737" t="s">
        <v>1617</v>
      </c>
      <c r="D737" s="105" t="s">
        <v>1618</v>
      </c>
      <c r="E737" s="187">
        <v>42948</v>
      </c>
      <c r="F737" t="s">
        <v>1374</v>
      </c>
      <c r="H737" t="s">
        <v>7047</v>
      </c>
    </row>
    <row r="738" spans="1:8">
      <c r="A738" t="s">
        <v>6659</v>
      </c>
      <c r="B738" t="s">
        <v>7048</v>
      </c>
      <c r="C738" t="s">
        <v>1619</v>
      </c>
      <c r="D738" s="105" t="s">
        <v>1620</v>
      </c>
      <c r="E738" s="187">
        <v>42948</v>
      </c>
      <c r="F738" t="s">
        <v>1374</v>
      </c>
      <c r="H738" t="s">
        <v>7047</v>
      </c>
    </row>
    <row r="739" spans="1:8">
      <c r="A739" t="s">
        <v>6659</v>
      </c>
      <c r="B739" t="s">
        <v>7049</v>
      </c>
      <c r="C739" t="s">
        <v>1621</v>
      </c>
      <c r="D739" s="105" t="s">
        <v>1622</v>
      </c>
      <c r="E739" s="187">
        <v>42948</v>
      </c>
      <c r="F739" t="s">
        <v>107</v>
      </c>
      <c r="H739" t="s">
        <v>7050</v>
      </c>
    </row>
    <row r="740" spans="1:8">
      <c r="A740" t="s">
        <v>6659</v>
      </c>
      <c r="B740" t="s">
        <v>7051</v>
      </c>
      <c r="C740" t="s">
        <v>1623</v>
      </c>
      <c r="D740" s="105" t="s">
        <v>1624</v>
      </c>
      <c r="E740" s="187">
        <v>42962</v>
      </c>
      <c r="F740" t="s">
        <v>107</v>
      </c>
      <c r="H740" t="s">
        <v>7052</v>
      </c>
    </row>
    <row r="741" spans="1:8">
      <c r="A741" t="s">
        <v>6659</v>
      </c>
      <c r="B741" t="s">
        <v>7053</v>
      </c>
      <c r="C741" t="s">
        <v>1625</v>
      </c>
      <c r="D741" s="105" t="s">
        <v>1626</v>
      </c>
      <c r="E741" s="187">
        <v>42962</v>
      </c>
      <c r="F741" t="s">
        <v>107</v>
      </c>
      <c r="H741" t="s">
        <v>7050</v>
      </c>
    </row>
    <row r="742" spans="1:8">
      <c r="A742" t="s">
        <v>6659</v>
      </c>
      <c r="B742" t="s">
        <v>7054</v>
      </c>
      <c r="C742" t="s">
        <v>1627</v>
      </c>
      <c r="D742" s="105" t="s">
        <v>1628</v>
      </c>
      <c r="E742" s="187">
        <v>42937</v>
      </c>
      <c r="F742" t="s">
        <v>57</v>
      </c>
      <c r="H742" t="s">
        <v>7055</v>
      </c>
    </row>
    <row r="743" spans="1:8">
      <c r="A743" t="s">
        <v>6659</v>
      </c>
      <c r="B743" t="s">
        <v>7056</v>
      </c>
      <c r="C743" t="s">
        <v>1629</v>
      </c>
      <c r="D743" s="105" t="s">
        <v>1630</v>
      </c>
      <c r="E743" s="187">
        <v>42937</v>
      </c>
      <c r="F743" t="s">
        <v>57</v>
      </c>
      <c r="H743" t="s">
        <v>7055</v>
      </c>
    </row>
    <row r="744" spans="1:8">
      <c r="A744" t="s">
        <v>6659</v>
      </c>
      <c r="B744" t="s">
        <v>7057</v>
      </c>
      <c r="C744" t="s">
        <v>1631</v>
      </c>
      <c r="D744" s="105" t="s">
        <v>1632</v>
      </c>
      <c r="E744" s="187" t="s">
        <v>1633</v>
      </c>
      <c r="F744" t="s">
        <v>57</v>
      </c>
      <c r="H744" t="s">
        <v>6737</v>
      </c>
    </row>
    <row r="745" spans="1:8">
      <c r="A745" t="s">
        <v>6659</v>
      </c>
      <c r="B745" t="s">
        <v>7058</v>
      </c>
      <c r="C745" t="s">
        <v>1634</v>
      </c>
      <c r="D745" s="105" t="s">
        <v>1635</v>
      </c>
      <c r="E745" s="187">
        <v>42936</v>
      </c>
      <c r="F745" t="s">
        <v>352</v>
      </c>
      <c r="H745" t="s">
        <v>7059</v>
      </c>
    </row>
    <row r="746" spans="1:8">
      <c r="A746" t="s">
        <v>6659</v>
      </c>
      <c r="B746" t="s">
        <v>7060</v>
      </c>
      <c r="C746" t="s">
        <v>1636</v>
      </c>
      <c r="D746" s="105" t="s">
        <v>1637</v>
      </c>
      <c r="E746" s="187">
        <v>42936</v>
      </c>
      <c r="F746" t="s">
        <v>107</v>
      </c>
      <c r="H746" t="s">
        <v>7061</v>
      </c>
    </row>
    <row r="747" spans="1:8">
      <c r="A747" t="s">
        <v>6078</v>
      </c>
      <c r="B747" t="s">
        <v>7062</v>
      </c>
      <c r="C747" t="s">
        <v>1638</v>
      </c>
      <c r="D747" s="105" t="s">
        <v>74</v>
      </c>
      <c r="F747" t="s">
        <v>1639</v>
      </c>
    </row>
    <row r="748" spans="1:8">
      <c r="A748" t="s">
        <v>6531</v>
      </c>
      <c r="B748" t="s">
        <v>7063</v>
      </c>
      <c r="C748" t="s">
        <v>1640</v>
      </c>
      <c r="D748" s="105" t="s">
        <v>1641</v>
      </c>
      <c r="E748" s="187">
        <v>42947</v>
      </c>
      <c r="F748" t="s">
        <v>57</v>
      </c>
      <c r="H748" t="s">
        <v>7064</v>
      </c>
    </row>
    <row r="749" spans="1:8">
      <c r="A749" t="s">
        <v>6531</v>
      </c>
      <c r="B749" t="s">
        <v>7065</v>
      </c>
      <c r="C749" t="s">
        <v>1642</v>
      </c>
      <c r="D749" s="105" t="s">
        <v>1643</v>
      </c>
      <c r="E749" s="187">
        <v>42947</v>
      </c>
      <c r="F749" t="s">
        <v>57</v>
      </c>
      <c r="H749" t="s">
        <v>109</v>
      </c>
    </row>
    <row r="750" spans="1:8">
      <c r="A750" t="s">
        <v>6531</v>
      </c>
      <c r="B750" t="s">
        <v>7066</v>
      </c>
      <c r="C750" t="s">
        <v>1644</v>
      </c>
      <c r="D750" s="105" t="s">
        <v>1645</v>
      </c>
      <c r="E750" s="187">
        <v>42947</v>
      </c>
      <c r="F750" t="s">
        <v>57</v>
      </c>
      <c r="H750" t="s">
        <v>7067</v>
      </c>
    </row>
    <row r="751" spans="1:8">
      <c r="A751" t="s">
        <v>6531</v>
      </c>
      <c r="B751" t="s">
        <v>7068</v>
      </c>
      <c r="C751" t="s">
        <v>1646</v>
      </c>
      <c r="D751" s="105" t="s">
        <v>1647</v>
      </c>
      <c r="E751" s="187">
        <v>42947</v>
      </c>
      <c r="F751" t="s">
        <v>57</v>
      </c>
      <c r="H751" t="s">
        <v>6617</v>
      </c>
    </row>
    <row r="752" spans="1:8">
      <c r="A752" t="s">
        <v>6531</v>
      </c>
      <c r="B752" t="s">
        <v>7069</v>
      </c>
      <c r="C752" t="s">
        <v>1648</v>
      </c>
      <c r="D752" s="105" t="s">
        <v>1649</v>
      </c>
      <c r="E752" s="187">
        <v>42948</v>
      </c>
      <c r="F752" t="s">
        <v>57</v>
      </c>
      <c r="H752" t="s">
        <v>6620</v>
      </c>
    </row>
    <row r="753" spans="1:8">
      <c r="A753" t="s">
        <v>6531</v>
      </c>
      <c r="B753" t="s">
        <v>7070</v>
      </c>
      <c r="C753" t="s">
        <v>1650</v>
      </c>
      <c r="D753" s="105" t="s">
        <v>1651</v>
      </c>
      <c r="E753" s="187">
        <v>42961</v>
      </c>
      <c r="F753" t="s">
        <v>57</v>
      </c>
      <c r="H753" t="s">
        <v>6644</v>
      </c>
    </row>
    <row r="754" spans="1:8">
      <c r="A754" t="s">
        <v>6372</v>
      </c>
      <c r="B754" t="s">
        <v>7071</v>
      </c>
      <c r="C754" t="s">
        <v>1652</v>
      </c>
      <c r="D754" s="105" t="s">
        <v>1653</v>
      </c>
      <c r="E754" s="187">
        <v>42966</v>
      </c>
      <c r="F754" t="s">
        <v>326</v>
      </c>
      <c r="H754" t="s">
        <v>6445</v>
      </c>
    </row>
    <row r="755" spans="1:8">
      <c r="A755" t="s">
        <v>6372</v>
      </c>
      <c r="B755" t="s">
        <v>7072</v>
      </c>
      <c r="C755" t="s">
        <v>1654</v>
      </c>
      <c r="D755" s="105" t="s">
        <v>1655</v>
      </c>
      <c r="E755" s="187">
        <v>42957</v>
      </c>
      <c r="F755" t="s">
        <v>57</v>
      </c>
      <c r="H755" t="s">
        <v>6455</v>
      </c>
    </row>
    <row r="756" spans="1:8">
      <c r="A756" t="s">
        <v>6372</v>
      </c>
      <c r="B756" t="s">
        <v>7073</v>
      </c>
      <c r="C756" t="s">
        <v>1656</v>
      </c>
      <c r="D756" s="105" t="s">
        <v>1657</v>
      </c>
      <c r="E756" s="187">
        <v>42948</v>
      </c>
      <c r="F756" t="s">
        <v>57</v>
      </c>
      <c r="H756" t="s">
        <v>6455</v>
      </c>
    </row>
    <row r="757" spans="1:8">
      <c r="A757" t="s">
        <v>6372</v>
      </c>
      <c r="B757" t="s">
        <v>7074</v>
      </c>
      <c r="C757" t="s">
        <v>1658</v>
      </c>
      <c r="D757" s="105" t="s">
        <v>300</v>
      </c>
      <c r="E757" s="187">
        <v>42961</v>
      </c>
      <c r="F757" t="s">
        <v>57</v>
      </c>
      <c r="H757" t="s">
        <v>6470</v>
      </c>
    </row>
    <row r="758" spans="1:8">
      <c r="A758" t="s">
        <v>6372</v>
      </c>
      <c r="B758" t="s">
        <v>7075</v>
      </c>
      <c r="C758" t="s">
        <v>1659</v>
      </c>
      <c r="D758" s="105" t="s">
        <v>1660</v>
      </c>
      <c r="E758" s="187">
        <v>42961</v>
      </c>
      <c r="F758" t="s">
        <v>326</v>
      </c>
      <c r="H758" t="s">
        <v>6470</v>
      </c>
    </row>
    <row r="759" spans="1:8">
      <c r="A759" t="s">
        <v>6372</v>
      </c>
      <c r="B759" t="s">
        <v>7076</v>
      </c>
      <c r="C759" t="s">
        <v>1661</v>
      </c>
      <c r="D759" s="105" t="s">
        <v>1662</v>
      </c>
      <c r="E759" s="187">
        <v>42948</v>
      </c>
      <c r="F759" t="s">
        <v>57</v>
      </c>
      <c r="H759" t="s">
        <v>6483</v>
      </c>
    </row>
    <row r="760" spans="1:8">
      <c r="A760" t="s">
        <v>6372</v>
      </c>
      <c r="B760" t="s">
        <v>7077</v>
      </c>
      <c r="C760" t="s">
        <v>1663</v>
      </c>
      <c r="D760" s="105" t="s">
        <v>1664</v>
      </c>
      <c r="E760" s="187">
        <v>42948</v>
      </c>
      <c r="F760" t="s">
        <v>57</v>
      </c>
      <c r="H760" t="s">
        <v>7005</v>
      </c>
    </row>
    <row r="761" spans="1:8">
      <c r="A761" t="s">
        <v>6372</v>
      </c>
      <c r="B761" t="s">
        <v>7078</v>
      </c>
      <c r="C761" t="s">
        <v>1665</v>
      </c>
      <c r="D761" s="105" t="s">
        <v>1666</v>
      </c>
      <c r="E761" s="187">
        <v>42948</v>
      </c>
      <c r="F761" t="s">
        <v>57</v>
      </c>
      <c r="H761" t="s">
        <v>7005</v>
      </c>
    </row>
    <row r="762" spans="1:8">
      <c r="A762" t="s">
        <v>6372</v>
      </c>
      <c r="B762" t="s">
        <v>7079</v>
      </c>
      <c r="C762" t="s">
        <v>1667</v>
      </c>
      <c r="D762" s="105" t="s">
        <v>1668</v>
      </c>
      <c r="E762" s="187">
        <v>42948</v>
      </c>
      <c r="F762" t="s">
        <v>194</v>
      </c>
      <c r="H762" t="s">
        <v>6483</v>
      </c>
    </row>
    <row r="763" spans="1:8">
      <c r="A763" t="s">
        <v>6372</v>
      </c>
      <c r="B763" t="s">
        <v>7080</v>
      </c>
      <c r="C763" t="s">
        <v>1669</v>
      </c>
      <c r="D763" s="105" t="s">
        <v>1670</v>
      </c>
      <c r="E763" s="187">
        <v>42959</v>
      </c>
      <c r="F763" t="s">
        <v>558</v>
      </c>
      <c r="H763" t="s">
        <v>6508</v>
      </c>
    </row>
    <row r="764" spans="1:8">
      <c r="A764" t="s">
        <v>6372</v>
      </c>
      <c r="B764" t="s">
        <v>7081</v>
      </c>
      <c r="C764" t="s">
        <v>1671</v>
      </c>
      <c r="D764" s="105" t="s">
        <v>1672</v>
      </c>
      <c r="E764" s="187">
        <v>42948</v>
      </c>
      <c r="F764" t="s">
        <v>57</v>
      </c>
      <c r="H764" t="s">
        <v>6524</v>
      </c>
    </row>
    <row r="765" spans="1:8">
      <c r="A765" t="s">
        <v>6213</v>
      </c>
      <c r="B765" t="s">
        <v>7082</v>
      </c>
      <c r="C765" t="s">
        <v>1673</v>
      </c>
      <c r="D765" s="105" t="s">
        <v>1674</v>
      </c>
      <c r="E765" s="187">
        <v>42940</v>
      </c>
      <c r="F765" t="s">
        <v>107</v>
      </c>
      <c r="H765" t="s">
        <v>7083</v>
      </c>
    </row>
    <row r="766" spans="1:8">
      <c r="A766" t="s">
        <v>6213</v>
      </c>
      <c r="B766" t="s">
        <v>7084</v>
      </c>
      <c r="C766" t="s">
        <v>1675</v>
      </c>
      <c r="D766" s="105" t="s">
        <v>1676</v>
      </c>
      <c r="E766" s="187">
        <v>42950</v>
      </c>
      <c r="F766" t="s">
        <v>57</v>
      </c>
      <c r="H766" t="s">
        <v>7083</v>
      </c>
    </row>
    <row r="767" spans="1:8">
      <c r="A767" t="s">
        <v>6213</v>
      </c>
      <c r="B767" t="s">
        <v>7085</v>
      </c>
      <c r="C767" t="s">
        <v>1677</v>
      </c>
      <c r="D767" s="105" t="s">
        <v>1678</v>
      </c>
      <c r="E767" s="187">
        <v>42950</v>
      </c>
      <c r="F767" t="s">
        <v>57</v>
      </c>
      <c r="H767" t="s">
        <v>7083</v>
      </c>
    </row>
    <row r="768" spans="1:8">
      <c r="A768" t="s">
        <v>6213</v>
      </c>
      <c r="B768" t="s">
        <v>7086</v>
      </c>
      <c r="C768" t="s">
        <v>1679</v>
      </c>
      <c r="D768" s="105" t="s">
        <v>1680</v>
      </c>
      <c r="E768" s="187">
        <v>42950</v>
      </c>
      <c r="F768" t="s">
        <v>326</v>
      </c>
      <c r="H768" t="s">
        <v>7083</v>
      </c>
    </row>
    <row r="769" spans="1:8">
      <c r="A769" t="s">
        <v>6213</v>
      </c>
      <c r="B769" t="s">
        <v>7087</v>
      </c>
      <c r="C769" t="s">
        <v>1681</v>
      </c>
      <c r="D769" s="105" t="s">
        <v>1682</v>
      </c>
      <c r="E769" s="187">
        <v>42955</v>
      </c>
      <c r="F769" t="s">
        <v>107</v>
      </c>
      <c r="H769" t="s">
        <v>7088</v>
      </c>
    </row>
    <row r="770" spans="1:8">
      <c r="A770" t="s">
        <v>6213</v>
      </c>
      <c r="B770" t="s">
        <v>7089</v>
      </c>
      <c r="C770" t="s">
        <v>1683</v>
      </c>
      <c r="D770" s="105" t="s">
        <v>1684</v>
      </c>
      <c r="E770" s="187">
        <v>42948</v>
      </c>
      <c r="F770" t="s">
        <v>57</v>
      </c>
      <c r="H770" t="s">
        <v>6226</v>
      </c>
    </row>
    <row r="771" spans="1:8">
      <c r="A771" t="s">
        <v>6213</v>
      </c>
      <c r="B771" t="s">
        <v>7090</v>
      </c>
      <c r="C771" t="s">
        <v>1685</v>
      </c>
      <c r="D771" s="105" t="s">
        <v>1686</v>
      </c>
      <c r="E771" s="187">
        <v>42948</v>
      </c>
      <c r="F771" t="s">
        <v>176</v>
      </c>
      <c r="H771" t="s">
        <v>6226</v>
      </c>
    </row>
    <row r="772" spans="1:8">
      <c r="A772" t="s">
        <v>6213</v>
      </c>
      <c r="B772" t="s">
        <v>7091</v>
      </c>
      <c r="C772" t="s">
        <v>1687</v>
      </c>
      <c r="D772" s="105" t="s">
        <v>1688</v>
      </c>
      <c r="E772" s="187">
        <v>42948</v>
      </c>
      <c r="F772" t="s">
        <v>352</v>
      </c>
      <c r="H772" t="s">
        <v>6237</v>
      </c>
    </row>
    <row r="773" spans="1:8">
      <c r="A773" t="s">
        <v>6213</v>
      </c>
      <c r="B773" t="s">
        <v>7092</v>
      </c>
      <c r="C773" t="s">
        <v>1689</v>
      </c>
      <c r="D773" s="105" t="s">
        <v>77</v>
      </c>
      <c r="E773" s="187">
        <v>42940</v>
      </c>
      <c r="F773" t="s">
        <v>57</v>
      </c>
      <c r="H773" t="s">
        <v>6246</v>
      </c>
    </row>
    <row r="774" spans="1:8">
      <c r="A774" t="s">
        <v>6213</v>
      </c>
      <c r="B774" t="s">
        <v>7093</v>
      </c>
      <c r="C774" t="s">
        <v>1690</v>
      </c>
      <c r="D774" s="105" t="s">
        <v>1691</v>
      </c>
      <c r="E774" s="187">
        <v>42940</v>
      </c>
      <c r="F774" t="s">
        <v>352</v>
      </c>
      <c r="H774" t="s">
        <v>6253</v>
      </c>
    </row>
    <row r="775" spans="1:8">
      <c r="A775" t="s">
        <v>6213</v>
      </c>
      <c r="B775" t="s">
        <v>7094</v>
      </c>
      <c r="C775" t="s">
        <v>1692</v>
      </c>
      <c r="D775" s="105" t="s">
        <v>1693</v>
      </c>
      <c r="E775" s="187">
        <v>42957</v>
      </c>
      <c r="F775" t="s">
        <v>57</v>
      </c>
      <c r="H775" t="s">
        <v>6257</v>
      </c>
    </row>
    <row r="776" spans="1:8">
      <c r="A776" t="s">
        <v>6213</v>
      </c>
      <c r="B776" t="s">
        <v>7095</v>
      </c>
      <c r="C776" t="s">
        <v>1694</v>
      </c>
      <c r="D776" s="105" t="s">
        <v>1695</v>
      </c>
      <c r="E776" s="187">
        <v>42937</v>
      </c>
      <c r="F776" t="s">
        <v>176</v>
      </c>
      <c r="H776" t="s">
        <v>6257</v>
      </c>
    </row>
    <row r="777" spans="1:8">
      <c r="A777" t="s">
        <v>6213</v>
      </c>
      <c r="B777" t="s">
        <v>7096</v>
      </c>
      <c r="C777" t="s">
        <v>1696</v>
      </c>
      <c r="D777" s="105" t="s">
        <v>1697</v>
      </c>
      <c r="E777" s="187">
        <v>42954</v>
      </c>
      <c r="F777" t="s">
        <v>57</v>
      </c>
      <c r="H777" t="s">
        <v>6294</v>
      </c>
    </row>
    <row r="778" spans="1:8">
      <c r="A778" t="s">
        <v>6213</v>
      </c>
      <c r="B778" t="s">
        <v>7097</v>
      </c>
      <c r="C778" t="s">
        <v>1698</v>
      </c>
      <c r="D778" s="105" t="s">
        <v>1699</v>
      </c>
      <c r="E778" s="187">
        <v>42948</v>
      </c>
      <c r="F778" t="s">
        <v>57</v>
      </c>
      <c r="H778" t="s">
        <v>6312</v>
      </c>
    </row>
    <row r="779" spans="1:8">
      <c r="A779" t="s">
        <v>6213</v>
      </c>
      <c r="B779" t="s">
        <v>7098</v>
      </c>
      <c r="C779" t="s">
        <v>1700</v>
      </c>
      <c r="D779" s="105" t="s">
        <v>1701</v>
      </c>
      <c r="E779" s="187">
        <v>42948</v>
      </c>
      <c r="F779" t="s">
        <v>57</v>
      </c>
      <c r="H779" t="s">
        <v>6346</v>
      </c>
    </row>
    <row r="780" spans="1:8">
      <c r="A780" t="s">
        <v>6213</v>
      </c>
      <c r="B780" t="s">
        <v>7099</v>
      </c>
      <c r="C780" t="s">
        <v>1702</v>
      </c>
      <c r="D780" s="105" t="s">
        <v>1703</v>
      </c>
      <c r="E780" s="187">
        <v>42940</v>
      </c>
      <c r="F780" t="s">
        <v>194</v>
      </c>
      <c r="H780" t="s">
        <v>6294</v>
      </c>
    </row>
    <row r="781" spans="1:8">
      <c r="A781" t="s">
        <v>6213</v>
      </c>
      <c r="B781" t="s">
        <v>7100</v>
      </c>
      <c r="C781" t="s">
        <v>1704</v>
      </c>
      <c r="D781" s="105" t="s">
        <v>1705</v>
      </c>
      <c r="E781" s="187">
        <v>42947</v>
      </c>
      <c r="F781" t="s">
        <v>194</v>
      </c>
      <c r="H781" t="s">
        <v>6266</v>
      </c>
    </row>
    <row r="782" spans="1:8">
      <c r="A782" t="s">
        <v>6659</v>
      </c>
      <c r="B782" t="s">
        <v>7101</v>
      </c>
      <c r="C782" t="s">
        <v>1706</v>
      </c>
      <c r="D782" s="105" t="s">
        <v>1707</v>
      </c>
      <c r="E782" s="187">
        <v>42958</v>
      </c>
      <c r="F782" t="s">
        <v>1374</v>
      </c>
      <c r="H782" t="s">
        <v>6726</v>
      </c>
    </row>
    <row r="783" spans="1:8">
      <c r="A783" t="s">
        <v>6659</v>
      </c>
      <c r="B783" t="s">
        <v>7102</v>
      </c>
      <c r="C783" t="s">
        <v>1708</v>
      </c>
      <c r="D783" s="105" t="s">
        <v>1709</v>
      </c>
      <c r="E783" s="187">
        <v>42967</v>
      </c>
      <c r="F783" t="s">
        <v>107</v>
      </c>
      <c r="H783" t="s">
        <v>7103</v>
      </c>
    </row>
    <row r="784" spans="1:8">
      <c r="A784" t="s">
        <v>6659</v>
      </c>
      <c r="B784" t="s">
        <v>7104</v>
      </c>
      <c r="C784" t="s">
        <v>1710</v>
      </c>
      <c r="D784" s="105" t="s">
        <v>1711</v>
      </c>
      <c r="E784" s="187">
        <v>42961</v>
      </c>
      <c r="F784" t="s">
        <v>1374</v>
      </c>
      <c r="H784" t="s">
        <v>7040</v>
      </c>
    </row>
    <row r="785" spans="1:8">
      <c r="A785" t="s">
        <v>6659</v>
      </c>
      <c r="B785" t="s">
        <v>7105</v>
      </c>
      <c r="C785" t="s">
        <v>1712</v>
      </c>
      <c r="D785" s="105" t="s">
        <v>1713</v>
      </c>
      <c r="E785" s="187">
        <v>42961</v>
      </c>
      <c r="F785" t="s">
        <v>176</v>
      </c>
      <c r="H785" t="s">
        <v>6791</v>
      </c>
    </row>
    <row r="786" spans="1:8">
      <c r="A786" t="s">
        <v>6659</v>
      </c>
      <c r="B786" t="s">
        <v>7106</v>
      </c>
      <c r="C786" t="s">
        <v>1714</v>
      </c>
      <c r="D786" s="105" t="s">
        <v>1715</v>
      </c>
      <c r="E786" s="187">
        <v>42948</v>
      </c>
      <c r="F786" t="s">
        <v>1716</v>
      </c>
      <c r="H786" t="s">
        <v>6778</v>
      </c>
    </row>
    <row r="787" spans="1:8">
      <c r="A787" t="s">
        <v>6659</v>
      </c>
      <c r="B787" t="s">
        <v>7107</v>
      </c>
      <c r="C787" t="s">
        <v>1717</v>
      </c>
      <c r="D787" s="105" t="s">
        <v>1718</v>
      </c>
      <c r="E787" s="187">
        <v>42948</v>
      </c>
      <c r="F787" t="s">
        <v>1716</v>
      </c>
      <c r="H787" t="s">
        <v>6945</v>
      </c>
    </row>
    <row r="788" spans="1:8">
      <c r="A788" t="s">
        <v>6659</v>
      </c>
      <c r="B788" t="s">
        <v>7108</v>
      </c>
      <c r="C788" t="s">
        <v>1719</v>
      </c>
      <c r="D788" s="105" t="s">
        <v>1720</v>
      </c>
      <c r="E788" s="187">
        <v>42948</v>
      </c>
      <c r="F788" t="s">
        <v>326</v>
      </c>
      <c r="H788" t="s">
        <v>7109</v>
      </c>
    </row>
    <row r="789" spans="1:8">
      <c r="A789" t="s">
        <v>6659</v>
      </c>
      <c r="B789" t="s">
        <v>7110</v>
      </c>
      <c r="C789" t="s">
        <v>1721</v>
      </c>
      <c r="D789" s="105" t="s">
        <v>1722</v>
      </c>
      <c r="E789" s="187">
        <v>42961</v>
      </c>
      <c r="F789" t="s">
        <v>1374</v>
      </c>
      <c r="H789" t="s">
        <v>7047</v>
      </c>
    </row>
    <row r="790" spans="1:8">
      <c r="A790" t="s">
        <v>6659</v>
      </c>
      <c r="B790" t="s">
        <v>7111</v>
      </c>
      <c r="C790" t="s">
        <v>1723</v>
      </c>
      <c r="D790" s="105" t="s">
        <v>1724</v>
      </c>
      <c r="E790" s="187">
        <v>42965</v>
      </c>
      <c r="F790" t="s">
        <v>1374</v>
      </c>
      <c r="H790" t="s">
        <v>6831</v>
      </c>
    </row>
    <row r="791" spans="1:8">
      <c r="A791" t="s">
        <v>6659</v>
      </c>
      <c r="B791" t="s">
        <v>7112</v>
      </c>
      <c r="C791" t="s">
        <v>1725</v>
      </c>
      <c r="D791" s="105" t="s">
        <v>1726</v>
      </c>
      <c r="E791" s="187">
        <v>42948</v>
      </c>
      <c r="F791" t="s">
        <v>1374</v>
      </c>
      <c r="H791" t="s">
        <v>7047</v>
      </c>
    </row>
    <row r="792" spans="1:8">
      <c r="A792" t="s">
        <v>6659</v>
      </c>
      <c r="B792" t="s">
        <v>7113</v>
      </c>
      <c r="C792" t="s">
        <v>1727</v>
      </c>
      <c r="D792" s="105" t="s">
        <v>1728</v>
      </c>
      <c r="E792" s="187">
        <v>42937</v>
      </c>
      <c r="F792" t="s">
        <v>203</v>
      </c>
      <c r="H792" t="s">
        <v>6828</v>
      </c>
    </row>
    <row r="793" spans="1:8">
      <c r="A793" t="s">
        <v>6078</v>
      </c>
      <c r="B793" t="s">
        <v>7114</v>
      </c>
      <c r="C793" t="s">
        <v>1729</v>
      </c>
      <c r="D793" s="105" t="s">
        <v>1730</v>
      </c>
      <c r="E793" s="187" t="s">
        <v>1566</v>
      </c>
      <c r="F793" t="s">
        <v>57</v>
      </c>
      <c r="H793" t="s">
        <v>7115</v>
      </c>
    </row>
    <row r="794" spans="1:8">
      <c r="A794" t="s">
        <v>6078</v>
      </c>
      <c r="B794" t="s">
        <v>7116</v>
      </c>
      <c r="C794" t="s">
        <v>1731</v>
      </c>
      <c r="D794" s="105" t="s">
        <v>1732</v>
      </c>
      <c r="E794" s="187">
        <v>42939</v>
      </c>
      <c r="F794" t="s">
        <v>57</v>
      </c>
      <c r="H794" t="s">
        <v>7115</v>
      </c>
    </row>
    <row r="795" spans="1:8">
      <c r="A795" t="s">
        <v>6078</v>
      </c>
      <c r="B795" t="s">
        <v>7117</v>
      </c>
      <c r="C795" t="s">
        <v>1733</v>
      </c>
      <c r="D795" s="105" t="s">
        <v>1734</v>
      </c>
      <c r="E795" s="187" t="s">
        <v>1633</v>
      </c>
      <c r="F795" t="s">
        <v>57</v>
      </c>
      <c r="H795" t="s">
        <v>7118</v>
      </c>
    </row>
    <row r="796" spans="1:8">
      <c r="A796" t="s">
        <v>6078</v>
      </c>
      <c r="B796" t="s">
        <v>7119</v>
      </c>
      <c r="C796" t="s">
        <v>1735</v>
      </c>
      <c r="D796" s="105" t="s">
        <v>1736</v>
      </c>
      <c r="E796" s="187">
        <v>42937</v>
      </c>
      <c r="F796" t="s">
        <v>57</v>
      </c>
      <c r="H796" t="s">
        <v>7120</v>
      </c>
    </row>
    <row r="797" spans="1:8">
      <c r="A797" t="s">
        <v>6078</v>
      </c>
      <c r="B797" t="s">
        <v>7121</v>
      </c>
      <c r="C797" t="s">
        <v>1737</v>
      </c>
      <c r="D797" s="105" t="s">
        <v>1059</v>
      </c>
      <c r="E797" s="187">
        <v>42962</v>
      </c>
      <c r="F797" t="s">
        <v>1738</v>
      </c>
      <c r="H797" t="s">
        <v>7122</v>
      </c>
    </row>
    <row r="798" spans="1:8">
      <c r="A798" t="s">
        <v>6078</v>
      </c>
      <c r="B798" t="s">
        <v>7123</v>
      </c>
      <c r="C798" t="s">
        <v>1739</v>
      </c>
      <c r="D798" s="105" t="s">
        <v>1740</v>
      </c>
      <c r="E798" s="187">
        <v>41865</v>
      </c>
      <c r="F798" t="s">
        <v>1738</v>
      </c>
      <c r="H798" t="s">
        <v>6084</v>
      </c>
    </row>
    <row r="799" spans="1:8">
      <c r="A799" t="s">
        <v>6078</v>
      </c>
      <c r="B799" t="s">
        <v>7124</v>
      </c>
      <c r="C799" t="s">
        <v>1741</v>
      </c>
      <c r="D799" s="105" t="s">
        <v>1742</v>
      </c>
      <c r="E799" s="187">
        <v>42942</v>
      </c>
      <c r="F799" t="s">
        <v>107</v>
      </c>
      <c r="H799" t="s">
        <v>6961</v>
      </c>
    </row>
    <row r="800" spans="1:8">
      <c r="A800" t="s">
        <v>6078</v>
      </c>
      <c r="B800" t="s">
        <v>7125</v>
      </c>
      <c r="C800" t="s">
        <v>1743</v>
      </c>
      <c r="D800" s="105" t="s">
        <v>1744</v>
      </c>
      <c r="E800" s="187">
        <v>42937</v>
      </c>
      <c r="F800" t="s">
        <v>57</v>
      </c>
      <c r="H800" t="s">
        <v>6111</v>
      </c>
    </row>
    <row r="801" spans="1:8">
      <c r="A801" t="s">
        <v>6078</v>
      </c>
      <c r="B801" t="s">
        <v>7126</v>
      </c>
      <c r="C801" t="s">
        <v>1745</v>
      </c>
      <c r="D801" s="105" t="s">
        <v>1746</v>
      </c>
      <c r="E801" s="187">
        <v>42937</v>
      </c>
      <c r="F801" t="s">
        <v>194</v>
      </c>
      <c r="H801" t="s">
        <v>6139</v>
      </c>
    </row>
    <row r="802" spans="1:8">
      <c r="A802" t="s">
        <v>6078</v>
      </c>
      <c r="B802" t="s">
        <v>7127</v>
      </c>
      <c r="C802" t="s">
        <v>1747</v>
      </c>
      <c r="D802" s="105" t="s">
        <v>1748</v>
      </c>
      <c r="E802" s="187">
        <v>42941</v>
      </c>
      <c r="F802" t="s">
        <v>194</v>
      </c>
      <c r="H802" t="s">
        <v>6139</v>
      </c>
    </row>
    <row r="803" spans="1:8">
      <c r="A803" t="s">
        <v>6078</v>
      </c>
      <c r="B803" t="s">
        <v>7128</v>
      </c>
      <c r="C803" t="s">
        <v>1749</v>
      </c>
      <c r="D803" s="105" t="s">
        <v>1750</v>
      </c>
      <c r="E803" s="187">
        <v>42937</v>
      </c>
      <c r="F803" t="s">
        <v>57</v>
      </c>
      <c r="H803" t="s">
        <v>6966</v>
      </c>
    </row>
    <row r="804" spans="1:8">
      <c r="A804" t="s">
        <v>6078</v>
      </c>
      <c r="B804" t="s">
        <v>7129</v>
      </c>
      <c r="C804" t="s">
        <v>1751</v>
      </c>
      <c r="D804" s="105" t="s">
        <v>1752</v>
      </c>
      <c r="E804" s="187">
        <v>42957</v>
      </c>
      <c r="F804" t="s">
        <v>57</v>
      </c>
      <c r="H804" t="s">
        <v>6968</v>
      </c>
    </row>
    <row r="805" spans="1:8">
      <c r="A805" t="s">
        <v>6078</v>
      </c>
      <c r="B805" t="s">
        <v>7130</v>
      </c>
      <c r="C805" t="s">
        <v>1753</v>
      </c>
      <c r="D805" s="105" t="s">
        <v>508</v>
      </c>
      <c r="E805" s="187">
        <v>42954</v>
      </c>
      <c r="F805" t="s">
        <v>57</v>
      </c>
      <c r="H805" t="s">
        <v>7131</v>
      </c>
    </row>
    <row r="806" spans="1:8">
      <c r="A806" t="s">
        <v>6078</v>
      </c>
      <c r="B806" t="s">
        <v>7132</v>
      </c>
      <c r="C806" t="s">
        <v>1754</v>
      </c>
      <c r="D806" s="105" t="s">
        <v>1755</v>
      </c>
      <c r="E806" s="187">
        <v>42955</v>
      </c>
      <c r="F806" t="s">
        <v>57</v>
      </c>
      <c r="H806" t="s">
        <v>7115</v>
      </c>
    </row>
    <row r="807" spans="1:8">
      <c r="A807" t="s">
        <v>58</v>
      </c>
      <c r="B807" t="s">
        <v>7133</v>
      </c>
      <c r="C807" t="s">
        <v>1756</v>
      </c>
      <c r="D807" s="105" t="s">
        <v>1757</v>
      </c>
      <c r="E807" s="187">
        <v>42963</v>
      </c>
      <c r="F807" t="s">
        <v>15</v>
      </c>
      <c r="H807" t="s">
        <v>7134</v>
      </c>
    </row>
    <row r="808" spans="1:8">
      <c r="A808" t="s">
        <v>6372</v>
      </c>
      <c r="B808" t="s">
        <v>7135</v>
      </c>
      <c r="C808" t="s">
        <v>1758</v>
      </c>
      <c r="D808" s="105" t="s">
        <v>1759</v>
      </c>
      <c r="E808" s="187">
        <v>42743</v>
      </c>
      <c r="F808" t="s">
        <v>57</v>
      </c>
      <c r="H808" t="s">
        <v>6508</v>
      </c>
    </row>
    <row r="809" spans="1:8">
      <c r="A809" t="s">
        <v>6213</v>
      </c>
      <c r="B809" t="s">
        <v>7136</v>
      </c>
      <c r="C809" t="s">
        <v>1760</v>
      </c>
      <c r="D809" s="105" t="s">
        <v>1761</v>
      </c>
      <c r="E809" s="187" t="s">
        <v>1762</v>
      </c>
      <c r="F809" t="s">
        <v>57</v>
      </c>
      <c r="H809" t="s">
        <v>6257</v>
      </c>
    </row>
    <row r="810" spans="1:8">
      <c r="A810" t="s">
        <v>6078</v>
      </c>
      <c r="B810" t="s">
        <v>7137</v>
      </c>
      <c r="C810" t="s">
        <v>1763</v>
      </c>
      <c r="D810" s="105" t="s">
        <v>1764</v>
      </c>
      <c r="E810" s="187">
        <v>42968</v>
      </c>
      <c r="H810" t="s">
        <v>6111</v>
      </c>
    </row>
    <row r="811" spans="1:8">
      <c r="A811" t="s">
        <v>6531</v>
      </c>
      <c r="B811" t="s">
        <v>7138</v>
      </c>
      <c r="C811" t="s">
        <v>1765</v>
      </c>
      <c r="D811" s="105" t="s">
        <v>1766</v>
      </c>
      <c r="H811" t="s">
        <v>6638</v>
      </c>
    </row>
    <row r="812" spans="1:8">
      <c r="A812" t="s">
        <v>6078</v>
      </c>
      <c r="B812" t="s">
        <v>7139</v>
      </c>
      <c r="C812" t="s">
        <v>1767</v>
      </c>
      <c r="D812" s="105" t="s">
        <v>1768</v>
      </c>
      <c r="E812" s="187">
        <v>42940</v>
      </c>
      <c r="F812" t="s">
        <v>107</v>
      </c>
      <c r="H812" t="s">
        <v>6139</v>
      </c>
    </row>
    <row r="813" spans="1:8">
      <c r="A813" t="s">
        <v>6659</v>
      </c>
      <c r="B813" t="s">
        <v>7140</v>
      </c>
      <c r="C813" t="s">
        <v>1769</v>
      </c>
      <c r="D813" s="105" t="s">
        <v>1770</v>
      </c>
      <c r="E813" s="187">
        <v>42895</v>
      </c>
      <c r="F813" t="s">
        <v>1374</v>
      </c>
      <c r="H813" t="s">
        <v>6726</v>
      </c>
    </row>
    <row r="814" spans="1:8">
      <c r="A814" t="s">
        <v>6659</v>
      </c>
      <c r="B814" t="s">
        <v>7141</v>
      </c>
      <c r="C814" t="s">
        <v>1771</v>
      </c>
      <c r="D814" s="105" t="s">
        <v>1772</v>
      </c>
      <c r="E814" s="187">
        <v>42979</v>
      </c>
      <c r="F814" t="s">
        <v>1374</v>
      </c>
      <c r="H814" t="s">
        <v>7055</v>
      </c>
    </row>
    <row r="815" spans="1:8">
      <c r="A815" t="s">
        <v>6659</v>
      </c>
      <c r="B815" t="s">
        <v>7142</v>
      </c>
      <c r="C815" t="s">
        <v>1773</v>
      </c>
      <c r="D815" s="105" t="s">
        <v>1774</v>
      </c>
      <c r="E815" s="187">
        <v>42979</v>
      </c>
      <c r="F815" t="s">
        <v>1738</v>
      </c>
      <c r="H815" t="s">
        <v>7034</v>
      </c>
    </row>
    <row r="816" spans="1:8">
      <c r="A816" t="s">
        <v>6659</v>
      </c>
      <c r="B816" t="s">
        <v>7143</v>
      </c>
      <c r="C816" t="s">
        <v>1775</v>
      </c>
      <c r="D816" s="105" t="s">
        <v>1776</v>
      </c>
      <c r="E816" s="187">
        <v>42979</v>
      </c>
      <c r="F816" t="s">
        <v>352</v>
      </c>
      <c r="H816" t="s">
        <v>7144</v>
      </c>
    </row>
    <row r="817" spans="1:8">
      <c r="A817" t="s">
        <v>6659</v>
      </c>
      <c r="B817" t="s">
        <v>7145</v>
      </c>
      <c r="C817" t="s">
        <v>1777</v>
      </c>
      <c r="D817" s="105" t="s">
        <v>1778</v>
      </c>
      <c r="E817" s="187">
        <v>42979</v>
      </c>
      <c r="F817" t="s">
        <v>326</v>
      </c>
      <c r="H817" t="s">
        <v>7144</v>
      </c>
    </row>
    <row r="818" spans="1:8">
      <c r="A818" t="s">
        <v>6659</v>
      </c>
      <c r="B818" t="s">
        <v>7146</v>
      </c>
      <c r="C818" t="s">
        <v>1779</v>
      </c>
      <c r="D818" s="105" t="s">
        <v>1780</v>
      </c>
      <c r="E818" s="187">
        <v>42979</v>
      </c>
      <c r="F818" t="s">
        <v>326</v>
      </c>
      <c r="H818" t="s">
        <v>7147</v>
      </c>
    </row>
    <row r="819" spans="1:8">
      <c r="A819" t="s">
        <v>6659</v>
      </c>
      <c r="B819" t="s">
        <v>7148</v>
      </c>
      <c r="C819" t="s">
        <v>1781</v>
      </c>
      <c r="D819" s="105" t="s">
        <v>1782</v>
      </c>
      <c r="E819" s="187">
        <v>42979</v>
      </c>
      <c r="F819" t="s">
        <v>352</v>
      </c>
      <c r="H819" t="s">
        <v>1076</v>
      </c>
    </row>
    <row r="820" spans="1:8">
      <c r="A820" t="s">
        <v>6659</v>
      </c>
      <c r="B820" t="s">
        <v>7149</v>
      </c>
      <c r="C820" t="s">
        <v>1783</v>
      </c>
      <c r="D820" s="105" t="s">
        <v>1784</v>
      </c>
      <c r="E820" s="187">
        <v>42979</v>
      </c>
      <c r="F820" t="s">
        <v>107</v>
      </c>
      <c r="H820" t="s">
        <v>7150</v>
      </c>
    </row>
    <row r="821" spans="1:8">
      <c r="A821" t="s">
        <v>6659</v>
      </c>
      <c r="B821" t="s">
        <v>7151</v>
      </c>
      <c r="C821" t="s">
        <v>1785</v>
      </c>
      <c r="D821" s="105" t="s">
        <v>1786</v>
      </c>
      <c r="E821" s="187">
        <v>42979</v>
      </c>
      <c r="F821" t="s">
        <v>1374</v>
      </c>
      <c r="H821" t="s">
        <v>6847</v>
      </c>
    </row>
    <row r="822" spans="1:8">
      <c r="A822" t="s">
        <v>6659</v>
      </c>
      <c r="B822" t="s">
        <v>7152</v>
      </c>
      <c r="C822" t="s">
        <v>1787</v>
      </c>
      <c r="D822" s="105" t="s">
        <v>1788</v>
      </c>
      <c r="E822" s="187">
        <v>42989</v>
      </c>
      <c r="F822" t="s">
        <v>176</v>
      </c>
      <c r="H822" t="s">
        <v>7153</v>
      </c>
    </row>
    <row r="823" spans="1:8">
      <c r="A823" t="s">
        <v>6659</v>
      </c>
      <c r="B823" t="s">
        <v>7154</v>
      </c>
      <c r="C823" t="s">
        <v>1789</v>
      </c>
      <c r="D823" s="105" t="s">
        <v>1790</v>
      </c>
      <c r="E823" s="187">
        <v>42979</v>
      </c>
      <c r="F823" t="s">
        <v>1738</v>
      </c>
      <c r="H823" t="s">
        <v>7047</v>
      </c>
    </row>
    <row r="824" spans="1:8">
      <c r="A824" t="s">
        <v>6659</v>
      </c>
      <c r="B824" t="s">
        <v>7155</v>
      </c>
      <c r="C824" t="s">
        <v>1791</v>
      </c>
      <c r="D824" s="105" t="s">
        <v>1792</v>
      </c>
      <c r="E824" s="187">
        <v>42968</v>
      </c>
      <c r="F824" t="s">
        <v>326</v>
      </c>
      <c r="H824" t="s">
        <v>6831</v>
      </c>
    </row>
    <row r="825" spans="1:8">
      <c r="A825" t="s">
        <v>6659</v>
      </c>
      <c r="B825" t="s">
        <v>7156</v>
      </c>
      <c r="C825" t="s">
        <v>1793</v>
      </c>
      <c r="D825" s="105" t="s">
        <v>1794</v>
      </c>
      <c r="E825" s="187">
        <v>42972</v>
      </c>
      <c r="F825" t="s">
        <v>326</v>
      </c>
      <c r="H825" t="s">
        <v>6831</v>
      </c>
    </row>
    <row r="826" spans="1:8">
      <c r="A826" t="s">
        <v>6659</v>
      </c>
      <c r="B826" t="s">
        <v>7157</v>
      </c>
      <c r="C826" t="s">
        <v>1795</v>
      </c>
      <c r="D826" s="105" t="s">
        <v>1796</v>
      </c>
      <c r="E826" s="187">
        <v>42972</v>
      </c>
      <c r="F826" t="s">
        <v>326</v>
      </c>
      <c r="H826" t="s">
        <v>6831</v>
      </c>
    </row>
    <row r="827" spans="1:8">
      <c r="A827" t="s">
        <v>6659</v>
      </c>
      <c r="B827" t="s">
        <v>7158</v>
      </c>
      <c r="C827" t="s">
        <v>1797</v>
      </c>
      <c r="D827" s="105" t="s">
        <v>1798</v>
      </c>
      <c r="E827" s="187">
        <v>42972</v>
      </c>
      <c r="F827" t="s">
        <v>352</v>
      </c>
      <c r="H827" t="s">
        <v>6831</v>
      </c>
    </row>
    <row r="828" spans="1:8">
      <c r="A828" t="s">
        <v>6659</v>
      </c>
      <c r="B828" t="s">
        <v>7159</v>
      </c>
      <c r="C828" t="s">
        <v>1799</v>
      </c>
      <c r="D828" s="105" t="s">
        <v>1800</v>
      </c>
      <c r="E828" s="187">
        <v>42979</v>
      </c>
      <c r="F828" t="s">
        <v>1738</v>
      </c>
      <c r="H828" t="s">
        <v>7160</v>
      </c>
    </row>
    <row r="829" spans="1:8">
      <c r="A829" t="s">
        <v>6659</v>
      </c>
      <c r="B829" t="s">
        <v>7161</v>
      </c>
      <c r="C829" t="s">
        <v>1801</v>
      </c>
      <c r="D829" s="105" t="s">
        <v>1802</v>
      </c>
      <c r="E829" s="187">
        <v>42979</v>
      </c>
      <c r="F829" t="s">
        <v>1374</v>
      </c>
      <c r="H829" t="s">
        <v>7162</v>
      </c>
    </row>
    <row r="830" spans="1:8">
      <c r="A830" t="s">
        <v>6659</v>
      </c>
      <c r="B830" t="s">
        <v>7163</v>
      </c>
      <c r="C830" t="s">
        <v>1803</v>
      </c>
      <c r="D830" s="105" t="s">
        <v>1804</v>
      </c>
      <c r="E830" s="187">
        <v>42982</v>
      </c>
      <c r="F830" t="s">
        <v>1374</v>
      </c>
      <c r="H830" t="s">
        <v>7153</v>
      </c>
    </row>
    <row r="831" spans="1:8">
      <c r="A831" t="s">
        <v>6531</v>
      </c>
      <c r="B831" t="s">
        <v>7164</v>
      </c>
      <c r="C831" t="s">
        <v>1805</v>
      </c>
      <c r="D831" s="105" t="s">
        <v>1806</v>
      </c>
      <c r="E831" s="187">
        <v>42982</v>
      </c>
      <c r="F831" t="s">
        <v>1374</v>
      </c>
      <c r="H831" t="s">
        <v>6553</v>
      </c>
    </row>
    <row r="832" spans="1:8">
      <c r="A832" t="s">
        <v>6531</v>
      </c>
      <c r="B832" t="s">
        <v>7165</v>
      </c>
      <c r="C832" t="s">
        <v>1807</v>
      </c>
      <c r="D832" s="105" t="s">
        <v>1808</v>
      </c>
      <c r="E832" s="187">
        <v>42986</v>
      </c>
      <c r="F832" t="s">
        <v>1738</v>
      </c>
      <c r="H832" t="s">
        <v>6553</v>
      </c>
    </row>
    <row r="833" spans="1:8">
      <c r="A833" t="s">
        <v>6531</v>
      </c>
      <c r="B833" t="s">
        <v>7166</v>
      </c>
      <c r="C833" t="s">
        <v>1809</v>
      </c>
      <c r="D833" s="105" t="s">
        <v>1810</v>
      </c>
      <c r="E833" s="187">
        <v>42992</v>
      </c>
      <c r="F833" t="s">
        <v>1374</v>
      </c>
      <c r="H833" t="s">
        <v>6553</v>
      </c>
    </row>
    <row r="834" spans="1:8">
      <c r="A834" t="s">
        <v>6531</v>
      </c>
      <c r="B834" t="s">
        <v>7167</v>
      </c>
      <c r="C834" t="s">
        <v>1811</v>
      </c>
      <c r="D834" s="105" t="s">
        <v>1812</v>
      </c>
      <c r="E834" s="187">
        <v>42992</v>
      </c>
      <c r="F834" t="s">
        <v>1738</v>
      </c>
      <c r="H834" t="s">
        <v>6553</v>
      </c>
    </row>
    <row r="835" spans="1:8">
      <c r="A835" t="s">
        <v>6531</v>
      </c>
      <c r="B835" t="s">
        <v>7168</v>
      </c>
      <c r="C835" t="s">
        <v>1813</v>
      </c>
      <c r="D835" s="105" t="s">
        <v>1814</v>
      </c>
      <c r="E835" s="187">
        <v>42973</v>
      </c>
      <c r="F835" t="s">
        <v>1374</v>
      </c>
      <c r="H835" t="s">
        <v>6638</v>
      </c>
    </row>
    <row r="836" spans="1:8">
      <c r="A836" t="s">
        <v>6531</v>
      </c>
      <c r="B836" t="s">
        <v>7169</v>
      </c>
      <c r="C836" t="s">
        <v>1815</v>
      </c>
      <c r="D836" s="105" t="s">
        <v>1816</v>
      </c>
      <c r="E836" s="187">
        <v>42984</v>
      </c>
      <c r="F836" t="s">
        <v>176</v>
      </c>
      <c r="H836" t="s">
        <v>1141</v>
      </c>
    </row>
    <row r="837" spans="1:8">
      <c r="A837" t="s">
        <v>6531</v>
      </c>
      <c r="B837" t="s">
        <v>7170</v>
      </c>
      <c r="C837" t="s">
        <v>1817</v>
      </c>
      <c r="D837" s="105" t="s">
        <v>1818</v>
      </c>
      <c r="E837" s="187">
        <v>42983</v>
      </c>
      <c r="F837" t="s">
        <v>326</v>
      </c>
      <c r="H837" t="s">
        <v>1141</v>
      </c>
    </row>
    <row r="838" spans="1:8">
      <c r="A838" t="s">
        <v>6531</v>
      </c>
      <c r="B838" t="s">
        <v>7171</v>
      </c>
      <c r="C838" t="s">
        <v>1819</v>
      </c>
      <c r="D838" s="105" t="s">
        <v>660</v>
      </c>
      <c r="E838" s="187">
        <v>42979</v>
      </c>
      <c r="F838" t="s">
        <v>1374</v>
      </c>
      <c r="H838" t="s">
        <v>7021</v>
      </c>
    </row>
    <row r="839" spans="1:8">
      <c r="A839" t="s">
        <v>6531</v>
      </c>
      <c r="B839" t="s">
        <v>7172</v>
      </c>
      <c r="C839" t="s">
        <v>1820</v>
      </c>
      <c r="D839" s="105" t="s">
        <v>1821</v>
      </c>
      <c r="E839" s="187">
        <v>42979</v>
      </c>
      <c r="F839" t="s">
        <v>1374</v>
      </c>
      <c r="H839" t="s">
        <v>7173</v>
      </c>
    </row>
    <row r="840" spans="1:8">
      <c r="A840" t="s">
        <v>6213</v>
      </c>
      <c r="B840" t="s">
        <v>7174</v>
      </c>
      <c r="C840" t="s">
        <v>1822</v>
      </c>
      <c r="D840" s="105" t="s">
        <v>1823</v>
      </c>
      <c r="E840" s="187">
        <v>42968</v>
      </c>
      <c r="F840" t="s">
        <v>1824</v>
      </c>
      <c r="H840" t="s">
        <v>7175</v>
      </c>
    </row>
    <row r="841" spans="1:8">
      <c r="A841" t="s">
        <v>6213</v>
      </c>
      <c r="B841" t="s">
        <v>7176</v>
      </c>
      <c r="C841" t="s">
        <v>1825</v>
      </c>
      <c r="D841" s="105" t="s">
        <v>1826</v>
      </c>
      <c r="E841" s="187">
        <v>42968</v>
      </c>
      <c r="F841" t="s">
        <v>176</v>
      </c>
      <c r="H841" t="s">
        <v>7175</v>
      </c>
    </row>
    <row r="842" spans="1:8">
      <c r="A842" t="s">
        <v>6213</v>
      </c>
      <c r="B842" t="s">
        <v>7177</v>
      </c>
      <c r="C842" t="s">
        <v>1827</v>
      </c>
      <c r="D842" s="105" t="s">
        <v>1828</v>
      </c>
      <c r="E842" s="187">
        <v>42968</v>
      </c>
      <c r="F842" t="s">
        <v>1829</v>
      </c>
      <c r="H842" t="s">
        <v>7175</v>
      </c>
    </row>
    <row r="843" spans="1:8">
      <c r="A843" t="s">
        <v>6213</v>
      </c>
      <c r="B843" t="s">
        <v>7178</v>
      </c>
      <c r="C843" t="s">
        <v>1830</v>
      </c>
      <c r="D843" s="105" t="s">
        <v>1831</v>
      </c>
      <c r="E843" s="187">
        <v>42987</v>
      </c>
      <c r="F843" t="s">
        <v>57</v>
      </c>
      <c r="H843" t="s">
        <v>6250</v>
      </c>
    </row>
    <row r="844" spans="1:8">
      <c r="A844" t="s">
        <v>6213</v>
      </c>
      <c r="B844" t="s">
        <v>7179</v>
      </c>
      <c r="C844" t="s">
        <v>1832</v>
      </c>
      <c r="D844" s="105" t="s">
        <v>1833</v>
      </c>
      <c r="E844" s="187">
        <v>42979</v>
      </c>
      <c r="F844" t="s">
        <v>326</v>
      </c>
      <c r="H844" t="s">
        <v>6287</v>
      </c>
    </row>
    <row r="845" spans="1:8">
      <c r="A845" t="s">
        <v>6213</v>
      </c>
      <c r="B845" t="s">
        <v>7180</v>
      </c>
      <c r="C845" t="s">
        <v>1834</v>
      </c>
      <c r="D845" s="105" t="s">
        <v>1835</v>
      </c>
      <c r="E845" s="187">
        <v>42990</v>
      </c>
      <c r="F845" t="s">
        <v>57</v>
      </c>
      <c r="H845" t="s">
        <v>6226</v>
      </c>
    </row>
    <row r="846" spans="1:8">
      <c r="A846" t="s">
        <v>6372</v>
      </c>
      <c r="B846" t="s">
        <v>7181</v>
      </c>
      <c r="C846" t="s">
        <v>1836</v>
      </c>
      <c r="D846" s="105" t="s">
        <v>1837</v>
      </c>
      <c r="E846" s="187">
        <v>42968</v>
      </c>
      <c r="F846" t="s">
        <v>326</v>
      </c>
      <c r="H846" t="s">
        <v>7182</v>
      </c>
    </row>
    <row r="847" spans="1:8">
      <c r="A847" t="s">
        <v>6213</v>
      </c>
      <c r="B847" t="s">
        <v>7183</v>
      </c>
      <c r="C847" t="s">
        <v>1838</v>
      </c>
      <c r="D847" s="105" t="s">
        <v>1839</v>
      </c>
      <c r="E847" s="187">
        <v>42979</v>
      </c>
      <c r="F847" t="s">
        <v>57</v>
      </c>
      <c r="H847" t="s">
        <v>6312</v>
      </c>
    </row>
    <row r="848" spans="1:8">
      <c r="A848" t="s">
        <v>6213</v>
      </c>
      <c r="B848" t="s">
        <v>7184</v>
      </c>
      <c r="C848" t="s">
        <v>1840</v>
      </c>
      <c r="D848" s="105" t="s">
        <v>1841</v>
      </c>
      <c r="E848" s="187">
        <v>42968</v>
      </c>
      <c r="F848" t="s">
        <v>57</v>
      </c>
      <c r="H848" t="s">
        <v>2449</v>
      </c>
    </row>
    <row r="849" spans="1:8">
      <c r="A849" t="s">
        <v>6213</v>
      </c>
      <c r="B849" t="s">
        <v>7185</v>
      </c>
      <c r="C849" t="s">
        <v>1842</v>
      </c>
      <c r="D849" s="105" t="s">
        <v>1843</v>
      </c>
      <c r="E849" s="187">
        <v>42982</v>
      </c>
      <c r="F849" t="s">
        <v>57</v>
      </c>
      <c r="H849" t="s">
        <v>6369</v>
      </c>
    </row>
    <row r="850" spans="1:8">
      <c r="A850" t="s">
        <v>6213</v>
      </c>
      <c r="B850" t="s">
        <v>7186</v>
      </c>
      <c r="C850" t="s">
        <v>1844</v>
      </c>
      <c r="D850" s="105" t="s">
        <v>1845</v>
      </c>
      <c r="E850" s="187">
        <v>42996</v>
      </c>
      <c r="F850" t="s">
        <v>57</v>
      </c>
      <c r="H850" t="s">
        <v>7187</v>
      </c>
    </row>
    <row r="851" spans="1:8">
      <c r="A851" t="s">
        <v>6372</v>
      </c>
      <c r="B851" t="s">
        <v>7188</v>
      </c>
      <c r="C851" t="s">
        <v>1846</v>
      </c>
      <c r="D851" s="105" t="s">
        <v>1847</v>
      </c>
      <c r="E851" s="187">
        <v>42997</v>
      </c>
      <c r="F851" t="s">
        <v>57</v>
      </c>
      <c r="H851" t="s">
        <v>6429</v>
      </c>
    </row>
    <row r="852" spans="1:8">
      <c r="A852" t="s">
        <v>6372</v>
      </c>
      <c r="B852" t="s">
        <v>7189</v>
      </c>
      <c r="C852" t="s">
        <v>1848</v>
      </c>
      <c r="D852" s="105" t="s">
        <v>1849</v>
      </c>
      <c r="E852" s="187">
        <v>42994</v>
      </c>
      <c r="F852" t="s">
        <v>107</v>
      </c>
      <c r="H852" t="s">
        <v>6415</v>
      </c>
    </row>
    <row r="853" spans="1:8">
      <c r="A853" t="s">
        <v>6372</v>
      </c>
      <c r="B853" t="s">
        <v>7190</v>
      </c>
      <c r="C853" t="s">
        <v>1850</v>
      </c>
      <c r="D853" s="105" t="s">
        <v>1851</v>
      </c>
      <c r="E853" s="187">
        <v>42998</v>
      </c>
      <c r="F853" t="s">
        <v>107</v>
      </c>
      <c r="H853" t="s">
        <v>7191</v>
      </c>
    </row>
    <row r="854" spans="1:8">
      <c r="A854" t="s">
        <v>6372</v>
      </c>
      <c r="B854" t="s">
        <v>7192</v>
      </c>
      <c r="C854" t="s">
        <v>1852</v>
      </c>
      <c r="D854" s="105" t="s">
        <v>1853</v>
      </c>
      <c r="E854" s="187">
        <v>42979</v>
      </c>
      <c r="F854" t="s">
        <v>352</v>
      </c>
      <c r="H854" t="s">
        <v>7193</v>
      </c>
    </row>
    <row r="855" spans="1:8">
      <c r="A855" t="s">
        <v>6531</v>
      </c>
      <c r="B855" t="s">
        <v>7194</v>
      </c>
      <c r="C855" t="s">
        <v>1854</v>
      </c>
      <c r="D855" s="105" t="s">
        <v>1855</v>
      </c>
      <c r="E855" s="187">
        <v>42979</v>
      </c>
      <c r="F855" t="s">
        <v>57</v>
      </c>
      <c r="H855" t="s">
        <v>6574</v>
      </c>
    </row>
    <row r="856" spans="1:8">
      <c r="A856" t="s">
        <v>6213</v>
      </c>
      <c r="B856" t="s">
        <v>7195</v>
      </c>
      <c r="C856" t="s">
        <v>1856</v>
      </c>
      <c r="D856" s="105" t="s">
        <v>1857</v>
      </c>
      <c r="E856" s="187">
        <v>42996</v>
      </c>
      <c r="F856" t="s">
        <v>57</v>
      </c>
      <c r="H856" t="s">
        <v>6217</v>
      </c>
    </row>
    <row r="857" spans="1:8">
      <c r="A857" t="s">
        <v>6372</v>
      </c>
      <c r="B857" t="s">
        <v>7196</v>
      </c>
      <c r="C857" t="s">
        <v>1858</v>
      </c>
      <c r="D857" s="105" t="s">
        <v>1859</v>
      </c>
      <c r="E857" s="187">
        <v>42999</v>
      </c>
      <c r="F857" t="s">
        <v>57</v>
      </c>
      <c r="H857" t="s">
        <v>6398</v>
      </c>
    </row>
    <row r="858" spans="1:8">
      <c r="A858" t="s">
        <v>6659</v>
      </c>
      <c r="B858" t="s">
        <v>7197</v>
      </c>
      <c r="C858" t="s">
        <v>1860</v>
      </c>
      <c r="D858" s="105" t="s">
        <v>1861</v>
      </c>
      <c r="E858" s="187">
        <v>42999</v>
      </c>
      <c r="F858" t="s">
        <v>1374</v>
      </c>
      <c r="H858" t="s">
        <v>6742</v>
      </c>
    </row>
    <row r="859" spans="1:8">
      <c r="A859" t="s">
        <v>6659</v>
      </c>
      <c r="B859" t="s">
        <v>7198</v>
      </c>
      <c r="C859" t="s">
        <v>1862</v>
      </c>
      <c r="D859" s="105" t="s">
        <v>1863</v>
      </c>
      <c r="E859" s="187">
        <v>42990</v>
      </c>
      <c r="F859" t="s">
        <v>1374</v>
      </c>
      <c r="H859" t="s">
        <v>6768</v>
      </c>
    </row>
    <row r="860" spans="1:8">
      <c r="A860" t="s">
        <v>6659</v>
      </c>
      <c r="B860" t="s">
        <v>7199</v>
      </c>
      <c r="C860" t="s">
        <v>1864</v>
      </c>
      <c r="D860" s="105" t="s">
        <v>1865</v>
      </c>
      <c r="E860" s="187">
        <v>42983</v>
      </c>
      <c r="F860" t="s">
        <v>1374</v>
      </c>
      <c r="H860" t="s">
        <v>6791</v>
      </c>
    </row>
    <row r="861" spans="1:8">
      <c r="A861" t="s">
        <v>6659</v>
      </c>
      <c r="B861" t="s">
        <v>7200</v>
      </c>
      <c r="C861" t="s">
        <v>1866</v>
      </c>
      <c r="D861" s="105" t="s">
        <v>1867</v>
      </c>
      <c r="E861" s="187">
        <v>42999</v>
      </c>
      <c r="F861" t="s">
        <v>1374</v>
      </c>
      <c r="H861" t="s">
        <v>6791</v>
      </c>
    </row>
    <row r="862" spans="1:8">
      <c r="A862" t="s">
        <v>6078</v>
      </c>
      <c r="B862" t="s">
        <v>7201</v>
      </c>
      <c r="C862" t="s">
        <v>1868</v>
      </c>
      <c r="D862" s="105" t="s">
        <v>1869</v>
      </c>
      <c r="E862" s="187">
        <v>42983</v>
      </c>
      <c r="F862" t="s">
        <v>1374</v>
      </c>
      <c r="H862" t="s">
        <v>7131</v>
      </c>
    </row>
    <row r="863" spans="1:8">
      <c r="A863" t="s">
        <v>6078</v>
      </c>
      <c r="B863" t="s">
        <v>7202</v>
      </c>
      <c r="C863" t="s">
        <v>1870</v>
      </c>
      <c r="D863" s="105" t="s">
        <v>1871</v>
      </c>
      <c r="E863" s="187">
        <v>42982</v>
      </c>
      <c r="F863" t="s">
        <v>1374</v>
      </c>
      <c r="H863" t="s">
        <v>7131</v>
      </c>
    </row>
    <row r="864" spans="1:8">
      <c r="A864" t="s">
        <v>6078</v>
      </c>
      <c r="B864" t="s">
        <v>7203</v>
      </c>
      <c r="C864" t="s">
        <v>1872</v>
      </c>
      <c r="D864" s="105" t="s">
        <v>1873</v>
      </c>
      <c r="E864" s="187">
        <v>42982</v>
      </c>
      <c r="F864" t="s">
        <v>1374</v>
      </c>
      <c r="H864" t="s">
        <v>7115</v>
      </c>
    </row>
    <row r="865" spans="1:8">
      <c r="A865" t="s">
        <v>6078</v>
      </c>
      <c r="B865" t="s">
        <v>7204</v>
      </c>
      <c r="C865" t="s">
        <v>1874</v>
      </c>
      <c r="D865" s="105" t="s">
        <v>1875</v>
      </c>
      <c r="E865" s="187">
        <v>42987</v>
      </c>
      <c r="F865" t="s">
        <v>1374</v>
      </c>
      <c r="H865" t="s">
        <v>7205</v>
      </c>
    </row>
    <row r="866" spans="1:8">
      <c r="A866" t="s">
        <v>6078</v>
      </c>
      <c r="B866" t="s">
        <v>7206</v>
      </c>
      <c r="C866" t="s">
        <v>1876</v>
      </c>
      <c r="D866" s="105" t="s">
        <v>1877</v>
      </c>
      <c r="E866" s="187">
        <v>42987</v>
      </c>
      <c r="F866" t="s">
        <v>1374</v>
      </c>
      <c r="H866" t="s">
        <v>7205</v>
      </c>
    </row>
    <row r="867" spans="1:8">
      <c r="A867" t="s">
        <v>6078</v>
      </c>
      <c r="B867" t="s">
        <v>7207</v>
      </c>
      <c r="C867" t="s">
        <v>1878</v>
      </c>
      <c r="D867" s="105" t="s">
        <v>1879</v>
      </c>
      <c r="E867" s="187">
        <v>42973</v>
      </c>
      <c r="H867" t="s">
        <v>107</v>
      </c>
    </row>
    <row r="868" spans="1:8">
      <c r="A868" t="s">
        <v>6078</v>
      </c>
      <c r="B868" t="s">
        <v>7208</v>
      </c>
      <c r="C868" t="s">
        <v>1880</v>
      </c>
      <c r="D868" s="105" t="s">
        <v>1881</v>
      </c>
      <c r="E868" s="187">
        <v>42983</v>
      </c>
      <c r="F868" t="s">
        <v>1374</v>
      </c>
      <c r="H868" t="s">
        <v>7120</v>
      </c>
    </row>
    <row r="869" spans="1:8">
      <c r="A869" t="s">
        <v>6372</v>
      </c>
      <c r="B869" t="s">
        <v>7209</v>
      </c>
      <c r="C869" t="s">
        <v>1882</v>
      </c>
      <c r="D869" s="105" t="s">
        <v>1883</v>
      </c>
      <c r="E869" s="187">
        <v>42999</v>
      </c>
      <c r="F869" t="s">
        <v>326</v>
      </c>
      <c r="H869" t="s">
        <v>6378</v>
      </c>
    </row>
    <row r="870" spans="1:8">
      <c r="A870" t="s">
        <v>6372</v>
      </c>
      <c r="B870" t="s">
        <v>6372</v>
      </c>
      <c r="C870" t="s">
        <v>1884</v>
      </c>
      <c r="E870" s="187">
        <v>42999</v>
      </c>
      <c r="F870" t="s">
        <v>326</v>
      </c>
      <c r="H870" t="s">
        <v>7210</v>
      </c>
    </row>
    <row r="871" spans="1:8">
      <c r="A871" t="s">
        <v>6372</v>
      </c>
      <c r="B871" t="s">
        <v>7211</v>
      </c>
      <c r="C871" t="s">
        <v>1885</v>
      </c>
      <c r="D871" s="105" t="s">
        <v>1886</v>
      </c>
      <c r="E871" s="187">
        <v>42999</v>
      </c>
      <c r="F871" t="s">
        <v>1374</v>
      </c>
      <c r="H871" t="s">
        <v>6508</v>
      </c>
    </row>
    <row r="872" spans="1:8">
      <c r="A872" t="s">
        <v>6659</v>
      </c>
      <c r="B872" t="s">
        <v>7212</v>
      </c>
      <c r="C872" t="s">
        <v>1887</v>
      </c>
      <c r="D872" s="105" t="s">
        <v>1888</v>
      </c>
      <c r="E872" s="187">
        <v>42996</v>
      </c>
      <c r="F872" t="s">
        <v>1738</v>
      </c>
      <c r="H872" t="s">
        <v>7213</v>
      </c>
    </row>
    <row r="873" spans="1:8">
      <c r="A873" t="s">
        <v>6531</v>
      </c>
      <c r="B873" t="s">
        <v>7214</v>
      </c>
      <c r="C873" t="s">
        <v>1889</v>
      </c>
      <c r="D873" s="105" t="s">
        <v>1890</v>
      </c>
      <c r="E873" s="187">
        <v>42999</v>
      </c>
      <c r="F873" t="s">
        <v>1374</v>
      </c>
      <c r="H873" t="s">
        <v>6706</v>
      </c>
    </row>
    <row r="874" spans="1:8">
      <c r="A874" t="s">
        <v>6531</v>
      </c>
      <c r="B874" t="s">
        <v>7215</v>
      </c>
      <c r="C874" t="s">
        <v>1891</v>
      </c>
      <c r="D874" s="105" t="s">
        <v>1892</v>
      </c>
      <c r="E874" s="187">
        <v>43003</v>
      </c>
      <c r="F874" t="s">
        <v>352</v>
      </c>
      <c r="H874" t="s">
        <v>6553</v>
      </c>
    </row>
    <row r="875" spans="1:8">
      <c r="A875" t="s">
        <v>6531</v>
      </c>
      <c r="B875" t="s">
        <v>7216</v>
      </c>
      <c r="C875" t="s">
        <v>1893</v>
      </c>
      <c r="D875" s="105" t="s">
        <v>1894</v>
      </c>
      <c r="E875" s="187">
        <v>42999</v>
      </c>
      <c r="F875" t="s">
        <v>326</v>
      </c>
      <c r="H875" t="s">
        <v>6569</v>
      </c>
    </row>
    <row r="876" spans="1:8">
      <c r="A876" t="s">
        <v>6078</v>
      </c>
      <c r="B876" t="s">
        <v>7217</v>
      </c>
      <c r="C876" t="s">
        <v>1895</v>
      </c>
      <c r="D876" s="105" t="s">
        <v>1896</v>
      </c>
      <c r="E876" s="187">
        <v>43012</v>
      </c>
      <c r="F876" t="s">
        <v>107</v>
      </c>
      <c r="H876" t="s">
        <v>6961</v>
      </c>
    </row>
    <row r="877" spans="1:8">
      <c r="A877" t="s">
        <v>6078</v>
      </c>
      <c r="B877" t="s">
        <v>7218</v>
      </c>
      <c r="C877" t="s">
        <v>1897</v>
      </c>
      <c r="D877" s="105" t="s">
        <v>1898</v>
      </c>
      <c r="E877" s="187">
        <v>43017</v>
      </c>
      <c r="F877" t="s">
        <v>107</v>
      </c>
      <c r="H877" t="s">
        <v>7219</v>
      </c>
    </row>
    <row r="878" spans="1:8">
      <c r="A878" t="s">
        <v>6078</v>
      </c>
      <c r="B878" t="s">
        <v>7220</v>
      </c>
      <c r="C878" t="s">
        <v>1899</v>
      </c>
      <c r="D878" s="105" t="s">
        <v>1900</v>
      </c>
      <c r="E878" s="187">
        <v>43013</v>
      </c>
      <c r="F878" t="s">
        <v>107</v>
      </c>
      <c r="H878" t="s">
        <v>7221</v>
      </c>
    </row>
    <row r="879" spans="1:8">
      <c r="A879" t="s">
        <v>6078</v>
      </c>
      <c r="B879" t="s">
        <v>7222</v>
      </c>
      <c r="C879" t="s">
        <v>1901</v>
      </c>
      <c r="D879" s="105" t="s">
        <v>1902</v>
      </c>
      <c r="E879" s="187">
        <v>43008</v>
      </c>
      <c r="F879" t="s">
        <v>1374</v>
      </c>
      <c r="H879" t="s">
        <v>7223</v>
      </c>
    </row>
    <row r="880" spans="1:8">
      <c r="A880" t="s">
        <v>6078</v>
      </c>
      <c r="B880" t="s">
        <v>7224</v>
      </c>
      <c r="C880" t="s">
        <v>1903</v>
      </c>
      <c r="D880" s="105" t="s">
        <v>1904</v>
      </c>
      <c r="E880" s="187">
        <v>43008</v>
      </c>
      <c r="F880" t="s">
        <v>1374</v>
      </c>
      <c r="H880" t="s">
        <v>7223</v>
      </c>
    </row>
    <row r="881" spans="1:8">
      <c r="A881" t="s">
        <v>6078</v>
      </c>
      <c r="B881" t="s">
        <v>7225</v>
      </c>
      <c r="C881" t="s">
        <v>1905</v>
      </c>
      <c r="D881" s="105" t="s">
        <v>421</v>
      </c>
      <c r="E881" s="187">
        <v>43008</v>
      </c>
      <c r="F881" t="s">
        <v>1738</v>
      </c>
      <c r="H881" t="s">
        <v>7223</v>
      </c>
    </row>
    <row r="882" spans="1:8">
      <c r="A882" t="s">
        <v>6078</v>
      </c>
      <c r="B882" t="s">
        <v>7226</v>
      </c>
      <c r="C882" t="s">
        <v>1906</v>
      </c>
      <c r="D882" s="105" t="s">
        <v>1907</v>
      </c>
      <c r="E882" s="187">
        <v>43000</v>
      </c>
      <c r="F882" t="s">
        <v>107</v>
      </c>
      <c r="H882" t="s">
        <v>6139</v>
      </c>
    </row>
    <row r="883" spans="1:8">
      <c r="A883" t="s">
        <v>6078</v>
      </c>
      <c r="B883" t="s">
        <v>7227</v>
      </c>
      <c r="C883" t="s">
        <v>1908</v>
      </c>
      <c r="D883" s="105" t="s">
        <v>1909</v>
      </c>
      <c r="E883" s="187">
        <v>42996</v>
      </c>
      <c r="F883" t="s">
        <v>194</v>
      </c>
      <c r="H883" t="s">
        <v>6103</v>
      </c>
    </row>
    <row r="884" spans="1:8">
      <c r="A884" t="s">
        <v>6078</v>
      </c>
      <c r="B884" t="s">
        <v>7228</v>
      </c>
      <c r="C884" t="s">
        <v>1910</v>
      </c>
      <c r="D884" s="105" t="s">
        <v>1911</v>
      </c>
      <c r="E884" s="187">
        <v>43017</v>
      </c>
      <c r="F884" t="s">
        <v>1374</v>
      </c>
      <c r="H884" t="s">
        <v>6966</v>
      </c>
    </row>
    <row r="885" spans="1:8">
      <c r="A885" t="s">
        <v>6078</v>
      </c>
      <c r="B885" t="s">
        <v>7229</v>
      </c>
      <c r="C885" t="s">
        <v>1912</v>
      </c>
      <c r="D885" s="105" t="s">
        <v>1913</v>
      </c>
      <c r="E885" s="187">
        <v>43000</v>
      </c>
      <c r="F885" t="s">
        <v>107</v>
      </c>
      <c r="H885" t="s">
        <v>6968</v>
      </c>
    </row>
    <row r="886" spans="1:8">
      <c r="A886" t="s">
        <v>6078</v>
      </c>
      <c r="B886" t="s">
        <v>7230</v>
      </c>
      <c r="C886" t="s">
        <v>1914</v>
      </c>
      <c r="D886" s="105" t="s">
        <v>1915</v>
      </c>
      <c r="E886" s="187">
        <v>43003</v>
      </c>
      <c r="F886" t="s">
        <v>1374</v>
      </c>
      <c r="H886" t="s">
        <v>6968</v>
      </c>
    </row>
    <row r="887" spans="1:8">
      <c r="A887" t="s">
        <v>6078</v>
      </c>
      <c r="B887" t="s">
        <v>7231</v>
      </c>
      <c r="C887" t="s">
        <v>1916</v>
      </c>
      <c r="D887" s="105" t="s">
        <v>1917</v>
      </c>
      <c r="E887" s="187">
        <v>43003</v>
      </c>
      <c r="F887" t="s">
        <v>1374</v>
      </c>
      <c r="H887" t="s">
        <v>6968</v>
      </c>
    </row>
    <row r="888" spans="1:8">
      <c r="A888" t="s">
        <v>6078</v>
      </c>
      <c r="B888" t="s">
        <v>7232</v>
      </c>
      <c r="C888" t="s">
        <v>1918</v>
      </c>
      <c r="D888" s="105" t="s">
        <v>1919</v>
      </c>
      <c r="E888" s="187">
        <v>43010</v>
      </c>
      <c r="F888" t="s">
        <v>1374</v>
      </c>
      <c r="H888" t="s">
        <v>6968</v>
      </c>
    </row>
    <row r="889" spans="1:8">
      <c r="A889" t="s">
        <v>6078</v>
      </c>
      <c r="B889" t="s">
        <v>7233</v>
      </c>
      <c r="C889" t="s">
        <v>1920</v>
      </c>
      <c r="D889" s="105" t="s">
        <v>1921</v>
      </c>
      <c r="E889" s="187">
        <v>43003</v>
      </c>
      <c r="F889" t="s">
        <v>1374</v>
      </c>
      <c r="H889" t="s">
        <v>7234</v>
      </c>
    </row>
    <row r="890" spans="1:8">
      <c r="A890" t="s">
        <v>6078</v>
      </c>
      <c r="B890" t="s">
        <v>7235</v>
      </c>
      <c r="C890" t="s">
        <v>1922</v>
      </c>
      <c r="D890" s="105" t="s">
        <v>1923</v>
      </c>
      <c r="E890" s="187">
        <v>43006</v>
      </c>
      <c r="F890" t="s">
        <v>107</v>
      </c>
      <c r="H890" t="s">
        <v>7236</v>
      </c>
    </row>
    <row r="891" spans="1:8">
      <c r="A891" t="s">
        <v>6078</v>
      </c>
      <c r="B891" t="s">
        <v>7237</v>
      </c>
      <c r="C891" t="s">
        <v>1924</v>
      </c>
      <c r="D891" s="105" t="s">
        <v>1925</v>
      </c>
      <c r="E891" s="187">
        <v>43017</v>
      </c>
      <c r="F891" t="s">
        <v>107</v>
      </c>
      <c r="H891" t="s">
        <v>7118</v>
      </c>
    </row>
    <row r="892" spans="1:8">
      <c r="A892" t="s">
        <v>6078</v>
      </c>
      <c r="B892" t="s">
        <v>7238</v>
      </c>
      <c r="C892" t="s">
        <v>1926</v>
      </c>
      <c r="D892" s="105" t="s">
        <v>1927</v>
      </c>
      <c r="E892" s="187" t="s">
        <v>1928</v>
      </c>
      <c r="F892" t="s">
        <v>1374</v>
      </c>
      <c r="H892" t="s">
        <v>7118</v>
      </c>
    </row>
    <row r="893" spans="1:8">
      <c r="A893" t="s">
        <v>6078</v>
      </c>
      <c r="B893" t="s">
        <v>7239</v>
      </c>
      <c r="C893" t="s">
        <v>1929</v>
      </c>
      <c r="D893" s="105" t="s">
        <v>1930</v>
      </c>
      <c r="E893" s="187" t="s">
        <v>1931</v>
      </c>
      <c r="F893" t="s">
        <v>1374</v>
      </c>
      <c r="H893" t="s">
        <v>7118</v>
      </c>
    </row>
    <row r="894" spans="1:8">
      <c r="A894" t="s">
        <v>6078</v>
      </c>
      <c r="B894" t="s">
        <v>7240</v>
      </c>
      <c r="C894" t="s">
        <v>1932</v>
      </c>
      <c r="D894" s="105" t="s">
        <v>1933</v>
      </c>
      <c r="E894" s="187" t="s">
        <v>1931</v>
      </c>
      <c r="F894" t="s">
        <v>1374</v>
      </c>
      <c r="H894" t="s">
        <v>7118</v>
      </c>
    </row>
    <row r="895" spans="1:8">
      <c r="A895" t="s">
        <v>6078</v>
      </c>
      <c r="B895" t="s">
        <v>7241</v>
      </c>
      <c r="C895" t="s">
        <v>1934</v>
      </c>
      <c r="D895" s="105" t="s">
        <v>1935</v>
      </c>
      <c r="E895" s="187" t="s">
        <v>1936</v>
      </c>
      <c r="F895" t="s">
        <v>1374</v>
      </c>
      <c r="H895" t="s">
        <v>7118</v>
      </c>
    </row>
    <row r="896" spans="1:8">
      <c r="A896" t="s">
        <v>6078</v>
      </c>
      <c r="B896" t="s">
        <v>7242</v>
      </c>
      <c r="C896" t="s">
        <v>1937</v>
      </c>
      <c r="D896" s="105" t="s">
        <v>1938</v>
      </c>
      <c r="E896" s="187" t="s">
        <v>1939</v>
      </c>
      <c r="F896" t="s">
        <v>1374</v>
      </c>
      <c r="H896" t="s">
        <v>7118</v>
      </c>
    </row>
    <row r="897" spans="1:8">
      <c r="A897" t="s">
        <v>6078</v>
      </c>
      <c r="B897" t="s">
        <v>7243</v>
      </c>
      <c r="C897" t="s">
        <v>1940</v>
      </c>
      <c r="D897" s="105" t="s">
        <v>1941</v>
      </c>
      <c r="E897" s="187">
        <v>43012</v>
      </c>
      <c r="F897" t="s">
        <v>1374</v>
      </c>
      <c r="H897" t="s">
        <v>7205</v>
      </c>
    </row>
    <row r="898" spans="1:8">
      <c r="A898" t="s">
        <v>6078</v>
      </c>
      <c r="B898" t="s">
        <v>7244</v>
      </c>
      <c r="C898" t="s">
        <v>1942</v>
      </c>
      <c r="D898" s="105" t="s">
        <v>1943</v>
      </c>
      <c r="E898" s="187">
        <v>43015</v>
      </c>
      <c r="F898" t="s">
        <v>1374</v>
      </c>
      <c r="H898" t="s">
        <v>7205</v>
      </c>
    </row>
    <row r="899" spans="1:8">
      <c r="A899" t="s">
        <v>6078</v>
      </c>
      <c r="B899" t="s">
        <v>7245</v>
      </c>
      <c r="C899" t="s">
        <v>1944</v>
      </c>
      <c r="D899" s="105" t="s">
        <v>1945</v>
      </c>
      <c r="E899" s="187">
        <v>43013</v>
      </c>
      <c r="F899" t="s">
        <v>1374</v>
      </c>
      <c r="H899" t="s">
        <v>7205</v>
      </c>
    </row>
    <row r="900" spans="1:8">
      <c r="A900" t="s">
        <v>6078</v>
      </c>
      <c r="B900" t="s">
        <v>7246</v>
      </c>
      <c r="C900" t="s">
        <v>1946</v>
      </c>
      <c r="D900" s="105" t="s">
        <v>1947</v>
      </c>
      <c r="E900" s="187">
        <v>43012</v>
      </c>
      <c r="F900" t="s">
        <v>107</v>
      </c>
      <c r="H900" t="s">
        <v>6080</v>
      </c>
    </row>
    <row r="901" spans="1:8">
      <c r="A901" t="s">
        <v>6213</v>
      </c>
      <c r="B901" t="s">
        <v>7247</v>
      </c>
      <c r="C901" t="s">
        <v>1948</v>
      </c>
      <c r="D901" s="105" t="s">
        <v>1949</v>
      </c>
      <c r="E901" s="187">
        <v>43018</v>
      </c>
      <c r="F901" t="s">
        <v>1374</v>
      </c>
      <c r="H901" t="s">
        <v>6276</v>
      </c>
    </row>
    <row r="902" spans="1:8">
      <c r="A902" t="s">
        <v>6213</v>
      </c>
      <c r="B902" t="s">
        <v>7248</v>
      </c>
      <c r="C902" t="s">
        <v>1950</v>
      </c>
      <c r="D902" s="105" t="s">
        <v>1951</v>
      </c>
      <c r="E902" s="187">
        <v>43020</v>
      </c>
      <c r="F902" t="s">
        <v>194</v>
      </c>
      <c r="H902" t="s">
        <v>6226</v>
      </c>
    </row>
    <row r="903" spans="1:8">
      <c r="A903" t="s">
        <v>6213</v>
      </c>
      <c r="B903" t="s">
        <v>7249</v>
      </c>
      <c r="C903" t="s">
        <v>1952</v>
      </c>
      <c r="D903" s="105" t="s">
        <v>1953</v>
      </c>
      <c r="E903" s="187">
        <v>43010</v>
      </c>
      <c r="F903" t="s">
        <v>1374</v>
      </c>
      <c r="H903" t="s">
        <v>7250</v>
      </c>
    </row>
    <row r="904" spans="1:8">
      <c r="A904" t="s">
        <v>6372</v>
      </c>
      <c r="B904" t="s">
        <v>7251</v>
      </c>
      <c r="C904" t="s">
        <v>1954</v>
      </c>
      <c r="D904" s="105" t="s">
        <v>1955</v>
      </c>
      <c r="E904" s="187">
        <v>43017</v>
      </c>
      <c r="F904" t="s">
        <v>1374</v>
      </c>
      <c r="H904" t="s">
        <v>6429</v>
      </c>
    </row>
    <row r="905" spans="1:8">
      <c r="A905" t="s">
        <v>6372</v>
      </c>
      <c r="B905" t="s">
        <v>7252</v>
      </c>
      <c r="C905" t="s">
        <v>1956</v>
      </c>
      <c r="D905" s="105" t="s">
        <v>1957</v>
      </c>
      <c r="E905" s="187">
        <v>43010</v>
      </c>
      <c r="F905" t="s">
        <v>1374</v>
      </c>
      <c r="H905" t="s">
        <v>7253</v>
      </c>
    </row>
    <row r="906" spans="1:8">
      <c r="A906" t="s">
        <v>6372</v>
      </c>
      <c r="B906" t="s">
        <v>7254</v>
      </c>
      <c r="C906" t="s">
        <v>1958</v>
      </c>
      <c r="D906" s="105" t="s">
        <v>1959</v>
      </c>
      <c r="E906" s="187">
        <v>43010</v>
      </c>
      <c r="F906" t="s">
        <v>1374</v>
      </c>
      <c r="H906" t="s">
        <v>7253</v>
      </c>
    </row>
    <row r="907" spans="1:8">
      <c r="A907" t="s">
        <v>6659</v>
      </c>
      <c r="B907" t="s">
        <v>7255</v>
      </c>
      <c r="C907" t="s">
        <v>1960</v>
      </c>
      <c r="D907" s="105" t="s">
        <v>1961</v>
      </c>
      <c r="E907" s="187">
        <v>43010</v>
      </c>
      <c r="F907" t="s">
        <v>1374</v>
      </c>
      <c r="H907" t="s">
        <v>7055</v>
      </c>
    </row>
    <row r="908" spans="1:8">
      <c r="A908" t="s">
        <v>6659</v>
      </c>
      <c r="B908" t="s">
        <v>7256</v>
      </c>
      <c r="C908" t="s">
        <v>1962</v>
      </c>
      <c r="D908" s="105" t="s">
        <v>1963</v>
      </c>
      <c r="E908" s="187">
        <v>43010</v>
      </c>
      <c r="F908" t="s">
        <v>1374</v>
      </c>
      <c r="H908" t="s">
        <v>6945</v>
      </c>
    </row>
    <row r="909" spans="1:8">
      <c r="A909" t="s">
        <v>6659</v>
      </c>
      <c r="B909" t="s">
        <v>7257</v>
      </c>
      <c r="C909" t="s">
        <v>1964</v>
      </c>
      <c r="D909" s="105" t="s">
        <v>1965</v>
      </c>
      <c r="E909" s="187">
        <v>43009</v>
      </c>
      <c r="F909" t="s">
        <v>352</v>
      </c>
      <c r="H909" t="s">
        <v>7109</v>
      </c>
    </row>
    <row r="910" spans="1:8">
      <c r="A910" t="s">
        <v>6659</v>
      </c>
      <c r="B910" t="s">
        <v>7258</v>
      </c>
      <c r="C910" t="s">
        <v>1966</v>
      </c>
      <c r="D910" s="105" t="s">
        <v>1967</v>
      </c>
      <c r="E910" s="187">
        <v>43015</v>
      </c>
      <c r="F910" t="s">
        <v>326</v>
      </c>
      <c r="H910" t="s">
        <v>7147</v>
      </c>
    </row>
    <row r="911" spans="1:8">
      <c r="A911" t="s">
        <v>6659</v>
      </c>
      <c r="B911" t="s">
        <v>7259</v>
      </c>
      <c r="C911" t="s">
        <v>1968</v>
      </c>
      <c r="D911" s="105" t="s">
        <v>1969</v>
      </c>
      <c r="E911" s="187">
        <v>43014</v>
      </c>
      <c r="F911" t="s">
        <v>352</v>
      </c>
      <c r="H911" t="s">
        <v>1076</v>
      </c>
    </row>
    <row r="912" spans="1:8">
      <c r="A912" t="s">
        <v>6659</v>
      </c>
      <c r="B912" t="s">
        <v>7260</v>
      </c>
      <c r="C912" t="s">
        <v>1970</v>
      </c>
      <c r="D912" s="105" t="s">
        <v>1971</v>
      </c>
      <c r="E912" s="187">
        <v>43010</v>
      </c>
      <c r="F912" t="s">
        <v>352</v>
      </c>
      <c r="H912" t="s">
        <v>7153</v>
      </c>
    </row>
    <row r="913" spans="1:8">
      <c r="A913" t="s">
        <v>6659</v>
      </c>
      <c r="B913" t="s">
        <v>7261</v>
      </c>
      <c r="C913" t="s">
        <v>1972</v>
      </c>
      <c r="D913" s="105" t="s">
        <v>1973</v>
      </c>
      <c r="E913" s="187">
        <v>43010</v>
      </c>
      <c r="F913" t="s">
        <v>1374</v>
      </c>
      <c r="H913" t="s">
        <v>7153</v>
      </c>
    </row>
    <row r="914" spans="1:8">
      <c r="A914" t="s">
        <v>6659</v>
      </c>
      <c r="B914" t="s">
        <v>7262</v>
      </c>
      <c r="C914" t="s">
        <v>1974</v>
      </c>
      <c r="D914" s="105" t="s">
        <v>1975</v>
      </c>
      <c r="E914" s="187">
        <v>42846</v>
      </c>
      <c r="F914" t="s">
        <v>352</v>
      </c>
      <c r="H914" t="s">
        <v>7263</v>
      </c>
    </row>
    <row r="915" spans="1:8">
      <c r="A915" t="s">
        <v>6659</v>
      </c>
      <c r="B915" t="s">
        <v>7264</v>
      </c>
      <c r="C915" t="s">
        <v>1976</v>
      </c>
      <c r="D915" s="105" t="s">
        <v>1977</v>
      </c>
      <c r="E915" s="187">
        <v>43013</v>
      </c>
      <c r="F915" t="s">
        <v>352</v>
      </c>
      <c r="H915" t="s">
        <v>7265</v>
      </c>
    </row>
    <row r="916" spans="1:8">
      <c r="A916" t="s">
        <v>6659</v>
      </c>
      <c r="B916" t="s">
        <v>7266</v>
      </c>
      <c r="C916" t="s">
        <v>1978</v>
      </c>
      <c r="D916" s="105" t="s">
        <v>1979</v>
      </c>
      <c r="E916" s="187">
        <v>43018</v>
      </c>
      <c r="F916" t="s">
        <v>1374</v>
      </c>
      <c r="H916" t="s">
        <v>7267</v>
      </c>
    </row>
    <row r="917" spans="1:8">
      <c r="A917" t="s">
        <v>6659</v>
      </c>
      <c r="B917" t="s">
        <v>7268</v>
      </c>
      <c r="C917" t="s">
        <v>1980</v>
      </c>
      <c r="D917" s="105" t="s">
        <v>1981</v>
      </c>
      <c r="E917" s="187">
        <v>43009</v>
      </c>
      <c r="F917" t="s">
        <v>1738</v>
      </c>
      <c r="H917" t="s">
        <v>7047</v>
      </c>
    </row>
    <row r="918" spans="1:8">
      <c r="A918" t="s">
        <v>6659</v>
      </c>
      <c r="B918" t="s">
        <v>7269</v>
      </c>
      <c r="C918" t="s">
        <v>1982</v>
      </c>
      <c r="D918" s="105" t="s">
        <v>1983</v>
      </c>
      <c r="E918" s="187">
        <v>43020</v>
      </c>
      <c r="F918" t="s">
        <v>176</v>
      </c>
      <c r="H918" t="s">
        <v>7047</v>
      </c>
    </row>
    <row r="919" spans="1:8">
      <c r="A919" t="s">
        <v>6531</v>
      </c>
      <c r="B919" t="s">
        <v>7270</v>
      </c>
      <c r="C919" t="s">
        <v>1984</v>
      </c>
      <c r="D919" s="105" t="s">
        <v>1985</v>
      </c>
      <c r="E919" s="187">
        <v>43009</v>
      </c>
      <c r="F919" t="s">
        <v>1374</v>
      </c>
      <c r="H919" t="s">
        <v>6569</v>
      </c>
    </row>
    <row r="920" spans="1:8">
      <c r="A920" t="s">
        <v>6531</v>
      </c>
      <c r="B920" t="s">
        <v>7271</v>
      </c>
      <c r="C920" t="s">
        <v>1986</v>
      </c>
      <c r="D920" s="105" t="s">
        <v>1987</v>
      </c>
      <c r="E920" s="187">
        <v>43009</v>
      </c>
      <c r="F920" t="s">
        <v>1374</v>
      </c>
      <c r="H920" t="s">
        <v>6605</v>
      </c>
    </row>
    <row r="921" spans="1:8">
      <c r="A921" t="s">
        <v>6531</v>
      </c>
      <c r="B921" t="s">
        <v>7272</v>
      </c>
      <c r="C921" t="s">
        <v>1988</v>
      </c>
      <c r="D921" s="105" t="s">
        <v>1989</v>
      </c>
      <c r="E921" s="187">
        <v>43018</v>
      </c>
      <c r="F921" t="s">
        <v>1374</v>
      </c>
      <c r="H921" t="s">
        <v>7013</v>
      </c>
    </row>
    <row r="922" spans="1:8">
      <c r="A922" t="s">
        <v>6213</v>
      </c>
      <c r="B922" t="s">
        <v>7273</v>
      </c>
      <c r="C922" t="s">
        <v>1990</v>
      </c>
      <c r="D922" s="105" t="s">
        <v>1991</v>
      </c>
      <c r="F922" t="s">
        <v>203</v>
      </c>
      <c r="H922" t="s">
        <v>7274</v>
      </c>
    </row>
    <row r="923" spans="1:8">
      <c r="A923" t="s">
        <v>6659</v>
      </c>
      <c r="B923" t="s">
        <v>7275</v>
      </c>
      <c r="C923" t="s">
        <v>1992</v>
      </c>
      <c r="D923" s="105" t="s">
        <v>1993</v>
      </c>
      <c r="E923" s="187">
        <v>43012</v>
      </c>
      <c r="F923" t="s">
        <v>1994</v>
      </c>
      <c r="H923" t="s">
        <v>7276</v>
      </c>
    </row>
    <row r="924" spans="1:8">
      <c r="A924" t="s">
        <v>6659</v>
      </c>
      <c r="B924" t="s">
        <v>7277</v>
      </c>
      <c r="C924" t="s">
        <v>1995</v>
      </c>
      <c r="D924" s="105" t="s">
        <v>1996</v>
      </c>
      <c r="E924" s="187">
        <v>43024</v>
      </c>
      <c r="F924" t="s">
        <v>1994</v>
      </c>
      <c r="H924" t="s">
        <v>6847</v>
      </c>
    </row>
    <row r="925" spans="1:8">
      <c r="A925" t="s">
        <v>6372</v>
      </c>
      <c r="B925" t="s">
        <v>7278</v>
      </c>
      <c r="C925" t="s">
        <v>1997</v>
      </c>
      <c r="D925" s="105" t="s">
        <v>1998</v>
      </c>
      <c r="E925" s="187">
        <v>43010</v>
      </c>
      <c r="F925" t="s">
        <v>107</v>
      </c>
      <c r="H925" t="s">
        <v>6396</v>
      </c>
    </row>
    <row r="926" spans="1:8">
      <c r="A926" t="s">
        <v>6372</v>
      </c>
      <c r="B926" t="s">
        <v>7279</v>
      </c>
      <c r="C926" t="s">
        <v>1999</v>
      </c>
      <c r="D926" s="105" t="s">
        <v>2000</v>
      </c>
      <c r="E926" s="187">
        <v>43017</v>
      </c>
      <c r="F926" t="s">
        <v>57</v>
      </c>
      <c r="H926" t="s">
        <v>7280</v>
      </c>
    </row>
    <row r="927" spans="1:8">
      <c r="A927" t="s">
        <v>6372</v>
      </c>
      <c r="B927" t="s">
        <v>7281</v>
      </c>
      <c r="C927" t="s">
        <v>2001</v>
      </c>
      <c r="D927" s="105" t="s">
        <v>2002</v>
      </c>
      <c r="E927" s="187">
        <v>43024</v>
      </c>
      <c r="F927" t="s">
        <v>57</v>
      </c>
      <c r="H927" t="s">
        <v>6455</v>
      </c>
    </row>
    <row r="928" spans="1:8">
      <c r="A928" t="s">
        <v>6372</v>
      </c>
      <c r="B928" t="s">
        <v>7282</v>
      </c>
      <c r="C928" t="s">
        <v>2003</v>
      </c>
      <c r="D928" s="105" t="s">
        <v>2004</v>
      </c>
      <c r="E928" s="187">
        <v>43024</v>
      </c>
      <c r="F928" t="s">
        <v>57</v>
      </c>
      <c r="H928" t="s">
        <v>6455</v>
      </c>
    </row>
    <row r="929" spans="1:8">
      <c r="A929" t="s">
        <v>6372</v>
      </c>
      <c r="B929" t="s">
        <v>7283</v>
      </c>
      <c r="C929" t="s">
        <v>2005</v>
      </c>
      <c r="D929" s="105" t="s">
        <v>2006</v>
      </c>
      <c r="E929" s="187">
        <v>43009</v>
      </c>
      <c r="F929" t="s">
        <v>326</v>
      </c>
      <c r="H929" t="s">
        <v>6455</v>
      </c>
    </row>
    <row r="930" spans="1:8">
      <c r="A930" t="s">
        <v>6213</v>
      </c>
      <c r="B930" t="s">
        <v>7284</v>
      </c>
      <c r="C930" t="s">
        <v>2007</v>
      </c>
      <c r="D930" s="105" t="s">
        <v>2008</v>
      </c>
      <c r="E930" s="187">
        <v>43024</v>
      </c>
      <c r="F930" t="s">
        <v>107</v>
      </c>
      <c r="H930" t="s">
        <v>6294</v>
      </c>
    </row>
    <row r="931" spans="1:8">
      <c r="A931" t="s">
        <v>6213</v>
      </c>
      <c r="B931" t="s">
        <v>7285</v>
      </c>
      <c r="C931" t="s">
        <v>2009</v>
      </c>
      <c r="D931" s="105" t="s">
        <v>2010</v>
      </c>
      <c r="E931" s="187">
        <v>43022</v>
      </c>
      <c r="F931" t="s">
        <v>176</v>
      </c>
      <c r="H931" t="s">
        <v>6294</v>
      </c>
    </row>
    <row r="932" spans="1:8">
      <c r="A932" t="s">
        <v>6213</v>
      </c>
      <c r="B932" t="s">
        <v>7286</v>
      </c>
      <c r="C932" t="s">
        <v>2011</v>
      </c>
      <c r="D932" s="105" t="s">
        <v>2012</v>
      </c>
      <c r="E932" s="187">
        <v>43010</v>
      </c>
      <c r="F932" t="s">
        <v>57</v>
      </c>
      <c r="H932" t="s">
        <v>6346</v>
      </c>
    </row>
    <row r="933" spans="1:8">
      <c r="A933" t="s">
        <v>6213</v>
      </c>
      <c r="B933" t="s">
        <v>7287</v>
      </c>
      <c r="C933" t="s">
        <v>2013</v>
      </c>
      <c r="D933" s="105" t="s">
        <v>2014</v>
      </c>
      <c r="E933" s="187">
        <v>43021</v>
      </c>
      <c r="F933" t="s">
        <v>57</v>
      </c>
      <c r="H933" t="s">
        <v>6246</v>
      </c>
    </row>
    <row r="934" spans="1:8">
      <c r="A934" t="s">
        <v>6213</v>
      </c>
      <c r="B934" t="s">
        <v>7288</v>
      </c>
      <c r="C934" t="s">
        <v>2015</v>
      </c>
      <c r="D934" s="105" t="s">
        <v>2016</v>
      </c>
      <c r="E934" s="187">
        <v>43010</v>
      </c>
      <c r="F934" t="s">
        <v>57</v>
      </c>
      <c r="H934" t="s">
        <v>6246</v>
      </c>
    </row>
    <row r="935" spans="1:8">
      <c r="A935" t="s">
        <v>6213</v>
      </c>
      <c r="B935" t="s">
        <v>7289</v>
      </c>
      <c r="C935" t="s">
        <v>2017</v>
      </c>
      <c r="D935" s="105" t="s">
        <v>2018</v>
      </c>
      <c r="E935" s="187">
        <v>43010</v>
      </c>
      <c r="F935" t="s">
        <v>57</v>
      </c>
      <c r="H935" t="s">
        <v>6328</v>
      </c>
    </row>
    <row r="936" spans="1:8">
      <c r="A936" t="s">
        <v>6213</v>
      </c>
      <c r="B936" t="s">
        <v>7290</v>
      </c>
      <c r="C936" t="s">
        <v>2019</v>
      </c>
      <c r="D936" s="105" t="s">
        <v>1800</v>
      </c>
      <c r="E936" s="187">
        <v>43010</v>
      </c>
      <c r="F936" t="s">
        <v>57</v>
      </c>
      <c r="H936" t="s">
        <v>6328</v>
      </c>
    </row>
    <row r="937" spans="1:8">
      <c r="A937" t="s">
        <v>6213</v>
      </c>
      <c r="B937" t="s">
        <v>7291</v>
      </c>
      <c r="C937" t="s">
        <v>2020</v>
      </c>
      <c r="D937" s="105" t="s">
        <v>2021</v>
      </c>
      <c r="E937" s="187">
        <v>43003</v>
      </c>
      <c r="F937" t="s">
        <v>107</v>
      </c>
      <c r="H937" t="s">
        <v>7292</v>
      </c>
    </row>
    <row r="938" spans="1:8">
      <c r="A938" t="s">
        <v>6213</v>
      </c>
      <c r="B938" t="s">
        <v>7293</v>
      </c>
      <c r="C938" t="s">
        <v>2022</v>
      </c>
      <c r="D938" s="105" t="s">
        <v>2023</v>
      </c>
      <c r="E938" s="187">
        <v>43010</v>
      </c>
      <c r="F938" t="s">
        <v>57</v>
      </c>
      <c r="H938" t="s">
        <v>7292</v>
      </c>
    </row>
    <row r="939" spans="1:8">
      <c r="A939" t="s">
        <v>6213</v>
      </c>
      <c r="B939" t="s">
        <v>7294</v>
      </c>
      <c r="C939" t="s">
        <v>2024</v>
      </c>
      <c r="D939" s="105" t="s">
        <v>2025</v>
      </c>
      <c r="E939" s="187">
        <v>43010</v>
      </c>
      <c r="F939" t="s">
        <v>176</v>
      </c>
      <c r="H939" t="s">
        <v>7292</v>
      </c>
    </row>
    <row r="940" spans="1:8">
      <c r="A940" t="s">
        <v>6213</v>
      </c>
      <c r="B940" t="s">
        <v>7295</v>
      </c>
      <c r="C940" t="s">
        <v>2026</v>
      </c>
      <c r="D940" s="105" t="s">
        <v>2027</v>
      </c>
      <c r="E940" s="187">
        <v>43010</v>
      </c>
      <c r="F940" t="s">
        <v>326</v>
      </c>
      <c r="H940" t="s">
        <v>7292</v>
      </c>
    </row>
    <row r="941" spans="1:8">
      <c r="A941" t="s">
        <v>6213</v>
      </c>
      <c r="B941" t="s">
        <v>7296</v>
      </c>
      <c r="C941" t="s">
        <v>2028</v>
      </c>
      <c r="D941" s="105" t="s">
        <v>2029</v>
      </c>
      <c r="E941" s="187">
        <v>43018</v>
      </c>
      <c r="F941" t="s">
        <v>57</v>
      </c>
      <c r="H941" t="s">
        <v>6320</v>
      </c>
    </row>
    <row r="942" spans="1:8">
      <c r="A942" t="s">
        <v>6213</v>
      </c>
      <c r="B942" t="s">
        <v>7297</v>
      </c>
      <c r="C942" t="s">
        <v>2030</v>
      </c>
      <c r="D942" s="105" t="s">
        <v>2031</v>
      </c>
      <c r="E942" s="187">
        <v>43022</v>
      </c>
      <c r="F942" t="s">
        <v>326</v>
      </c>
      <c r="H942" t="s">
        <v>6320</v>
      </c>
    </row>
    <row r="943" spans="1:8">
      <c r="A943" t="s">
        <v>6213</v>
      </c>
      <c r="B943" t="s">
        <v>7298</v>
      </c>
      <c r="C943" t="s">
        <v>2032</v>
      </c>
      <c r="D943" s="105" t="s">
        <v>2033</v>
      </c>
      <c r="E943" s="187">
        <v>43024</v>
      </c>
      <c r="F943" t="s">
        <v>107</v>
      </c>
      <c r="H943" t="s">
        <v>7083</v>
      </c>
    </row>
    <row r="944" spans="1:8">
      <c r="A944" t="s">
        <v>6531</v>
      </c>
      <c r="B944" t="s">
        <v>7299</v>
      </c>
      <c r="C944" t="s">
        <v>2034</v>
      </c>
      <c r="D944" s="105" t="s">
        <v>2035</v>
      </c>
      <c r="E944" s="187">
        <v>43010</v>
      </c>
      <c r="F944" t="s">
        <v>57</v>
      </c>
      <c r="H944" t="s">
        <v>6628</v>
      </c>
    </row>
    <row r="945" spans="1:8">
      <c r="A945" t="s">
        <v>6213</v>
      </c>
      <c r="B945" t="s">
        <v>7300</v>
      </c>
      <c r="C945" t="s">
        <v>2036</v>
      </c>
      <c r="D945" s="105" t="s">
        <v>2037</v>
      </c>
      <c r="E945" s="187">
        <v>43027</v>
      </c>
      <c r="F945" t="s">
        <v>57</v>
      </c>
      <c r="H945" t="s">
        <v>6250</v>
      </c>
    </row>
    <row r="946" spans="1:8">
      <c r="A946" t="s">
        <v>6078</v>
      </c>
      <c r="B946" t="s">
        <v>7301</v>
      </c>
      <c r="C946" t="s">
        <v>2038</v>
      </c>
      <c r="D946" s="105" t="s">
        <v>2039</v>
      </c>
      <c r="E946" s="187">
        <v>43018</v>
      </c>
      <c r="F946" t="s">
        <v>1374</v>
      </c>
      <c r="H946" t="s">
        <v>6082</v>
      </c>
    </row>
    <row r="947" spans="1:8">
      <c r="A947" t="s">
        <v>6078</v>
      </c>
      <c r="B947" t="s">
        <v>7302</v>
      </c>
      <c r="C947" t="s">
        <v>2040</v>
      </c>
      <c r="D947" s="105" t="s">
        <v>2041</v>
      </c>
      <c r="E947" s="187">
        <v>43010</v>
      </c>
      <c r="F947" t="s">
        <v>1374</v>
      </c>
      <c r="H947" t="s">
        <v>6088</v>
      </c>
    </row>
    <row r="948" spans="1:8">
      <c r="A948" t="s">
        <v>6078</v>
      </c>
      <c r="B948" t="s">
        <v>7303</v>
      </c>
      <c r="C948" t="s">
        <v>2042</v>
      </c>
      <c r="D948" s="105" t="s">
        <v>2043</v>
      </c>
      <c r="E948" s="187">
        <v>43026</v>
      </c>
      <c r="F948" t="s">
        <v>1374</v>
      </c>
      <c r="H948" t="s">
        <v>6088</v>
      </c>
    </row>
    <row r="949" spans="1:8">
      <c r="A949" t="s">
        <v>6078</v>
      </c>
      <c r="B949" t="s">
        <v>7304</v>
      </c>
      <c r="C949" t="s">
        <v>2044</v>
      </c>
      <c r="D949" s="105" t="s">
        <v>2045</v>
      </c>
      <c r="E949" s="187">
        <v>43026</v>
      </c>
      <c r="F949" t="s">
        <v>1374</v>
      </c>
      <c r="H949" t="s">
        <v>6091</v>
      </c>
    </row>
    <row r="950" spans="1:8">
      <c r="A950" t="s">
        <v>6078</v>
      </c>
      <c r="B950" t="s">
        <v>7305</v>
      </c>
      <c r="C950" t="s">
        <v>2046</v>
      </c>
      <c r="D950" s="105" t="s">
        <v>2047</v>
      </c>
      <c r="E950" s="187">
        <v>43018</v>
      </c>
      <c r="F950" t="s">
        <v>1374</v>
      </c>
      <c r="H950" t="s">
        <v>7219</v>
      </c>
    </row>
    <row r="951" spans="1:8">
      <c r="A951" t="s">
        <v>6078</v>
      </c>
      <c r="B951" t="s">
        <v>7306</v>
      </c>
      <c r="C951" t="s">
        <v>2048</v>
      </c>
      <c r="D951" s="105" t="s">
        <v>2049</v>
      </c>
      <c r="E951" s="187">
        <v>43019</v>
      </c>
      <c r="F951" t="s">
        <v>1374</v>
      </c>
      <c r="H951" t="s">
        <v>7219</v>
      </c>
    </row>
    <row r="952" spans="1:8">
      <c r="A952" t="s">
        <v>6078</v>
      </c>
      <c r="B952" t="s">
        <v>7307</v>
      </c>
      <c r="C952" t="s">
        <v>2050</v>
      </c>
      <c r="D952" s="105" t="s">
        <v>2051</v>
      </c>
      <c r="E952" s="187">
        <v>43018</v>
      </c>
      <c r="F952" t="s">
        <v>1374</v>
      </c>
      <c r="H952" t="s">
        <v>7219</v>
      </c>
    </row>
    <row r="953" spans="1:8">
      <c r="A953" t="s">
        <v>6078</v>
      </c>
      <c r="B953" t="s">
        <v>7308</v>
      </c>
      <c r="C953" t="s">
        <v>2052</v>
      </c>
      <c r="D953" s="105" t="s">
        <v>2053</v>
      </c>
      <c r="E953" s="187">
        <v>43019</v>
      </c>
      <c r="F953" t="s">
        <v>1374</v>
      </c>
      <c r="H953" t="s">
        <v>7219</v>
      </c>
    </row>
    <row r="954" spans="1:8">
      <c r="A954" t="s">
        <v>6078</v>
      </c>
      <c r="B954" t="s">
        <v>7309</v>
      </c>
      <c r="C954" t="s">
        <v>2054</v>
      </c>
      <c r="D954" s="105" t="s">
        <v>1713</v>
      </c>
      <c r="E954" s="187">
        <v>43010</v>
      </c>
      <c r="F954" t="s">
        <v>1374</v>
      </c>
      <c r="H954" t="s">
        <v>6103</v>
      </c>
    </row>
    <row r="955" spans="1:8">
      <c r="A955" t="s">
        <v>6078</v>
      </c>
      <c r="B955" t="s">
        <v>7310</v>
      </c>
      <c r="C955" t="s">
        <v>2055</v>
      </c>
      <c r="D955" s="105" t="s">
        <v>2056</v>
      </c>
      <c r="E955" s="187">
        <v>43017</v>
      </c>
      <c r="F955" t="s">
        <v>1374</v>
      </c>
      <c r="H955" t="s">
        <v>6103</v>
      </c>
    </row>
    <row r="956" spans="1:8">
      <c r="A956" t="s">
        <v>6078</v>
      </c>
      <c r="B956" t="s">
        <v>7311</v>
      </c>
      <c r="C956" t="s">
        <v>2057</v>
      </c>
      <c r="D956" s="105" t="s">
        <v>2058</v>
      </c>
      <c r="E956" s="187">
        <v>43027</v>
      </c>
      <c r="F956" t="s">
        <v>1374</v>
      </c>
      <c r="H956" t="s">
        <v>6103</v>
      </c>
    </row>
    <row r="957" spans="1:8">
      <c r="A957" t="s">
        <v>6078</v>
      </c>
      <c r="B957" t="s">
        <v>7312</v>
      </c>
      <c r="C957" t="s">
        <v>2059</v>
      </c>
      <c r="D957" s="105" t="s">
        <v>2060</v>
      </c>
      <c r="E957" s="187">
        <v>43027</v>
      </c>
      <c r="F957" t="s">
        <v>1374</v>
      </c>
      <c r="H957" t="s">
        <v>6898</v>
      </c>
    </row>
    <row r="958" spans="1:8">
      <c r="A958" t="s">
        <v>6078</v>
      </c>
      <c r="B958" t="s">
        <v>7313</v>
      </c>
      <c r="C958" t="s">
        <v>2061</v>
      </c>
      <c r="D958" s="105" t="s">
        <v>2062</v>
      </c>
      <c r="E958" s="187">
        <v>43017</v>
      </c>
      <c r="F958" t="s">
        <v>107</v>
      </c>
      <c r="H958" t="s">
        <v>7314</v>
      </c>
    </row>
    <row r="959" spans="1:8">
      <c r="A959" t="s">
        <v>6078</v>
      </c>
      <c r="B959" t="s">
        <v>7315</v>
      </c>
      <c r="C959" t="s">
        <v>2063</v>
      </c>
      <c r="D959" s="105" t="s">
        <v>2064</v>
      </c>
      <c r="E959" s="187">
        <v>43019</v>
      </c>
      <c r="F959" t="s">
        <v>1374</v>
      </c>
      <c r="H959" t="s">
        <v>6118</v>
      </c>
    </row>
    <row r="960" spans="1:8">
      <c r="A960" t="s">
        <v>6078</v>
      </c>
      <c r="B960" t="s">
        <v>7316</v>
      </c>
      <c r="C960" t="s">
        <v>2065</v>
      </c>
      <c r="D960" s="105" t="s">
        <v>2066</v>
      </c>
      <c r="E960" s="187">
        <v>43020</v>
      </c>
      <c r="F960" t="s">
        <v>1374</v>
      </c>
      <c r="H960" t="s">
        <v>6118</v>
      </c>
    </row>
    <row r="961" spans="1:8">
      <c r="A961" t="s">
        <v>6078</v>
      </c>
      <c r="B961" t="s">
        <v>7317</v>
      </c>
      <c r="C961" t="s">
        <v>2067</v>
      </c>
      <c r="D961" s="105" t="s">
        <v>2068</v>
      </c>
      <c r="E961" s="187">
        <v>43024</v>
      </c>
      <c r="F961" t="s">
        <v>1374</v>
      </c>
      <c r="H961" t="s">
        <v>6118</v>
      </c>
    </row>
    <row r="962" spans="1:8">
      <c r="A962" t="s">
        <v>6078</v>
      </c>
      <c r="B962" t="s">
        <v>7318</v>
      </c>
      <c r="C962" t="s">
        <v>2069</v>
      </c>
      <c r="D962" s="105" t="s">
        <v>2070</v>
      </c>
      <c r="E962" s="187">
        <v>43026</v>
      </c>
      <c r="F962" t="s">
        <v>1738</v>
      </c>
      <c r="H962" t="s">
        <v>6118</v>
      </c>
    </row>
    <row r="963" spans="1:8">
      <c r="A963" t="s">
        <v>6078</v>
      </c>
      <c r="B963" t="s">
        <v>7319</v>
      </c>
      <c r="C963" t="s">
        <v>2071</v>
      </c>
      <c r="D963" s="105" t="s">
        <v>2072</v>
      </c>
      <c r="E963" s="187">
        <v>43006</v>
      </c>
      <c r="F963" t="s">
        <v>1374</v>
      </c>
      <c r="H963" t="s">
        <v>7320</v>
      </c>
    </row>
    <row r="964" spans="1:8">
      <c r="A964" t="s">
        <v>6078</v>
      </c>
      <c r="B964" t="s">
        <v>7321</v>
      </c>
      <c r="C964" t="s">
        <v>2073</v>
      </c>
      <c r="D964" s="105" t="s">
        <v>2074</v>
      </c>
      <c r="E964" s="187">
        <v>43026</v>
      </c>
      <c r="F964" t="s">
        <v>1374</v>
      </c>
      <c r="H964" t="s">
        <v>6968</v>
      </c>
    </row>
    <row r="965" spans="1:8">
      <c r="A965" t="s">
        <v>6078</v>
      </c>
      <c r="B965" t="s">
        <v>7322</v>
      </c>
      <c r="C965" t="s">
        <v>2075</v>
      </c>
      <c r="D965" s="105" t="s">
        <v>2076</v>
      </c>
      <c r="E965" s="187">
        <v>43026</v>
      </c>
      <c r="F965" t="s">
        <v>1374</v>
      </c>
      <c r="H965" t="s">
        <v>6968</v>
      </c>
    </row>
    <row r="966" spans="1:8">
      <c r="A966" t="s">
        <v>6078</v>
      </c>
      <c r="B966" t="s">
        <v>7323</v>
      </c>
      <c r="C966" t="s">
        <v>2077</v>
      </c>
      <c r="D966" s="105" t="s">
        <v>2078</v>
      </c>
      <c r="E966" s="187">
        <v>43026</v>
      </c>
      <c r="F966" t="s">
        <v>1374</v>
      </c>
      <c r="H966" t="s">
        <v>7131</v>
      </c>
    </row>
    <row r="967" spans="1:8">
      <c r="A967" t="s">
        <v>6078</v>
      </c>
      <c r="B967" t="s">
        <v>7324</v>
      </c>
      <c r="C967" t="s">
        <v>2079</v>
      </c>
      <c r="D967" s="105" t="s">
        <v>2080</v>
      </c>
      <c r="E967" s="187">
        <v>43027</v>
      </c>
      <c r="F967" t="s">
        <v>1738</v>
      </c>
      <c r="H967" t="s">
        <v>7131</v>
      </c>
    </row>
    <row r="968" spans="1:8">
      <c r="A968" t="s">
        <v>6078</v>
      </c>
      <c r="B968" t="s">
        <v>7325</v>
      </c>
      <c r="C968" t="s">
        <v>2081</v>
      </c>
      <c r="D968" s="105" t="s">
        <v>2082</v>
      </c>
      <c r="E968" s="187">
        <v>43020</v>
      </c>
      <c r="F968" t="s">
        <v>1374</v>
      </c>
      <c r="H968" t="s">
        <v>7115</v>
      </c>
    </row>
    <row r="969" spans="1:8">
      <c r="A969" t="s">
        <v>6078</v>
      </c>
      <c r="B969" t="s">
        <v>7326</v>
      </c>
      <c r="C969" t="s">
        <v>2083</v>
      </c>
      <c r="D969" s="105" t="s">
        <v>2084</v>
      </c>
      <c r="E969" s="187">
        <v>43020</v>
      </c>
      <c r="F969" t="s">
        <v>1738</v>
      </c>
      <c r="H969" t="s">
        <v>7115</v>
      </c>
    </row>
    <row r="970" spans="1:8">
      <c r="A970" t="s">
        <v>6078</v>
      </c>
      <c r="B970" t="s">
        <v>7327</v>
      </c>
      <c r="C970" t="s">
        <v>2085</v>
      </c>
      <c r="D970" s="105" t="s">
        <v>2086</v>
      </c>
      <c r="E970" s="187">
        <v>43024</v>
      </c>
      <c r="F970" t="s">
        <v>107</v>
      </c>
      <c r="H970" t="s">
        <v>7236</v>
      </c>
    </row>
    <row r="971" spans="1:8">
      <c r="A971" t="s">
        <v>6078</v>
      </c>
      <c r="B971" t="s">
        <v>7328</v>
      </c>
      <c r="C971" t="s">
        <v>2087</v>
      </c>
      <c r="D971" s="105" t="s">
        <v>2088</v>
      </c>
      <c r="E971" s="187" t="s">
        <v>2089</v>
      </c>
      <c r="F971" t="s">
        <v>1374</v>
      </c>
      <c r="H971" t="s">
        <v>7236</v>
      </c>
    </row>
    <row r="972" spans="1:8">
      <c r="A972" t="s">
        <v>6078</v>
      </c>
      <c r="B972" t="s">
        <v>7329</v>
      </c>
      <c r="C972" t="s">
        <v>2090</v>
      </c>
      <c r="D972" s="105" t="s">
        <v>2091</v>
      </c>
      <c r="E972" s="187">
        <v>43020</v>
      </c>
      <c r="F972" t="s">
        <v>1374</v>
      </c>
      <c r="H972" t="s">
        <v>7236</v>
      </c>
    </row>
    <row r="973" spans="1:8">
      <c r="A973" t="s">
        <v>6078</v>
      </c>
      <c r="B973" t="s">
        <v>7330</v>
      </c>
      <c r="C973" t="s">
        <v>2092</v>
      </c>
      <c r="D973" s="105" t="s">
        <v>2093</v>
      </c>
      <c r="E973" s="187" t="s">
        <v>2089</v>
      </c>
      <c r="F973" t="s">
        <v>1374</v>
      </c>
      <c r="H973" t="s">
        <v>7236</v>
      </c>
    </row>
    <row r="974" spans="1:8">
      <c r="A974" t="s">
        <v>6078</v>
      </c>
      <c r="B974" t="s">
        <v>7331</v>
      </c>
      <c r="C974" t="s">
        <v>2094</v>
      </c>
      <c r="D974" s="105" t="s">
        <v>2095</v>
      </c>
      <c r="E974" s="187" t="s">
        <v>2089</v>
      </c>
      <c r="F974" t="s">
        <v>1374</v>
      </c>
      <c r="H974" t="s">
        <v>7236</v>
      </c>
    </row>
    <row r="975" spans="1:8">
      <c r="A975" t="s">
        <v>6078</v>
      </c>
      <c r="B975" t="s">
        <v>7332</v>
      </c>
      <c r="C975" t="s">
        <v>2096</v>
      </c>
      <c r="D975" s="105" t="s">
        <v>2097</v>
      </c>
      <c r="E975" s="187">
        <v>43010</v>
      </c>
      <c r="F975" t="s">
        <v>1374</v>
      </c>
      <c r="H975" t="s">
        <v>7236</v>
      </c>
    </row>
    <row r="976" spans="1:8">
      <c r="A976" t="s">
        <v>6078</v>
      </c>
      <c r="B976" t="s">
        <v>7333</v>
      </c>
      <c r="C976" t="s">
        <v>2098</v>
      </c>
      <c r="D976" s="105" t="s">
        <v>2099</v>
      </c>
      <c r="E976" s="187" t="s">
        <v>2100</v>
      </c>
      <c r="F976" t="s">
        <v>1738</v>
      </c>
      <c r="H976" t="s">
        <v>7236</v>
      </c>
    </row>
    <row r="977" spans="1:8">
      <c r="A977" t="s">
        <v>6078</v>
      </c>
      <c r="B977" t="s">
        <v>7334</v>
      </c>
      <c r="C977" t="s">
        <v>2101</v>
      </c>
      <c r="D977" s="105" t="s">
        <v>2102</v>
      </c>
      <c r="E977" s="187">
        <v>43021</v>
      </c>
      <c r="F977" t="s">
        <v>1738</v>
      </c>
      <c r="H977" t="s">
        <v>7236</v>
      </c>
    </row>
    <row r="978" spans="1:8">
      <c r="A978" t="s">
        <v>6078</v>
      </c>
      <c r="B978" t="s">
        <v>7335</v>
      </c>
      <c r="C978" t="s">
        <v>2103</v>
      </c>
      <c r="D978" s="105" t="s">
        <v>2104</v>
      </c>
      <c r="E978" s="187">
        <v>43019</v>
      </c>
      <c r="F978" t="s">
        <v>1374</v>
      </c>
      <c r="H978" t="s">
        <v>7118</v>
      </c>
    </row>
    <row r="979" spans="1:8">
      <c r="A979" t="s">
        <v>6078</v>
      </c>
      <c r="B979" t="s">
        <v>7336</v>
      </c>
      <c r="C979" t="s">
        <v>2105</v>
      </c>
      <c r="D979" s="105" t="s">
        <v>2106</v>
      </c>
      <c r="E979" s="187">
        <v>43025</v>
      </c>
      <c r="F979" t="s">
        <v>1738</v>
      </c>
      <c r="H979" t="s">
        <v>7118</v>
      </c>
    </row>
    <row r="980" spans="1:8">
      <c r="A980" t="s">
        <v>6078</v>
      </c>
      <c r="B980" t="s">
        <v>7337</v>
      </c>
      <c r="C980" t="s">
        <v>2107</v>
      </c>
      <c r="D980" s="105" t="s">
        <v>2108</v>
      </c>
      <c r="E980" s="187">
        <v>43028</v>
      </c>
      <c r="F980" t="s">
        <v>1374</v>
      </c>
      <c r="H980" t="s">
        <v>7120</v>
      </c>
    </row>
    <row r="981" spans="1:8">
      <c r="A981" t="s">
        <v>58</v>
      </c>
      <c r="B981" t="s">
        <v>7338</v>
      </c>
      <c r="C981" t="s">
        <v>2109</v>
      </c>
      <c r="D981" s="105" t="s">
        <v>2110</v>
      </c>
      <c r="E981" s="187">
        <v>43024</v>
      </c>
      <c r="F981" t="s">
        <v>15</v>
      </c>
      <c r="H981" t="s">
        <v>4735</v>
      </c>
    </row>
    <row r="982" spans="1:8">
      <c r="A982" t="s">
        <v>6078</v>
      </c>
      <c r="B982" t="s">
        <v>7339</v>
      </c>
      <c r="C982" t="s">
        <v>2111</v>
      </c>
      <c r="D982" s="105" t="s">
        <v>2112</v>
      </c>
      <c r="E982" s="187">
        <v>43006</v>
      </c>
      <c r="F982" t="s">
        <v>1374</v>
      </c>
      <c r="H982" t="s">
        <v>7236</v>
      </c>
    </row>
    <row r="983" spans="1:8">
      <c r="A983" t="s">
        <v>6078</v>
      </c>
      <c r="B983" t="s">
        <v>7340</v>
      </c>
      <c r="C983" t="s">
        <v>2113</v>
      </c>
      <c r="D983" s="105" t="s">
        <v>2114</v>
      </c>
      <c r="E983" s="187">
        <v>43006</v>
      </c>
      <c r="F983" t="s">
        <v>1374</v>
      </c>
      <c r="H983" t="s">
        <v>7236</v>
      </c>
    </row>
    <row r="984" spans="1:8">
      <c r="A984" t="s">
        <v>6078</v>
      </c>
      <c r="B984" t="s">
        <v>7341</v>
      </c>
      <c r="C984" t="s">
        <v>2115</v>
      </c>
      <c r="D984" s="105" t="s">
        <v>2116</v>
      </c>
      <c r="E984" s="187">
        <v>42998</v>
      </c>
      <c r="F984" t="s">
        <v>107</v>
      </c>
      <c r="H984" t="s">
        <v>7120</v>
      </c>
    </row>
    <row r="985" spans="1:8">
      <c r="A985" t="s">
        <v>6213</v>
      </c>
      <c r="B985" t="s">
        <v>7342</v>
      </c>
      <c r="C985" t="s">
        <v>2117</v>
      </c>
      <c r="D985" s="105" t="s">
        <v>2118</v>
      </c>
      <c r="E985" s="187">
        <v>43010</v>
      </c>
      <c r="F985" t="s">
        <v>326</v>
      </c>
      <c r="H985" t="s">
        <v>7343</v>
      </c>
    </row>
    <row r="986" spans="1:8">
      <c r="A986" t="s">
        <v>6078</v>
      </c>
      <c r="B986" t="s">
        <v>7344</v>
      </c>
      <c r="C986" t="s">
        <v>2119</v>
      </c>
      <c r="D986" s="105" t="s">
        <v>2120</v>
      </c>
      <c r="E986" s="187">
        <v>43029</v>
      </c>
      <c r="F986" t="s">
        <v>1738</v>
      </c>
      <c r="H986" t="s">
        <v>7345</v>
      </c>
    </row>
    <row r="987" spans="1:8">
      <c r="A987" t="s">
        <v>6078</v>
      </c>
      <c r="B987" t="s">
        <v>7346</v>
      </c>
      <c r="C987" t="s">
        <v>2121</v>
      </c>
      <c r="D987" s="105" t="s">
        <v>2122</v>
      </c>
      <c r="E987" s="187">
        <v>43035</v>
      </c>
      <c r="F987" t="s">
        <v>1738</v>
      </c>
      <c r="H987" t="s">
        <v>7345</v>
      </c>
    </row>
    <row r="988" spans="1:8">
      <c r="A988" t="s">
        <v>6078</v>
      </c>
      <c r="B988" t="s">
        <v>7347</v>
      </c>
      <c r="C988" t="s">
        <v>2123</v>
      </c>
      <c r="D988" s="105" t="s">
        <v>2124</v>
      </c>
      <c r="E988" s="187">
        <v>43031</v>
      </c>
      <c r="F988" t="s">
        <v>1374</v>
      </c>
      <c r="H988" t="s">
        <v>7348</v>
      </c>
    </row>
    <row r="989" spans="1:8">
      <c r="A989" t="s">
        <v>6078</v>
      </c>
      <c r="B989" t="s">
        <v>7349</v>
      </c>
      <c r="C989" t="s">
        <v>2125</v>
      </c>
      <c r="D989" s="105" t="s">
        <v>2126</v>
      </c>
      <c r="E989" s="187">
        <v>43029</v>
      </c>
      <c r="F989" t="s">
        <v>1374</v>
      </c>
      <c r="H989" t="s">
        <v>6118</v>
      </c>
    </row>
    <row r="990" spans="1:8">
      <c r="A990" t="s">
        <v>6078</v>
      </c>
      <c r="B990" t="s">
        <v>7350</v>
      </c>
      <c r="C990" t="s">
        <v>2127</v>
      </c>
      <c r="D990" s="105" t="s">
        <v>2128</v>
      </c>
      <c r="E990" s="187">
        <v>43035</v>
      </c>
      <c r="F990" t="s">
        <v>194</v>
      </c>
      <c r="H990" t="s">
        <v>7345</v>
      </c>
    </row>
    <row r="991" spans="1:8">
      <c r="A991" t="s">
        <v>6078</v>
      </c>
      <c r="B991" t="s">
        <v>7351</v>
      </c>
      <c r="C991" t="s">
        <v>2129</v>
      </c>
      <c r="D991" s="105" t="s">
        <v>2130</v>
      </c>
      <c r="E991" s="187">
        <v>43031</v>
      </c>
      <c r="F991" t="s">
        <v>1738</v>
      </c>
      <c r="H991" t="s">
        <v>7352</v>
      </c>
    </row>
    <row r="992" spans="1:8">
      <c r="A992" t="s">
        <v>6078</v>
      </c>
      <c r="B992" t="s">
        <v>7353</v>
      </c>
      <c r="C992" t="s">
        <v>2131</v>
      </c>
      <c r="D992" s="105" t="s">
        <v>2132</v>
      </c>
      <c r="E992" s="187">
        <v>43029</v>
      </c>
      <c r="F992" t="s">
        <v>13</v>
      </c>
      <c r="H992" t="s">
        <v>4735</v>
      </c>
    </row>
    <row r="993" spans="1:8">
      <c r="A993" t="s">
        <v>6213</v>
      </c>
      <c r="B993" t="s">
        <v>7354</v>
      </c>
      <c r="C993" t="s">
        <v>2133</v>
      </c>
      <c r="D993" s="105" t="s">
        <v>2134</v>
      </c>
      <c r="E993" s="187">
        <v>43029</v>
      </c>
      <c r="F993" t="s">
        <v>326</v>
      </c>
      <c r="H993" t="s">
        <v>6246</v>
      </c>
    </row>
    <row r="994" spans="1:8">
      <c r="A994" t="s">
        <v>6213</v>
      </c>
      <c r="B994" t="s">
        <v>7355</v>
      </c>
      <c r="C994" t="s">
        <v>2135</v>
      </c>
      <c r="D994" s="105" t="s">
        <v>2136</v>
      </c>
      <c r="E994" s="187">
        <v>43040</v>
      </c>
      <c r="F994" t="s">
        <v>352</v>
      </c>
      <c r="H994" t="s">
        <v>6262</v>
      </c>
    </row>
    <row r="995" spans="1:8">
      <c r="A995" t="s">
        <v>6213</v>
      </c>
      <c r="B995" t="s">
        <v>7356</v>
      </c>
      <c r="C995" t="s">
        <v>2137</v>
      </c>
      <c r="D995" s="105" t="s">
        <v>2138</v>
      </c>
      <c r="E995" s="187">
        <v>43040</v>
      </c>
      <c r="F995" t="s">
        <v>326</v>
      </c>
      <c r="H995" t="s">
        <v>6262</v>
      </c>
    </row>
    <row r="996" spans="1:8">
      <c r="A996" t="s">
        <v>6213</v>
      </c>
      <c r="B996" t="s">
        <v>7357</v>
      </c>
      <c r="C996" t="s">
        <v>2139</v>
      </c>
      <c r="D996" s="105" t="s">
        <v>2140</v>
      </c>
      <c r="E996" s="187">
        <v>43029</v>
      </c>
      <c r="F996" t="s">
        <v>1374</v>
      </c>
      <c r="H996" t="s">
        <v>6253</v>
      </c>
    </row>
    <row r="997" spans="1:8">
      <c r="A997" t="s">
        <v>6213</v>
      </c>
      <c r="B997" t="s">
        <v>7358</v>
      </c>
      <c r="C997" t="s">
        <v>2141</v>
      </c>
      <c r="D997" s="105" t="s">
        <v>927</v>
      </c>
      <c r="E997" s="187">
        <v>43040</v>
      </c>
      <c r="F997" t="s">
        <v>203</v>
      </c>
      <c r="H997" t="s">
        <v>7359</v>
      </c>
    </row>
    <row r="998" spans="1:8">
      <c r="A998" t="s">
        <v>6213</v>
      </c>
      <c r="B998" t="s">
        <v>7360</v>
      </c>
      <c r="C998" t="s">
        <v>2142</v>
      </c>
      <c r="D998" s="105" t="s">
        <v>2143</v>
      </c>
      <c r="E998" s="187">
        <v>43040</v>
      </c>
      <c r="F998" t="s">
        <v>1738</v>
      </c>
      <c r="H998" t="s">
        <v>6312</v>
      </c>
    </row>
    <row r="999" spans="1:8">
      <c r="A999" t="s">
        <v>6213</v>
      </c>
      <c r="B999" t="s">
        <v>7361</v>
      </c>
      <c r="C999" t="s">
        <v>2144</v>
      </c>
      <c r="D999" s="105" t="s">
        <v>2145</v>
      </c>
      <c r="E999" s="187">
        <v>43040</v>
      </c>
      <c r="F999" t="s">
        <v>1374</v>
      </c>
      <c r="H999" t="s">
        <v>7250</v>
      </c>
    </row>
    <row r="1000" spans="1:8">
      <c r="A1000" t="s">
        <v>6372</v>
      </c>
      <c r="B1000" t="s">
        <v>7362</v>
      </c>
      <c r="C1000" t="s">
        <v>2146</v>
      </c>
      <c r="D1000" s="105" t="s">
        <v>2147</v>
      </c>
      <c r="E1000" s="187">
        <v>43040</v>
      </c>
      <c r="F1000" t="s">
        <v>1374</v>
      </c>
      <c r="H1000" t="s">
        <v>7363</v>
      </c>
    </row>
    <row r="1001" spans="1:8">
      <c r="A1001" t="s">
        <v>6372</v>
      </c>
      <c r="B1001" t="s">
        <v>7364</v>
      </c>
      <c r="C1001" t="s">
        <v>2148</v>
      </c>
      <c r="D1001" s="105" t="s">
        <v>2149</v>
      </c>
      <c r="E1001" s="187">
        <v>43029</v>
      </c>
      <c r="F1001" t="s">
        <v>107</v>
      </c>
      <c r="H1001" t="s">
        <v>6415</v>
      </c>
    </row>
    <row r="1002" spans="1:8">
      <c r="A1002" t="s">
        <v>6372</v>
      </c>
      <c r="B1002" t="s">
        <v>7365</v>
      </c>
      <c r="C1002" t="s">
        <v>2150</v>
      </c>
      <c r="D1002" s="105" t="s">
        <v>2151</v>
      </c>
      <c r="E1002" s="187">
        <v>43042</v>
      </c>
      <c r="F1002" t="s">
        <v>1738</v>
      </c>
      <c r="H1002" t="s">
        <v>7280</v>
      </c>
    </row>
    <row r="1003" spans="1:8">
      <c r="A1003" t="s">
        <v>6372</v>
      </c>
      <c r="B1003" t="s">
        <v>7366</v>
      </c>
      <c r="C1003" t="s">
        <v>2152</v>
      </c>
      <c r="D1003" s="105" t="s">
        <v>2153</v>
      </c>
      <c r="E1003" s="187" t="s">
        <v>2154</v>
      </c>
      <c r="F1003" t="s">
        <v>352</v>
      </c>
      <c r="H1003" t="s">
        <v>6458</v>
      </c>
    </row>
    <row r="1004" spans="1:8">
      <c r="A1004" t="s">
        <v>6372</v>
      </c>
      <c r="B1004" t="s">
        <v>7367</v>
      </c>
      <c r="C1004" t="s">
        <v>2155</v>
      </c>
      <c r="D1004" s="105" t="s">
        <v>2156</v>
      </c>
      <c r="E1004" s="187">
        <v>43034</v>
      </c>
      <c r="F1004" t="s">
        <v>1374</v>
      </c>
      <c r="H1004" t="s">
        <v>7005</v>
      </c>
    </row>
    <row r="1005" spans="1:8">
      <c r="A1005" t="s">
        <v>6372</v>
      </c>
      <c r="B1005" t="s">
        <v>7368</v>
      </c>
      <c r="C1005" t="s">
        <v>2157</v>
      </c>
      <c r="D1005" s="105" t="s">
        <v>2158</v>
      </c>
      <c r="E1005" s="187">
        <v>43034</v>
      </c>
      <c r="F1005" t="s">
        <v>1374</v>
      </c>
      <c r="H1005" t="s">
        <v>7005</v>
      </c>
    </row>
    <row r="1006" spans="1:8">
      <c r="A1006" t="s">
        <v>6372</v>
      </c>
      <c r="B1006" t="s">
        <v>7369</v>
      </c>
      <c r="C1006" t="s">
        <v>2159</v>
      </c>
      <c r="D1006" s="105" t="s">
        <v>2160</v>
      </c>
      <c r="E1006" s="187">
        <v>43034</v>
      </c>
      <c r="F1006" t="s">
        <v>1374</v>
      </c>
      <c r="H1006" t="s">
        <v>7005</v>
      </c>
    </row>
    <row r="1007" spans="1:8">
      <c r="A1007" t="s">
        <v>6372</v>
      </c>
      <c r="B1007" t="s">
        <v>7370</v>
      </c>
      <c r="C1007" t="s">
        <v>2161</v>
      </c>
      <c r="D1007" s="105" t="s">
        <v>2162</v>
      </c>
      <c r="E1007" s="187">
        <v>43034</v>
      </c>
      <c r="F1007" t="s">
        <v>1374</v>
      </c>
      <c r="H1007" t="s">
        <v>7005</v>
      </c>
    </row>
    <row r="1008" spans="1:8">
      <c r="A1008" t="s">
        <v>6372</v>
      </c>
      <c r="B1008" t="s">
        <v>7371</v>
      </c>
      <c r="C1008" t="s">
        <v>2163</v>
      </c>
      <c r="D1008" s="105" t="s">
        <v>2164</v>
      </c>
      <c r="E1008" s="187">
        <v>43034</v>
      </c>
      <c r="F1008" t="s">
        <v>176</v>
      </c>
      <c r="H1008" t="s">
        <v>7005</v>
      </c>
    </row>
    <row r="1009" spans="1:8">
      <c r="A1009" t="s">
        <v>6372</v>
      </c>
      <c r="B1009" t="s">
        <v>7372</v>
      </c>
      <c r="C1009" t="s">
        <v>2165</v>
      </c>
      <c r="D1009" s="105" t="s">
        <v>2166</v>
      </c>
      <c r="E1009" s="187">
        <v>43040</v>
      </c>
      <c r="F1009" t="s">
        <v>1374</v>
      </c>
      <c r="H1009" t="s">
        <v>6518</v>
      </c>
    </row>
    <row r="1010" spans="1:8">
      <c r="A1010" t="s">
        <v>6372</v>
      </c>
      <c r="B1010" t="s">
        <v>7373</v>
      </c>
      <c r="C1010" t="s">
        <v>2167</v>
      </c>
      <c r="D1010" s="105" t="s">
        <v>2168</v>
      </c>
      <c r="E1010" s="187">
        <v>43043</v>
      </c>
      <c r="F1010" t="s">
        <v>1374</v>
      </c>
      <c r="H1010" t="s">
        <v>6518</v>
      </c>
    </row>
    <row r="1011" spans="1:8">
      <c r="A1011" t="s">
        <v>6372</v>
      </c>
      <c r="B1011" t="s">
        <v>7374</v>
      </c>
      <c r="C1011" t="s">
        <v>2169</v>
      </c>
      <c r="D1011" s="105" t="s">
        <v>2170</v>
      </c>
      <c r="E1011" s="187">
        <v>43029</v>
      </c>
      <c r="F1011" t="s">
        <v>326</v>
      </c>
      <c r="H1011" t="s">
        <v>6518</v>
      </c>
    </row>
    <row r="1012" spans="1:8">
      <c r="A1012" t="s">
        <v>6659</v>
      </c>
      <c r="B1012" t="s">
        <v>7375</v>
      </c>
      <c r="C1012" t="s">
        <v>2171</v>
      </c>
      <c r="D1012" s="105" t="s">
        <v>2172</v>
      </c>
      <c r="E1012" s="187">
        <v>43032</v>
      </c>
      <c r="F1012" t="s">
        <v>1994</v>
      </c>
      <c r="H1012" t="s">
        <v>7276</v>
      </c>
    </row>
    <row r="1013" spans="1:8">
      <c r="A1013" t="s">
        <v>6659</v>
      </c>
      <c r="B1013" t="s">
        <v>7376</v>
      </c>
      <c r="C1013" t="s">
        <v>2173</v>
      </c>
      <c r="D1013" s="105" t="s">
        <v>2174</v>
      </c>
      <c r="E1013" s="187">
        <v>43036</v>
      </c>
      <c r="F1013" t="s">
        <v>1994</v>
      </c>
      <c r="H1013" t="s">
        <v>6791</v>
      </c>
    </row>
    <row r="1014" spans="1:8">
      <c r="A1014" t="s">
        <v>6659</v>
      </c>
      <c r="B1014" t="s">
        <v>7377</v>
      </c>
      <c r="C1014" t="s">
        <v>2175</v>
      </c>
      <c r="D1014" s="105" t="s">
        <v>2176</v>
      </c>
      <c r="E1014" s="187">
        <v>43036</v>
      </c>
      <c r="F1014" t="s">
        <v>176</v>
      </c>
      <c r="H1014" t="s">
        <v>6791</v>
      </c>
    </row>
    <row r="1015" spans="1:8">
      <c r="A1015" t="s">
        <v>6659</v>
      </c>
      <c r="B1015" t="s">
        <v>7378</v>
      </c>
      <c r="C1015" t="s">
        <v>2177</v>
      </c>
      <c r="D1015" s="105" t="s">
        <v>2178</v>
      </c>
      <c r="E1015" s="187">
        <v>43038</v>
      </c>
      <c r="F1015" t="s">
        <v>1994</v>
      </c>
      <c r="H1015" t="s">
        <v>6791</v>
      </c>
    </row>
    <row r="1016" spans="1:8">
      <c r="A1016" t="s">
        <v>6659</v>
      </c>
      <c r="B1016" t="s">
        <v>7379</v>
      </c>
      <c r="C1016" t="s">
        <v>2179</v>
      </c>
      <c r="D1016" s="105" t="s">
        <v>2180</v>
      </c>
      <c r="E1016" s="187">
        <v>43038</v>
      </c>
      <c r="F1016" t="s">
        <v>326</v>
      </c>
      <c r="H1016" t="s">
        <v>7276</v>
      </c>
    </row>
    <row r="1017" spans="1:8">
      <c r="A1017" t="s">
        <v>6659</v>
      </c>
      <c r="B1017" t="s">
        <v>7380</v>
      </c>
      <c r="C1017" t="s">
        <v>2181</v>
      </c>
      <c r="D1017" s="105" t="s">
        <v>2182</v>
      </c>
      <c r="E1017" s="187">
        <v>43038</v>
      </c>
      <c r="F1017" t="s">
        <v>176</v>
      </c>
      <c r="H1017" t="s">
        <v>7276</v>
      </c>
    </row>
    <row r="1018" spans="1:8">
      <c r="A1018" t="s">
        <v>6659</v>
      </c>
      <c r="B1018" t="s">
        <v>7381</v>
      </c>
      <c r="C1018" t="s">
        <v>2183</v>
      </c>
      <c r="D1018" s="105" t="s">
        <v>2184</v>
      </c>
      <c r="E1018" s="187">
        <v>43031</v>
      </c>
      <c r="F1018" t="s">
        <v>326</v>
      </c>
      <c r="H1018" t="s">
        <v>7153</v>
      </c>
    </row>
    <row r="1019" spans="1:8">
      <c r="A1019" t="s">
        <v>6659</v>
      </c>
      <c r="B1019" t="s">
        <v>7382</v>
      </c>
      <c r="C1019" t="s">
        <v>2185</v>
      </c>
      <c r="D1019" s="105" t="s">
        <v>2186</v>
      </c>
      <c r="E1019" s="187" t="s">
        <v>2187</v>
      </c>
      <c r="F1019" t="s">
        <v>1994</v>
      </c>
      <c r="H1019" t="s">
        <v>7383</v>
      </c>
    </row>
    <row r="1020" spans="1:8">
      <c r="A1020" t="s">
        <v>6659</v>
      </c>
      <c r="B1020" t="s">
        <v>7384</v>
      </c>
      <c r="C1020" t="s">
        <v>2188</v>
      </c>
      <c r="D1020" s="105" t="s">
        <v>2189</v>
      </c>
      <c r="E1020" s="187">
        <v>43029</v>
      </c>
      <c r="F1020" t="s">
        <v>1994</v>
      </c>
      <c r="H1020" t="s">
        <v>6850</v>
      </c>
    </row>
    <row r="1021" spans="1:8">
      <c r="A1021" t="s">
        <v>6078</v>
      </c>
      <c r="B1021" t="s">
        <v>7385</v>
      </c>
      <c r="C1021" t="s">
        <v>2190</v>
      </c>
      <c r="D1021" s="105" t="s">
        <v>2191</v>
      </c>
      <c r="E1021" s="187">
        <v>43036</v>
      </c>
      <c r="F1021" t="s">
        <v>2192</v>
      </c>
      <c r="H1021" t="s">
        <v>6080</v>
      </c>
    </row>
    <row r="1022" spans="1:8">
      <c r="A1022" t="s">
        <v>6078</v>
      </c>
      <c r="B1022" t="s">
        <v>7386</v>
      </c>
      <c r="C1022" t="s">
        <v>2193</v>
      </c>
      <c r="D1022" s="105" t="s">
        <v>2194</v>
      </c>
      <c r="E1022" s="187">
        <v>43041</v>
      </c>
      <c r="F1022" t="s">
        <v>1374</v>
      </c>
      <c r="H1022" t="s">
        <v>7122</v>
      </c>
    </row>
    <row r="1023" spans="1:8">
      <c r="A1023" t="s">
        <v>6078</v>
      </c>
      <c r="B1023" t="s">
        <v>7387</v>
      </c>
      <c r="C1023" t="s">
        <v>2195</v>
      </c>
      <c r="D1023" s="105" t="s">
        <v>2196</v>
      </c>
      <c r="E1023" s="187">
        <v>43038</v>
      </c>
      <c r="F1023" t="s">
        <v>1374</v>
      </c>
      <c r="H1023" t="s">
        <v>6088</v>
      </c>
    </row>
    <row r="1024" spans="1:8">
      <c r="A1024" t="s">
        <v>6078</v>
      </c>
      <c r="B1024" t="s">
        <v>7388</v>
      </c>
      <c r="C1024" t="s">
        <v>2197</v>
      </c>
      <c r="D1024" s="105" t="s">
        <v>2198</v>
      </c>
      <c r="E1024" s="187">
        <v>43041</v>
      </c>
      <c r="F1024" t="s">
        <v>1738</v>
      </c>
      <c r="H1024" t="s">
        <v>6088</v>
      </c>
    </row>
    <row r="1025" spans="1:8">
      <c r="A1025" t="s">
        <v>6078</v>
      </c>
      <c r="B1025" t="s">
        <v>7389</v>
      </c>
      <c r="C1025" t="s">
        <v>2199</v>
      </c>
      <c r="D1025" s="105" t="s">
        <v>2200</v>
      </c>
      <c r="E1025" s="187">
        <v>43041</v>
      </c>
      <c r="F1025" t="s">
        <v>1374</v>
      </c>
      <c r="H1025" t="s">
        <v>6091</v>
      </c>
    </row>
    <row r="1026" spans="1:8">
      <c r="A1026" t="s">
        <v>6078</v>
      </c>
      <c r="B1026" t="s">
        <v>7390</v>
      </c>
      <c r="C1026" t="s">
        <v>2201</v>
      </c>
      <c r="D1026" s="105" t="s">
        <v>2202</v>
      </c>
      <c r="E1026" s="187">
        <v>43040</v>
      </c>
      <c r="F1026" t="s">
        <v>1374</v>
      </c>
      <c r="H1026" t="s">
        <v>6118</v>
      </c>
    </row>
    <row r="1027" spans="1:8">
      <c r="A1027" t="s">
        <v>6078</v>
      </c>
      <c r="B1027" t="s">
        <v>7391</v>
      </c>
      <c r="C1027" t="s">
        <v>2203</v>
      </c>
      <c r="D1027" s="105" t="s">
        <v>2204</v>
      </c>
      <c r="E1027" s="187">
        <v>43040</v>
      </c>
      <c r="F1027" t="s">
        <v>1374</v>
      </c>
      <c r="H1027" t="s">
        <v>6118</v>
      </c>
    </row>
    <row r="1028" spans="1:8">
      <c r="A1028" t="s">
        <v>6078</v>
      </c>
      <c r="B1028" t="s">
        <v>7392</v>
      </c>
      <c r="C1028" t="s">
        <v>2205</v>
      </c>
      <c r="D1028" s="105" t="s">
        <v>2206</v>
      </c>
      <c r="E1028" s="187">
        <v>43036</v>
      </c>
      <c r="F1028" t="s">
        <v>1374</v>
      </c>
      <c r="H1028" t="s">
        <v>7393</v>
      </c>
    </row>
    <row r="1029" spans="1:8">
      <c r="A1029" t="s">
        <v>6078</v>
      </c>
      <c r="B1029" t="s">
        <v>7394</v>
      </c>
      <c r="C1029" t="s">
        <v>2207</v>
      </c>
      <c r="D1029" s="105" t="s">
        <v>2208</v>
      </c>
      <c r="E1029" s="187">
        <v>43035</v>
      </c>
      <c r="F1029" t="s">
        <v>1374</v>
      </c>
      <c r="H1029" t="s">
        <v>7393</v>
      </c>
    </row>
    <row r="1030" spans="1:8">
      <c r="A1030" t="s">
        <v>6078</v>
      </c>
      <c r="B1030" t="s">
        <v>7395</v>
      </c>
      <c r="C1030" t="s">
        <v>2209</v>
      </c>
      <c r="D1030" s="105" t="s">
        <v>2210</v>
      </c>
      <c r="E1030" s="187">
        <v>43036</v>
      </c>
      <c r="F1030" t="s">
        <v>194</v>
      </c>
      <c r="H1030" t="s">
        <v>6103</v>
      </c>
    </row>
    <row r="1031" spans="1:8">
      <c r="A1031" t="s">
        <v>6078</v>
      </c>
      <c r="B1031" t="s">
        <v>7396</v>
      </c>
      <c r="C1031" t="s">
        <v>2211</v>
      </c>
      <c r="D1031" s="105" t="s">
        <v>2212</v>
      </c>
      <c r="E1031" s="187">
        <v>43029</v>
      </c>
      <c r="F1031" t="s">
        <v>1374</v>
      </c>
      <c r="H1031" t="s">
        <v>7236</v>
      </c>
    </row>
    <row r="1032" spans="1:8">
      <c r="A1032" t="s">
        <v>58</v>
      </c>
      <c r="B1032" t="s">
        <v>7397</v>
      </c>
      <c r="C1032" t="s">
        <v>2213</v>
      </c>
      <c r="D1032" s="105" t="s">
        <v>2214</v>
      </c>
      <c r="E1032" s="187">
        <v>43042</v>
      </c>
      <c r="F1032" t="s">
        <v>15</v>
      </c>
      <c r="H1032" t="s">
        <v>6867</v>
      </c>
    </row>
    <row r="1033" spans="1:8">
      <c r="A1033" t="s">
        <v>6659</v>
      </c>
      <c r="B1033" t="s">
        <v>7398</v>
      </c>
      <c r="C1033" t="s">
        <v>2215</v>
      </c>
      <c r="D1033" s="105" t="s">
        <v>2216</v>
      </c>
      <c r="E1033" s="187">
        <v>43040</v>
      </c>
      <c r="F1033" t="s">
        <v>326</v>
      </c>
      <c r="H1033" t="s">
        <v>7399</v>
      </c>
    </row>
    <row r="1034" spans="1:8">
      <c r="A1034" t="s">
        <v>6659</v>
      </c>
      <c r="B1034" t="s">
        <v>7400</v>
      </c>
      <c r="C1034" t="s">
        <v>2217</v>
      </c>
      <c r="D1034" s="105" t="s">
        <v>2218</v>
      </c>
      <c r="E1034" s="187">
        <v>43040</v>
      </c>
      <c r="F1034" t="s">
        <v>1994</v>
      </c>
      <c r="H1034" t="s">
        <v>7401</v>
      </c>
    </row>
    <row r="1035" spans="1:8">
      <c r="A1035" t="s">
        <v>6659</v>
      </c>
      <c r="B1035" t="s">
        <v>7402</v>
      </c>
      <c r="C1035" t="s">
        <v>2219</v>
      </c>
      <c r="D1035" s="105" t="s">
        <v>2220</v>
      </c>
      <c r="E1035" s="187">
        <v>43040</v>
      </c>
      <c r="F1035" t="s">
        <v>326</v>
      </c>
      <c r="H1035" t="s">
        <v>7401</v>
      </c>
    </row>
    <row r="1036" spans="1:8">
      <c r="A1036" t="s">
        <v>6531</v>
      </c>
      <c r="B1036" t="s">
        <v>7403</v>
      </c>
      <c r="C1036" t="s">
        <v>2221</v>
      </c>
      <c r="D1036" s="105" t="s">
        <v>2222</v>
      </c>
      <c r="E1036" s="187">
        <v>43040</v>
      </c>
      <c r="F1036" t="s">
        <v>326</v>
      </c>
      <c r="H1036" t="s">
        <v>6534</v>
      </c>
    </row>
    <row r="1037" spans="1:8">
      <c r="A1037" t="s">
        <v>6531</v>
      </c>
      <c r="B1037" t="s">
        <v>7404</v>
      </c>
      <c r="C1037" t="s">
        <v>2223</v>
      </c>
      <c r="D1037" s="105" t="s">
        <v>2224</v>
      </c>
      <c r="E1037" s="187">
        <v>43040</v>
      </c>
      <c r="F1037" t="s">
        <v>326</v>
      </c>
      <c r="H1037" t="s">
        <v>7405</v>
      </c>
    </row>
    <row r="1038" spans="1:8">
      <c r="A1038" t="s">
        <v>6531</v>
      </c>
      <c r="B1038" t="s">
        <v>7406</v>
      </c>
      <c r="C1038" t="s">
        <v>2225</v>
      </c>
      <c r="D1038" s="105" t="s">
        <v>2226</v>
      </c>
      <c r="E1038" s="187">
        <v>43029</v>
      </c>
      <c r="F1038" t="s">
        <v>352</v>
      </c>
      <c r="H1038" t="s">
        <v>6553</v>
      </c>
    </row>
    <row r="1039" spans="1:8">
      <c r="A1039" t="s">
        <v>6531</v>
      </c>
      <c r="B1039" t="s">
        <v>7407</v>
      </c>
      <c r="C1039" t="s">
        <v>2227</v>
      </c>
      <c r="D1039" s="105" t="s">
        <v>2228</v>
      </c>
      <c r="E1039" s="187">
        <v>43036</v>
      </c>
      <c r="F1039" t="s">
        <v>352</v>
      </c>
      <c r="H1039" t="s">
        <v>7405</v>
      </c>
    </row>
    <row r="1040" spans="1:8">
      <c r="A1040" t="s">
        <v>6531</v>
      </c>
      <c r="B1040" t="s">
        <v>7408</v>
      </c>
      <c r="C1040" t="s">
        <v>2229</v>
      </c>
      <c r="D1040" s="105" t="s">
        <v>2230</v>
      </c>
      <c r="E1040" s="187">
        <v>43036</v>
      </c>
      <c r="F1040" t="s">
        <v>352</v>
      </c>
      <c r="H1040" t="s">
        <v>7405</v>
      </c>
    </row>
    <row r="1041" spans="1:8">
      <c r="A1041" t="s">
        <v>6659</v>
      </c>
      <c r="B1041" t="s">
        <v>7409</v>
      </c>
      <c r="C1041" t="s">
        <v>2231</v>
      </c>
      <c r="D1041" s="105" t="s">
        <v>2232</v>
      </c>
      <c r="E1041" s="187">
        <v>43045</v>
      </c>
      <c r="F1041" t="s">
        <v>1738</v>
      </c>
      <c r="H1041" t="s">
        <v>7401</v>
      </c>
    </row>
    <row r="1042" spans="1:8">
      <c r="A1042" t="s">
        <v>6659</v>
      </c>
      <c r="B1042" t="s">
        <v>7410</v>
      </c>
      <c r="C1042" t="s">
        <v>2233</v>
      </c>
      <c r="D1042" s="105" t="s">
        <v>2234</v>
      </c>
      <c r="E1042" s="187">
        <v>43040</v>
      </c>
      <c r="F1042" t="s">
        <v>352</v>
      </c>
      <c r="H1042" t="s">
        <v>1076</v>
      </c>
    </row>
    <row r="1043" spans="1:8">
      <c r="A1043" t="s">
        <v>6659</v>
      </c>
      <c r="B1043" t="s">
        <v>7411</v>
      </c>
      <c r="C1043" t="s">
        <v>2235</v>
      </c>
      <c r="D1043" s="105" t="s">
        <v>2236</v>
      </c>
      <c r="E1043" s="187">
        <v>43045</v>
      </c>
      <c r="F1043" t="s">
        <v>1994</v>
      </c>
      <c r="H1043" t="s">
        <v>6847</v>
      </c>
    </row>
    <row r="1044" spans="1:8">
      <c r="A1044" t="s">
        <v>6078</v>
      </c>
      <c r="B1044" t="s">
        <v>7412</v>
      </c>
      <c r="C1044" t="s">
        <v>2237</v>
      </c>
      <c r="D1044" s="105" t="s">
        <v>2238</v>
      </c>
      <c r="E1044" s="187">
        <v>43049</v>
      </c>
      <c r="F1044" t="s">
        <v>1374</v>
      </c>
      <c r="H1044" t="s">
        <v>7122</v>
      </c>
    </row>
    <row r="1045" spans="1:8">
      <c r="A1045" t="s">
        <v>6078</v>
      </c>
      <c r="B1045" t="s">
        <v>7413</v>
      </c>
      <c r="C1045" t="s">
        <v>2239</v>
      </c>
      <c r="D1045" s="105" t="s">
        <v>2240</v>
      </c>
      <c r="E1045" s="187">
        <v>43047</v>
      </c>
      <c r="F1045" t="s">
        <v>1738</v>
      </c>
      <c r="H1045" t="s">
        <v>7393</v>
      </c>
    </row>
    <row r="1046" spans="1:8">
      <c r="A1046" t="s">
        <v>58</v>
      </c>
      <c r="B1046" t="s">
        <v>7414</v>
      </c>
      <c r="C1046" t="s">
        <v>2241</v>
      </c>
      <c r="D1046" s="105" t="s">
        <v>2242</v>
      </c>
      <c r="E1046" s="187">
        <v>43045</v>
      </c>
      <c r="F1046" t="s">
        <v>15</v>
      </c>
      <c r="H1046" t="s">
        <v>6867</v>
      </c>
    </row>
    <row r="1047" spans="1:8">
      <c r="A1047" t="s">
        <v>6078</v>
      </c>
      <c r="B1047" t="s">
        <v>7415</v>
      </c>
      <c r="C1047" t="s">
        <v>2243</v>
      </c>
      <c r="D1047" s="105" t="s">
        <v>2244</v>
      </c>
      <c r="E1047" s="187">
        <v>43052</v>
      </c>
      <c r="F1047" t="s">
        <v>1738</v>
      </c>
      <c r="H1047" t="s">
        <v>7345</v>
      </c>
    </row>
    <row r="1048" spans="1:8">
      <c r="A1048" t="s">
        <v>6078</v>
      </c>
      <c r="B1048" t="s">
        <v>7416</v>
      </c>
      <c r="C1048" t="s">
        <v>2245</v>
      </c>
      <c r="D1048" s="105" t="s">
        <v>2246</v>
      </c>
      <c r="E1048" s="187">
        <v>43052</v>
      </c>
      <c r="F1048" t="s">
        <v>1738</v>
      </c>
      <c r="H1048" t="s">
        <v>7345</v>
      </c>
    </row>
    <row r="1049" spans="1:8">
      <c r="A1049" t="s">
        <v>6078</v>
      </c>
      <c r="B1049" t="s">
        <v>7417</v>
      </c>
      <c r="C1049" t="s">
        <v>2247</v>
      </c>
      <c r="D1049" s="105" t="s">
        <v>2248</v>
      </c>
      <c r="E1049" s="187">
        <v>43045</v>
      </c>
      <c r="F1049" t="s">
        <v>1738</v>
      </c>
      <c r="H1049" t="s">
        <v>6103</v>
      </c>
    </row>
    <row r="1050" spans="1:8">
      <c r="A1050" t="s">
        <v>6078</v>
      </c>
      <c r="B1050" t="s">
        <v>7418</v>
      </c>
      <c r="C1050" t="s">
        <v>2249</v>
      </c>
      <c r="D1050" s="105" t="s">
        <v>2250</v>
      </c>
      <c r="E1050" s="187">
        <v>43054</v>
      </c>
      <c r="F1050" t="s">
        <v>1738</v>
      </c>
      <c r="H1050" t="s">
        <v>6103</v>
      </c>
    </row>
    <row r="1051" spans="1:8">
      <c r="A1051" t="s">
        <v>6078</v>
      </c>
      <c r="B1051" t="s">
        <v>7419</v>
      </c>
      <c r="C1051" t="s">
        <v>2251</v>
      </c>
      <c r="D1051" s="105" t="s">
        <v>2252</v>
      </c>
      <c r="E1051" s="187">
        <v>43047</v>
      </c>
      <c r="F1051" t="s">
        <v>1374</v>
      </c>
      <c r="H1051" t="s">
        <v>6898</v>
      </c>
    </row>
    <row r="1052" spans="1:8">
      <c r="A1052" t="s">
        <v>6078</v>
      </c>
      <c r="B1052" t="s">
        <v>7420</v>
      </c>
      <c r="C1052" t="s">
        <v>2253</v>
      </c>
      <c r="D1052" s="105" t="s">
        <v>2254</v>
      </c>
      <c r="E1052" s="187">
        <v>43054</v>
      </c>
      <c r="F1052" t="s">
        <v>1738</v>
      </c>
      <c r="H1052" t="s">
        <v>6898</v>
      </c>
    </row>
    <row r="1053" spans="1:8">
      <c r="A1053" t="s">
        <v>6078</v>
      </c>
      <c r="B1053" t="s">
        <v>7421</v>
      </c>
      <c r="C1053" t="s">
        <v>2255</v>
      </c>
      <c r="D1053" s="105" t="s">
        <v>2256</v>
      </c>
      <c r="E1053" s="187">
        <v>43052</v>
      </c>
      <c r="F1053" t="s">
        <v>176</v>
      </c>
      <c r="H1053" t="s">
        <v>6091</v>
      </c>
    </row>
    <row r="1054" spans="1:8">
      <c r="A1054" t="s">
        <v>6078</v>
      </c>
      <c r="B1054" t="s">
        <v>7422</v>
      </c>
      <c r="C1054" t="s">
        <v>2257</v>
      </c>
      <c r="D1054" s="105" t="s">
        <v>2258</v>
      </c>
      <c r="E1054" s="187">
        <v>43045</v>
      </c>
      <c r="F1054" t="s">
        <v>107</v>
      </c>
      <c r="H1054" t="s">
        <v>6139</v>
      </c>
    </row>
    <row r="1055" spans="1:8">
      <c r="A1055" t="s">
        <v>6078</v>
      </c>
      <c r="B1055" t="s">
        <v>7423</v>
      </c>
      <c r="C1055" t="s">
        <v>2259</v>
      </c>
      <c r="D1055" s="105" t="s">
        <v>2260</v>
      </c>
      <c r="E1055" s="187">
        <v>43052</v>
      </c>
      <c r="F1055" t="s">
        <v>194</v>
      </c>
      <c r="H1055" t="s">
        <v>6103</v>
      </c>
    </row>
    <row r="1056" spans="1:8">
      <c r="A1056" t="s">
        <v>6078</v>
      </c>
      <c r="B1056" t="s">
        <v>7424</v>
      </c>
      <c r="C1056" t="s">
        <v>2261</v>
      </c>
      <c r="D1056" s="105" t="s">
        <v>2262</v>
      </c>
      <c r="E1056" s="187">
        <v>43053</v>
      </c>
      <c r="F1056" t="s">
        <v>1738</v>
      </c>
      <c r="H1056" t="s">
        <v>7352</v>
      </c>
    </row>
    <row r="1057" spans="1:8">
      <c r="A1057" t="s">
        <v>6078</v>
      </c>
      <c r="B1057" t="s">
        <v>7425</v>
      </c>
      <c r="C1057" t="s">
        <v>2263</v>
      </c>
      <c r="D1057" s="105" t="s">
        <v>2264</v>
      </c>
      <c r="E1057" s="187">
        <v>43052</v>
      </c>
      <c r="F1057" t="s">
        <v>1738</v>
      </c>
      <c r="H1057" t="s">
        <v>7236</v>
      </c>
    </row>
    <row r="1058" spans="1:8">
      <c r="A1058" t="s">
        <v>58</v>
      </c>
      <c r="B1058" t="s">
        <v>7426</v>
      </c>
      <c r="C1058" t="s">
        <v>2265</v>
      </c>
      <c r="D1058" s="105" t="s">
        <v>2266</v>
      </c>
      <c r="E1058" s="187">
        <v>43059</v>
      </c>
      <c r="F1058" t="s">
        <v>15</v>
      </c>
      <c r="H1058" t="s">
        <v>6867</v>
      </c>
    </row>
    <row r="1059" spans="1:8">
      <c r="A1059" t="s">
        <v>58</v>
      </c>
      <c r="B1059" t="s">
        <v>7427</v>
      </c>
      <c r="C1059" t="s">
        <v>2267</v>
      </c>
      <c r="D1059" s="105" t="s">
        <v>2268</v>
      </c>
      <c r="E1059" s="187">
        <v>43059</v>
      </c>
      <c r="F1059" t="s">
        <v>15</v>
      </c>
      <c r="H1059" t="s">
        <v>6867</v>
      </c>
    </row>
    <row r="1060" spans="1:8">
      <c r="A1060" t="s">
        <v>6372</v>
      </c>
      <c r="B1060" t="s">
        <v>7428</v>
      </c>
      <c r="C1060" t="s">
        <v>2269</v>
      </c>
      <c r="D1060" s="105" t="s">
        <v>2270</v>
      </c>
      <c r="E1060" s="187">
        <v>43052</v>
      </c>
      <c r="F1060" t="s">
        <v>1738</v>
      </c>
      <c r="H1060" t="s">
        <v>6455</v>
      </c>
    </row>
    <row r="1061" spans="1:8">
      <c r="A1061" t="s">
        <v>6372</v>
      </c>
      <c r="B1061" t="s">
        <v>7429</v>
      </c>
      <c r="C1061" t="s">
        <v>2271</v>
      </c>
      <c r="D1061" s="105" t="s">
        <v>2272</v>
      </c>
      <c r="E1061" s="187">
        <v>43047</v>
      </c>
      <c r="F1061" t="s">
        <v>1738</v>
      </c>
      <c r="H1061" t="s">
        <v>6470</v>
      </c>
    </row>
    <row r="1062" spans="1:8">
      <c r="A1062" t="s">
        <v>6372</v>
      </c>
      <c r="B1062" t="s">
        <v>7430</v>
      </c>
      <c r="C1062" t="s">
        <v>2273</v>
      </c>
      <c r="D1062" s="105" t="s">
        <v>2274</v>
      </c>
      <c r="E1062" s="187">
        <v>43050</v>
      </c>
      <c r="F1062" t="s">
        <v>1374</v>
      </c>
      <c r="H1062" t="s">
        <v>7005</v>
      </c>
    </row>
    <row r="1063" spans="1:8">
      <c r="A1063" t="s">
        <v>6372</v>
      </c>
      <c r="B1063" t="s">
        <v>7431</v>
      </c>
      <c r="C1063" t="s">
        <v>2275</v>
      </c>
      <c r="D1063" s="105" t="s">
        <v>2276</v>
      </c>
      <c r="E1063" s="187">
        <v>43056</v>
      </c>
      <c r="F1063" t="s">
        <v>1738</v>
      </c>
      <c r="H1063" t="s">
        <v>6518</v>
      </c>
    </row>
    <row r="1064" spans="1:8">
      <c r="A1064" t="s">
        <v>6213</v>
      </c>
      <c r="B1064" t="s">
        <v>7432</v>
      </c>
      <c r="C1064" t="s">
        <v>2277</v>
      </c>
      <c r="D1064" s="105" t="s">
        <v>2278</v>
      </c>
      <c r="E1064" s="187">
        <v>43057</v>
      </c>
      <c r="F1064" t="s">
        <v>203</v>
      </c>
      <c r="H1064" t="s">
        <v>7274</v>
      </c>
    </row>
    <row r="1065" spans="1:8">
      <c r="A1065" t="s">
        <v>6213</v>
      </c>
      <c r="B1065" t="s">
        <v>7433</v>
      </c>
      <c r="C1065" t="s">
        <v>2279</v>
      </c>
      <c r="D1065" s="105" t="s">
        <v>2280</v>
      </c>
      <c r="E1065" s="187">
        <v>43040</v>
      </c>
      <c r="F1065" t="s">
        <v>1374</v>
      </c>
      <c r="H1065" t="s">
        <v>6294</v>
      </c>
    </row>
    <row r="1066" spans="1:8">
      <c r="A1066" t="s">
        <v>6372</v>
      </c>
      <c r="B1066" t="s">
        <v>7434</v>
      </c>
      <c r="C1066" t="s">
        <v>2281</v>
      </c>
      <c r="D1066" s="105" t="s">
        <v>2282</v>
      </c>
      <c r="E1066" s="187">
        <v>43057</v>
      </c>
      <c r="F1066" t="s">
        <v>1374</v>
      </c>
      <c r="H1066" t="s">
        <v>7435</v>
      </c>
    </row>
    <row r="1067" spans="1:8">
      <c r="A1067" t="s">
        <v>6213</v>
      </c>
      <c r="B1067" t="s">
        <v>7436</v>
      </c>
      <c r="C1067" t="s">
        <v>2283</v>
      </c>
      <c r="D1067" s="105" t="s">
        <v>2284</v>
      </c>
      <c r="E1067" s="187">
        <v>43029</v>
      </c>
      <c r="F1067" t="s">
        <v>1374</v>
      </c>
      <c r="H1067" t="s">
        <v>7343</v>
      </c>
    </row>
    <row r="1068" spans="1:8">
      <c r="A1068" t="s">
        <v>6659</v>
      </c>
      <c r="B1068" t="s">
        <v>7437</v>
      </c>
      <c r="C1068" t="s">
        <v>2285</v>
      </c>
      <c r="D1068" s="105" t="s">
        <v>2286</v>
      </c>
      <c r="E1068" s="187" t="s">
        <v>2287</v>
      </c>
      <c r="F1068" t="s">
        <v>1994</v>
      </c>
      <c r="H1068" t="s">
        <v>6847</v>
      </c>
    </row>
    <row r="1069" spans="1:8">
      <c r="A1069" t="s">
        <v>6659</v>
      </c>
      <c r="B1069" t="s">
        <v>7438</v>
      </c>
      <c r="C1069" t="s">
        <v>2288</v>
      </c>
      <c r="D1069" s="105" t="s">
        <v>2289</v>
      </c>
      <c r="E1069" s="187" t="s">
        <v>2287</v>
      </c>
      <c r="F1069" t="s">
        <v>352</v>
      </c>
      <c r="H1069" t="s">
        <v>6850</v>
      </c>
    </row>
    <row r="1070" spans="1:8">
      <c r="A1070" t="s">
        <v>6659</v>
      </c>
      <c r="B1070" t="s">
        <v>7439</v>
      </c>
      <c r="C1070" t="s">
        <v>2290</v>
      </c>
      <c r="D1070" s="105" t="s">
        <v>2291</v>
      </c>
      <c r="E1070" s="187" t="s">
        <v>2292</v>
      </c>
      <c r="F1070" t="s">
        <v>1994</v>
      </c>
      <c r="H1070" t="s">
        <v>7055</v>
      </c>
    </row>
    <row r="1071" spans="1:8">
      <c r="A1071" t="s">
        <v>6659</v>
      </c>
      <c r="B1071" t="s">
        <v>7440</v>
      </c>
      <c r="C1071" t="s">
        <v>2293</v>
      </c>
      <c r="D1071" s="105" t="s">
        <v>2294</v>
      </c>
      <c r="E1071" s="187" t="s">
        <v>2295</v>
      </c>
      <c r="F1071" t="s">
        <v>1994</v>
      </c>
      <c r="H1071" t="s">
        <v>7055</v>
      </c>
    </row>
    <row r="1072" spans="1:8">
      <c r="A1072" t="s">
        <v>6659</v>
      </c>
      <c r="B1072" t="s">
        <v>7441</v>
      </c>
      <c r="C1072" t="s">
        <v>2296</v>
      </c>
      <c r="D1072" s="105" t="s">
        <v>2297</v>
      </c>
      <c r="E1072" s="187">
        <v>43060</v>
      </c>
      <c r="F1072" t="s">
        <v>352</v>
      </c>
      <c r="H1072" t="s">
        <v>7442</v>
      </c>
    </row>
    <row r="1073" spans="1:8">
      <c r="A1073" t="s">
        <v>6078</v>
      </c>
      <c r="B1073" t="s">
        <v>7443</v>
      </c>
      <c r="C1073" t="s">
        <v>2298</v>
      </c>
      <c r="D1073" s="105" t="s">
        <v>2299</v>
      </c>
      <c r="E1073" s="187">
        <v>43060</v>
      </c>
      <c r="F1073" t="s">
        <v>1374</v>
      </c>
      <c r="H1073" t="s">
        <v>7122</v>
      </c>
    </row>
    <row r="1074" spans="1:8">
      <c r="A1074" t="s">
        <v>6078</v>
      </c>
      <c r="B1074" t="s">
        <v>7444</v>
      </c>
      <c r="C1074" t="s">
        <v>2300</v>
      </c>
      <c r="D1074" s="105" t="s">
        <v>2301</v>
      </c>
      <c r="E1074" s="187">
        <v>43060</v>
      </c>
      <c r="F1074" t="s">
        <v>1374</v>
      </c>
      <c r="H1074" t="s">
        <v>7122</v>
      </c>
    </row>
    <row r="1075" spans="1:8">
      <c r="A1075" t="s">
        <v>6078</v>
      </c>
      <c r="B1075" t="s">
        <v>7445</v>
      </c>
      <c r="C1075" t="s">
        <v>2302</v>
      </c>
      <c r="D1075" s="105" t="s">
        <v>2303</v>
      </c>
      <c r="E1075" s="187">
        <v>43060</v>
      </c>
      <c r="F1075" t="s">
        <v>1374</v>
      </c>
      <c r="H1075" t="s">
        <v>6082</v>
      </c>
    </row>
    <row r="1076" spans="1:8">
      <c r="A1076" t="s">
        <v>6078</v>
      </c>
      <c r="B1076" t="s">
        <v>7446</v>
      </c>
      <c r="C1076" t="s">
        <v>2304</v>
      </c>
      <c r="D1076" s="105" t="s">
        <v>2305</v>
      </c>
      <c r="E1076" s="187">
        <v>43063</v>
      </c>
      <c r="F1076" t="s">
        <v>1738</v>
      </c>
      <c r="H1076" t="s">
        <v>6103</v>
      </c>
    </row>
    <row r="1077" spans="1:8">
      <c r="A1077" t="s">
        <v>6078</v>
      </c>
      <c r="B1077" t="s">
        <v>7447</v>
      </c>
      <c r="C1077" t="s">
        <v>2306</v>
      </c>
      <c r="D1077" s="105" t="s">
        <v>2307</v>
      </c>
      <c r="E1077" s="187">
        <v>43061</v>
      </c>
      <c r="F1077" t="s">
        <v>1738</v>
      </c>
      <c r="H1077" t="s">
        <v>6898</v>
      </c>
    </row>
    <row r="1078" spans="1:8">
      <c r="A1078" t="s">
        <v>6078</v>
      </c>
      <c r="B1078" t="s">
        <v>7448</v>
      </c>
      <c r="C1078" t="s">
        <v>2308</v>
      </c>
      <c r="D1078" s="105" t="s">
        <v>2309</v>
      </c>
      <c r="E1078" s="187">
        <v>43063</v>
      </c>
      <c r="F1078" t="s">
        <v>194</v>
      </c>
      <c r="H1078" t="s">
        <v>6103</v>
      </c>
    </row>
    <row r="1079" spans="1:8">
      <c r="A1079" t="s">
        <v>6078</v>
      </c>
      <c r="B1079" t="s">
        <v>7449</v>
      </c>
      <c r="C1079" t="s">
        <v>2310</v>
      </c>
      <c r="D1079" s="105" t="s">
        <v>2311</v>
      </c>
      <c r="E1079" s="187" t="s">
        <v>2312</v>
      </c>
      <c r="F1079" t="s">
        <v>1374</v>
      </c>
      <c r="H1079" t="s">
        <v>7236</v>
      </c>
    </row>
    <row r="1080" spans="1:8">
      <c r="A1080" t="s">
        <v>6078</v>
      </c>
      <c r="B1080" t="s">
        <v>7450</v>
      </c>
      <c r="C1080" t="s">
        <v>2313</v>
      </c>
      <c r="D1080" s="105" t="s">
        <v>1343</v>
      </c>
      <c r="E1080" s="187">
        <v>43012</v>
      </c>
      <c r="F1080" t="s">
        <v>107</v>
      </c>
      <c r="H1080" t="s">
        <v>7451</v>
      </c>
    </row>
    <row r="1081" spans="1:8">
      <c r="A1081" t="s">
        <v>6213</v>
      </c>
      <c r="B1081" t="s">
        <v>7452</v>
      </c>
      <c r="C1081" t="s">
        <v>2314</v>
      </c>
      <c r="D1081" s="105" t="s">
        <v>2315</v>
      </c>
      <c r="E1081" s="187">
        <v>43070</v>
      </c>
      <c r="F1081" t="s">
        <v>2316</v>
      </c>
      <c r="H1081" t="s">
        <v>7187</v>
      </c>
    </row>
    <row r="1082" spans="1:8">
      <c r="A1082" t="s">
        <v>6213</v>
      </c>
      <c r="B1082" t="s">
        <v>7453</v>
      </c>
      <c r="C1082" t="s">
        <v>2317</v>
      </c>
      <c r="D1082" s="105" t="s">
        <v>2318</v>
      </c>
      <c r="E1082" s="187">
        <v>43070</v>
      </c>
      <c r="F1082" t="s">
        <v>2316</v>
      </c>
      <c r="H1082" t="s">
        <v>6276</v>
      </c>
    </row>
    <row r="1083" spans="1:8">
      <c r="A1083" t="s">
        <v>6372</v>
      </c>
      <c r="B1083" t="s">
        <v>7454</v>
      </c>
      <c r="C1083" t="s">
        <v>2319</v>
      </c>
      <c r="D1083" s="105" t="s">
        <v>2320</v>
      </c>
      <c r="E1083" s="187">
        <v>43070</v>
      </c>
      <c r="F1083" t="s">
        <v>2316</v>
      </c>
      <c r="H1083" t="s">
        <v>7455</v>
      </c>
    </row>
    <row r="1084" spans="1:8">
      <c r="A1084" t="s">
        <v>6372</v>
      </c>
      <c r="B1084" t="s">
        <v>7456</v>
      </c>
      <c r="C1084" t="s">
        <v>2321</v>
      </c>
      <c r="D1084" s="105" t="s">
        <v>2322</v>
      </c>
      <c r="E1084" s="187">
        <v>43077</v>
      </c>
      <c r="F1084" t="s">
        <v>1374</v>
      </c>
      <c r="H1084" t="s">
        <v>6378</v>
      </c>
    </row>
    <row r="1085" spans="1:8">
      <c r="A1085" t="s">
        <v>6213</v>
      </c>
      <c r="B1085" t="s">
        <v>6213</v>
      </c>
      <c r="C1085" t="s">
        <v>2323</v>
      </c>
      <c r="E1085" s="187">
        <v>43078</v>
      </c>
      <c r="F1085" t="s">
        <v>1374</v>
      </c>
      <c r="H1085" t="s">
        <v>7457</v>
      </c>
    </row>
    <row r="1086" spans="1:8">
      <c r="A1086" t="s">
        <v>6372</v>
      </c>
      <c r="B1086" t="s">
        <v>7458</v>
      </c>
      <c r="C1086" t="s">
        <v>2324</v>
      </c>
      <c r="D1086" s="105" t="s">
        <v>2325</v>
      </c>
      <c r="E1086" s="187">
        <v>43080</v>
      </c>
      <c r="F1086" t="s">
        <v>1374</v>
      </c>
      <c r="H1086" t="s">
        <v>6393</v>
      </c>
    </row>
    <row r="1087" spans="1:8">
      <c r="A1087" t="s">
        <v>6213</v>
      </c>
      <c r="B1087" t="s">
        <v>7459</v>
      </c>
      <c r="C1087" t="s">
        <v>2326</v>
      </c>
      <c r="D1087" s="105" t="s">
        <v>2327</v>
      </c>
      <c r="E1087" s="187">
        <v>43070</v>
      </c>
      <c r="F1087" t="s">
        <v>1374</v>
      </c>
      <c r="H1087" t="s">
        <v>1955</v>
      </c>
    </row>
    <row r="1088" spans="1:8">
      <c r="A1088" t="s">
        <v>6372</v>
      </c>
      <c r="B1088" t="s">
        <v>7460</v>
      </c>
      <c r="C1088" t="s">
        <v>2328</v>
      </c>
      <c r="D1088" s="105" t="s">
        <v>2329</v>
      </c>
      <c r="E1088" s="187">
        <v>43060</v>
      </c>
      <c r="F1088" t="s">
        <v>2316</v>
      </c>
      <c r="H1088" t="s">
        <v>7253</v>
      </c>
    </row>
    <row r="1089" spans="1:8">
      <c r="A1089" t="s">
        <v>6078</v>
      </c>
      <c r="B1089" t="s">
        <v>7461</v>
      </c>
      <c r="C1089" t="s">
        <v>2330</v>
      </c>
      <c r="D1089" s="105" t="s">
        <v>2331</v>
      </c>
      <c r="E1089" s="187">
        <v>43060</v>
      </c>
      <c r="F1089" t="s">
        <v>107</v>
      </c>
      <c r="H1089" t="s">
        <v>6080</v>
      </c>
    </row>
    <row r="1090" spans="1:8">
      <c r="A1090" t="s">
        <v>6078</v>
      </c>
      <c r="B1090" t="s">
        <v>7462</v>
      </c>
      <c r="C1090" t="s">
        <v>2332</v>
      </c>
      <c r="D1090" s="105" t="s">
        <v>2333</v>
      </c>
      <c r="E1090" s="187">
        <v>43070</v>
      </c>
      <c r="F1090" t="s">
        <v>2316</v>
      </c>
      <c r="H1090" t="s">
        <v>7122</v>
      </c>
    </row>
    <row r="1091" spans="1:8">
      <c r="A1091" t="s">
        <v>6078</v>
      </c>
      <c r="B1091" t="s">
        <v>7463</v>
      </c>
      <c r="C1091" t="s">
        <v>2334</v>
      </c>
      <c r="D1091" s="105" t="s">
        <v>2335</v>
      </c>
      <c r="E1091" s="187">
        <v>43064</v>
      </c>
      <c r="F1091" t="s">
        <v>2316</v>
      </c>
      <c r="H1091" t="s">
        <v>6088</v>
      </c>
    </row>
    <row r="1092" spans="1:8">
      <c r="A1092" t="s">
        <v>6078</v>
      </c>
      <c r="B1092" t="s">
        <v>7464</v>
      </c>
      <c r="C1092" t="s">
        <v>2336</v>
      </c>
      <c r="D1092" s="105" t="s">
        <v>2337</v>
      </c>
      <c r="E1092" s="187">
        <v>43070</v>
      </c>
      <c r="F1092" t="s">
        <v>1374</v>
      </c>
      <c r="H1092" t="s">
        <v>6088</v>
      </c>
    </row>
    <row r="1093" spans="1:8">
      <c r="A1093" t="s">
        <v>6078</v>
      </c>
      <c r="B1093" t="s">
        <v>7465</v>
      </c>
      <c r="C1093" t="s">
        <v>2338</v>
      </c>
      <c r="D1093" s="105" t="s">
        <v>2339</v>
      </c>
      <c r="E1093" s="187">
        <v>43070</v>
      </c>
      <c r="F1093" t="s">
        <v>1374</v>
      </c>
      <c r="H1093" t="s">
        <v>6091</v>
      </c>
    </row>
    <row r="1094" spans="1:8">
      <c r="A1094" t="s">
        <v>6078</v>
      </c>
      <c r="B1094" t="s">
        <v>7466</v>
      </c>
      <c r="C1094" t="s">
        <v>2340</v>
      </c>
      <c r="D1094" s="105" t="s">
        <v>2341</v>
      </c>
      <c r="E1094" s="187">
        <v>43060</v>
      </c>
      <c r="F1094" t="s">
        <v>1374</v>
      </c>
      <c r="H1094" t="s">
        <v>7223</v>
      </c>
    </row>
    <row r="1095" spans="1:8">
      <c r="A1095" t="s">
        <v>6078</v>
      </c>
      <c r="B1095" t="s">
        <v>7467</v>
      </c>
      <c r="C1095" t="s">
        <v>2342</v>
      </c>
      <c r="D1095" s="105" t="s">
        <v>2343</v>
      </c>
      <c r="E1095" s="187">
        <v>43070</v>
      </c>
      <c r="F1095" t="s">
        <v>1374</v>
      </c>
      <c r="H1095" t="s">
        <v>7236</v>
      </c>
    </row>
    <row r="1096" spans="1:8">
      <c r="A1096" t="s">
        <v>6078</v>
      </c>
      <c r="B1096" t="s">
        <v>7468</v>
      </c>
      <c r="C1096" t="s">
        <v>2344</v>
      </c>
      <c r="D1096" s="105" t="s">
        <v>2345</v>
      </c>
      <c r="E1096" s="187">
        <v>43075</v>
      </c>
      <c r="F1096" t="s">
        <v>1374</v>
      </c>
      <c r="H1096" t="s">
        <v>7118</v>
      </c>
    </row>
    <row r="1097" spans="1:8">
      <c r="A1097" t="s">
        <v>58</v>
      </c>
      <c r="B1097" t="s">
        <v>7469</v>
      </c>
      <c r="C1097" t="s">
        <v>52</v>
      </c>
      <c r="D1097" s="105" t="s">
        <v>36</v>
      </c>
      <c r="E1097" s="187">
        <v>43061</v>
      </c>
      <c r="F1097" t="s">
        <v>15</v>
      </c>
      <c r="H1097" t="s">
        <v>6867</v>
      </c>
    </row>
    <row r="1098" spans="1:8">
      <c r="A1098" t="s">
        <v>6078</v>
      </c>
      <c r="B1098" t="s">
        <v>7470</v>
      </c>
      <c r="C1098" t="s">
        <v>2346</v>
      </c>
      <c r="D1098" s="105" t="s">
        <v>2347</v>
      </c>
      <c r="E1098" s="187">
        <v>42709</v>
      </c>
      <c r="F1098" t="s">
        <v>1374</v>
      </c>
      <c r="H1098" t="s">
        <v>7471</v>
      </c>
    </row>
    <row r="1099" spans="1:8">
      <c r="A1099" t="s">
        <v>6372</v>
      </c>
      <c r="B1099" t="s">
        <v>7472</v>
      </c>
      <c r="C1099" t="s">
        <v>2348</v>
      </c>
      <c r="D1099" s="105" t="s">
        <v>2349</v>
      </c>
      <c r="E1099" s="187">
        <v>43060</v>
      </c>
      <c r="F1099" t="s">
        <v>1374</v>
      </c>
      <c r="H1099" t="s">
        <v>6455</v>
      </c>
    </row>
    <row r="1100" spans="1:8">
      <c r="A1100" t="s">
        <v>6213</v>
      </c>
      <c r="B1100" t="s">
        <v>7473</v>
      </c>
      <c r="C1100" t="s">
        <v>2350</v>
      </c>
      <c r="D1100" s="105" t="s">
        <v>2351</v>
      </c>
      <c r="E1100" s="187">
        <v>43066</v>
      </c>
      <c r="F1100" t="s">
        <v>1374</v>
      </c>
      <c r="H1100" t="s">
        <v>6320</v>
      </c>
    </row>
    <row r="1101" spans="1:8">
      <c r="A1101" t="s">
        <v>6659</v>
      </c>
      <c r="B1101" t="s">
        <v>7474</v>
      </c>
      <c r="C1101" t="s">
        <v>2352</v>
      </c>
      <c r="D1101" s="105" t="s">
        <v>2353</v>
      </c>
      <c r="E1101" s="187">
        <v>43070</v>
      </c>
      <c r="F1101" t="s">
        <v>2316</v>
      </c>
      <c r="H1101" t="s">
        <v>6726</v>
      </c>
    </row>
    <row r="1102" spans="1:8">
      <c r="A1102" t="s">
        <v>6659</v>
      </c>
      <c r="B1102" t="s">
        <v>7475</v>
      </c>
      <c r="C1102" t="s">
        <v>2354</v>
      </c>
      <c r="D1102" s="105" t="s">
        <v>2355</v>
      </c>
      <c r="E1102" s="187">
        <v>43070</v>
      </c>
      <c r="F1102" t="s">
        <v>1374</v>
      </c>
      <c r="H1102" t="s">
        <v>6757</v>
      </c>
    </row>
    <row r="1103" spans="1:8">
      <c r="A1103" t="s">
        <v>6659</v>
      </c>
      <c r="B1103" t="s">
        <v>7476</v>
      </c>
      <c r="C1103" t="s">
        <v>2356</v>
      </c>
      <c r="D1103" s="105" t="s">
        <v>2357</v>
      </c>
      <c r="E1103" s="187">
        <v>43070</v>
      </c>
      <c r="F1103" t="s">
        <v>2316</v>
      </c>
      <c r="H1103" t="s">
        <v>6734</v>
      </c>
    </row>
    <row r="1104" spans="1:8">
      <c r="A1104" t="s">
        <v>6659</v>
      </c>
      <c r="B1104" t="s">
        <v>7477</v>
      </c>
      <c r="C1104" t="s">
        <v>2358</v>
      </c>
      <c r="D1104" s="105" t="s">
        <v>2359</v>
      </c>
      <c r="E1104" s="187">
        <v>43077</v>
      </c>
      <c r="F1104" t="s">
        <v>2316</v>
      </c>
      <c r="H1104" t="s">
        <v>6748</v>
      </c>
    </row>
    <row r="1105" spans="1:8">
      <c r="A1105" t="s">
        <v>6659</v>
      </c>
      <c r="B1105" t="s">
        <v>7478</v>
      </c>
      <c r="C1105" t="s">
        <v>2360</v>
      </c>
      <c r="D1105" s="105" t="s">
        <v>2361</v>
      </c>
      <c r="E1105" s="187">
        <v>43070</v>
      </c>
      <c r="F1105" t="s">
        <v>2316</v>
      </c>
      <c r="H1105" t="s">
        <v>6742</v>
      </c>
    </row>
    <row r="1106" spans="1:8">
      <c r="A1106" t="s">
        <v>6659</v>
      </c>
      <c r="B1106" t="s">
        <v>7479</v>
      </c>
      <c r="C1106" t="s">
        <v>2362</v>
      </c>
      <c r="D1106" s="105" t="s">
        <v>2363</v>
      </c>
      <c r="E1106" s="187">
        <v>43070</v>
      </c>
      <c r="F1106" t="s">
        <v>2316</v>
      </c>
      <c r="H1106" t="s">
        <v>7055</v>
      </c>
    </row>
    <row r="1107" spans="1:8">
      <c r="A1107" t="s">
        <v>6659</v>
      </c>
      <c r="B1107" t="s">
        <v>7480</v>
      </c>
      <c r="C1107" t="s">
        <v>2364</v>
      </c>
      <c r="D1107" s="105" t="s">
        <v>2365</v>
      </c>
      <c r="E1107" s="187">
        <v>43070</v>
      </c>
      <c r="F1107" t="s">
        <v>1374</v>
      </c>
      <c r="H1107" t="s">
        <v>7276</v>
      </c>
    </row>
    <row r="1108" spans="1:8">
      <c r="A1108" t="s">
        <v>6659</v>
      </c>
      <c r="B1108" t="s">
        <v>7481</v>
      </c>
      <c r="C1108" t="s">
        <v>2366</v>
      </c>
      <c r="D1108" s="105" t="s">
        <v>2367</v>
      </c>
      <c r="E1108" s="187">
        <v>43070</v>
      </c>
      <c r="F1108" t="s">
        <v>2316</v>
      </c>
      <c r="H1108" t="s">
        <v>6791</v>
      </c>
    </row>
    <row r="1109" spans="1:8">
      <c r="A1109" t="s">
        <v>6659</v>
      </c>
      <c r="B1109" t="s">
        <v>7482</v>
      </c>
      <c r="C1109" t="s">
        <v>2368</v>
      </c>
      <c r="D1109" s="105" t="s">
        <v>2369</v>
      </c>
      <c r="E1109" s="187">
        <v>43070</v>
      </c>
      <c r="F1109" t="s">
        <v>2316</v>
      </c>
      <c r="H1109" t="s">
        <v>7483</v>
      </c>
    </row>
    <row r="1110" spans="1:8">
      <c r="A1110" t="s">
        <v>6659</v>
      </c>
      <c r="B1110" t="s">
        <v>7484</v>
      </c>
      <c r="C1110" t="s">
        <v>2370</v>
      </c>
      <c r="D1110" s="105" t="s">
        <v>2371</v>
      </c>
      <c r="E1110" s="187" t="s">
        <v>2372</v>
      </c>
      <c r="F1110" t="s">
        <v>2316</v>
      </c>
      <c r="H1110" t="s">
        <v>7383</v>
      </c>
    </row>
    <row r="1111" spans="1:8">
      <c r="A1111" t="s">
        <v>6372</v>
      </c>
      <c r="B1111" t="s">
        <v>7485</v>
      </c>
      <c r="C1111" t="s">
        <v>2373</v>
      </c>
      <c r="D1111" s="105" t="s">
        <v>2374</v>
      </c>
      <c r="E1111" s="187">
        <v>43080</v>
      </c>
      <c r="F1111" t="s">
        <v>2316</v>
      </c>
      <c r="H1111" t="s">
        <v>7486</v>
      </c>
    </row>
    <row r="1112" spans="1:8">
      <c r="A1112" t="s">
        <v>6372</v>
      </c>
      <c r="B1112" t="s">
        <v>7487</v>
      </c>
      <c r="C1112" t="s">
        <v>2375</v>
      </c>
      <c r="D1112" s="105" t="s">
        <v>2376</v>
      </c>
      <c r="E1112" s="187">
        <v>43060</v>
      </c>
      <c r="F1112" t="s">
        <v>1374</v>
      </c>
      <c r="H1112" t="s">
        <v>7486</v>
      </c>
    </row>
    <row r="1113" spans="1:8">
      <c r="A1113" t="s">
        <v>6213</v>
      </c>
      <c r="B1113" t="s">
        <v>7488</v>
      </c>
      <c r="C1113" t="s">
        <v>2377</v>
      </c>
      <c r="D1113" s="105" t="s">
        <v>2378</v>
      </c>
      <c r="E1113" s="187">
        <v>43080</v>
      </c>
      <c r="F1113" t="s">
        <v>1374</v>
      </c>
      <c r="H1113" t="s">
        <v>7457</v>
      </c>
    </row>
    <row r="1114" spans="1:8">
      <c r="A1114" t="s">
        <v>6372</v>
      </c>
      <c r="B1114" t="s">
        <v>7489</v>
      </c>
      <c r="C1114" t="s">
        <v>2379</v>
      </c>
      <c r="D1114" s="105" t="s">
        <v>2380</v>
      </c>
      <c r="E1114" s="187">
        <v>43070</v>
      </c>
      <c r="F1114" t="s">
        <v>1374</v>
      </c>
      <c r="H1114" t="s">
        <v>6518</v>
      </c>
    </row>
    <row r="1115" spans="1:8">
      <c r="A1115" t="s">
        <v>6078</v>
      </c>
      <c r="B1115" t="s">
        <v>7490</v>
      </c>
      <c r="C1115" t="s">
        <v>2381</v>
      </c>
      <c r="D1115" s="105" t="s">
        <v>2382</v>
      </c>
      <c r="E1115" s="187">
        <v>43070</v>
      </c>
      <c r="F1115" t="s">
        <v>57</v>
      </c>
      <c r="H1115" t="s">
        <v>7352</v>
      </c>
    </row>
    <row r="1116" spans="1:8">
      <c r="A1116" t="s">
        <v>6213</v>
      </c>
      <c r="B1116" t="s">
        <v>7491</v>
      </c>
      <c r="C1116" t="s">
        <v>2383</v>
      </c>
      <c r="D1116" s="105" t="s">
        <v>2384</v>
      </c>
      <c r="E1116" s="187">
        <v>43070</v>
      </c>
      <c r="F1116" t="s">
        <v>2316</v>
      </c>
      <c r="H1116" t="s">
        <v>6226</v>
      </c>
    </row>
    <row r="1117" spans="1:8">
      <c r="A1117" t="s">
        <v>6213</v>
      </c>
      <c r="B1117" t="s">
        <v>7492</v>
      </c>
      <c r="C1117" t="s">
        <v>2385</v>
      </c>
      <c r="D1117" s="105" t="s">
        <v>2386</v>
      </c>
      <c r="E1117" s="187">
        <v>43069</v>
      </c>
      <c r="F1117" t="s">
        <v>1374</v>
      </c>
      <c r="H1117" t="s">
        <v>6294</v>
      </c>
    </row>
    <row r="1118" spans="1:8">
      <c r="A1118" t="s">
        <v>6213</v>
      </c>
      <c r="B1118" t="s">
        <v>7493</v>
      </c>
      <c r="C1118" t="s">
        <v>2387</v>
      </c>
      <c r="D1118" s="105" t="s">
        <v>2388</v>
      </c>
      <c r="E1118" s="187">
        <v>43062</v>
      </c>
      <c r="F1118" t="s">
        <v>107</v>
      </c>
    </row>
    <row r="1119" spans="1:8">
      <c r="A1119" t="s">
        <v>6213</v>
      </c>
      <c r="B1119" t="s">
        <v>7494</v>
      </c>
      <c r="C1119" t="s">
        <v>2389</v>
      </c>
      <c r="D1119" s="105" t="s">
        <v>2390</v>
      </c>
      <c r="E1119" s="187">
        <v>43078</v>
      </c>
      <c r="F1119" t="s">
        <v>1374</v>
      </c>
      <c r="H1119" t="s">
        <v>6246</v>
      </c>
    </row>
    <row r="1120" spans="1:8">
      <c r="A1120" t="s">
        <v>6531</v>
      </c>
      <c r="B1120" t="s">
        <v>7495</v>
      </c>
      <c r="C1120" t="s">
        <v>2391</v>
      </c>
      <c r="D1120" s="105" t="s">
        <v>2392</v>
      </c>
      <c r="E1120" s="187">
        <v>43060</v>
      </c>
      <c r="H1120" t="s">
        <v>7405</v>
      </c>
    </row>
    <row r="1121" spans="1:8">
      <c r="A1121" t="s">
        <v>6531</v>
      </c>
      <c r="B1121" t="s">
        <v>7496</v>
      </c>
      <c r="C1121" t="s">
        <v>2393</v>
      </c>
      <c r="D1121" s="105" t="s">
        <v>2394</v>
      </c>
      <c r="E1121" s="187">
        <v>43070</v>
      </c>
      <c r="F1121" t="s">
        <v>1374</v>
      </c>
      <c r="H1121" t="s">
        <v>7405</v>
      </c>
    </row>
    <row r="1122" spans="1:8">
      <c r="A1122" t="s">
        <v>6531</v>
      </c>
      <c r="B1122" t="s">
        <v>7497</v>
      </c>
      <c r="C1122" t="s">
        <v>2395</v>
      </c>
      <c r="D1122" s="105" t="s">
        <v>2396</v>
      </c>
      <c r="E1122" s="187">
        <v>43070</v>
      </c>
      <c r="F1122" t="s">
        <v>2397</v>
      </c>
      <c r="H1122" t="s">
        <v>6534</v>
      </c>
    </row>
    <row r="1123" spans="1:8">
      <c r="A1123" t="s">
        <v>6531</v>
      </c>
      <c r="B1123" t="s">
        <v>7498</v>
      </c>
      <c r="C1123" t="s">
        <v>2398</v>
      </c>
      <c r="D1123" s="105" t="s">
        <v>2399</v>
      </c>
      <c r="E1123" s="187">
        <v>43071</v>
      </c>
      <c r="F1123" t="s">
        <v>2397</v>
      </c>
      <c r="H1123" t="s">
        <v>7173</v>
      </c>
    </row>
    <row r="1124" spans="1:8">
      <c r="A1124" t="s">
        <v>6531</v>
      </c>
      <c r="B1124" t="s">
        <v>7499</v>
      </c>
      <c r="C1124" t="s">
        <v>2400</v>
      </c>
      <c r="D1124" s="105" t="s">
        <v>2401</v>
      </c>
      <c r="E1124" s="187">
        <v>43076</v>
      </c>
      <c r="F1124" t="s">
        <v>1994</v>
      </c>
      <c r="H1124" t="s">
        <v>7405</v>
      </c>
    </row>
    <row r="1125" spans="1:8">
      <c r="A1125" t="s">
        <v>6659</v>
      </c>
      <c r="B1125" t="s">
        <v>7500</v>
      </c>
      <c r="C1125" t="s">
        <v>2402</v>
      </c>
      <c r="D1125" s="105" t="s">
        <v>2403</v>
      </c>
      <c r="E1125" s="187">
        <v>43083</v>
      </c>
      <c r="F1125" t="s">
        <v>2316</v>
      </c>
      <c r="H1125" t="s">
        <v>6726</v>
      </c>
    </row>
    <row r="1126" spans="1:8">
      <c r="A1126" t="s">
        <v>6531</v>
      </c>
      <c r="B1126" t="s">
        <v>7501</v>
      </c>
      <c r="C1126" t="s">
        <v>2404</v>
      </c>
      <c r="D1126" s="105" t="s">
        <v>2405</v>
      </c>
      <c r="E1126" s="187">
        <v>43087</v>
      </c>
      <c r="F1126" t="s">
        <v>203</v>
      </c>
      <c r="H1126" t="s">
        <v>7502</v>
      </c>
    </row>
    <row r="1127" spans="1:8">
      <c r="A1127" t="s">
        <v>6531</v>
      </c>
      <c r="B1127" t="s">
        <v>7503</v>
      </c>
      <c r="C1127" t="s">
        <v>2406</v>
      </c>
      <c r="D1127" s="105" t="s">
        <v>2407</v>
      </c>
      <c r="E1127" s="187">
        <v>43082</v>
      </c>
      <c r="F1127" t="s">
        <v>107</v>
      </c>
      <c r="H1127" t="s">
        <v>7504</v>
      </c>
    </row>
    <row r="1128" spans="1:8">
      <c r="A1128" t="s">
        <v>6078</v>
      </c>
      <c r="B1128" t="s">
        <v>7505</v>
      </c>
      <c r="C1128" t="s">
        <v>2408</v>
      </c>
      <c r="D1128" s="105" t="s">
        <v>2409</v>
      </c>
      <c r="E1128" s="187" t="s">
        <v>2312</v>
      </c>
      <c r="F1128" t="s">
        <v>1374</v>
      </c>
      <c r="H1128" t="s">
        <v>7236</v>
      </c>
    </row>
    <row r="1129" spans="1:8">
      <c r="A1129" t="s">
        <v>6078</v>
      </c>
      <c r="B1129" t="s">
        <v>7506</v>
      </c>
      <c r="C1129" t="s">
        <v>2410</v>
      </c>
      <c r="D1129" s="105" t="s">
        <v>2411</v>
      </c>
      <c r="E1129" s="187">
        <v>43047</v>
      </c>
      <c r="F1129" t="s">
        <v>1738</v>
      </c>
      <c r="H1129" t="s">
        <v>6118</v>
      </c>
    </row>
    <row r="1130" spans="1:8">
      <c r="A1130" t="s">
        <v>6078</v>
      </c>
      <c r="B1130" t="s">
        <v>7507</v>
      </c>
      <c r="C1130" t="s">
        <v>2412</v>
      </c>
      <c r="D1130" s="105" t="s">
        <v>2413</v>
      </c>
      <c r="E1130" s="187">
        <v>43084</v>
      </c>
      <c r="F1130" t="s">
        <v>2316</v>
      </c>
      <c r="H1130" t="s">
        <v>6084</v>
      </c>
    </row>
    <row r="1131" spans="1:8">
      <c r="A1131" t="s">
        <v>6078</v>
      </c>
      <c r="B1131" t="s">
        <v>7508</v>
      </c>
      <c r="C1131" t="s">
        <v>2414</v>
      </c>
      <c r="D1131" s="105" t="s">
        <v>2415</v>
      </c>
      <c r="E1131" s="187">
        <v>43084</v>
      </c>
      <c r="F1131" t="s">
        <v>1374</v>
      </c>
      <c r="H1131" t="s">
        <v>6084</v>
      </c>
    </row>
    <row r="1132" spans="1:8">
      <c r="A1132" t="s">
        <v>6078</v>
      </c>
      <c r="B1132" t="s">
        <v>7509</v>
      </c>
      <c r="C1132" t="s">
        <v>2416</v>
      </c>
      <c r="D1132" s="105" t="s">
        <v>2417</v>
      </c>
      <c r="E1132" s="187">
        <v>43084</v>
      </c>
      <c r="F1132" t="s">
        <v>1374</v>
      </c>
      <c r="H1132" t="s">
        <v>7345</v>
      </c>
    </row>
    <row r="1133" spans="1:8">
      <c r="A1133" t="s">
        <v>6078</v>
      </c>
      <c r="B1133" t="s">
        <v>7510</v>
      </c>
      <c r="C1133" t="s">
        <v>2418</v>
      </c>
      <c r="D1133" s="105" t="s">
        <v>2419</v>
      </c>
      <c r="E1133" s="187">
        <v>43084</v>
      </c>
      <c r="F1133" t="s">
        <v>1738</v>
      </c>
      <c r="H1133" t="s">
        <v>7393</v>
      </c>
    </row>
    <row r="1134" spans="1:8">
      <c r="A1134" t="s">
        <v>6531</v>
      </c>
      <c r="B1134" t="s">
        <v>7511</v>
      </c>
      <c r="C1134" t="s">
        <v>2420</v>
      </c>
      <c r="D1134" s="105" t="s">
        <v>2421</v>
      </c>
      <c r="H1134" t="s">
        <v>7512</v>
      </c>
    </row>
    <row r="1135" spans="1:8">
      <c r="A1135" t="s">
        <v>6372</v>
      </c>
      <c r="B1135" t="s">
        <v>7513</v>
      </c>
      <c r="C1135" t="s">
        <v>2422</v>
      </c>
      <c r="D1135" s="105" t="s">
        <v>2423</v>
      </c>
      <c r="E1135" s="187">
        <v>43083</v>
      </c>
      <c r="F1135" t="s">
        <v>2316</v>
      </c>
      <c r="H1135" t="s">
        <v>7514</v>
      </c>
    </row>
    <row r="1136" spans="1:8">
      <c r="A1136" t="s">
        <v>6372</v>
      </c>
      <c r="B1136" t="s">
        <v>7515</v>
      </c>
      <c r="C1136" t="s">
        <v>2424</v>
      </c>
      <c r="D1136" s="105" t="s">
        <v>2425</v>
      </c>
      <c r="E1136" s="187">
        <v>43081</v>
      </c>
      <c r="F1136" t="s">
        <v>1374</v>
      </c>
      <c r="H1136" t="s">
        <v>6483</v>
      </c>
    </row>
    <row r="1137" spans="1:8">
      <c r="A1137" t="s">
        <v>6372</v>
      </c>
      <c r="B1137" t="s">
        <v>7516</v>
      </c>
      <c r="C1137" t="s">
        <v>2426</v>
      </c>
      <c r="D1137" s="105" t="s">
        <v>2427</v>
      </c>
      <c r="E1137" s="187">
        <v>43082</v>
      </c>
      <c r="F1137" t="s">
        <v>2316</v>
      </c>
      <c r="H1137" t="s">
        <v>7517</v>
      </c>
    </row>
    <row r="1138" spans="1:8">
      <c r="A1138" t="s">
        <v>6213</v>
      </c>
      <c r="B1138" t="s">
        <v>7518</v>
      </c>
      <c r="C1138" t="s">
        <v>2428</v>
      </c>
      <c r="D1138" s="105" t="s">
        <v>2429</v>
      </c>
      <c r="E1138" s="187">
        <v>43075</v>
      </c>
      <c r="F1138" t="s">
        <v>1374</v>
      </c>
      <c r="H1138" t="s">
        <v>7519</v>
      </c>
    </row>
    <row r="1139" spans="1:8">
      <c r="A1139" t="s">
        <v>6213</v>
      </c>
      <c r="B1139" t="s">
        <v>7520</v>
      </c>
      <c r="C1139" t="s">
        <v>2430</v>
      </c>
      <c r="D1139" s="105" t="s">
        <v>2431</v>
      </c>
      <c r="E1139" s="187">
        <v>43088</v>
      </c>
      <c r="F1139" t="s">
        <v>2316</v>
      </c>
      <c r="H1139" t="s">
        <v>6294</v>
      </c>
    </row>
    <row r="1140" spans="1:8">
      <c r="A1140" t="s">
        <v>6078</v>
      </c>
      <c r="B1140" t="s">
        <v>7521</v>
      </c>
      <c r="C1140" t="s">
        <v>2432</v>
      </c>
      <c r="D1140" s="105" t="s">
        <v>2433</v>
      </c>
      <c r="E1140" s="187">
        <v>43073</v>
      </c>
      <c r="F1140" t="s">
        <v>1374</v>
      </c>
      <c r="H1140" t="s">
        <v>6164</v>
      </c>
    </row>
    <row r="1141" spans="1:8">
      <c r="A1141" t="s">
        <v>6078</v>
      </c>
      <c r="B1141" t="s">
        <v>7522</v>
      </c>
      <c r="C1141" t="s">
        <v>2434</v>
      </c>
      <c r="D1141" s="105" t="s">
        <v>2435</v>
      </c>
      <c r="E1141" s="187">
        <v>43075</v>
      </c>
      <c r="F1141" t="s">
        <v>1374</v>
      </c>
      <c r="H1141" t="s">
        <v>6176</v>
      </c>
    </row>
    <row r="1142" spans="1:8">
      <c r="A1142" t="s">
        <v>6372</v>
      </c>
      <c r="B1142" t="s">
        <v>7523</v>
      </c>
      <c r="C1142" t="s">
        <v>2436</v>
      </c>
      <c r="D1142" s="105" t="s">
        <v>2437</v>
      </c>
      <c r="E1142" s="187">
        <v>43084</v>
      </c>
      <c r="F1142" t="s">
        <v>2316</v>
      </c>
      <c r="H1142" t="s">
        <v>6429</v>
      </c>
    </row>
    <row r="1143" spans="1:8">
      <c r="A1143" t="s">
        <v>6659</v>
      </c>
      <c r="B1143" t="s">
        <v>7524</v>
      </c>
      <c r="C1143" t="s">
        <v>2438</v>
      </c>
      <c r="D1143" s="105" t="s">
        <v>2439</v>
      </c>
      <c r="E1143" s="187">
        <v>43088</v>
      </c>
      <c r="F1143" t="s">
        <v>1374</v>
      </c>
      <c r="H1143" t="s">
        <v>7265</v>
      </c>
    </row>
    <row r="1144" spans="1:8">
      <c r="A1144" t="s">
        <v>6659</v>
      </c>
      <c r="B1144" t="s">
        <v>7525</v>
      </c>
      <c r="C1144" t="s">
        <v>2440</v>
      </c>
      <c r="D1144" s="105" t="s">
        <v>2441</v>
      </c>
      <c r="F1144" t="s">
        <v>1431</v>
      </c>
      <c r="H1144" t="s">
        <v>6941</v>
      </c>
    </row>
    <row r="1145" spans="1:8">
      <c r="A1145" t="s">
        <v>6531</v>
      </c>
      <c r="B1145" t="s">
        <v>7526</v>
      </c>
      <c r="C1145" t="s">
        <v>2442</v>
      </c>
      <c r="D1145" s="105" t="s">
        <v>2443</v>
      </c>
      <c r="E1145" s="187">
        <v>42826</v>
      </c>
      <c r="F1145" t="s">
        <v>57</v>
      </c>
      <c r="H1145" t="s">
        <v>6553</v>
      </c>
    </row>
    <row r="1146" spans="1:8">
      <c r="A1146" t="s">
        <v>6531</v>
      </c>
      <c r="B1146" t="s">
        <v>7527</v>
      </c>
      <c r="C1146" t="s">
        <v>2444</v>
      </c>
      <c r="D1146" s="105" t="s">
        <v>2445</v>
      </c>
      <c r="E1146" s="187">
        <v>43089</v>
      </c>
      <c r="F1146" t="s">
        <v>176</v>
      </c>
      <c r="H1146" t="s">
        <v>1141</v>
      </c>
    </row>
    <row r="1147" spans="1:8">
      <c r="A1147" t="s">
        <v>6078</v>
      </c>
      <c r="B1147" t="s">
        <v>7528</v>
      </c>
      <c r="C1147" t="s">
        <v>2446</v>
      </c>
      <c r="D1147" s="105" t="s">
        <v>2447</v>
      </c>
      <c r="H1147" t="s">
        <v>7529</v>
      </c>
    </row>
    <row r="1148" spans="1:8">
      <c r="A1148" t="s">
        <v>6372</v>
      </c>
      <c r="B1148" t="s">
        <v>7530</v>
      </c>
      <c r="C1148" t="s">
        <v>2448</v>
      </c>
      <c r="D1148" s="105" t="s">
        <v>2449</v>
      </c>
      <c r="E1148" s="187">
        <v>43083</v>
      </c>
      <c r="F1148" t="s">
        <v>2316</v>
      </c>
      <c r="H1148" t="s">
        <v>6483</v>
      </c>
    </row>
    <row r="1149" spans="1:8">
      <c r="A1149" t="s">
        <v>6213</v>
      </c>
      <c r="B1149" t="s">
        <v>7531</v>
      </c>
      <c r="C1149" t="s">
        <v>2450</v>
      </c>
      <c r="D1149" s="105" t="s">
        <v>2451</v>
      </c>
      <c r="E1149" s="187">
        <v>43089</v>
      </c>
      <c r="F1149" t="s">
        <v>1374</v>
      </c>
      <c r="H1149" t="s">
        <v>6221</v>
      </c>
    </row>
    <row r="1150" spans="1:8">
      <c r="A1150" t="s">
        <v>6213</v>
      </c>
      <c r="B1150" t="s">
        <v>7532</v>
      </c>
      <c r="C1150" t="s">
        <v>2452</v>
      </c>
      <c r="D1150" s="105" t="s">
        <v>2453</v>
      </c>
      <c r="E1150" s="187">
        <v>43089</v>
      </c>
      <c r="F1150" t="s">
        <v>2316</v>
      </c>
      <c r="H1150" t="s">
        <v>6221</v>
      </c>
    </row>
    <row r="1151" spans="1:8">
      <c r="A1151" t="s">
        <v>6213</v>
      </c>
      <c r="B1151" t="s">
        <v>7533</v>
      </c>
      <c r="C1151" t="s">
        <v>2454</v>
      </c>
      <c r="D1151" s="105" t="s">
        <v>2455</v>
      </c>
      <c r="E1151" s="187">
        <v>43089</v>
      </c>
      <c r="F1151" t="s">
        <v>1374</v>
      </c>
      <c r="H1151" t="s">
        <v>6221</v>
      </c>
    </row>
    <row r="1152" spans="1:8">
      <c r="A1152" t="s">
        <v>6659</v>
      </c>
      <c r="B1152" t="s">
        <v>7534</v>
      </c>
      <c r="C1152" t="s">
        <v>2456</v>
      </c>
      <c r="D1152" s="105" t="s">
        <v>2457</v>
      </c>
      <c r="E1152" s="187">
        <v>43080</v>
      </c>
      <c r="F1152" t="s">
        <v>107</v>
      </c>
      <c r="H1152" t="s">
        <v>7535</v>
      </c>
    </row>
    <row r="1153" spans="1:8">
      <c r="A1153" t="s">
        <v>6078</v>
      </c>
      <c r="B1153" t="s">
        <v>7536</v>
      </c>
      <c r="C1153" t="s">
        <v>2458</v>
      </c>
      <c r="D1153" s="105" t="s">
        <v>2459</v>
      </c>
      <c r="E1153" s="187">
        <v>42186</v>
      </c>
      <c r="F1153" t="s">
        <v>57</v>
      </c>
      <c r="H1153" t="s">
        <v>6167</v>
      </c>
    </row>
    <row r="1154" spans="1:8">
      <c r="A1154" t="s">
        <v>6078</v>
      </c>
      <c r="B1154" t="s">
        <v>7537</v>
      </c>
      <c r="C1154" t="s">
        <v>2460</v>
      </c>
      <c r="D1154" s="105" t="s">
        <v>2461</v>
      </c>
      <c r="E1154" s="187">
        <v>43094</v>
      </c>
      <c r="F1154" t="s">
        <v>2316</v>
      </c>
      <c r="H1154" t="s">
        <v>6103</v>
      </c>
    </row>
    <row r="1155" spans="1:8">
      <c r="A1155" t="s">
        <v>6078</v>
      </c>
      <c r="B1155" t="s">
        <v>7538</v>
      </c>
      <c r="C1155" t="s">
        <v>2462</v>
      </c>
      <c r="D1155" s="105" t="s">
        <v>2463</v>
      </c>
      <c r="E1155" s="187">
        <v>43094</v>
      </c>
      <c r="F1155" t="s">
        <v>1374</v>
      </c>
      <c r="H1155" t="s">
        <v>6103</v>
      </c>
    </row>
    <row r="1156" spans="1:8">
      <c r="A1156" t="s">
        <v>6659</v>
      </c>
      <c r="B1156" t="s">
        <v>7539</v>
      </c>
      <c r="C1156" t="s">
        <v>2464</v>
      </c>
      <c r="D1156" s="105" t="s">
        <v>2465</v>
      </c>
      <c r="E1156" s="187">
        <v>43090</v>
      </c>
      <c r="F1156" t="s">
        <v>1374</v>
      </c>
      <c r="H1156" t="s">
        <v>6726</v>
      </c>
    </row>
    <row r="1157" spans="1:8">
      <c r="A1157" t="s">
        <v>6372</v>
      </c>
      <c r="B1157" t="s">
        <v>7540</v>
      </c>
      <c r="C1157" t="s">
        <v>2466</v>
      </c>
      <c r="D1157" s="105" t="s">
        <v>2467</v>
      </c>
      <c r="E1157" s="187">
        <v>43083</v>
      </c>
      <c r="F1157" t="s">
        <v>2316</v>
      </c>
      <c r="H1157" t="s">
        <v>6514</v>
      </c>
    </row>
    <row r="1158" spans="1:8">
      <c r="A1158" t="s">
        <v>6372</v>
      </c>
      <c r="B1158" t="s">
        <v>7541</v>
      </c>
      <c r="C1158" t="s">
        <v>2468</v>
      </c>
      <c r="D1158" s="105" t="s">
        <v>2469</v>
      </c>
      <c r="E1158" s="187">
        <v>43094</v>
      </c>
      <c r="F1158" t="s">
        <v>1374</v>
      </c>
      <c r="H1158" t="s">
        <v>7486</v>
      </c>
    </row>
    <row r="1159" spans="1:8">
      <c r="A1159" t="s">
        <v>6372</v>
      </c>
      <c r="B1159" t="s">
        <v>7542</v>
      </c>
      <c r="C1159" t="s">
        <v>2470</v>
      </c>
      <c r="D1159" s="105" t="s">
        <v>2471</v>
      </c>
      <c r="E1159" s="187">
        <v>43094</v>
      </c>
      <c r="F1159" t="s">
        <v>2316</v>
      </c>
      <c r="H1159" t="s">
        <v>6518</v>
      </c>
    </row>
    <row r="1160" spans="1:8">
      <c r="A1160" t="s">
        <v>6078</v>
      </c>
      <c r="B1160" t="s">
        <v>7543</v>
      </c>
      <c r="C1160" t="s">
        <v>2472</v>
      </c>
      <c r="D1160" s="105" t="s">
        <v>2473</v>
      </c>
      <c r="E1160" s="187">
        <v>43095</v>
      </c>
      <c r="F1160" t="s">
        <v>1374</v>
      </c>
      <c r="H1160" t="s">
        <v>7131</v>
      </c>
    </row>
    <row r="1161" spans="1:8">
      <c r="A1161" t="s">
        <v>6078</v>
      </c>
      <c r="B1161" t="s">
        <v>7544</v>
      </c>
      <c r="C1161" t="s">
        <v>2474</v>
      </c>
      <c r="D1161" s="105" t="s">
        <v>2475</v>
      </c>
      <c r="E1161" s="187">
        <v>43096</v>
      </c>
      <c r="F1161" t="s">
        <v>1374</v>
      </c>
      <c r="H1161" t="s">
        <v>7236</v>
      </c>
    </row>
    <row r="1162" spans="1:8">
      <c r="A1162" t="s">
        <v>6078</v>
      </c>
      <c r="B1162" t="s">
        <v>7545</v>
      </c>
      <c r="C1162" t="s">
        <v>2476</v>
      </c>
      <c r="D1162" s="105" t="s">
        <v>2477</v>
      </c>
      <c r="E1162" s="187">
        <v>43045</v>
      </c>
      <c r="F1162" t="s">
        <v>1374</v>
      </c>
      <c r="H1162" t="s">
        <v>7236</v>
      </c>
    </row>
    <row r="1163" spans="1:8">
      <c r="A1163" t="s">
        <v>6659</v>
      </c>
      <c r="B1163" t="s">
        <v>7546</v>
      </c>
      <c r="C1163" t="s">
        <v>2478</v>
      </c>
      <c r="D1163" s="105" t="s">
        <v>2479</v>
      </c>
      <c r="E1163" s="187">
        <v>43090</v>
      </c>
      <c r="F1163" t="s">
        <v>2316</v>
      </c>
      <c r="H1163" t="s">
        <v>6791</v>
      </c>
    </row>
    <row r="1164" spans="1:8">
      <c r="A1164" t="s">
        <v>6078</v>
      </c>
      <c r="B1164" t="s">
        <v>7547</v>
      </c>
      <c r="C1164" t="s">
        <v>2480</v>
      </c>
      <c r="D1164" s="105" t="s">
        <v>2481</v>
      </c>
      <c r="E1164" s="187">
        <v>43102</v>
      </c>
      <c r="F1164" t="s">
        <v>2316</v>
      </c>
      <c r="H1164" t="s">
        <v>7118</v>
      </c>
    </row>
    <row r="1165" spans="1:8">
      <c r="A1165" t="s">
        <v>6078</v>
      </c>
      <c r="B1165" t="s">
        <v>7548</v>
      </c>
      <c r="C1165" t="s">
        <v>2482</v>
      </c>
      <c r="D1165" s="105" t="s">
        <v>2483</v>
      </c>
      <c r="E1165" s="187">
        <v>43102</v>
      </c>
      <c r="F1165" t="s">
        <v>1374</v>
      </c>
      <c r="H1165" t="s">
        <v>7118</v>
      </c>
    </row>
    <row r="1166" spans="1:8">
      <c r="A1166" t="s">
        <v>6078</v>
      </c>
      <c r="B1166" t="s">
        <v>7549</v>
      </c>
      <c r="C1166" t="s">
        <v>2484</v>
      </c>
      <c r="D1166" s="105" t="s">
        <v>2485</v>
      </c>
      <c r="E1166" s="187">
        <v>43094</v>
      </c>
      <c r="F1166" t="s">
        <v>107</v>
      </c>
      <c r="H1166" t="s">
        <v>6103</v>
      </c>
    </row>
    <row r="1167" spans="1:8">
      <c r="A1167" t="s">
        <v>6372</v>
      </c>
      <c r="B1167" t="s">
        <v>7550</v>
      </c>
      <c r="C1167" t="s">
        <v>2486</v>
      </c>
      <c r="D1167" s="105" t="s">
        <v>2487</v>
      </c>
      <c r="E1167" s="187">
        <v>43090</v>
      </c>
      <c r="F1167" t="s">
        <v>107</v>
      </c>
      <c r="H1167" t="s">
        <v>7551</v>
      </c>
    </row>
    <row r="1168" spans="1:8">
      <c r="A1168" t="s">
        <v>6372</v>
      </c>
      <c r="B1168" t="s">
        <v>7552</v>
      </c>
      <c r="C1168" t="s">
        <v>2488</v>
      </c>
      <c r="D1168" s="105" t="s">
        <v>2489</v>
      </c>
      <c r="E1168" s="187">
        <v>43090</v>
      </c>
      <c r="F1168" t="s">
        <v>2316</v>
      </c>
      <c r="H1168" t="s">
        <v>6455</v>
      </c>
    </row>
    <row r="1169" spans="1:8">
      <c r="A1169" t="s">
        <v>6372</v>
      </c>
      <c r="B1169" t="s">
        <v>7553</v>
      </c>
      <c r="C1169" t="s">
        <v>2490</v>
      </c>
      <c r="D1169" s="105" t="s">
        <v>2491</v>
      </c>
      <c r="E1169" s="187">
        <v>43090</v>
      </c>
      <c r="F1169" t="s">
        <v>1374</v>
      </c>
      <c r="H1169" t="s">
        <v>6455</v>
      </c>
    </row>
    <row r="1170" spans="1:8">
      <c r="A1170" t="s">
        <v>6372</v>
      </c>
      <c r="B1170" t="s">
        <v>7554</v>
      </c>
      <c r="C1170" t="s">
        <v>2492</v>
      </c>
      <c r="D1170" s="105" t="s">
        <v>2493</v>
      </c>
      <c r="E1170" s="187">
        <v>43101</v>
      </c>
      <c r="F1170" t="s">
        <v>107</v>
      </c>
      <c r="H1170" t="s">
        <v>7555</v>
      </c>
    </row>
    <row r="1171" spans="1:8">
      <c r="A1171" t="s">
        <v>6213</v>
      </c>
      <c r="B1171" t="s">
        <v>7556</v>
      </c>
      <c r="C1171" t="s">
        <v>2494</v>
      </c>
      <c r="D1171" s="105" t="s">
        <v>2495</v>
      </c>
      <c r="E1171" s="187">
        <v>43092</v>
      </c>
      <c r="F1171" t="s">
        <v>107</v>
      </c>
    </row>
    <row r="1172" spans="1:8">
      <c r="A1172" t="s">
        <v>6659</v>
      </c>
      <c r="B1172" t="s">
        <v>7557</v>
      </c>
      <c r="C1172" t="s">
        <v>2496</v>
      </c>
      <c r="D1172" s="105" t="s">
        <v>2497</v>
      </c>
      <c r="E1172" s="187">
        <v>43102</v>
      </c>
      <c r="F1172" t="s">
        <v>2316</v>
      </c>
      <c r="H1172" t="s">
        <v>7401</v>
      </c>
    </row>
    <row r="1173" spans="1:8">
      <c r="A1173" t="s">
        <v>6659</v>
      </c>
      <c r="B1173" t="s">
        <v>7558</v>
      </c>
      <c r="C1173" t="s">
        <v>2498</v>
      </c>
      <c r="D1173" s="105" t="s">
        <v>2499</v>
      </c>
      <c r="E1173" s="187">
        <v>43102</v>
      </c>
      <c r="F1173" t="s">
        <v>1374</v>
      </c>
      <c r="H1173" t="s">
        <v>7401</v>
      </c>
    </row>
    <row r="1174" spans="1:8">
      <c r="A1174" t="s">
        <v>6531</v>
      </c>
      <c r="B1174" t="s">
        <v>7559</v>
      </c>
      <c r="C1174" t="s">
        <v>2500</v>
      </c>
      <c r="D1174" s="105" t="s">
        <v>2501</v>
      </c>
      <c r="E1174" s="187">
        <v>43102</v>
      </c>
      <c r="F1174" t="s">
        <v>2316</v>
      </c>
      <c r="H1174" t="s">
        <v>7560</v>
      </c>
    </row>
    <row r="1175" spans="1:8">
      <c r="A1175" t="s">
        <v>6531</v>
      </c>
      <c r="B1175" t="s">
        <v>7561</v>
      </c>
      <c r="C1175" t="s">
        <v>2502</v>
      </c>
      <c r="D1175" s="105" t="s">
        <v>2503</v>
      </c>
      <c r="E1175" s="187">
        <v>43102</v>
      </c>
      <c r="F1175" t="s">
        <v>2504</v>
      </c>
      <c r="H1175" t="s">
        <v>109</v>
      </c>
    </row>
    <row r="1176" spans="1:8">
      <c r="A1176" t="s">
        <v>6531</v>
      </c>
      <c r="B1176" t="s">
        <v>7562</v>
      </c>
      <c r="C1176" t="s">
        <v>2505</v>
      </c>
      <c r="D1176" s="105" t="s">
        <v>2506</v>
      </c>
      <c r="E1176" s="187">
        <v>43102</v>
      </c>
      <c r="F1176" t="s">
        <v>2504</v>
      </c>
      <c r="H1176" t="s">
        <v>6706</v>
      </c>
    </row>
    <row r="1177" spans="1:8">
      <c r="A1177" t="s">
        <v>6078</v>
      </c>
      <c r="B1177" t="s">
        <v>7563</v>
      </c>
      <c r="C1177" t="s">
        <v>2507</v>
      </c>
      <c r="D1177" s="105" t="s">
        <v>2508</v>
      </c>
      <c r="E1177" s="187">
        <v>43102</v>
      </c>
      <c r="F1177" t="s">
        <v>2509</v>
      </c>
      <c r="H1177" t="s">
        <v>7352</v>
      </c>
    </row>
    <row r="1178" spans="1:8">
      <c r="A1178" t="s">
        <v>6078</v>
      </c>
      <c r="B1178" t="s">
        <v>7564</v>
      </c>
      <c r="C1178" t="s">
        <v>2510</v>
      </c>
      <c r="D1178" s="105" t="s">
        <v>2511</v>
      </c>
      <c r="E1178" s="187">
        <v>43102</v>
      </c>
      <c r="F1178" t="s">
        <v>2504</v>
      </c>
      <c r="H1178" t="s">
        <v>6968</v>
      </c>
    </row>
    <row r="1179" spans="1:8">
      <c r="A1179" t="s">
        <v>6078</v>
      </c>
      <c r="B1179" t="s">
        <v>7565</v>
      </c>
      <c r="C1179" t="s">
        <v>2512</v>
      </c>
      <c r="D1179" s="105" t="s">
        <v>2513</v>
      </c>
      <c r="E1179" s="187">
        <v>43102</v>
      </c>
      <c r="F1179" t="s">
        <v>2504</v>
      </c>
      <c r="H1179" t="s">
        <v>6968</v>
      </c>
    </row>
    <row r="1180" spans="1:8">
      <c r="A1180" t="s">
        <v>6078</v>
      </c>
      <c r="B1180" t="s">
        <v>7566</v>
      </c>
      <c r="C1180" t="s">
        <v>2514</v>
      </c>
      <c r="D1180" s="105" t="s">
        <v>2515</v>
      </c>
      <c r="E1180" s="187">
        <v>43102</v>
      </c>
      <c r="F1180" t="s">
        <v>2504</v>
      </c>
      <c r="H1180" t="s">
        <v>7345</v>
      </c>
    </row>
    <row r="1181" spans="1:8">
      <c r="A1181" t="s">
        <v>6213</v>
      </c>
      <c r="B1181" t="s">
        <v>7567</v>
      </c>
      <c r="C1181" t="s">
        <v>2516</v>
      </c>
      <c r="D1181" s="105" t="s">
        <v>2517</v>
      </c>
      <c r="E1181" s="187">
        <v>43102</v>
      </c>
      <c r="F1181" t="s">
        <v>2504</v>
      </c>
      <c r="H1181" t="s">
        <v>7568</v>
      </c>
    </row>
    <row r="1182" spans="1:8">
      <c r="A1182" t="s">
        <v>6213</v>
      </c>
      <c r="B1182" t="s">
        <v>7569</v>
      </c>
      <c r="C1182" t="s">
        <v>2518</v>
      </c>
      <c r="D1182" s="105" t="s">
        <v>2519</v>
      </c>
      <c r="E1182" s="187">
        <v>43102</v>
      </c>
      <c r="F1182" t="s">
        <v>2316</v>
      </c>
      <c r="H1182" t="s">
        <v>7568</v>
      </c>
    </row>
    <row r="1183" spans="1:8">
      <c r="A1183" t="s">
        <v>6213</v>
      </c>
      <c r="B1183" t="s">
        <v>7570</v>
      </c>
      <c r="C1183" t="s">
        <v>2520</v>
      </c>
      <c r="D1183" s="105" t="s">
        <v>2521</v>
      </c>
      <c r="E1183" s="187">
        <v>43102</v>
      </c>
      <c r="F1183" t="s">
        <v>2504</v>
      </c>
      <c r="H1183" t="s">
        <v>7568</v>
      </c>
    </row>
    <row r="1184" spans="1:8">
      <c r="A1184" t="s">
        <v>6213</v>
      </c>
      <c r="B1184" t="s">
        <v>7571</v>
      </c>
      <c r="C1184" t="s">
        <v>2522</v>
      </c>
      <c r="D1184" s="105" t="s">
        <v>2523</v>
      </c>
      <c r="E1184" s="187">
        <v>43102</v>
      </c>
      <c r="F1184" t="s">
        <v>2504</v>
      </c>
      <c r="H1184" t="s">
        <v>7568</v>
      </c>
    </row>
    <row r="1185" spans="1:8">
      <c r="A1185" t="s">
        <v>6078</v>
      </c>
      <c r="B1185" t="s">
        <v>7572</v>
      </c>
      <c r="C1185" t="s">
        <v>2524</v>
      </c>
      <c r="D1185" s="105" t="s">
        <v>2525</v>
      </c>
      <c r="E1185" s="187">
        <v>43102</v>
      </c>
      <c r="F1185" t="s">
        <v>2504</v>
      </c>
      <c r="H1185" t="s">
        <v>7223</v>
      </c>
    </row>
    <row r="1186" spans="1:8">
      <c r="A1186" t="s">
        <v>6078</v>
      </c>
      <c r="B1186" t="s">
        <v>7573</v>
      </c>
      <c r="C1186" t="s">
        <v>2526</v>
      </c>
      <c r="D1186" s="105" t="s">
        <v>2527</v>
      </c>
      <c r="E1186" s="187">
        <v>43102</v>
      </c>
      <c r="F1186" t="s">
        <v>2504</v>
      </c>
      <c r="H1186" t="s">
        <v>7223</v>
      </c>
    </row>
    <row r="1187" spans="1:8">
      <c r="A1187" t="s">
        <v>6078</v>
      </c>
      <c r="B1187" t="s">
        <v>7574</v>
      </c>
      <c r="C1187" t="s">
        <v>2528</v>
      </c>
      <c r="D1187" s="105" t="s">
        <v>2529</v>
      </c>
      <c r="E1187" s="187">
        <v>43104</v>
      </c>
      <c r="F1187" t="s">
        <v>2504</v>
      </c>
      <c r="H1187" t="s">
        <v>7131</v>
      </c>
    </row>
    <row r="1188" spans="1:8">
      <c r="A1188" t="s">
        <v>6078</v>
      </c>
      <c r="B1188" t="s">
        <v>7575</v>
      </c>
      <c r="C1188" t="s">
        <v>2530</v>
      </c>
      <c r="D1188" s="105" t="s">
        <v>2531</v>
      </c>
      <c r="E1188" s="187">
        <v>43104</v>
      </c>
      <c r="F1188" t="s">
        <v>2316</v>
      </c>
      <c r="H1188" t="s">
        <v>6103</v>
      </c>
    </row>
    <row r="1189" spans="1:8">
      <c r="A1189" t="s">
        <v>6372</v>
      </c>
      <c r="B1189" t="s">
        <v>7576</v>
      </c>
      <c r="C1189" t="s">
        <v>2532</v>
      </c>
      <c r="D1189" s="105" t="s">
        <v>2533</v>
      </c>
      <c r="E1189" s="187">
        <v>43104</v>
      </c>
      <c r="F1189" t="s">
        <v>2504</v>
      </c>
      <c r="H1189" t="s">
        <v>7577</v>
      </c>
    </row>
    <row r="1190" spans="1:8">
      <c r="A1190" t="s">
        <v>6372</v>
      </c>
      <c r="B1190" t="s">
        <v>7578</v>
      </c>
      <c r="C1190" t="s">
        <v>2534</v>
      </c>
      <c r="D1190" s="105" t="s">
        <v>2535</v>
      </c>
      <c r="E1190" s="187">
        <v>43106</v>
      </c>
      <c r="F1190" t="s">
        <v>2316</v>
      </c>
      <c r="H1190" t="s">
        <v>6483</v>
      </c>
    </row>
    <row r="1191" spans="1:8">
      <c r="A1191" t="s">
        <v>6078</v>
      </c>
      <c r="B1191" t="s">
        <v>7579</v>
      </c>
      <c r="C1191" t="s">
        <v>2536</v>
      </c>
      <c r="D1191" s="105" t="s">
        <v>2537</v>
      </c>
      <c r="E1191" s="187">
        <v>43108</v>
      </c>
      <c r="F1191" t="s">
        <v>2504</v>
      </c>
      <c r="H1191" t="s">
        <v>6968</v>
      </c>
    </row>
    <row r="1192" spans="1:8">
      <c r="A1192" t="s">
        <v>6531</v>
      </c>
      <c r="B1192" t="s">
        <v>7580</v>
      </c>
      <c r="C1192" t="s">
        <v>2538</v>
      </c>
      <c r="D1192" s="105" t="s">
        <v>2539</v>
      </c>
      <c r="E1192" s="187">
        <v>43102</v>
      </c>
      <c r="F1192" t="s">
        <v>2504</v>
      </c>
      <c r="H1192" t="s">
        <v>6644</v>
      </c>
    </row>
    <row r="1193" spans="1:8">
      <c r="A1193" t="s">
        <v>6372</v>
      </c>
      <c r="B1193" t="s">
        <v>7581</v>
      </c>
      <c r="C1193" t="s">
        <v>2540</v>
      </c>
      <c r="D1193" s="105" t="s">
        <v>2541</v>
      </c>
      <c r="E1193" s="187">
        <v>43108</v>
      </c>
      <c r="F1193" t="s">
        <v>2316</v>
      </c>
      <c r="H1193" t="s">
        <v>6455</v>
      </c>
    </row>
    <row r="1194" spans="1:8">
      <c r="A1194" t="s">
        <v>6213</v>
      </c>
      <c r="B1194" t="s">
        <v>7582</v>
      </c>
      <c r="C1194" t="s">
        <v>2542</v>
      </c>
      <c r="D1194" s="105" t="s">
        <v>2543</v>
      </c>
      <c r="E1194" s="187">
        <v>43108</v>
      </c>
      <c r="F1194" t="s">
        <v>2316</v>
      </c>
      <c r="H1194" t="s">
        <v>6217</v>
      </c>
    </row>
    <row r="1195" spans="1:8">
      <c r="A1195" t="s">
        <v>6531</v>
      </c>
      <c r="B1195" t="s">
        <v>7583</v>
      </c>
      <c r="C1195" t="s">
        <v>2544</v>
      </c>
      <c r="D1195" s="105" t="s">
        <v>2545</v>
      </c>
      <c r="E1195" s="187">
        <v>43109</v>
      </c>
      <c r="F1195" t="s">
        <v>2316</v>
      </c>
      <c r="H1195" t="s">
        <v>7584</v>
      </c>
    </row>
    <row r="1196" spans="1:8">
      <c r="A1196" t="s">
        <v>6078</v>
      </c>
      <c r="B1196" t="s">
        <v>7585</v>
      </c>
      <c r="C1196" t="s">
        <v>2546</v>
      </c>
      <c r="D1196" s="105" t="s">
        <v>2547</v>
      </c>
      <c r="E1196" s="187">
        <v>42513</v>
      </c>
      <c r="F1196" t="s">
        <v>107</v>
      </c>
      <c r="H1196" t="s">
        <v>6118</v>
      </c>
    </row>
    <row r="1197" spans="1:8">
      <c r="A1197" t="s">
        <v>6531</v>
      </c>
      <c r="B1197" t="s">
        <v>7586</v>
      </c>
      <c r="C1197" t="s">
        <v>2548</v>
      </c>
      <c r="D1197" s="105" t="s">
        <v>2549</v>
      </c>
      <c r="E1197" s="187">
        <v>43111</v>
      </c>
      <c r="F1197" t="s">
        <v>2504</v>
      </c>
      <c r="H1197" t="s">
        <v>7587</v>
      </c>
    </row>
    <row r="1198" spans="1:8">
      <c r="A1198" t="s">
        <v>6372</v>
      </c>
      <c r="B1198" t="s">
        <v>7588</v>
      </c>
      <c r="C1198" t="s">
        <v>2550</v>
      </c>
      <c r="D1198" s="105" t="s">
        <v>2551</v>
      </c>
      <c r="E1198" s="187">
        <v>43111</v>
      </c>
      <c r="F1198" t="s">
        <v>2316</v>
      </c>
      <c r="H1198" t="s">
        <v>7589</v>
      </c>
    </row>
    <row r="1199" spans="1:8">
      <c r="A1199" t="s">
        <v>6213</v>
      </c>
      <c r="B1199" t="s">
        <v>7590</v>
      </c>
      <c r="C1199" t="s">
        <v>2552</v>
      </c>
      <c r="D1199" s="105" t="s">
        <v>2553</v>
      </c>
      <c r="E1199" s="187">
        <v>43111</v>
      </c>
      <c r="F1199" t="s">
        <v>2316</v>
      </c>
      <c r="H1199" t="s">
        <v>6294</v>
      </c>
    </row>
    <row r="1200" spans="1:8">
      <c r="A1200" t="s">
        <v>6213</v>
      </c>
      <c r="B1200" t="s">
        <v>7591</v>
      </c>
      <c r="C1200" t="s">
        <v>2554</v>
      </c>
      <c r="D1200" s="105" t="s">
        <v>2555</v>
      </c>
      <c r="E1200" s="187">
        <v>43112</v>
      </c>
      <c r="F1200" t="s">
        <v>2504</v>
      </c>
      <c r="H1200" t="s">
        <v>6320</v>
      </c>
    </row>
    <row r="1201" spans="1:8">
      <c r="A1201" t="s">
        <v>6213</v>
      </c>
      <c r="B1201" t="s">
        <v>7592</v>
      </c>
      <c r="C1201" t="s">
        <v>2556</v>
      </c>
      <c r="D1201" s="105" t="s">
        <v>2557</v>
      </c>
      <c r="E1201" s="187">
        <v>43112</v>
      </c>
      <c r="F1201" t="s">
        <v>2504</v>
      </c>
      <c r="H1201" t="s">
        <v>6320</v>
      </c>
    </row>
    <row r="1202" spans="1:8">
      <c r="A1202" t="s">
        <v>6659</v>
      </c>
      <c r="B1202" t="s">
        <v>7593</v>
      </c>
      <c r="C1202" t="s">
        <v>2558</v>
      </c>
      <c r="D1202" s="105" t="s">
        <v>2559</v>
      </c>
      <c r="E1202" s="187">
        <v>43115</v>
      </c>
      <c r="F1202" t="s">
        <v>2316</v>
      </c>
      <c r="H1202" t="s">
        <v>6726</v>
      </c>
    </row>
    <row r="1203" spans="1:8">
      <c r="A1203" t="s">
        <v>7594</v>
      </c>
      <c r="B1203" t="s">
        <v>7595</v>
      </c>
      <c r="C1203" t="s">
        <v>2560</v>
      </c>
      <c r="D1203" s="105" t="s">
        <v>2561</v>
      </c>
      <c r="E1203" s="187">
        <v>43115</v>
      </c>
      <c r="F1203" t="s">
        <v>2316</v>
      </c>
      <c r="H1203" t="s">
        <v>7352</v>
      </c>
    </row>
    <row r="1204" spans="1:8">
      <c r="A1204" t="s">
        <v>7594</v>
      </c>
      <c r="B1204" t="s">
        <v>7596</v>
      </c>
      <c r="C1204" t="s">
        <v>2562</v>
      </c>
      <c r="D1204" s="105" t="s">
        <v>2563</v>
      </c>
      <c r="E1204" s="187">
        <v>43115</v>
      </c>
      <c r="F1204" t="s">
        <v>2504</v>
      </c>
      <c r="H1204" t="s">
        <v>7352</v>
      </c>
    </row>
    <row r="1205" spans="1:8">
      <c r="A1205" t="s">
        <v>6531</v>
      </c>
      <c r="B1205" t="s">
        <v>7597</v>
      </c>
      <c r="C1205" t="s">
        <v>2564</v>
      </c>
      <c r="D1205" s="105" t="s">
        <v>2565</v>
      </c>
      <c r="E1205" s="187">
        <v>43117</v>
      </c>
      <c r="F1205" t="s">
        <v>2504</v>
      </c>
      <c r="H1205" t="s">
        <v>7405</v>
      </c>
    </row>
    <row r="1206" spans="1:8">
      <c r="A1206" t="s">
        <v>6213</v>
      </c>
      <c r="B1206" t="s">
        <v>7598</v>
      </c>
      <c r="C1206" t="s">
        <v>2566</v>
      </c>
      <c r="D1206" s="105" t="s">
        <v>2567</v>
      </c>
      <c r="E1206" s="187">
        <v>43119</v>
      </c>
      <c r="F1206" t="s">
        <v>2316</v>
      </c>
      <c r="H1206" t="s">
        <v>6226</v>
      </c>
    </row>
    <row r="1207" spans="1:8">
      <c r="A1207" t="s">
        <v>6213</v>
      </c>
      <c r="B1207" t="s">
        <v>7599</v>
      </c>
      <c r="C1207" t="s">
        <v>2568</v>
      </c>
      <c r="D1207" s="105" t="s">
        <v>2569</v>
      </c>
      <c r="E1207" s="187">
        <v>43119</v>
      </c>
      <c r="F1207" t="s">
        <v>2504</v>
      </c>
      <c r="H1207" t="s">
        <v>6226</v>
      </c>
    </row>
    <row r="1208" spans="1:8">
      <c r="A1208" t="s">
        <v>6213</v>
      </c>
      <c r="B1208" t="s">
        <v>7600</v>
      </c>
      <c r="C1208" t="s">
        <v>2570</v>
      </c>
      <c r="D1208" s="105" t="s">
        <v>2571</v>
      </c>
      <c r="E1208" s="187">
        <v>43119</v>
      </c>
      <c r="F1208" t="s">
        <v>2504</v>
      </c>
      <c r="H1208" t="s">
        <v>6226</v>
      </c>
    </row>
    <row r="1209" spans="1:8">
      <c r="A1209" t="s">
        <v>58</v>
      </c>
      <c r="B1209" t="s">
        <v>7601</v>
      </c>
      <c r="C1209" t="s">
        <v>2572</v>
      </c>
      <c r="D1209" s="105" t="s">
        <v>2573</v>
      </c>
      <c r="E1209" s="187">
        <v>43115</v>
      </c>
      <c r="F1209" t="s">
        <v>58</v>
      </c>
      <c r="H1209" t="s">
        <v>7602</v>
      </c>
    </row>
    <row r="1210" spans="1:8">
      <c r="A1210" t="s">
        <v>6372</v>
      </c>
      <c r="B1210" t="s">
        <v>7603</v>
      </c>
      <c r="C1210" t="s">
        <v>2574</v>
      </c>
      <c r="D1210" s="105" t="s">
        <v>2575</v>
      </c>
      <c r="E1210" s="187">
        <v>43102</v>
      </c>
      <c r="F1210" t="s">
        <v>2504</v>
      </c>
      <c r="H1210" t="s">
        <v>7604</v>
      </c>
    </row>
    <row r="1211" spans="1:8">
      <c r="A1211" t="s">
        <v>6372</v>
      </c>
      <c r="B1211" t="s">
        <v>7605</v>
      </c>
      <c r="C1211" t="s">
        <v>2576</v>
      </c>
      <c r="D1211" s="105" t="s">
        <v>2577</v>
      </c>
      <c r="E1211" s="187">
        <v>43102</v>
      </c>
      <c r="F1211" t="s">
        <v>2504</v>
      </c>
      <c r="H1211" t="s">
        <v>7604</v>
      </c>
    </row>
    <row r="1212" spans="1:8">
      <c r="A1212" t="s">
        <v>6213</v>
      </c>
      <c r="B1212" t="s">
        <v>7606</v>
      </c>
      <c r="C1212" t="s">
        <v>2578</v>
      </c>
      <c r="D1212" s="105" t="s">
        <v>2579</v>
      </c>
      <c r="E1212" s="187">
        <v>43122</v>
      </c>
      <c r="F1212" t="s">
        <v>2504</v>
      </c>
      <c r="H1212" t="s">
        <v>6226</v>
      </c>
    </row>
    <row r="1213" spans="1:8">
      <c r="A1213" t="s">
        <v>6372</v>
      </c>
      <c r="B1213" t="s">
        <v>7607</v>
      </c>
      <c r="C1213" t="s">
        <v>2580</v>
      </c>
      <c r="D1213" s="105" t="s">
        <v>2581</v>
      </c>
      <c r="E1213" s="187">
        <v>43122</v>
      </c>
      <c r="F1213" t="s">
        <v>2504</v>
      </c>
      <c r="H1213" t="s">
        <v>7604</v>
      </c>
    </row>
    <row r="1214" spans="1:8">
      <c r="A1214" t="s">
        <v>6372</v>
      </c>
      <c r="B1214" t="s">
        <v>7608</v>
      </c>
      <c r="C1214" t="s">
        <v>2582</v>
      </c>
      <c r="D1214" s="105" t="s">
        <v>2583</v>
      </c>
      <c r="E1214" s="187">
        <v>43122</v>
      </c>
      <c r="F1214" t="s">
        <v>2504</v>
      </c>
      <c r="H1214" t="s">
        <v>7604</v>
      </c>
    </row>
    <row r="1215" spans="1:8">
      <c r="A1215" t="s">
        <v>6531</v>
      </c>
      <c r="B1215" t="s">
        <v>7609</v>
      </c>
      <c r="C1215" t="s">
        <v>2584</v>
      </c>
      <c r="D1215" s="105" t="s">
        <v>2585</v>
      </c>
    </row>
    <row r="1216" spans="1:8">
      <c r="A1216" t="s">
        <v>6213</v>
      </c>
      <c r="B1216" t="s">
        <v>7610</v>
      </c>
      <c r="C1216" t="s">
        <v>2586</v>
      </c>
      <c r="D1216" s="105" t="s">
        <v>2587</v>
      </c>
      <c r="E1216" s="187">
        <v>43124</v>
      </c>
      <c r="F1216" t="s">
        <v>2504</v>
      </c>
      <c r="H1216" t="s">
        <v>6226</v>
      </c>
    </row>
    <row r="1217" spans="1:8">
      <c r="A1217" t="s">
        <v>6213</v>
      </c>
      <c r="B1217" t="s">
        <v>7611</v>
      </c>
      <c r="C1217" t="s">
        <v>2588</v>
      </c>
      <c r="D1217" s="105" t="s">
        <v>2589</v>
      </c>
      <c r="E1217" s="187">
        <v>43124</v>
      </c>
      <c r="F1217" t="s">
        <v>2504</v>
      </c>
      <c r="H1217" t="s">
        <v>6226</v>
      </c>
    </row>
    <row r="1218" spans="1:8">
      <c r="A1218" t="s">
        <v>6372</v>
      </c>
      <c r="B1218" t="s">
        <v>7612</v>
      </c>
      <c r="C1218" t="s">
        <v>2590</v>
      </c>
      <c r="D1218" s="105" t="s">
        <v>2591</v>
      </c>
      <c r="E1218" s="187">
        <v>43125</v>
      </c>
      <c r="F1218" t="s">
        <v>2316</v>
      </c>
      <c r="H1218" t="s">
        <v>7613</v>
      </c>
    </row>
    <row r="1219" spans="1:8">
      <c r="A1219" t="s">
        <v>6372</v>
      </c>
      <c r="B1219" t="s">
        <v>7614</v>
      </c>
      <c r="C1219" t="s">
        <v>2592</v>
      </c>
      <c r="D1219" s="105" t="s">
        <v>2593</v>
      </c>
      <c r="E1219" s="187">
        <v>43125</v>
      </c>
      <c r="F1219" t="s">
        <v>2316</v>
      </c>
      <c r="H1219" t="s">
        <v>7253</v>
      </c>
    </row>
    <row r="1220" spans="1:8">
      <c r="A1220" t="s">
        <v>6213</v>
      </c>
      <c r="B1220" t="s">
        <v>7615</v>
      </c>
      <c r="C1220" t="s">
        <v>2594</v>
      </c>
      <c r="D1220" s="105" t="s">
        <v>2595</v>
      </c>
      <c r="E1220" s="187">
        <v>43130</v>
      </c>
      <c r="F1220" t="s">
        <v>2504</v>
      </c>
      <c r="H1220" t="s">
        <v>6294</v>
      </c>
    </row>
    <row r="1221" spans="1:8">
      <c r="A1221" t="s">
        <v>6659</v>
      </c>
      <c r="B1221" t="s">
        <v>7616</v>
      </c>
      <c r="C1221" t="s">
        <v>2596</v>
      </c>
      <c r="D1221" s="105" t="s">
        <v>2597</v>
      </c>
      <c r="E1221" s="187">
        <v>43102</v>
      </c>
      <c r="F1221" t="s">
        <v>2316</v>
      </c>
      <c r="H1221" t="s">
        <v>7617</v>
      </c>
    </row>
    <row r="1222" spans="1:8">
      <c r="A1222" t="s">
        <v>6372</v>
      </c>
      <c r="B1222" t="s">
        <v>7618</v>
      </c>
      <c r="C1222" t="s">
        <v>2598</v>
      </c>
      <c r="D1222" s="105" t="s">
        <v>2599</v>
      </c>
      <c r="E1222" s="187">
        <v>43132</v>
      </c>
      <c r="F1222" t="s">
        <v>2316</v>
      </c>
      <c r="H1222" t="s">
        <v>6479</v>
      </c>
    </row>
    <row r="1223" spans="1:8">
      <c r="A1223" t="s">
        <v>6372</v>
      </c>
      <c r="B1223" t="s">
        <v>7619</v>
      </c>
      <c r="C1223" t="s">
        <v>2600</v>
      </c>
      <c r="D1223" s="105" t="s">
        <v>2601</v>
      </c>
      <c r="E1223" s="187">
        <v>43132</v>
      </c>
      <c r="F1223" t="s">
        <v>2316</v>
      </c>
      <c r="H1223" t="s">
        <v>7455</v>
      </c>
    </row>
    <row r="1224" spans="1:8">
      <c r="A1224" t="s">
        <v>6372</v>
      </c>
      <c r="B1224" t="s">
        <v>7620</v>
      </c>
      <c r="C1224" t="s">
        <v>2602</v>
      </c>
      <c r="D1224" s="105" t="s">
        <v>2603</v>
      </c>
      <c r="E1224" s="187">
        <v>43132</v>
      </c>
      <c r="F1224" t="s">
        <v>2504</v>
      </c>
      <c r="H1224" t="s">
        <v>6518</v>
      </c>
    </row>
    <row r="1225" spans="1:8">
      <c r="A1225" t="s">
        <v>7594</v>
      </c>
      <c r="B1225" t="s">
        <v>7621</v>
      </c>
      <c r="C1225" t="s">
        <v>2604</v>
      </c>
      <c r="D1225" s="105" t="s">
        <v>2605</v>
      </c>
      <c r="E1225" s="187">
        <v>43132</v>
      </c>
      <c r="F1225" t="s">
        <v>2504</v>
      </c>
      <c r="H1225" t="s">
        <v>7118</v>
      </c>
    </row>
    <row r="1226" spans="1:8">
      <c r="A1226" t="s">
        <v>7594</v>
      </c>
      <c r="B1226" t="s">
        <v>7622</v>
      </c>
      <c r="C1226" t="s">
        <v>2606</v>
      </c>
      <c r="D1226" s="105" t="s">
        <v>2607</v>
      </c>
      <c r="E1226" s="187">
        <v>43132</v>
      </c>
      <c r="F1226" t="s">
        <v>2316</v>
      </c>
      <c r="H1226" t="s">
        <v>6103</v>
      </c>
    </row>
    <row r="1227" spans="1:8">
      <c r="A1227" t="s">
        <v>6531</v>
      </c>
      <c r="B1227" t="s">
        <v>7623</v>
      </c>
      <c r="C1227" t="s">
        <v>2608</v>
      </c>
      <c r="D1227" s="105" t="s">
        <v>2609</v>
      </c>
      <c r="E1227" s="187">
        <v>43133</v>
      </c>
      <c r="F1227" t="s">
        <v>2316</v>
      </c>
      <c r="H1227" t="s">
        <v>6698</v>
      </c>
    </row>
    <row r="1228" spans="1:8">
      <c r="A1228" t="s">
        <v>6531</v>
      </c>
      <c r="B1228" t="s">
        <v>7624</v>
      </c>
      <c r="C1228" t="s">
        <v>2610</v>
      </c>
      <c r="D1228" s="105" t="s">
        <v>2611</v>
      </c>
      <c r="E1228" s="187">
        <v>43133</v>
      </c>
      <c r="F1228" t="s">
        <v>2504</v>
      </c>
      <c r="H1228" t="s">
        <v>6698</v>
      </c>
    </row>
    <row r="1229" spans="1:8">
      <c r="A1229" t="s">
        <v>6372</v>
      </c>
      <c r="B1229" t="s">
        <v>7625</v>
      </c>
      <c r="C1229" t="s">
        <v>2612</v>
      </c>
      <c r="D1229" s="105" t="s">
        <v>2613</v>
      </c>
      <c r="E1229" s="187">
        <v>43133</v>
      </c>
      <c r="F1229" t="s">
        <v>2316</v>
      </c>
      <c r="H1229" t="s">
        <v>7455</v>
      </c>
    </row>
    <row r="1230" spans="1:8">
      <c r="A1230" t="s">
        <v>6213</v>
      </c>
      <c r="B1230" t="s">
        <v>7626</v>
      </c>
      <c r="C1230" t="s">
        <v>2614</v>
      </c>
      <c r="D1230" s="105" t="s">
        <v>2615</v>
      </c>
      <c r="E1230" s="187">
        <v>43133</v>
      </c>
      <c r="F1230" t="s">
        <v>2504</v>
      </c>
      <c r="H1230" t="s">
        <v>7568</v>
      </c>
    </row>
    <row r="1231" spans="1:8">
      <c r="A1231" t="s">
        <v>6078</v>
      </c>
      <c r="B1231" t="s">
        <v>7627</v>
      </c>
      <c r="C1231" t="s">
        <v>2616</v>
      </c>
      <c r="D1231" s="105" t="s">
        <v>2617</v>
      </c>
      <c r="E1231" s="187">
        <v>43134</v>
      </c>
      <c r="F1231" t="s">
        <v>2316</v>
      </c>
      <c r="H1231" t="s">
        <v>7223</v>
      </c>
    </row>
    <row r="1232" spans="1:8">
      <c r="A1232" t="s">
        <v>6659</v>
      </c>
      <c r="B1232" t="s">
        <v>7628</v>
      </c>
      <c r="C1232" t="s">
        <v>2618</v>
      </c>
      <c r="D1232" s="105" t="s">
        <v>2619</v>
      </c>
      <c r="E1232" s="187">
        <v>43136</v>
      </c>
    </row>
    <row r="1233" spans="1:8">
      <c r="A1233" t="s">
        <v>6078</v>
      </c>
      <c r="B1233" t="s">
        <v>7629</v>
      </c>
      <c r="C1233" t="s">
        <v>2620</v>
      </c>
      <c r="D1233" s="105" t="s">
        <v>2621</v>
      </c>
      <c r="E1233" s="187">
        <v>43136</v>
      </c>
      <c r="F1233" t="s">
        <v>2316</v>
      </c>
      <c r="H1233" t="s">
        <v>7345</v>
      </c>
    </row>
    <row r="1234" spans="1:8">
      <c r="A1234" t="s">
        <v>6659</v>
      </c>
      <c r="B1234" t="s">
        <v>7630</v>
      </c>
      <c r="C1234" t="s">
        <v>2622</v>
      </c>
      <c r="D1234" s="105" t="s">
        <v>2623</v>
      </c>
      <c r="E1234" s="187">
        <v>43138</v>
      </c>
      <c r="F1234" t="s">
        <v>2504</v>
      </c>
      <c r="H1234" t="s">
        <v>6768</v>
      </c>
    </row>
    <row r="1235" spans="1:8">
      <c r="A1235" t="s">
        <v>6372</v>
      </c>
      <c r="B1235" t="s">
        <v>7631</v>
      </c>
      <c r="C1235" t="s">
        <v>2624</v>
      </c>
      <c r="D1235" s="105" t="s">
        <v>2016</v>
      </c>
      <c r="E1235" s="187">
        <v>43136</v>
      </c>
      <c r="H1235" t="s">
        <v>7632</v>
      </c>
    </row>
    <row r="1236" spans="1:8">
      <c r="A1236" t="s">
        <v>6372</v>
      </c>
      <c r="B1236" t="s">
        <v>7633</v>
      </c>
      <c r="C1236" t="s">
        <v>2625</v>
      </c>
      <c r="D1236" s="105" t="s">
        <v>2626</v>
      </c>
      <c r="E1236" s="187">
        <v>43136</v>
      </c>
      <c r="H1236" t="s">
        <v>7632</v>
      </c>
    </row>
    <row r="1237" spans="1:8">
      <c r="A1237" t="s">
        <v>6078</v>
      </c>
      <c r="B1237" t="s">
        <v>7634</v>
      </c>
      <c r="C1237" t="s">
        <v>2627</v>
      </c>
      <c r="D1237" s="105" t="s">
        <v>2628</v>
      </c>
      <c r="E1237" s="187">
        <v>43137</v>
      </c>
      <c r="F1237" t="s">
        <v>2316</v>
      </c>
      <c r="H1237" t="s">
        <v>7352</v>
      </c>
    </row>
    <row r="1238" spans="1:8">
      <c r="A1238" t="s">
        <v>6078</v>
      </c>
      <c r="B1238" t="s">
        <v>7635</v>
      </c>
      <c r="C1238" t="s">
        <v>2629</v>
      </c>
      <c r="D1238" s="105" t="s">
        <v>2630</v>
      </c>
      <c r="E1238" s="187">
        <v>43137</v>
      </c>
      <c r="F1238" t="s">
        <v>2504</v>
      </c>
      <c r="H1238" t="s">
        <v>7345</v>
      </c>
    </row>
    <row r="1239" spans="1:8">
      <c r="A1239" t="s">
        <v>6213</v>
      </c>
      <c r="B1239" t="s">
        <v>7636</v>
      </c>
      <c r="C1239" t="s">
        <v>2631</v>
      </c>
      <c r="D1239" s="105" t="s">
        <v>2632</v>
      </c>
      <c r="E1239" s="187">
        <v>43137</v>
      </c>
      <c r="F1239" t="s">
        <v>2504</v>
      </c>
      <c r="H1239" t="s">
        <v>6221</v>
      </c>
    </row>
    <row r="1240" spans="1:8">
      <c r="A1240" t="s">
        <v>6213</v>
      </c>
      <c r="B1240" t="s">
        <v>7637</v>
      </c>
      <c r="C1240" t="s">
        <v>2633</v>
      </c>
      <c r="D1240" s="105" t="s">
        <v>2634</v>
      </c>
      <c r="E1240" s="187">
        <v>43137</v>
      </c>
      <c r="F1240" t="s">
        <v>2504</v>
      </c>
      <c r="H1240" t="s">
        <v>6233</v>
      </c>
    </row>
    <row r="1241" spans="1:8">
      <c r="A1241" t="s">
        <v>6372</v>
      </c>
      <c r="B1241" t="s">
        <v>7638</v>
      </c>
      <c r="C1241" t="s">
        <v>2635</v>
      </c>
      <c r="D1241" s="105" t="s">
        <v>2636</v>
      </c>
      <c r="E1241" s="187">
        <v>43139</v>
      </c>
      <c r="F1241" t="s">
        <v>2509</v>
      </c>
      <c r="H1241" t="s">
        <v>7486</v>
      </c>
    </row>
    <row r="1242" spans="1:8">
      <c r="A1242" t="s">
        <v>6078</v>
      </c>
      <c r="B1242" t="s">
        <v>7639</v>
      </c>
      <c r="C1242" t="s">
        <v>2637</v>
      </c>
      <c r="D1242" s="105" t="s">
        <v>2638</v>
      </c>
      <c r="E1242" s="187">
        <v>43137</v>
      </c>
      <c r="F1242" t="s">
        <v>107</v>
      </c>
      <c r="H1242" t="s">
        <v>6118</v>
      </c>
    </row>
    <row r="1243" spans="1:8">
      <c r="A1243" t="s">
        <v>58</v>
      </c>
      <c r="B1243" t="s">
        <v>7640</v>
      </c>
      <c r="C1243" t="s">
        <v>2639</v>
      </c>
      <c r="D1243" s="105" t="s">
        <v>2640</v>
      </c>
      <c r="E1243" s="187">
        <v>43122</v>
      </c>
      <c r="F1243" t="s">
        <v>107</v>
      </c>
      <c r="H1243" t="s">
        <v>6867</v>
      </c>
    </row>
    <row r="1244" spans="1:8">
      <c r="A1244" t="s">
        <v>6659</v>
      </c>
      <c r="B1244" t="s">
        <v>7641</v>
      </c>
      <c r="C1244" t="s">
        <v>2641</v>
      </c>
      <c r="D1244" s="105" t="s">
        <v>2642</v>
      </c>
      <c r="E1244" s="187" t="s">
        <v>2643</v>
      </c>
      <c r="F1244" t="s">
        <v>2504</v>
      </c>
      <c r="H1244" t="s">
        <v>7617</v>
      </c>
    </row>
    <row r="1245" spans="1:8">
      <c r="A1245" t="s">
        <v>6372</v>
      </c>
      <c r="B1245" t="s">
        <v>7642</v>
      </c>
      <c r="C1245" t="s">
        <v>2644</v>
      </c>
      <c r="D1245" s="105" t="s">
        <v>2645</v>
      </c>
      <c r="E1245" s="187">
        <v>43138</v>
      </c>
      <c r="F1245" t="s">
        <v>107</v>
      </c>
      <c r="H1245" t="s">
        <v>7643</v>
      </c>
    </row>
    <row r="1246" spans="1:8">
      <c r="A1246" t="s">
        <v>6372</v>
      </c>
      <c r="B1246" t="s">
        <v>7644</v>
      </c>
      <c r="C1246" t="s">
        <v>2646</v>
      </c>
      <c r="D1246" s="105" t="s">
        <v>2647</v>
      </c>
      <c r="E1246" s="187">
        <v>43138</v>
      </c>
      <c r="F1246" t="s">
        <v>2316</v>
      </c>
      <c r="H1246" t="s">
        <v>6483</v>
      </c>
    </row>
    <row r="1247" spans="1:8">
      <c r="A1247" t="s">
        <v>6213</v>
      </c>
      <c r="B1247" t="s">
        <v>7645</v>
      </c>
      <c r="C1247" t="s">
        <v>2648</v>
      </c>
      <c r="D1247" s="105" t="s">
        <v>2649</v>
      </c>
      <c r="E1247" s="187">
        <v>43137</v>
      </c>
      <c r="F1247" t="s">
        <v>107</v>
      </c>
      <c r="H1247" t="s">
        <v>7646</v>
      </c>
    </row>
    <row r="1248" spans="1:8">
      <c r="A1248" t="s">
        <v>6213</v>
      </c>
      <c r="B1248" t="s">
        <v>7647</v>
      </c>
      <c r="C1248" t="s">
        <v>2650</v>
      </c>
      <c r="D1248" s="105" t="s">
        <v>2651</v>
      </c>
      <c r="E1248" s="187">
        <v>43139</v>
      </c>
      <c r="F1248" t="s">
        <v>2504</v>
      </c>
      <c r="H1248" t="s">
        <v>7646</v>
      </c>
    </row>
    <row r="1249" spans="1:8">
      <c r="A1249" t="s">
        <v>6213</v>
      </c>
      <c r="B1249" t="s">
        <v>7648</v>
      </c>
      <c r="C1249" t="s">
        <v>2652</v>
      </c>
      <c r="D1249" s="105" t="s">
        <v>2653</v>
      </c>
      <c r="E1249" s="187">
        <v>43138</v>
      </c>
      <c r="F1249" t="s">
        <v>2504</v>
      </c>
      <c r="H1249" t="s">
        <v>7646</v>
      </c>
    </row>
    <row r="1250" spans="1:8">
      <c r="A1250" t="s">
        <v>6078</v>
      </c>
      <c r="B1250" t="s">
        <v>7649</v>
      </c>
      <c r="C1250" t="s">
        <v>2654</v>
      </c>
      <c r="D1250" s="105" t="s">
        <v>2655</v>
      </c>
      <c r="E1250" s="187">
        <v>43132</v>
      </c>
      <c r="F1250" t="s">
        <v>2656</v>
      </c>
    </row>
    <row r="1251" spans="1:8">
      <c r="A1251" t="s">
        <v>6531</v>
      </c>
      <c r="B1251" t="s">
        <v>7650</v>
      </c>
      <c r="C1251" t="s">
        <v>2657</v>
      </c>
      <c r="D1251" s="105" t="s">
        <v>2658</v>
      </c>
      <c r="E1251" s="187">
        <v>43157</v>
      </c>
      <c r="F1251" t="s">
        <v>2316</v>
      </c>
      <c r="H1251" t="s">
        <v>7405</v>
      </c>
    </row>
    <row r="1252" spans="1:8">
      <c r="A1252" t="s">
        <v>6372</v>
      </c>
      <c r="B1252" t="s">
        <v>7651</v>
      </c>
      <c r="C1252" t="s">
        <v>2659</v>
      </c>
      <c r="D1252" s="105" t="s">
        <v>2660</v>
      </c>
      <c r="E1252" s="187">
        <v>43120</v>
      </c>
      <c r="F1252" t="s">
        <v>203</v>
      </c>
      <c r="H1252" t="s">
        <v>7652</v>
      </c>
    </row>
    <row r="1253" spans="1:8">
      <c r="A1253" t="s">
        <v>6213</v>
      </c>
      <c r="B1253" t="s">
        <v>7653</v>
      </c>
      <c r="C1253" t="s">
        <v>2661</v>
      </c>
      <c r="D1253" s="105" t="s">
        <v>2662</v>
      </c>
      <c r="E1253" s="187">
        <v>43158</v>
      </c>
      <c r="F1253" t="s">
        <v>2316</v>
      </c>
      <c r="H1253" t="s">
        <v>7654</v>
      </c>
    </row>
    <row r="1254" spans="1:8">
      <c r="A1254" t="s">
        <v>6213</v>
      </c>
      <c r="B1254" t="s">
        <v>7655</v>
      </c>
      <c r="C1254" t="s">
        <v>2663</v>
      </c>
      <c r="D1254" s="105" t="s">
        <v>2664</v>
      </c>
      <c r="E1254" s="187">
        <v>43158</v>
      </c>
      <c r="F1254" t="s">
        <v>2504</v>
      </c>
      <c r="H1254" t="s">
        <v>7646</v>
      </c>
    </row>
    <row r="1255" spans="1:8">
      <c r="A1255" t="s">
        <v>6659</v>
      </c>
      <c r="B1255" t="s">
        <v>7656</v>
      </c>
      <c r="C1255" t="s">
        <v>2665</v>
      </c>
      <c r="D1255" s="105" t="s">
        <v>2666</v>
      </c>
      <c r="E1255" s="187">
        <v>43160</v>
      </c>
      <c r="F1255" t="s">
        <v>2316</v>
      </c>
      <c r="H1255" t="s">
        <v>6768</v>
      </c>
    </row>
    <row r="1256" spans="1:8">
      <c r="A1256" t="s">
        <v>6372</v>
      </c>
      <c r="B1256" t="s">
        <v>7657</v>
      </c>
      <c r="C1256" t="s">
        <v>2667</v>
      </c>
      <c r="D1256" s="105" t="s">
        <v>2668</v>
      </c>
      <c r="E1256" s="187">
        <v>43160</v>
      </c>
      <c r="F1256" t="s">
        <v>2504</v>
      </c>
      <c r="H1256" t="s">
        <v>7577</v>
      </c>
    </row>
    <row r="1257" spans="1:8">
      <c r="A1257" t="s">
        <v>6213</v>
      </c>
      <c r="B1257" t="s">
        <v>7658</v>
      </c>
      <c r="C1257" t="s">
        <v>2669</v>
      </c>
      <c r="D1257" s="105" t="s">
        <v>2670</v>
      </c>
      <c r="E1257" s="187">
        <v>43160</v>
      </c>
      <c r="F1257" t="s">
        <v>2316</v>
      </c>
      <c r="H1257" t="s">
        <v>7250</v>
      </c>
    </row>
    <row r="1258" spans="1:8">
      <c r="A1258" t="s">
        <v>6372</v>
      </c>
      <c r="B1258" t="s">
        <v>7659</v>
      </c>
      <c r="C1258" t="s">
        <v>2671</v>
      </c>
      <c r="D1258" s="105" t="s">
        <v>2672</v>
      </c>
      <c r="E1258" s="187">
        <v>43160</v>
      </c>
      <c r="F1258" t="s">
        <v>2504</v>
      </c>
      <c r="H1258" t="s">
        <v>7486</v>
      </c>
    </row>
    <row r="1259" spans="1:8">
      <c r="A1259" t="s">
        <v>6372</v>
      </c>
      <c r="B1259" t="s">
        <v>7660</v>
      </c>
      <c r="C1259" t="s">
        <v>2673</v>
      </c>
      <c r="D1259" s="105" t="s">
        <v>2674</v>
      </c>
      <c r="E1259" s="187">
        <v>43160</v>
      </c>
      <c r="F1259" t="s">
        <v>2504</v>
      </c>
      <c r="H1259" t="s">
        <v>6518</v>
      </c>
    </row>
    <row r="1260" spans="1:8">
      <c r="A1260" t="s">
        <v>6372</v>
      </c>
      <c r="B1260" t="s">
        <v>7661</v>
      </c>
      <c r="C1260" t="s">
        <v>2675</v>
      </c>
      <c r="D1260" s="105" t="s">
        <v>2676</v>
      </c>
      <c r="E1260" s="187">
        <v>43160</v>
      </c>
      <c r="F1260" t="s">
        <v>2504</v>
      </c>
      <c r="H1260" t="s">
        <v>6518</v>
      </c>
    </row>
    <row r="1261" spans="1:8">
      <c r="A1261" t="s">
        <v>6213</v>
      </c>
      <c r="B1261" t="s">
        <v>7662</v>
      </c>
      <c r="C1261" t="s">
        <v>2677</v>
      </c>
      <c r="D1261" s="105" t="s">
        <v>2678</v>
      </c>
      <c r="E1261" s="187">
        <v>43161</v>
      </c>
      <c r="F1261" t="s">
        <v>2504</v>
      </c>
      <c r="H1261" t="s">
        <v>6369</v>
      </c>
    </row>
    <row r="1262" spans="1:8">
      <c r="A1262" t="s">
        <v>6213</v>
      </c>
      <c r="B1262" t="s">
        <v>7663</v>
      </c>
      <c r="C1262" t="s">
        <v>2679</v>
      </c>
      <c r="D1262" s="105" t="s">
        <v>2680</v>
      </c>
      <c r="E1262" s="187">
        <v>43161</v>
      </c>
      <c r="F1262" t="s">
        <v>2509</v>
      </c>
      <c r="H1262" t="s">
        <v>6369</v>
      </c>
    </row>
    <row r="1263" spans="1:8">
      <c r="A1263" t="s">
        <v>6213</v>
      </c>
      <c r="B1263" t="s">
        <v>7664</v>
      </c>
      <c r="C1263" t="s">
        <v>2681</v>
      </c>
      <c r="D1263" s="105" t="s">
        <v>2682</v>
      </c>
      <c r="E1263" s="187">
        <v>43161</v>
      </c>
      <c r="F1263" t="s">
        <v>2504</v>
      </c>
      <c r="H1263" t="s">
        <v>7665</v>
      </c>
    </row>
    <row r="1264" spans="1:8">
      <c r="A1264" t="s">
        <v>6372</v>
      </c>
      <c r="B1264" t="s">
        <v>7666</v>
      </c>
      <c r="C1264" t="s">
        <v>2683</v>
      </c>
      <c r="D1264" s="105" t="s">
        <v>2684</v>
      </c>
      <c r="E1264" s="187">
        <v>43161</v>
      </c>
      <c r="F1264" t="s">
        <v>2509</v>
      </c>
      <c r="H1264" t="s">
        <v>7280</v>
      </c>
    </row>
    <row r="1265" spans="1:8">
      <c r="A1265" t="s">
        <v>6531</v>
      </c>
      <c r="B1265" t="s">
        <v>7667</v>
      </c>
      <c r="C1265" t="s">
        <v>2685</v>
      </c>
      <c r="D1265" s="105" t="s">
        <v>2686</v>
      </c>
      <c r="E1265" s="187">
        <v>43161</v>
      </c>
      <c r="F1265" t="s">
        <v>2504</v>
      </c>
      <c r="H1265" t="s">
        <v>7587</v>
      </c>
    </row>
    <row r="1266" spans="1:8">
      <c r="A1266" t="s">
        <v>6213</v>
      </c>
      <c r="B1266" t="s">
        <v>7668</v>
      </c>
      <c r="C1266" t="s">
        <v>2687</v>
      </c>
      <c r="D1266" s="105" t="s">
        <v>2688</v>
      </c>
      <c r="E1266" s="187">
        <v>43160</v>
      </c>
      <c r="F1266" t="s">
        <v>107</v>
      </c>
      <c r="H1266" t="s">
        <v>7669</v>
      </c>
    </row>
    <row r="1267" spans="1:8">
      <c r="A1267" t="s">
        <v>6078</v>
      </c>
      <c r="B1267" t="s">
        <v>7670</v>
      </c>
      <c r="C1267" t="s">
        <v>2689</v>
      </c>
      <c r="D1267" s="105" t="s">
        <v>2690</v>
      </c>
      <c r="E1267" s="187">
        <v>43160</v>
      </c>
      <c r="F1267" t="s">
        <v>2504</v>
      </c>
      <c r="H1267" t="s">
        <v>6968</v>
      </c>
    </row>
    <row r="1268" spans="1:8">
      <c r="A1268" t="s">
        <v>6531</v>
      </c>
      <c r="B1268" t="s">
        <v>7671</v>
      </c>
      <c r="C1268" t="s">
        <v>2691</v>
      </c>
      <c r="D1268" s="105" t="s">
        <v>2692</v>
      </c>
      <c r="E1268" s="187" t="s">
        <v>2693</v>
      </c>
      <c r="F1268" t="s">
        <v>107</v>
      </c>
      <c r="G1268" t="s">
        <v>7672</v>
      </c>
      <c r="H1268" t="s">
        <v>7512</v>
      </c>
    </row>
    <row r="1269" spans="1:8">
      <c r="A1269" t="s">
        <v>6531</v>
      </c>
      <c r="B1269" t="s">
        <v>7673</v>
      </c>
      <c r="C1269" t="s">
        <v>2694</v>
      </c>
      <c r="D1269" s="105" t="s">
        <v>2695</v>
      </c>
      <c r="E1269" s="187" t="s">
        <v>2696</v>
      </c>
      <c r="F1269" t="s">
        <v>107</v>
      </c>
      <c r="G1269" t="s">
        <v>7672</v>
      </c>
      <c r="H1269" t="s">
        <v>7674</v>
      </c>
    </row>
    <row r="1270" spans="1:8">
      <c r="A1270" t="s">
        <v>6531</v>
      </c>
      <c r="B1270" t="s">
        <v>7675</v>
      </c>
      <c r="C1270" t="s">
        <v>2697</v>
      </c>
      <c r="D1270" s="105" t="s">
        <v>2698</v>
      </c>
      <c r="E1270" s="187" t="s">
        <v>2699</v>
      </c>
      <c r="F1270" t="s">
        <v>107</v>
      </c>
      <c r="G1270" t="s">
        <v>7676</v>
      </c>
      <c r="H1270" t="s">
        <v>7677</v>
      </c>
    </row>
    <row r="1271" spans="1:8">
      <c r="A1271" t="s">
        <v>58</v>
      </c>
      <c r="B1271" t="s">
        <v>7678</v>
      </c>
      <c r="C1271" t="s">
        <v>54</v>
      </c>
      <c r="D1271" s="105" t="s">
        <v>37</v>
      </c>
      <c r="E1271" s="187">
        <v>43160</v>
      </c>
      <c r="F1271" t="s">
        <v>15</v>
      </c>
      <c r="H1271" t="s">
        <v>7134</v>
      </c>
    </row>
    <row r="1272" spans="1:8">
      <c r="A1272" t="s">
        <v>6078</v>
      </c>
      <c r="B1272" t="s">
        <v>7679</v>
      </c>
      <c r="C1272" t="s">
        <v>2700</v>
      </c>
      <c r="D1272" s="105" t="s">
        <v>2701</v>
      </c>
      <c r="E1272" s="187">
        <v>43162</v>
      </c>
      <c r="F1272" t="s">
        <v>203</v>
      </c>
      <c r="H1272" t="s">
        <v>6958</v>
      </c>
    </row>
    <row r="1273" spans="1:8">
      <c r="A1273" t="s">
        <v>6372</v>
      </c>
      <c r="B1273" t="s">
        <v>7680</v>
      </c>
      <c r="C1273" t="s">
        <v>2702</v>
      </c>
      <c r="D1273" s="105" t="s">
        <v>2703</v>
      </c>
      <c r="E1273" s="187">
        <v>43162</v>
      </c>
      <c r="F1273" t="s">
        <v>2316</v>
      </c>
      <c r="H1273" t="s">
        <v>7681</v>
      </c>
    </row>
    <row r="1274" spans="1:8">
      <c r="A1274" t="s">
        <v>6531</v>
      </c>
      <c r="B1274" t="s">
        <v>7682</v>
      </c>
      <c r="C1274" t="s">
        <v>2704</v>
      </c>
      <c r="D1274" s="105" t="s">
        <v>2705</v>
      </c>
      <c r="E1274" s="187" t="s">
        <v>2706</v>
      </c>
      <c r="F1274" t="s">
        <v>2504</v>
      </c>
      <c r="H1274" t="s">
        <v>6934</v>
      </c>
    </row>
    <row r="1275" spans="1:8">
      <c r="A1275" t="s">
        <v>6213</v>
      </c>
      <c r="B1275" t="s">
        <v>7683</v>
      </c>
      <c r="C1275" t="s">
        <v>2707</v>
      </c>
      <c r="D1275" s="105" t="s">
        <v>2708</v>
      </c>
      <c r="E1275" s="187" t="s">
        <v>2706</v>
      </c>
      <c r="F1275" t="s">
        <v>2509</v>
      </c>
      <c r="H1275" t="s">
        <v>7632</v>
      </c>
    </row>
    <row r="1276" spans="1:8">
      <c r="A1276" t="s">
        <v>6372</v>
      </c>
      <c r="B1276" t="s">
        <v>7684</v>
      </c>
      <c r="C1276" t="s">
        <v>2709</v>
      </c>
      <c r="D1276" s="105" t="s">
        <v>2710</v>
      </c>
      <c r="E1276" s="187" t="s">
        <v>2706</v>
      </c>
      <c r="F1276" t="s">
        <v>2316</v>
      </c>
      <c r="H1276" t="s">
        <v>7280</v>
      </c>
    </row>
    <row r="1277" spans="1:8">
      <c r="A1277" t="s">
        <v>6372</v>
      </c>
      <c r="B1277" t="s">
        <v>7685</v>
      </c>
      <c r="C1277" t="s">
        <v>2711</v>
      </c>
      <c r="D1277" s="105" t="s">
        <v>2712</v>
      </c>
      <c r="E1277" s="187" t="s">
        <v>2706</v>
      </c>
      <c r="F1277" t="s">
        <v>2504</v>
      </c>
      <c r="H1277" t="s">
        <v>7280</v>
      </c>
    </row>
    <row r="1278" spans="1:8">
      <c r="A1278" t="s">
        <v>6531</v>
      </c>
      <c r="B1278" t="s">
        <v>6539</v>
      </c>
      <c r="C1278" t="s">
        <v>2713</v>
      </c>
      <c r="D1278" s="105" t="s">
        <v>807</v>
      </c>
      <c r="E1278" s="187" t="s">
        <v>2714</v>
      </c>
      <c r="F1278" t="s">
        <v>2504</v>
      </c>
      <c r="H1278" t="s">
        <v>6534</v>
      </c>
    </row>
    <row r="1279" spans="1:8">
      <c r="A1279" t="s">
        <v>58</v>
      </c>
      <c r="B1279" t="s">
        <v>7686</v>
      </c>
      <c r="C1279" t="s">
        <v>2715</v>
      </c>
      <c r="D1279" s="105" t="s">
        <v>2716</v>
      </c>
      <c r="E1279" s="187">
        <v>43166</v>
      </c>
      <c r="F1279" t="s">
        <v>15</v>
      </c>
      <c r="H1279" t="s">
        <v>7602</v>
      </c>
    </row>
    <row r="1280" spans="1:8">
      <c r="A1280" t="s">
        <v>6213</v>
      </c>
      <c r="B1280" t="s">
        <v>7687</v>
      </c>
      <c r="C1280" t="s">
        <v>2717</v>
      </c>
      <c r="D1280" s="105" t="s">
        <v>2718</v>
      </c>
      <c r="E1280" s="187">
        <v>43168</v>
      </c>
      <c r="F1280" t="s">
        <v>2316</v>
      </c>
      <c r="H1280" t="s">
        <v>6226</v>
      </c>
    </row>
    <row r="1281" spans="1:8">
      <c r="A1281" t="s">
        <v>6372</v>
      </c>
      <c r="B1281" t="s">
        <v>7688</v>
      </c>
      <c r="C1281" t="s">
        <v>2719</v>
      </c>
      <c r="D1281" s="105" t="s">
        <v>2720</v>
      </c>
      <c r="E1281" s="187">
        <v>43169</v>
      </c>
      <c r="F1281" t="s">
        <v>2316</v>
      </c>
      <c r="H1281" t="s">
        <v>7689</v>
      </c>
    </row>
    <row r="1282" spans="1:8">
      <c r="A1282" t="s">
        <v>6531</v>
      </c>
      <c r="B1282" t="s">
        <v>7690</v>
      </c>
      <c r="C1282" t="s">
        <v>2721</v>
      </c>
      <c r="D1282" s="105" t="s">
        <v>2722</v>
      </c>
      <c r="E1282" s="187">
        <v>43173</v>
      </c>
      <c r="F1282" t="s">
        <v>2504</v>
      </c>
      <c r="H1282" t="s">
        <v>7512</v>
      </c>
    </row>
    <row r="1283" spans="1:8">
      <c r="A1283" t="s">
        <v>6531</v>
      </c>
      <c r="B1283" t="s">
        <v>7691</v>
      </c>
      <c r="C1283" t="s">
        <v>2723</v>
      </c>
      <c r="D1283" s="105" t="s">
        <v>2724</v>
      </c>
      <c r="E1283" s="187">
        <v>43160</v>
      </c>
      <c r="F1283" t="s">
        <v>2504</v>
      </c>
      <c r="H1283" t="s">
        <v>7173</v>
      </c>
    </row>
    <row r="1284" spans="1:8">
      <c r="A1284" t="s">
        <v>6531</v>
      </c>
      <c r="B1284" t="s">
        <v>7692</v>
      </c>
      <c r="C1284" t="s">
        <v>2725</v>
      </c>
      <c r="D1284" s="105" t="s">
        <v>2726</v>
      </c>
      <c r="E1284" s="187">
        <v>43173</v>
      </c>
      <c r="F1284" t="s">
        <v>2504</v>
      </c>
      <c r="H1284" t="s">
        <v>6719</v>
      </c>
    </row>
    <row r="1285" spans="1:8">
      <c r="A1285" t="s">
        <v>6659</v>
      </c>
      <c r="B1285" t="s">
        <v>7693</v>
      </c>
      <c r="C1285" t="s">
        <v>2727</v>
      </c>
      <c r="D1285" s="105" t="s">
        <v>2728</v>
      </c>
      <c r="E1285" s="187" t="s">
        <v>2729</v>
      </c>
      <c r="F1285" t="s">
        <v>2316</v>
      </c>
      <c r="H1285" t="s">
        <v>7383</v>
      </c>
    </row>
    <row r="1286" spans="1:8">
      <c r="A1286" t="s">
        <v>6078</v>
      </c>
      <c r="B1286" t="s">
        <v>7694</v>
      </c>
      <c r="C1286" t="s">
        <v>2730</v>
      </c>
      <c r="D1286" s="105" t="s">
        <v>2731</v>
      </c>
      <c r="E1286" s="187">
        <v>43161</v>
      </c>
      <c r="F1286" t="s">
        <v>2316</v>
      </c>
      <c r="H1286" t="s">
        <v>7695</v>
      </c>
    </row>
    <row r="1287" spans="1:8">
      <c r="A1287" t="s">
        <v>6078</v>
      </c>
      <c r="B1287" t="s">
        <v>7696</v>
      </c>
      <c r="C1287" t="s">
        <v>2732</v>
      </c>
      <c r="D1287" s="105" t="s">
        <v>2733</v>
      </c>
      <c r="E1287" s="187">
        <v>43160</v>
      </c>
      <c r="F1287" t="s">
        <v>2504</v>
      </c>
      <c r="H1287" t="s">
        <v>7695</v>
      </c>
    </row>
    <row r="1288" spans="1:8">
      <c r="A1288" t="s">
        <v>58</v>
      </c>
      <c r="B1288" t="s">
        <v>7697</v>
      </c>
      <c r="C1288" t="s">
        <v>2734</v>
      </c>
      <c r="D1288" s="105" t="s">
        <v>2735</v>
      </c>
      <c r="E1288" s="187">
        <v>43175</v>
      </c>
      <c r="F1288" t="s">
        <v>15</v>
      </c>
      <c r="H1288" t="s">
        <v>7602</v>
      </c>
    </row>
    <row r="1289" spans="1:8">
      <c r="A1289" t="s">
        <v>6531</v>
      </c>
      <c r="B1289" t="s">
        <v>7698</v>
      </c>
      <c r="C1289" t="s">
        <v>2736</v>
      </c>
      <c r="D1289" s="105" t="s">
        <v>2737</v>
      </c>
      <c r="E1289" s="187">
        <v>43178</v>
      </c>
      <c r="F1289" t="s">
        <v>2316</v>
      </c>
      <c r="H1289" t="s">
        <v>7512</v>
      </c>
    </row>
    <row r="1290" spans="1:8">
      <c r="A1290" t="s">
        <v>6213</v>
      </c>
      <c r="B1290" t="s">
        <v>7699</v>
      </c>
      <c r="C1290" t="s">
        <v>2738</v>
      </c>
      <c r="D1290" s="105" t="s">
        <v>2739</v>
      </c>
      <c r="E1290" s="187">
        <v>43179</v>
      </c>
      <c r="F1290" t="s">
        <v>203</v>
      </c>
      <c r="H1290" t="s">
        <v>7274</v>
      </c>
    </row>
    <row r="1291" spans="1:8">
      <c r="A1291" t="s">
        <v>6372</v>
      </c>
      <c r="B1291" t="s">
        <v>7700</v>
      </c>
      <c r="C1291" t="s">
        <v>2740</v>
      </c>
      <c r="D1291" s="105" t="s">
        <v>2741</v>
      </c>
      <c r="E1291" s="187">
        <v>43179</v>
      </c>
      <c r="F1291" t="s">
        <v>2316</v>
      </c>
      <c r="H1291" t="s">
        <v>6483</v>
      </c>
    </row>
    <row r="1292" spans="1:8">
      <c r="A1292" t="s">
        <v>6372</v>
      </c>
      <c r="B1292" t="s">
        <v>7701</v>
      </c>
      <c r="C1292" t="s">
        <v>2742</v>
      </c>
      <c r="D1292" s="105" t="s">
        <v>2743</v>
      </c>
      <c r="E1292" s="187">
        <v>43154</v>
      </c>
      <c r="F1292" t="s">
        <v>107</v>
      </c>
      <c r="H1292" t="s">
        <v>7702</v>
      </c>
    </row>
    <row r="1293" spans="1:8">
      <c r="A1293" t="s">
        <v>6659</v>
      </c>
      <c r="B1293" t="s">
        <v>7703</v>
      </c>
      <c r="C1293" t="s">
        <v>2744</v>
      </c>
      <c r="D1293" s="105" t="s">
        <v>2745</v>
      </c>
      <c r="E1293" s="187">
        <v>43180</v>
      </c>
      <c r="F1293" t="s">
        <v>2316</v>
      </c>
      <c r="H1293" t="s">
        <v>7704</v>
      </c>
    </row>
    <row r="1294" spans="1:8">
      <c r="A1294" t="s">
        <v>6213</v>
      </c>
      <c r="B1294" t="s">
        <v>7705</v>
      </c>
      <c r="C1294" t="s">
        <v>2746</v>
      </c>
      <c r="D1294" s="105" t="s">
        <v>2747</v>
      </c>
      <c r="E1294" s="187">
        <v>43180</v>
      </c>
      <c r="F1294" t="s">
        <v>2509</v>
      </c>
      <c r="H1294" t="s">
        <v>7654</v>
      </c>
    </row>
    <row r="1295" spans="1:8">
      <c r="A1295" t="s">
        <v>6213</v>
      </c>
      <c r="B1295" t="s">
        <v>7706</v>
      </c>
      <c r="C1295" t="s">
        <v>2748</v>
      </c>
      <c r="D1295" s="105" t="s">
        <v>2749</v>
      </c>
      <c r="E1295" s="187">
        <v>43180</v>
      </c>
      <c r="F1295" t="s">
        <v>2509</v>
      </c>
      <c r="H1295" t="s">
        <v>7654</v>
      </c>
    </row>
    <row r="1296" spans="1:8">
      <c r="A1296" t="s">
        <v>6213</v>
      </c>
      <c r="B1296" t="s">
        <v>6298</v>
      </c>
      <c r="C1296" t="s">
        <v>2750</v>
      </c>
      <c r="D1296" s="105" t="s">
        <v>443</v>
      </c>
      <c r="E1296" s="187">
        <v>43180</v>
      </c>
      <c r="F1296" t="s">
        <v>2504</v>
      </c>
      <c r="H1296" t="s">
        <v>7654</v>
      </c>
    </row>
    <row r="1297" spans="1:8">
      <c r="A1297" t="s">
        <v>6213</v>
      </c>
      <c r="B1297" t="s">
        <v>7707</v>
      </c>
      <c r="C1297" t="s">
        <v>2751</v>
      </c>
      <c r="D1297" s="105" t="s">
        <v>2752</v>
      </c>
      <c r="E1297" s="187">
        <v>43180</v>
      </c>
      <c r="F1297" t="s">
        <v>2316</v>
      </c>
      <c r="H1297" t="s">
        <v>7654</v>
      </c>
    </row>
    <row r="1298" spans="1:8">
      <c r="A1298" t="s">
        <v>6372</v>
      </c>
      <c r="B1298" t="s">
        <v>7708</v>
      </c>
      <c r="C1298" t="s">
        <v>2753</v>
      </c>
      <c r="D1298" s="105" t="s">
        <v>2754</v>
      </c>
      <c r="E1298" s="187">
        <v>43180</v>
      </c>
      <c r="F1298" t="s">
        <v>2316</v>
      </c>
      <c r="H1298" t="s">
        <v>6455</v>
      </c>
    </row>
    <row r="1299" spans="1:8">
      <c r="A1299" t="s">
        <v>6372</v>
      </c>
      <c r="B1299" t="s">
        <v>7709</v>
      </c>
      <c r="C1299" t="s">
        <v>2755</v>
      </c>
      <c r="D1299" s="105" t="s">
        <v>2756</v>
      </c>
      <c r="E1299" s="187">
        <v>43180</v>
      </c>
      <c r="F1299" t="s">
        <v>2504</v>
      </c>
      <c r="H1299" t="s">
        <v>6455</v>
      </c>
    </row>
    <row r="1300" spans="1:8">
      <c r="A1300" t="s">
        <v>6372</v>
      </c>
      <c r="B1300" t="s">
        <v>7710</v>
      </c>
      <c r="C1300" t="s">
        <v>2757</v>
      </c>
      <c r="D1300" s="105" t="s">
        <v>2758</v>
      </c>
      <c r="E1300" s="187">
        <v>43180</v>
      </c>
      <c r="F1300" t="s">
        <v>2504</v>
      </c>
      <c r="H1300" t="s">
        <v>7280</v>
      </c>
    </row>
    <row r="1301" spans="1:8">
      <c r="A1301" t="s">
        <v>6372</v>
      </c>
      <c r="B1301" t="s">
        <v>7711</v>
      </c>
      <c r="C1301" t="s">
        <v>2759</v>
      </c>
      <c r="D1301" s="105" t="s">
        <v>2760</v>
      </c>
      <c r="E1301" s="187">
        <v>43160</v>
      </c>
      <c r="F1301" t="s">
        <v>203</v>
      </c>
      <c r="H1301" t="s">
        <v>7702</v>
      </c>
    </row>
    <row r="1302" spans="1:8">
      <c r="A1302" t="s">
        <v>6078</v>
      </c>
      <c r="B1302" t="s">
        <v>7712</v>
      </c>
      <c r="C1302" t="s">
        <v>2761</v>
      </c>
      <c r="D1302" s="105" t="s">
        <v>2762</v>
      </c>
      <c r="E1302" s="187">
        <v>43181</v>
      </c>
      <c r="H1302" t="s">
        <v>7695</v>
      </c>
    </row>
    <row r="1303" spans="1:8">
      <c r="A1303" t="s">
        <v>6531</v>
      </c>
      <c r="B1303" t="s">
        <v>7713</v>
      </c>
      <c r="C1303" t="s">
        <v>2763</v>
      </c>
      <c r="D1303" s="105" t="s">
        <v>2764</v>
      </c>
      <c r="E1303" s="187">
        <v>43181</v>
      </c>
      <c r="F1303" t="s">
        <v>2504</v>
      </c>
      <c r="H1303" t="s">
        <v>6553</v>
      </c>
    </row>
    <row r="1304" spans="1:8">
      <c r="A1304" t="s">
        <v>6078</v>
      </c>
      <c r="B1304" t="s">
        <v>7714</v>
      </c>
      <c r="C1304" t="s">
        <v>2765</v>
      </c>
      <c r="D1304" s="105" t="s">
        <v>2766</v>
      </c>
      <c r="E1304" s="187">
        <v>43185</v>
      </c>
      <c r="F1304" t="s">
        <v>107</v>
      </c>
      <c r="H1304" t="s">
        <v>7393</v>
      </c>
    </row>
    <row r="1305" spans="1:8">
      <c r="A1305" t="s">
        <v>6531</v>
      </c>
      <c r="B1305" t="s">
        <v>7715</v>
      </c>
      <c r="C1305" t="s">
        <v>2767</v>
      </c>
      <c r="D1305" s="105" t="s">
        <v>2768</v>
      </c>
      <c r="E1305" s="187">
        <v>43185</v>
      </c>
      <c r="F1305" t="s">
        <v>2504</v>
      </c>
      <c r="H1305" t="s">
        <v>7405</v>
      </c>
    </row>
    <row r="1306" spans="1:8">
      <c r="A1306" t="s">
        <v>6213</v>
      </c>
      <c r="B1306" t="s">
        <v>7716</v>
      </c>
      <c r="C1306" t="s">
        <v>2769</v>
      </c>
      <c r="D1306" s="105" t="s">
        <v>2770</v>
      </c>
      <c r="E1306" s="187">
        <v>43187</v>
      </c>
      <c r="F1306" t="s">
        <v>2504</v>
      </c>
      <c r="H1306" t="s">
        <v>6226</v>
      </c>
    </row>
    <row r="1307" spans="1:8">
      <c r="A1307" t="s">
        <v>6213</v>
      </c>
      <c r="B1307" t="s">
        <v>7717</v>
      </c>
      <c r="C1307" t="s">
        <v>2771</v>
      </c>
      <c r="D1307" s="105" t="s">
        <v>2772</v>
      </c>
      <c r="E1307" s="187">
        <v>43187</v>
      </c>
      <c r="F1307" t="s">
        <v>2504</v>
      </c>
      <c r="H1307" t="s">
        <v>6226</v>
      </c>
    </row>
    <row r="1308" spans="1:8">
      <c r="A1308" t="s">
        <v>6213</v>
      </c>
      <c r="B1308" t="s">
        <v>7718</v>
      </c>
      <c r="C1308" t="s">
        <v>2773</v>
      </c>
      <c r="D1308" s="105" t="s">
        <v>2774</v>
      </c>
      <c r="E1308" s="187">
        <v>43187</v>
      </c>
      <c r="F1308" t="s">
        <v>2504</v>
      </c>
      <c r="H1308" t="s">
        <v>6226</v>
      </c>
    </row>
    <row r="1309" spans="1:8">
      <c r="A1309" t="s">
        <v>6213</v>
      </c>
      <c r="B1309" t="s">
        <v>7719</v>
      </c>
      <c r="C1309" t="s">
        <v>2775</v>
      </c>
      <c r="D1309" s="105" t="s">
        <v>2776</v>
      </c>
      <c r="E1309" s="187">
        <v>43186</v>
      </c>
      <c r="F1309" t="s">
        <v>2504</v>
      </c>
      <c r="H1309" t="s">
        <v>7665</v>
      </c>
    </row>
    <row r="1310" spans="1:8">
      <c r="A1310" t="s">
        <v>6213</v>
      </c>
      <c r="B1310" t="s">
        <v>7720</v>
      </c>
      <c r="C1310" t="s">
        <v>2777</v>
      </c>
      <c r="D1310" s="105" t="s">
        <v>2778</v>
      </c>
      <c r="E1310" s="187">
        <v>43186</v>
      </c>
      <c r="F1310" t="s">
        <v>2504</v>
      </c>
      <c r="H1310" t="s">
        <v>7665</v>
      </c>
    </row>
    <row r="1311" spans="1:8">
      <c r="A1311" t="s">
        <v>6213</v>
      </c>
      <c r="B1311" t="s">
        <v>7721</v>
      </c>
      <c r="C1311" t="s">
        <v>2779</v>
      </c>
      <c r="D1311" s="105" t="s">
        <v>2780</v>
      </c>
      <c r="E1311" s="187">
        <v>43186</v>
      </c>
      <c r="F1311" t="s">
        <v>2504</v>
      </c>
      <c r="H1311" t="s">
        <v>7665</v>
      </c>
    </row>
    <row r="1312" spans="1:8">
      <c r="A1312" t="s">
        <v>6213</v>
      </c>
      <c r="B1312" t="s">
        <v>7722</v>
      </c>
      <c r="C1312" t="s">
        <v>2781</v>
      </c>
      <c r="D1312" s="105" t="s">
        <v>2782</v>
      </c>
      <c r="E1312" s="187">
        <v>43186</v>
      </c>
      <c r="F1312" t="s">
        <v>2504</v>
      </c>
      <c r="H1312" t="s">
        <v>7665</v>
      </c>
    </row>
    <row r="1313" spans="1:8">
      <c r="A1313" t="s">
        <v>6372</v>
      </c>
      <c r="B1313" t="s">
        <v>7723</v>
      </c>
      <c r="C1313" t="s">
        <v>2783</v>
      </c>
      <c r="D1313" s="105" t="s">
        <v>2784</v>
      </c>
      <c r="E1313" s="187">
        <v>43187</v>
      </c>
      <c r="F1313" t="s">
        <v>2316</v>
      </c>
      <c r="H1313" t="s">
        <v>6470</v>
      </c>
    </row>
    <row r="1314" spans="1:8">
      <c r="A1314" t="s">
        <v>6372</v>
      </c>
      <c r="B1314" t="s">
        <v>7724</v>
      </c>
      <c r="C1314" t="s">
        <v>2785</v>
      </c>
      <c r="D1314" s="105" t="s">
        <v>2786</v>
      </c>
      <c r="E1314" s="187">
        <v>43183</v>
      </c>
      <c r="F1314" t="s">
        <v>107</v>
      </c>
      <c r="H1314" t="s">
        <v>7455</v>
      </c>
    </row>
    <row r="1315" spans="1:8">
      <c r="A1315" t="s">
        <v>6659</v>
      </c>
      <c r="B1315" t="s">
        <v>7725</v>
      </c>
      <c r="C1315" t="s">
        <v>2787</v>
      </c>
      <c r="D1315" s="105" t="s">
        <v>2788</v>
      </c>
      <c r="E1315" s="187">
        <v>43192</v>
      </c>
      <c r="F1315" t="s">
        <v>2316</v>
      </c>
      <c r="H1315" t="s">
        <v>6737</v>
      </c>
    </row>
    <row r="1316" spans="1:8">
      <c r="A1316" t="s">
        <v>6531</v>
      </c>
      <c r="B1316" t="s">
        <v>7726</v>
      </c>
      <c r="C1316" t="s">
        <v>2789</v>
      </c>
      <c r="D1316" s="105" t="s">
        <v>2790</v>
      </c>
      <c r="E1316" s="187">
        <v>43192</v>
      </c>
      <c r="F1316" t="s">
        <v>2316</v>
      </c>
      <c r="H1316" t="s">
        <v>6687</v>
      </c>
    </row>
    <row r="1317" spans="1:8">
      <c r="A1317" t="s">
        <v>6659</v>
      </c>
      <c r="B1317" t="s">
        <v>7727</v>
      </c>
      <c r="C1317" t="s">
        <v>2791</v>
      </c>
      <c r="D1317" s="105" t="s">
        <v>2792</v>
      </c>
      <c r="E1317" s="187">
        <v>43192</v>
      </c>
      <c r="F1317" t="s">
        <v>2504</v>
      </c>
      <c r="H1317" t="s">
        <v>7276</v>
      </c>
    </row>
    <row r="1318" spans="1:8">
      <c r="A1318" t="s">
        <v>6659</v>
      </c>
      <c r="B1318" t="s">
        <v>7728</v>
      </c>
      <c r="C1318" t="s">
        <v>2793</v>
      </c>
      <c r="D1318" s="105" t="s">
        <v>2794</v>
      </c>
      <c r="E1318" s="187">
        <v>43192</v>
      </c>
      <c r="F1318" t="s">
        <v>2504</v>
      </c>
      <c r="H1318" t="s">
        <v>6726</v>
      </c>
    </row>
    <row r="1319" spans="1:8">
      <c r="A1319" t="s">
        <v>6659</v>
      </c>
      <c r="B1319" t="s">
        <v>7729</v>
      </c>
      <c r="C1319" t="s">
        <v>2795</v>
      </c>
      <c r="D1319" s="105" t="s">
        <v>2796</v>
      </c>
      <c r="E1319" s="187">
        <v>43192</v>
      </c>
      <c r="F1319" t="s">
        <v>2504</v>
      </c>
      <c r="H1319" t="s">
        <v>4886</v>
      </c>
    </row>
    <row r="1320" spans="1:8">
      <c r="A1320" t="s">
        <v>6659</v>
      </c>
      <c r="B1320" t="s">
        <v>7730</v>
      </c>
      <c r="C1320" t="s">
        <v>2797</v>
      </c>
      <c r="D1320" s="105" t="s">
        <v>2798</v>
      </c>
      <c r="E1320" s="187">
        <v>43192</v>
      </c>
      <c r="F1320" t="s">
        <v>2504</v>
      </c>
      <c r="H1320" t="s">
        <v>7617</v>
      </c>
    </row>
    <row r="1321" spans="1:8">
      <c r="A1321" t="s">
        <v>6531</v>
      </c>
      <c r="B1321" t="s">
        <v>7731</v>
      </c>
      <c r="C1321" t="s">
        <v>2799</v>
      </c>
      <c r="D1321" s="105" t="s">
        <v>2800</v>
      </c>
      <c r="E1321" s="187">
        <v>43192</v>
      </c>
      <c r="F1321" t="s">
        <v>2504</v>
      </c>
      <c r="H1321" t="s">
        <v>1141</v>
      </c>
    </row>
    <row r="1322" spans="1:8">
      <c r="A1322" t="s">
        <v>6659</v>
      </c>
      <c r="B1322" t="s">
        <v>7732</v>
      </c>
      <c r="C1322" t="s">
        <v>2801</v>
      </c>
      <c r="D1322" s="105" t="s">
        <v>2802</v>
      </c>
      <c r="E1322" s="187">
        <v>43192</v>
      </c>
      <c r="F1322" t="s">
        <v>2504</v>
      </c>
      <c r="H1322" t="s">
        <v>7617</v>
      </c>
    </row>
    <row r="1323" spans="1:8">
      <c r="A1323" t="s">
        <v>6531</v>
      </c>
      <c r="B1323" t="s">
        <v>7733</v>
      </c>
      <c r="C1323" t="s">
        <v>2803</v>
      </c>
      <c r="D1323" s="105" t="s">
        <v>2804</v>
      </c>
      <c r="E1323" s="187">
        <v>43192</v>
      </c>
      <c r="F1323" t="s">
        <v>2316</v>
      </c>
      <c r="H1323" t="s">
        <v>7734</v>
      </c>
    </row>
    <row r="1324" spans="1:8">
      <c r="A1324" t="s">
        <v>6531</v>
      </c>
      <c r="B1324" t="s">
        <v>7735</v>
      </c>
      <c r="C1324" t="s">
        <v>2805</v>
      </c>
      <c r="D1324" s="105" t="s">
        <v>2806</v>
      </c>
      <c r="E1324" s="187">
        <v>43192</v>
      </c>
      <c r="F1324" t="s">
        <v>2504</v>
      </c>
      <c r="H1324" t="s">
        <v>7734</v>
      </c>
    </row>
    <row r="1325" spans="1:8">
      <c r="A1325" t="s">
        <v>6531</v>
      </c>
      <c r="B1325" t="s">
        <v>7736</v>
      </c>
      <c r="C1325" t="s">
        <v>2807</v>
      </c>
      <c r="D1325" s="105" t="s">
        <v>2808</v>
      </c>
      <c r="E1325" s="187">
        <v>43192</v>
      </c>
      <c r="F1325" t="s">
        <v>2504</v>
      </c>
      <c r="H1325" t="s">
        <v>7734</v>
      </c>
    </row>
    <row r="1326" spans="1:8">
      <c r="A1326" t="s">
        <v>6659</v>
      </c>
      <c r="B1326" t="s">
        <v>7737</v>
      </c>
      <c r="C1326" t="s">
        <v>2809</v>
      </c>
      <c r="D1326" s="105" t="s">
        <v>1676</v>
      </c>
      <c r="E1326" s="187">
        <v>43192</v>
      </c>
      <c r="F1326" t="s">
        <v>2504</v>
      </c>
      <c r="H1326" t="s">
        <v>6778</v>
      </c>
    </row>
    <row r="1327" spans="1:8">
      <c r="A1327" t="s">
        <v>6659</v>
      </c>
      <c r="B1327" t="s">
        <v>7738</v>
      </c>
      <c r="C1327" t="s">
        <v>2810</v>
      </c>
      <c r="D1327" s="105" t="s">
        <v>2811</v>
      </c>
      <c r="E1327" s="187">
        <v>43192</v>
      </c>
      <c r="F1327" t="s">
        <v>2504</v>
      </c>
      <c r="H1327" t="s">
        <v>6945</v>
      </c>
    </row>
    <row r="1328" spans="1:8">
      <c r="A1328" t="s">
        <v>6531</v>
      </c>
      <c r="B1328" t="s">
        <v>7739</v>
      </c>
      <c r="C1328" t="s">
        <v>2812</v>
      </c>
      <c r="D1328" s="105" t="s">
        <v>2813</v>
      </c>
      <c r="E1328" s="187">
        <v>43192</v>
      </c>
      <c r="F1328" t="s">
        <v>2504</v>
      </c>
      <c r="H1328" t="s">
        <v>7740</v>
      </c>
    </row>
    <row r="1329" spans="1:8">
      <c r="A1329" t="s">
        <v>6531</v>
      </c>
      <c r="B1329" t="s">
        <v>7741</v>
      </c>
      <c r="C1329" t="s">
        <v>2814</v>
      </c>
      <c r="D1329" s="105" t="s">
        <v>2815</v>
      </c>
      <c r="E1329" s="187">
        <v>43192</v>
      </c>
      <c r="F1329" t="s">
        <v>2504</v>
      </c>
      <c r="H1329" t="s">
        <v>7740</v>
      </c>
    </row>
    <row r="1330" spans="1:8">
      <c r="A1330" t="s">
        <v>6531</v>
      </c>
      <c r="B1330" t="s">
        <v>7742</v>
      </c>
      <c r="C1330" t="s">
        <v>2816</v>
      </c>
      <c r="D1330" s="105" t="s">
        <v>2817</v>
      </c>
      <c r="E1330" s="187">
        <v>43192</v>
      </c>
      <c r="F1330" t="s">
        <v>2504</v>
      </c>
      <c r="H1330" t="s">
        <v>7740</v>
      </c>
    </row>
    <row r="1331" spans="1:8">
      <c r="A1331" t="s">
        <v>6531</v>
      </c>
      <c r="B1331" t="s">
        <v>7743</v>
      </c>
      <c r="C1331" t="s">
        <v>2818</v>
      </c>
      <c r="D1331" s="105" t="s">
        <v>2819</v>
      </c>
      <c r="E1331" s="187">
        <v>43191</v>
      </c>
      <c r="F1331" t="s">
        <v>2504</v>
      </c>
      <c r="H1331" t="s">
        <v>6534</v>
      </c>
    </row>
    <row r="1332" spans="1:8">
      <c r="A1332" t="s">
        <v>6372</v>
      </c>
      <c r="B1332" t="s">
        <v>7744</v>
      </c>
      <c r="C1332" t="s">
        <v>2820</v>
      </c>
      <c r="D1332" s="105" t="s">
        <v>2821</v>
      </c>
      <c r="E1332" s="187">
        <v>43192</v>
      </c>
      <c r="F1332" t="s">
        <v>2504</v>
      </c>
      <c r="H1332" t="s">
        <v>7745</v>
      </c>
    </row>
    <row r="1333" spans="1:8">
      <c r="A1333" t="s">
        <v>6372</v>
      </c>
      <c r="B1333" t="s">
        <v>7746</v>
      </c>
      <c r="C1333" t="s">
        <v>2822</v>
      </c>
      <c r="D1333" s="105" t="s">
        <v>2823</v>
      </c>
      <c r="E1333" s="187">
        <v>43192</v>
      </c>
      <c r="F1333" t="s">
        <v>2316</v>
      </c>
      <c r="H1333" t="s">
        <v>7280</v>
      </c>
    </row>
    <row r="1334" spans="1:8">
      <c r="A1334" t="s">
        <v>6372</v>
      </c>
      <c r="B1334" t="s">
        <v>7747</v>
      </c>
      <c r="C1334" t="s">
        <v>2824</v>
      </c>
      <c r="D1334" s="105" t="s">
        <v>2825</v>
      </c>
      <c r="E1334" s="187">
        <v>43192</v>
      </c>
      <c r="F1334" t="s">
        <v>2316</v>
      </c>
      <c r="H1334" t="s">
        <v>7604</v>
      </c>
    </row>
    <row r="1335" spans="1:8">
      <c r="A1335" t="s">
        <v>6372</v>
      </c>
      <c r="B1335" t="s">
        <v>7748</v>
      </c>
      <c r="C1335" t="s">
        <v>2826</v>
      </c>
      <c r="D1335" s="105" t="s">
        <v>2827</v>
      </c>
      <c r="E1335" s="187">
        <v>43192</v>
      </c>
      <c r="F1335" t="s">
        <v>2504</v>
      </c>
      <c r="H1335" t="s">
        <v>7749</v>
      </c>
    </row>
    <row r="1336" spans="1:8">
      <c r="A1336" t="s">
        <v>6372</v>
      </c>
      <c r="B1336" t="s">
        <v>7750</v>
      </c>
      <c r="C1336" t="s">
        <v>2828</v>
      </c>
      <c r="D1336" s="105" t="s">
        <v>2829</v>
      </c>
      <c r="E1336" s="187">
        <v>43192</v>
      </c>
      <c r="F1336" t="s">
        <v>2504</v>
      </c>
      <c r="H1336" t="s">
        <v>7486</v>
      </c>
    </row>
    <row r="1337" spans="1:8">
      <c r="A1337" t="s">
        <v>6372</v>
      </c>
      <c r="B1337" t="s">
        <v>7751</v>
      </c>
      <c r="C1337" t="s">
        <v>2830</v>
      </c>
      <c r="D1337" s="105" t="s">
        <v>2831</v>
      </c>
      <c r="E1337" s="187">
        <v>43192</v>
      </c>
      <c r="F1337" t="s">
        <v>2504</v>
      </c>
      <c r="H1337" t="s">
        <v>6518</v>
      </c>
    </row>
    <row r="1338" spans="1:8">
      <c r="A1338" t="s">
        <v>6213</v>
      </c>
      <c r="B1338" t="s">
        <v>7752</v>
      </c>
      <c r="C1338" t="s">
        <v>2832</v>
      </c>
      <c r="D1338" s="105" t="s">
        <v>2833</v>
      </c>
      <c r="E1338" s="187">
        <v>43192</v>
      </c>
      <c r="F1338" t="s">
        <v>2504</v>
      </c>
      <c r="H1338" t="s">
        <v>7568</v>
      </c>
    </row>
    <row r="1339" spans="1:8">
      <c r="A1339" t="s">
        <v>6213</v>
      </c>
      <c r="B1339" t="s">
        <v>7753</v>
      </c>
      <c r="C1339" t="s">
        <v>2834</v>
      </c>
      <c r="D1339" s="105" t="s">
        <v>2835</v>
      </c>
      <c r="E1339" s="187">
        <v>43194</v>
      </c>
      <c r="F1339" t="s">
        <v>2504</v>
      </c>
      <c r="H1339" t="s">
        <v>7754</v>
      </c>
    </row>
    <row r="1340" spans="1:8">
      <c r="A1340" t="s">
        <v>6213</v>
      </c>
      <c r="B1340" t="s">
        <v>7755</v>
      </c>
      <c r="C1340" t="s">
        <v>2836</v>
      </c>
      <c r="D1340" s="105" t="s">
        <v>2837</v>
      </c>
      <c r="E1340" s="187">
        <v>43192</v>
      </c>
      <c r="F1340" t="s">
        <v>2504</v>
      </c>
      <c r="H1340" t="s">
        <v>7654</v>
      </c>
    </row>
    <row r="1341" spans="1:8">
      <c r="A1341" t="s">
        <v>6213</v>
      </c>
      <c r="B1341" t="s">
        <v>7756</v>
      </c>
      <c r="C1341" t="s">
        <v>2838</v>
      </c>
      <c r="D1341" s="105" t="s">
        <v>2839</v>
      </c>
      <c r="E1341" s="187">
        <v>43192</v>
      </c>
      <c r="F1341" t="s">
        <v>2316</v>
      </c>
      <c r="H1341" t="s">
        <v>7457</v>
      </c>
    </row>
    <row r="1342" spans="1:8">
      <c r="A1342" t="s">
        <v>6213</v>
      </c>
      <c r="B1342" t="s">
        <v>7757</v>
      </c>
      <c r="C1342" t="s">
        <v>2840</v>
      </c>
      <c r="D1342" s="105" t="s">
        <v>2841</v>
      </c>
      <c r="E1342" s="187">
        <v>43192</v>
      </c>
      <c r="F1342" t="s">
        <v>2504</v>
      </c>
      <c r="H1342" t="s">
        <v>7457</v>
      </c>
    </row>
    <row r="1343" spans="1:8">
      <c r="A1343" t="s">
        <v>6213</v>
      </c>
      <c r="B1343" t="s">
        <v>7758</v>
      </c>
      <c r="C1343" t="s">
        <v>2842</v>
      </c>
      <c r="D1343" s="105" t="s">
        <v>2843</v>
      </c>
      <c r="E1343" s="187">
        <v>43192</v>
      </c>
      <c r="F1343" t="s">
        <v>2504</v>
      </c>
      <c r="H1343" t="s">
        <v>7457</v>
      </c>
    </row>
    <row r="1344" spans="1:8">
      <c r="A1344" t="s">
        <v>6213</v>
      </c>
      <c r="B1344" t="s">
        <v>7759</v>
      </c>
      <c r="C1344" t="s">
        <v>2844</v>
      </c>
      <c r="D1344" s="105" t="s">
        <v>2845</v>
      </c>
      <c r="E1344" s="187">
        <v>43192</v>
      </c>
      <c r="F1344" t="s">
        <v>2504</v>
      </c>
      <c r="H1344" t="s">
        <v>7457</v>
      </c>
    </row>
    <row r="1345" spans="1:8">
      <c r="A1345" t="s">
        <v>6078</v>
      </c>
      <c r="B1345" t="s">
        <v>7760</v>
      </c>
      <c r="C1345" t="s">
        <v>2846</v>
      </c>
      <c r="D1345" s="105" t="s">
        <v>2847</v>
      </c>
      <c r="E1345" s="187">
        <v>43192</v>
      </c>
      <c r="F1345" t="s">
        <v>2504</v>
      </c>
      <c r="H1345" t="s">
        <v>7761</v>
      </c>
    </row>
    <row r="1346" spans="1:8">
      <c r="A1346" t="s">
        <v>6078</v>
      </c>
      <c r="B1346" t="s">
        <v>7762</v>
      </c>
      <c r="C1346" t="s">
        <v>2848</v>
      </c>
      <c r="D1346" s="105" t="s">
        <v>2849</v>
      </c>
      <c r="E1346" s="187">
        <v>43192</v>
      </c>
      <c r="F1346" t="s">
        <v>2504</v>
      </c>
      <c r="H1346" t="s">
        <v>7761</v>
      </c>
    </row>
    <row r="1347" spans="1:8">
      <c r="A1347" t="s">
        <v>6078</v>
      </c>
      <c r="B1347" t="s">
        <v>7763</v>
      </c>
      <c r="C1347" t="s">
        <v>2850</v>
      </c>
      <c r="D1347" s="105" t="s">
        <v>2851</v>
      </c>
      <c r="E1347" s="187">
        <v>43192</v>
      </c>
      <c r="F1347" t="s">
        <v>2504</v>
      </c>
      <c r="H1347" t="s">
        <v>7764</v>
      </c>
    </row>
    <row r="1348" spans="1:8">
      <c r="A1348" t="s">
        <v>6078</v>
      </c>
      <c r="B1348" t="s">
        <v>7765</v>
      </c>
      <c r="C1348" t="s">
        <v>2852</v>
      </c>
      <c r="D1348" s="105" t="s">
        <v>2853</v>
      </c>
      <c r="E1348" s="187">
        <v>43192</v>
      </c>
      <c r="F1348" t="s">
        <v>2504</v>
      </c>
      <c r="H1348" t="s">
        <v>7764</v>
      </c>
    </row>
    <row r="1349" spans="1:8">
      <c r="A1349" t="s">
        <v>6078</v>
      </c>
      <c r="B1349" t="s">
        <v>7766</v>
      </c>
      <c r="C1349" t="s">
        <v>2854</v>
      </c>
      <c r="D1349" s="105" t="s">
        <v>2855</v>
      </c>
      <c r="E1349" s="187">
        <v>43192</v>
      </c>
      <c r="F1349" t="s">
        <v>2504</v>
      </c>
      <c r="H1349" t="s">
        <v>7767</v>
      </c>
    </row>
    <row r="1350" spans="1:8">
      <c r="A1350" t="s">
        <v>6531</v>
      </c>
      <c r="B1350" t="s">
        <v>7768</v>
      </c>
      <c r="C1350" t="s">
        <v>2856</v>
      </c>
      <c r="D1350" s="105" t="s">
        <v>2857</v>
      </c>
      <c r="E1350" s="187">
        <v>43194</v>
      </c>
      <c r="F1350" t="s">
        <v>2504</v>
      </c>
      <c r="H1350" t="s">
        <v>7405</v>
      </c>
    </row>
    <row r="1351" spans="1:8">
      <c r="A1351" t="s">
        <v>6213</v>
      </c>
      <c r="B1351" t="s">
        <v>7598</v>
      </c>
      <c r="C1351" t="s">
        <v>2858</v>
      </c>
      <c r="D1351" s="105" t="s">
        <v>2567</v>
      </c>
      <c r="E1351" s="187">
        <v>43192</v>
      </c>
      <c r="F1351" t="s">
        <v>2504</v>
      </c>
      <c r="H1351" t="s">
        <v>7654</v>
      </c>
    </row>
    <row r="1352" spans="1:8">
      <c r="A1352" t="s">
        <v>6078</v>
      </c>
      <c r="B1352" t="s">
        <v>7769</v>
      </c>
      <c r="C1352" t="s">
        <v>2859</v>
      </c>
      <c r="D1352" s="105" t="s">
        <v>2860</v>
      </c>
      <c r="E1352" s="187">
        <v>43192</v>
      </c>
      <c r="F1352" t="s">
        <v>2504</v>
      </c>
      <c r="H1352" t="s">
        <v>6084</v>
      </c>
    </row>
    <row r="1353" spans="1:8">
      <c r="A1353" t="s">
        <v>6078</v>
      </c>
      <c r="B1353" t="s">
        <v>7770</v>
      </c>
      <c r="C1353" t="s">
        <v>2861</v>
      </c>
      <c r="D1353" s="105" t="s">
        <v>2862</v>
      </c>
      <c r="E1353" s="187">
        <v>43192</v>
      </c>
      <c r="F1353" t="s">
        <v>2504</v>
      </c>
      <c r="H1353" t="s">
        <v>6084</v>
      </c>
    </row>
    <row r="1354" spans="1:8">
      <c r="A1354" t="s">
        <v>6078</v>
      </c>
      <c r="B1354" t="s">
        <v>7771</v>
      </c>
      <c r="C1354" t="s">
        <v>2863</v>
      </c>
      <c r="D1354" s="105" t="s">
        <v>2864</v>
      </c>
      <c r="E1354" s="187">
        <v>43192</v>
      </c>
      <c r="F1354" t="s">
        <v>2504</v>
      </c>
      <c r="H1354" t="s">
        <v>6084</v>
      </c>
    </row>
    <row r="1355" spans="1:8">
      <c r="A1355" t="s">
        <v>6213</v>
      </c>
      <c r="B1355" t="s">
        <v>7772</v>
      </c>
      <c r="C1355" t="s">
        <v>2865</v>
      </c>
      <c r="D1355" s="105" t="s">
        <v>2866</v>
      </c>
      <c r="E1355" s="187">
        <v>43194</v>
      </c>
      <c r="F1355" t="s">
        <v>2504</v>
      </c>
      <c r="H1355" t="s">
        <v>7568</v>
      </c>
    </row>
    <row r="1356" spans="1:8">
      <c r="A1356" t="s">
        <v>6213</v>
      </c>
      <c r="B1356" t="s">
        <v>7773</v>
      </c>
      <c r="C1356" t="s">
        <v>2867</v>
      </c>
      <c r="D1356" s="105" t="s">
        <v>2868</v>
      </c>
      <c r="E1356" s="187">
        <v>43192</v>
      </c>
      <c r="F1356" t="s">
        <v>2504</v>
      </c>
      <c r="H1356" t="s">
        <v>7632</v>
      </c>
    </row>
    <row r="1357" spans="1:8">
      <c r="A1357" t="s">
        <v>6213</v>
      </c>
      <c r="B1357" t="s">
        <v>7774</v>
      </c>
      <c r="C1357" t="s">
        <v>2869</v>
      </c>
      <c r="D1357" s="105" t="s">
        <v>1180</v>
      </c>
      <c r="E1357" s="187">
        <v>43192</v>
      </c>
      <c r="F1357" t="s">
        <v>2504</v>
      </c>
      <c r="H1357" t="s">
        <v>7632</v>
      </c>
    </row>
    <row r="1358" spans="1:8">
      <c r="A1358" t="s">
        <v>6213</v>
      </c>
      <c r="B1358" t="s">
        <v>7775</v>
      </c>
      <c r="C1358" t="s">
        <v>2870</v>
      </c>
      <c r="D1358" s="105" t="s">
        <v>1604</v>
      </c>
      <c r="E1358" s="187">
        <v>43192</v>
      </c>
      <c r="F1358" t="s">
        <v>2504</v>
      </c>
      <c r="H1358" t="s">
        <v>7632</v>
      </c>
    </row>
    <row r="1359" spans="1:8">
      <c r="A1359" t="s">
        <v>6213</v>
      </c>
      <c r="B1359" t="s">
        <v>7776</v>
      </c>
      <c r="C1359" t="s">
        <v>2871</v>
      </c>
      <c r="D1359" s="105" t="s">
        <v>2872</v>
      </c>
      <c r="E1359" s="187">
        <v>43192</v>
      </c>
      <c r="F1359" t="s">
        <v>2504</v>
      </c>
      <c r="H1359" t="s">
        <v>7632</v>
      </c>
    </row>
    <row r="1360" spans="1:8">
      <c r="A1360" t="s">
        <v>6213</v>
      </c>
      <c r="B1360" t="s">
        <v>7777</v>
      </c>
      <c r="C1360" t="s">
        <v>2873</v>
      </c>
      <c r="D1360" s="105" t="s">
        <v>2874</v>
      </c>
      <c r="E1360" s="187">
        <v>43192</v>
      </c>
      <c r="F1360" t="s">
        <v>2504</v>
      </c>
      <c r="H1360" t="s">
        <v>7632</v>
      </c>
    </row>
    <row r="1361" spans="1:8">
      <c r="A1361" t="s">
        <v>6659</v>
      </c>
      <c r="B1361" t="s">
        <v>7778</v>
      </c>
      <c r="C1361" t="s">
        <v>2875</v>
      </c>
      <c r="D1361" s="105" t="s">
        <v>2876</v>
      </c>
      <c r="E1361" s="187">
        <v>43194</v>
      </c>
      <c r="F1361" t="s">
        <v>2504</v>
      </c>
      <c r="H1361" t="s">
        <v>6757</v>
      </c>
    </row>
    <row r="1362" spans="1:8">
      <c r="A1362" t="s">
        <v>6078</v>
      </c>
      <c r="B1362" t="s">
        <v>7779</v>
      </c>
      <c r="C1362" t="s">
        <v>2877</v>
      </c>
      <c r="D1362" s="105" t="s">
        <v>2878</v>
      </c>
      <c r="E1362" s="187">
        <v>43195</v>
      </c>
      <c r="F1362" t="s">
        <v>2504</v>
      </c>
      <c r="H1362" t="s">
        <v>7393</v>
      </c>
    </row>
    <row r="1363" spans="1:8">
      <c r="A1363" t="s">
        <v>6078</v>
      </c>
      <c r="B1363" t="s">
        <v>7780</v>
      </c>
      <c r="C1363" t="s">
        <v>2879</v>
      </c>
      <c r="D1363" s="105" t="s">
        <v>2880</v>
      </c>
      <c r="E1363" s="187">
        <v>43196</v>
      </c>
      <c r="F1363" t="s">
        <v>2504</v>
      </c>
      <c r="H1363" t="s">
        <v>7393</v>
      </c>
    </row>
    <row r="1364" spans="1:8">
      <c r="A1364" t="s">
        <v>6078</v>
      </c>
      <c r="B1364" t="s">
        <v>7781</v>
      </c>
      <c r="C1364" t="s">
        <v>2881</v>
      </c>
      <c r="D1364" s="105" t="s">
        <v>2882</v>
      </c>
      <c r="E1364" s="187">
        <v>43197</v>
      </c>
      <c r="F1364" t="s">
        <v>2504</v>
      </c>
      <c r="H1364" t="s">
        <v>7393</v>
      </c>
    </row>
    <row r="1365" spans="1:8">
      <c r="A1365" t="s">
        <v>6078</v>
      </c>
      <c r="B1365" t="s">
        <v>7782</v>
      </c>
      <c r="C1365" t="s">
        <v>2883</v>
      </c>
      <c r="D1365" s="105" t="s">
        <v>2884</v>
      </c>
      <c r="E1365" s="187">
        <v>43198</v>
      </c>
      <c r="F1365" t="s">
        <v>2504</v>
      </c>
      <c r="H1365" t="s">
        <v>7783</v>
      </c>
    </row>
    <row r="1366" spans="1:8">
      <c r="A1366" t="s">
        <v>6078</v>
      </c>
      <c r="B1366" t="s">
        <v>7784</v>
      </c>
      <c r="C1366" t="s">
        <v>2885</v>
      </c>
      <c r="D1366" s="105" t="s">
        <v>2886</v>
      </c>
      <c r="E1366" s="187">
        <v>43199</v>
      </c>
      <c r="F1366" t="s">
        <v>2504</v>
      </c>
      <c r="H1366" t="s">
        <v>7695</v>
      </c>
    </row>
    <row r="1367" spans="1:8">
      <c r="A1367" t="s">
        <v>6078</v>
      </c>
      <c r="B1367" t="s">
        <v>7785</v>
      </c>
      <c r="C1367" t="s">
        <v>2887</v>
      </c>
      <c r="D1367" s="105" t="s">
        <v>2888</v>
      </c>
      <c r="E1367" s="187">
        <v>43191</v>
      </c>
      <c r="F1367" t="s">
        <v>2504</v>
      </c>
      <c r="H1367" t="s">
        <v>7223</v>
      </c>
    </row>
    <row r="1368" spans="1:8">
      <c r="A1368" t="s">
        <v>6078</v>
      </c>
      <c r="B1368" t="s">
        <v>7786</v>
      </c>
      <c r="C1368" t="s">
        <v>2889</v>
      </c>
      <c r="D1368" s="105" t="s">
        <v>2890</v>
      </c>
      <c r="E1368" s="187">
        <v>43191</v>
      </c>
      <c r="F1368" t="s">
        <v>2504</v>
      </c>
      <c r="H1368" t="s">
        <v>7223</v>
      </c>
    </row>
    <row r="1369" spans="1:8">
      <c r="A1369" t="s">
        <v>6078</v>
      </c>
      <c r="B1369" t="s">
        <v>7787</v>
      </c>
      <c r="C1369" t="s">
        <v>2891</v>
      </c>
      <c r="D1369" s="105" t="s">
        <v>2892</v>
      </c>
      <c r="E1369" s="187">
        <v>43191</v>
      </c>
      <c r="F1369" t="s">
        <v>2504</v>
      </c>
      <c r="H1369" t="s">
        <v>7223</v>
      </c>
    </row>
    <row r="1370" spans="1:8">
      <c r="A1370" t="s">
        <v>6078</v>
      </c>
      <c r="B1370" t="s">
        <v>7528</v>
      </c>
      <c r="C1370" t="s">
        <v>2893</v>
      </c>
      <c r="D1370" s="105" t="s">
        <v>2447</v>
      </c>
      <c r="E1370" s="187">
        <v>43191</v>
      </c>
      <c r="F1370" t="s">
        <v>2504</v>
      </c>
      <c r="H1370" t="s">
        <v>7223</v>
      </c>
    </row>
    <row r="1371" spans="1:8">
      <c r="A1371" t="s">
        <v>6078</v>
      </c>
      <c r="B1371" t="s">
        <v>7788</v>
      </c>
      <c r="C1371" t="s">
        <v>2894</v>
      </c>
      <c r="D1371" s="105" t="s">
        <v>2895</v>
      </c>
      <c r="E1371" s="187">
        <v>43192</v>
      </c>
      <c r="F1371" t="s">
        <v>107</v>
      </c>
      <c r="H1371" t="s">
        <v>7695</v>
      </c>
    </row>
    <row r="1372" spans="1:8">
      <c r="A1372" t="s">
        <v>6078</v>
      </c>
      <c r="B1372" t="s">
        <v>7789</v>
      </c>
      <c r="C1372" t="s">
        <v>2896</v>
      </c>
      <c r="D1372" s="105" t="s">
        <v>2897</v>
      </c>
      <c r="E1372" s="187">
        <v>43196</v>
      </c>
      <c r="F1372" t="s">
        <v>2504</v>
      </c>
      <c r="H1372" t="s">
        <v>7120</v>
      </c>
    </row>
    <row r="1373" spans="1:8">
      <c r="A1373" t="s">
        <v>6078</v>
      </c>
      <c r="B1373" t="s">
        <v>7790</v>
      </c>
      <c r="C1373" t="s">
        <v>2898</v>
      </c>
      <c r="D1373" s="105" t="s">
        <v>2899</v>
      </c>
      <c r="E1373" s="187">
        <v>43196</v>
      </c>
      <c r="F1373" t="s">
        <v>2504</v>
      </c>
      <c r="H1373" t="s">
        <v>7120</v>
      </c>
    </row>
    <row r="1374" spans="1:8">
      <c r="A1374" t="s">
        <v>6078</v>
      </c>
      <c r="B1374" t="s">
        <v>7791</v>
      </c>
      <c r="C1374" t="s">
        <v>2900</v>
      </c>
      <c r="D1374" s="105" t="s">
        <v>2901</v>
      </c>
      <c r="E1374" s="187">
        <v>43196</v>
      </c>
      <c r="F1374" t="s">
        <v>2504</v>
      </c>
      <c r="H1374" t="s">
        <v>7695</v>
      </c>
    </row>
    <row r="1375" spans="1:8">
      <c r="A1375" t="s">
        <v>6372</v>
      </c>
      <c r="B1375" t="s">
        <v>7281</v>
      </c>
      <c r="C1375" t="s">
        <v>2902</v>
      </c>
      <c r="D1375" s="105" t="s">
        <v>2002</v>
      </c>
      <c r="E1375" s="187">
        <v>43196</v>
      </c>
      <c r="F1375" t="s">
        <v>2504</v>
      </c>
      <c r="H1375" t="s">
        <v>7792</v>
      </c>
    </row>
    <row r="1376" spans="1:8">
      <c r="A1376" t="s">
        <v>6213</v>
      </c>
      <c r="B1376" t="s">
        <v>7354</v>
      </c>
      <c r="C1376" t="s">
        <v>2903</v>
      </c>
      <c r="D1376" s="105" t="s">
        <v>2134</v>
      </c>
      <c r="E1376" s="187">
        <v>43199</v>
      </c>
      <c r="F1376" t="s">
        <v>2504</v>
      </c>
      <c r="H1376" t="s">
        <v>7632</v>
      </c>
    </row>
    <row r="1377" spans="1:8">
      <c r="A1377" t="s">
        <v>6372</v>
      </c>
      <c r="B1377" t="s">
        <v>7793</v>
      </c>
      <c r="C1377" t="s">
        <v>2904</v>
      </c>
      <c r="D1377" s="105" t="s">
        <v>2905</v>
      </c>
      <c r="E1377" s="187">
        <v>43199</v>
      </c>
      <c r="F1377" t="s">
        <v>2504</v>
      </c>
      <c r="H1377" t="s">
        <v>7749</v>
      </c>
    </row>
    <row r="1378" spans="1:8">
      <c r="A1378" t="s">
        <v>6372</v>
      </c>
      <c r="B1378" t="s">
        <v>7794</v>
      </c>
      <c r="C1378" t="s">
        <v>2906</v>
      </c>
      <c r="D1378" s="105" t="s">
        <v>2907</v>
      </c>
      <c r="E1378" s="187">
        <v>43199</v>
      </c>
      <c r="F1378" t="s">
        <v>2316</v>
      </c>
      <c r="H1378" t="s">
        <v>7486</v>
      </c>
    </row>
    <row r="1379" spans="1:8">
      <c r="A1379" t="s">
        <v>7795</v>
      </c>
      <c r="B1379" t="s">
        <v>7796</v>
      </c>
      <c r="C1379" t="s">
        <v>2908</v>
      </c>
      <c r="D1379" s="105" t="s">
        <v>2909</v>
      </c>
      <c r="E1379" s="187">
        <v>43201</v>
      </c>
      <c r="F1379" t="s">
        <v>2504</v>
      </c>
      <c r="H1379" t="s">
        <v>7665</v>
      </c>
    </row>
    <row r="1380" spans="1:8">
      <c r="A1380" t="s">
        <v>6372</v>
      </c>
      <c r="B1380" t="s">
        <v>7797</v>
      </c>
      <c r="C1380" t="s">
        <v>2910</v>
      </c>
      <c r="D1380" s="105" t="s">
        <v>2911</v>
      </c>
      <c r="E1380" s="187">
        <v>43201</v>
      </c>
      <c r="F1380" t="s">
        <v>2504</v>
      </c>
      <c r="H1380" t="s">
        <v>7280</v>
      </c>
    </row>
    <row r="1381" spans="1:8">
      <c r="A1381" t="s">
        <v>6078</v>
      </c>
      <c r="B1381" t="s">
        <v>7798</v>
      </c>
      <c r="C1381" t="s">
        <v>2912</v>
      </c>
      <c r="D1381" s="105" t="s">
        <v>2913</v>
      </c>
      <c r="E1381" s="187">
        <v>43201</v>
      </c>
      <c r="F1381" t="s">
        <v>2914</v>
      </c>
      <c r="H1381" t="s">
        <v>7695</v>
      </c>
    </row>
    <row r="1382" spans="1:8">
      <c r="A1382" t="s">
        <v>6372</v>
      </c>
      <c r="B1382" t="s">
        <v>7799</v>
      </c>
      <c r="C1382" t="s">
        <v>2915</v>
      </c>
      <c r="D1382" s="105" t="s">
        <v>2916</v>
      </c>
      <c r="E1382" s="187">
        <v>43202</v>
      </c>
      <c r="F1382" t="s">
        <v>2504</v>
      </c>
      <c r="H1382" t="s">
        <v>7280</v>
      </c>
    </row>
    <row r="1383" spans="1:8">
      <c r="A1383" t="s">
        <v>6531</v>
      </c>
      <c r="B1383" t="s">
        <v>7800</v>
      </c>
      <c r="C1383" t="s">
        <v>2917</v>
      </c>
      <c r="D1383" s="105" t="s">
        <v>2918</v>
      </c>
      <c r="E1383" s="187">
        <v>43200</v>
      </c>
      <c r="F1383" t="s">
        <v>2504</v>
      </c>
      <c r="H1383" t="s">
        <v>7405</v>
      </c>
    </row>
    <row r="1384" spans="1:8">
      <c r="A1384" t="s">
        <v>6531</v>
      </c>
      <c r="B1384" t="s">
        <v>7801</v>
      </c>
      <c r="C1384" t="s">
        <v>2919</v>
      </c>
      <c r="D1384" s="105" t="s">
        <v>2920</v>
      </c>
      <c r="E1384" s="187">
        <v>43200</v>
      </c>
      <c r="F1384" t="s">
        <v>2316</v>
      </c>
      <c r="H1384" t="s">
        <v>7173</v>
      </c>
    </row>
    <row r="1385" spans="1:8">
      <c r="A1385" t="s">
        <v>6531</v>
      </c>
      <c r="B1385" t="s">
        <v>7802</v>
      </c>
      <c r="C1385" t="s">
        <v>2921</v>
      </c>
      <c r="D1385" s="105" t="s">
        <v>2922</v>
      </c>
      <c r="E1385" s="187">
        <v>43196</v>
      </c>
      <c r="F1385" t="s">
        <v>2504</v>
      </c>
      <c r="H1385" t="s">
        <v>6719</v>
      </c>
    </row>
    <row r="1386" spans="1:8">
      <c r="A1386" t="s">
        <v>6078</v>
      </c>
      <c r="B1386" t="s">
        <v>7803</v>
      </c>
      <c r="C1386" t="s">
        <v>2923</v>
      </c>
      <c r="D1386" s="105" t="s">
        <v>2924</v>
      </c>
      <c r="E1386" s="187">
        <v>43203</v>
      </c>
      <c r="F1386" t="s">
        <v>2504</v>
      </c>
      <c r="H1386" t="s">
        <v>7345</v>
      </c>
    </row>
    <row r="1387" spans="1:8">
      <c r="A1387" t="s">
        <v>6078</v>
      </c>
      <c r="B1387" t="s">
        <v>7804</v>
      </c>
      <c r="C1387" t="s">
        <v>2925</v>
      </c>
      <c r="D1387" s="105" t="s">
        <v>2926</v>
      </c>
      <c r="E1387" s="187">
        <v>43203</v>
      </c>
      <c r="F1387" t="s">
        <v>2504</v>
      </c>
      <c r="H1387" t="s">
        <v>7345</v>
      </c>
    </row>
    <row r="1388" spans="1:8">
      <c r="A1388" t="s">
        <v>6078</v>
      </c>
      <c r="B1388" t="s">
        <v>7805</v>
      </c>
      <c r="C1388" t="s">
        <v>2927</v>
      </c>
      <c r="D1388" s="105" t="s">
        <v>2928</v>
      </c>
      <c r="E1388" s="187">
        <v>43203</v>
      </c>
      <c r="F1388" t="s">
        <v>2504</v>
      </c>
      <c r="H1388" t="s">
        <v>6968</v>
      </c>
    </row>
    <row r="1389" spans="1:8">
      <c r="A1389" t="s">
        <v>6659</v>
      </c>
      <c r="B1389" t="s">
        <v>7806</v>
      </c>
      <c r="C1389" t="s">
        <v>2929</v>
      </c>
      <c r="D1389" s="105" t="s">
        <v>2930</v>
      </c>
      <c r="E1389" s="187" t="s">
        <v>2931</v>
      </c>
      <c r="F1389" t="s">
        <v>2504</v>
      </c>
      <c r="H1389" t="s">
        <v>7807</v>
      </c>
    </row>
    <row r="1390" spans="1:8">
      <c r="A1390" t="s">
        <v>6659</v>
      </c>
      <c r="B1390" t="s">
        <v>7808</v>
      </c>
      <c r="C1390" t="s">
        <v>2932</v>
      </c>
      <c r="D1390" s="105" t="s">
        <v>425</v>
      </c>
      <c r="E1390" s="187" t="s">
        <v>2931</v>
      </c>
      <c r="F1390" t="s">
        <v>2504</v>
      </c>
      <c r="H1390" t="s">
        <v>7807</v>
      </c>
    </row>
    <row r="1391" spans="1:8">
      <c r="A1391" t="s">
        <v>6659</v>
      </c>
      <c r="B1391" t="s">
        <v>7809</v>
      </c>
      <c r="C1391" t="s">
        <v>2933</v>
      </c>
      <c r="D1391" s="105" t="s">
        <v>2934</v>
      </c>
      <c r="E1391" s="187" t="s">
        <v>2931</v>
      </c>
      <c r="F1391" t="s">
        <v>2504</v>
      </c>
      <c r="H1391" t="s">
        <v>7807</v>
      </c>
    </row>
    <row r="1392" spans="1:8">
      <c r="A1392" t="s">
        <v>6531</v>
      </c>
      <c r="B1392" t="s">
        <v>7810</v>
      </c>
      <c r="C1392" t="s">
        <v>2935</v>
      </c>
      <c r="D1392" s="105" t="s">
        <v>2936</v>
      </c>
      <c r="E1392" s="187">
        <v>43206</v>
      </c>
      <c r="F1392" t="s">
        <v>2504</v>
      </c>
      <c r="H1392" t="s">
        <v>6638</v>
      </c>
    </row>
    <row r="1393" spans="1:8">
      <c r="A1393" t="s">
        <v>6078</v>
      </c>
      <c r="B1393" t="s">
        <v>7811</v>
      </c>
      <c r="C1393" t="s">
        <v>2937</v>
      </c>
      <c r="D1393" s="105" t="s">
        <v>2938</v>
      </c>
      <c r="E1393" s="187">
        <v>43206</v>
      </c>
      <c r="F1393" t="s">
        <v>2504</v>
      </c>
      <c r="H1393" t="s">
        <v>7223</v>
      </c>
    </row>
    <row r="1394" spans="1:8">
      <c r="A1394" t="s">
        <v>6531</v>
      </c>
      <c r="B1394" t="s">
        <v>7812</v>
      </c>
      <c r="C1394" t="s">
        <v>2939</v>
      </c>
      <c r="D1394" s="105" t="s">
        <v>2940</v>
      </c>
      <c r="E1394" s="187">
        <v>43206</v>
      </c>
      <c r="F1394" t="s">
        <v>2504</v>
      </c>
      <c r="H1394" t="s">
        <v>7405</v>
      </c>
    </row>
    <row r="1395" spans="1:8">
      <c r="A1395" t="s">
        <v>6372</v>
      </c>
      <c r="B1395" t="s">
        <v>7813</v>
      </c>
      <c r="C1395" t="s">
        <v>2941</v>
      </c>
      <c r="D1395" s="105" t="s">
        <v>2942</v>
      </c>
      <c r="E1395" s="187">
        <v>43207</v>
      </c>
      <c r="F1395" t="s">
        <v>2504</v>
      </c>
      <c r="H1395" t="s">
        <v>7517</v>
      </c>
    </row>
    <row r="1396" spans="1:8">
      <c r="A1396" t="s">
        <v>6078</v>
      </c>
      <c r="B1396" t="s">
        <v>7814</v>
      </c>
      <c r="C1396" t="s">
        <v>2943</v>
      </c>
      <c r="D1396" s="105" t="s">
        <v>2944</v>
      </c>
      <c r="E1396" s="187">
        <v>43207</v>
      </c>
      <c r="F1396" t="s">
        <v>2316</v>
      </c>
      <c r="H1396" t="s">
        <v>7815</v>
      </c>
    </row>
    <row r="1397" spans="1:8">
      <c r="A1397" t="s">
        <v>6078</v>
      </c>
      <c r="B1397" t="s">
        <v>7816</v>
      </c>
      <c r="C1397" t="s">
        <v>2945</v>
      </c>
      <c r="D1397" s="105" t="s">
        <v>2946</v>
      </c>
      <c r="E1397" s="187">
        <v>43207</v>
      </c>
      <c r="F1397" t="s">
        <v>2316</v>
      </c>
      <c r="H1397" t="s">
        <v>7815</v>
      </c>
    </row>
    <row r="1398" spans="1:8">
      <c r="A1398" t="s">
        <v>7795</v>
      </c>
      <c r="B1398" t="s">
        <v>7817</v>
      </c>
      <c r="C1398" t="s">
        <v>2947</v>
      </c>
      <c r="D1398" s="105" t="s">
        <v>2948</v>
      </c>
      <c r="E1398" s="187">
        <v>43207</v>
      </c>
      <c r="F1398" t="s">
        <v>2504</v>
      </c>
      <c r="H1398" t="s">
        <v>6226</v>
      </c>
    </row>
    <row r="1399" spans="1:8">
      <c r="A1399" t="s">
        <v>6213</v>
      </c>
      <c r="B1399" t="s">
        <v>7818</v>
      </c>
      <c r="C1399" t="s">
        <v>2949</v>
      </c>
      <c r="D1399" s="105" t="s">
        <v>2950</v>
      </c>
      <c r="E1399" s="187">
        <v>43207</v>
      </c>
      <c r="F1399" t="s">
        <v>2504</v>
      </c>
      <c r="H1399" t="s">
        <v>6226</v>
      </c>
    </row>
    <row r="1400" spans="1:8">
      <c r="A1400" t="s">
        <v>6372</v>
      </c>
      <c r="B1400" t="s">
        <v>7819</v>
      </c>
      <c r="C1400" t="s">
        <v>2951</v>
      </c>
      <c r="D1400" s="105" t="s">
        <v>2952</v>
      </c>
      <c r="E1400" s="187">
        <v>43207</v>
      </c>
      <c r="F1400" t="s">
        <v>2504</v>
      </c>
      <c r="H1400" t="s">
        <v>7749</v>
      </c>
    </row>
    <row r="1401" spans="1:8">
      <c r="A1401" t="s">
        <v>6372</v>
      </c>
      <c r="B1401" t="s">
        <v>7820</v>
      </c>
      <c r="C1401" t="s">
        <v>2953</v>
      </c>
      <c r="D1401" s="105" t="s">
        <v>2954</v>
      </c>
      <c r="E1401" s="187">
        <v>43207</v>
      </c>
      <c r="F1401" t="s">
        <v>2504</v>
      </c>
      <c r="H1401" t="s">
        <v>7749</v>
      </c>
    </row>
    <row r="1402" spans="1:8">
      <c r="A1402" t="s">
        <v>6078</v>
      </c>
      <c r="B1402" t="s">
        <v>7821</v>
      </c>
      <c r="C1402" t="s">
        <v>2955</v>
      </c>
      <c r="D1402" s="105" t="s">
        <v>2956</v>
      </c>
      <c r="E1402" s="187">
        <v>43207</v>
      </c>
      <c r="F1402" t="s">
        <v>2504</v>
      </c>
      <c r="H1402" t="s">
        <v>7345</v>
      </c>
    </row>
    <row r="1403" spans="1:8">
      <c r="A1403" t="s">
        <v>6531</v>
      </c>
      <c r="B1403" t="s">
        <v>7812</v>
      </c>
      <c r="C1403" t="s">
        <v>2957</v>
      </c>
      <c r="D1403" s="105" t="s">
        <v>2940</v>
      </c>
      <c r="E1403" s="187">
        <v>43206</v>
      </c>
      <c r="F1403" t="s">
        <v>2504</v>
      </c>
      <c r="H1403" t="s">
        <v>7822</v>
      </c>
    </row>
    <row r="1404" spans="1:8">
      <c r="A1404" t="s">
        <v>6372</v>
      </c>
      <c r="B1404" t="s">
        <v>7823</v>
      </c>
      <c r="C1404" t="s">
        <v>2958</v>
      </c>
      <c r="D1404" s="105" t="s">
        <v>2959</v>
      </c>
      <c r="E1404" s="187">
        <v>43204</v>
      </c>
      <c r="F1404" t="s">
        <v>2316</v>
      </c>
      <c r="H1404" t="s">
        <v>7824</v>
      </c>
    </row>
    <row r="1405" spans="1:8">
      <c r="A1405" t="s">
        <v>7795</v>
      </c>
      <c r="B1405" t="s">
        <v>7825</v>
      </c>
      <c r="C1405" t="s">
        <v>2960</v>
      </c>
      <c r="D1405" s="105" t="s">
        <v>2961</v>
      </c>
      <c r="E1405" s="187">
        <v>43211</v>
      </c>
      <c r="F1405" t="s">
        <v>2504</v>
      </c>
      <c r="H1405" t="s">
        <v>7665</v>
      </c>
    </row>
    <row r="1406" spans="1:8">
      <c r="A1406" t="s">
        <v>6078</v>
      </c>
      <c r="B1406" t="s">
        <v>7826</v>
      </c>
      <c r="C1406" t="s">
        <v>2962</v>
      </c>
      <c r="D1406" s="105" t="s">
        <v>2963</v>
      </c>
      <c r="E1406" s="187">
        <v>43201</v>
      </c>
      <c r="F1406" t="s">
        <v>2509</v>
      </c>
      <c r="H1406" t="s">
        <v>7695</v>
      </c>
    </row>
    <row r="1407" spans="1:8">
      <c r="A1407" t="s">
        <v>6078</v>
      </c>
      <c r="B1407" t="s">
        <v>7827</v>
      </c>
      <c r="C1407" t="s">
        <v>2964</v>
      </c>
      <c r="D1407" s="105" t="s">
        <v>2965</v>
      </c>
      <c r="E1407" s="187">
        <v>43207</v>
      </c>
      <c r="F1407" t="s">
        <v>2504</v>
      </c>
      <c r="H1407" t="s">
        <v>7695</v>
      </c>
    </row>
    <row r="1408" spans="1:8">
      <c r="A1408" t="s">
        <v>6078</v>
      </c>
      <c r="B1408" t="s">
        <v>7828</v>
      </c>
      <c r="C1408" t="s">
        <v>2966</v>
      </c>
      <c r="D1408" s="105" t="s">
        <v>2967</v>
      </c>
      <c r="E1408" s="187">
        <v>43207</v>
      </c>
      <c r="F1408" t="s">
        <v>2504</v>
      </c>
      <c r="H1408" t="s">
        <v>7695</v>
      </c>
    </row>
    <row r="1409" spans="1:8">
      <c r="A1409" t="s">
        <v>58</v>
      </c>
      <c r="B1409" t="s">
        <v>7829</v>
      </c>
      <c r="C1409" t="s">
        <v>47</v>
      </c>
      <c r="D1409" s="105" t="s">
        <v>39</v>
      </c>
      <c r="E1409" s="187">
        <v>43192</v>
      </c>
      <c r="F1409" t="s">
        <v>2504</v>
      </c>
      <c r="H1409" t="s">
        <v>6867</v>
      </c>
    </row>
    <row r="1410" spans="1:8">
      <c r="A1410" t="s">
        <v>6372</v>
      </c>
      <c r="B1410" t="s">
        <v>7830</v>
      </c>
      <c r="C1410" t="s">
        <v>2968</v>
      </c>
      <c r="D1410" s="105" t="s">
        <v>2969</v>
      </c>
      <c r="E1410" s="187">
        <v>43192</v>
      </c>
      <c r="F1410" t="s">
        <v>2504</v>
      </c>
      <c r="H1410" t="s">
        <v>6479</v>
      </c>
    </row>
    <row r="1411" spans="1:8">
      <c r="A1411" t="s">
        <v>6078</v>
      </c>
      <c r="B1411" t="s">
        <v>7831</v>
      </c>
      <c r="C1411" t="s">
        <v>2970</v>
      </c>
      <c r="D1411" s="105" t="s">
        <v>2971</v>
      </c>
      <c r="E1411" s="187">
        <v>43211</v>
      </c>
      <c r="F1411" t="s">
        <v>2504</v>
      </c>
      <c r="H1411" t="s">
        <v>7832</v>
      </c>
    </row>
    <row r="1412" spans="1:8">
      <c r="A1412" t="s">
        <v>6531</v>
      </c>
      <c r="B1412" t="s">
        <v>7833</v>
      </c>
      <c r="C1412" t="s">
        <v>2972</v>
      </c>
      <c r="D1412" s="105" t="s">
        <v>2973</v>
      </c>
      <c r="E1412" s="187">
        <v>43211</v>
      </c>
      <c r="F1412" t="s">
        <v>2504</v>
      </c>
      <c r="H1412" t="s">
        <v>6706</v>
      </c>
    </row>
    <row r="1413" spans="1:8">
      <c r="A1413" t="s">
        <v>6213</v>
      </c>
      <c r="B1413" t="s">
        <v>7834</v>
      </c>
      <c r="C1413" t="s">
        <v>2974</v>
      </c>
      <c r="D1413" s="105" t="s">
        <v>2975</v>
      </c>
      <c r="E1413" s="187">
        <v>43214</v>
      </c>
      <c r="F1413" t="s">
        <v>2504</v>
      </c>
      <c r="H1413" t="s">
        <v>6233</v>
      </c>
    </row>
    <row r="1414" spans="1:8">
      <c r="A1414" t="s">
        <v>6372</v>
      </c>
      <c r="B1414" t="s">
        <v>7835</v>
      </c>
      <c r="C1414" t="s">
        <v>2976</v>
      </c>
      <c r="D1414" s="105" t="s">
        <v>2977</v>
      </c>
      <c r="E1414" s="187">
        <v>43211</v>
      </c>
      <c r="F1414" t="s">
        <v>2504</v>
      </c>
      <c r="H1414" t="s">
        <v>6483</v>
      </c>
    </row>
    <row r="1415" spans="1:8">
      <c r="A1415" t="s">
        <v>6078</v>
      </c>
      <c r="B1415" t="s">
        <v>7836</v>
      </c>
      <c r="C1415" t="s">
        <v>2978</v>
      </c>
      <c r="D1415" s="105" t="s">
        <v>2979</v>
      </c>
      <c r="E1415" s="187">
        <v>43214</v>
      </c>
      <c r="F1415" t="s">
        <v>2504</v>
      </c>
      <c r="H1415" t="s">
        <v>7695</v>
      </c>
    </row>
    <row r="1416" spans="1:8">
      <c r="A1416" t="s">
        <v>6078</v>
      </c>
      <c r="B1416" t="s">
        <v>7837</v>
      </c>
      <c r="C1416" t="s">
        <v>2980</v>
      </c>
      <c r="D1416" s="105" t="s">
        <v>2981</v>
      </c>
      <c r="E1416" s="187">
        <v>43214</v>
      </c>
      <c r="F1416" t="s">
        <v>2509</v>
      </c>
      <c r="H1416" t="s">
        <v>7695</v>
      </c>
    </row>
    <row r="1417" spans="1:8">
      <c r="A1417" t="s">
        <v>6078</v>
      </c>
      <c r="B1417" t="s">
        <v>7838</v>
      </c>
      <c r="C1417" t="s">
        <v>2982</v>
      </c>
      <c r="D1417" s="105" t="s">
        <v>2983</v>
      </c>
      <c r="E1417" s="187">
        <v>43227</v>
      </c>
      <c r="F1417" t="s">
        <v>2504</v>
      </c>
      <c r="H1417" t="s">
        <v>6968</v>
      </c>
    </row>
    <row r="1418" spans="1:8">
      <c r="A1418" t="s">
        <v>6078</v>
      </c>
      <c r="B1418" t="s">
        <v>7839</v>
      </c>
      <c r="C1418" t="s">
        <v>2984</v>
      </c>
      <c r="D1418" s="105" t="s">
        <v>2985</v>
      </c>
      <c r="E1418" s="187">
        <v>43227</v>
      </c>
      <c r="F1418" t="s">
        <v>2504</v>
      </c>
      <c r="H1418" t="s">
        <v>6968</v>
      </c>
    </row>
    <row r="1419" spans="1:8">
      <c r="A1419" t="s">
        <v>6078</v>
      </c>
      <c r="B1419" t="s">
        <v>7840</v>
      </c>
      <c r="C1419" t="s">
        <v>2986</v>
      </c>
      <c r="D1419" s="105" t="s">
        <v>2987</v>
      </c>
      <c r="E1419" s="187">
        <v>43216</v>
      </c>
      <c r="F1419" t="s">
        <v>2504</v>
      </c>
      <c r="H1419" t="s">
        <v>7695</v>
      </c>
    </row>
    <row r="1420" spans="1:8">
      <c r="A1420" t="s">
        <v>6659</v>
      </c>
      <c r="B1420" t="s">
        <v>7841</v>
      </c>
      <c r="C1420" t="s">
        <v>2988</v>
      </c>
      <c r="D1420" s="105" t="s">
        <v>2989</v>
      </c>
      <c r="E1420" s="187" t="s">
        <v>2990</v>
      </c>
      <c r="F1420" t="s">
        <v>2504</v>
      </c>
      <c r="H1420" t="s">
        <v>7153</v>
      </c>
    </row>
    <row r="1421" spans="1:8">
      <c r="A1421" t="s">
        <v>6659</v>
      </c>
      <c r="B1421" t="s">
        <v>7842</v>
      </c>
      <c r="C1421" t="s">
        <v>2991</v>
      </c>
      <c r="D1421" s="105" t="s">
        <v>2992</v>
      </c>
      <c r="E1421" s="187" t="s">
        <v>2990</v>
      </c>
      <c r="F1421" t="s">
        <v>2504</v>
      </c>
      <c r="H1421" t="s">
        <v>7843</v>
      </c>
    </row>
    <row r="1422" spans="1:8">
      <c r="A1422" t="s">
        <v>6659</v>
      </c>
      <c r="B1422" t="s">
        <v>7844</v>
      </c>
      <c r="C1422" t="s">
        <v>2993</v>
      </c>
      <c r="D1422" s="105" t="s">
        <v>2994</v>
      </c>
      <c r="E1422" s="187" t="s">
        <v>2990</v>
      </c>
      <c r="F1422" t="s">
        <v>2504</v>
      </c>
      <c r="H1422" t="s">
        <v>6850</v>
      </c>
    </row>
    <row r="1423" spans="1:8">
      <c r="A1423" t="s">
        <v>6531</v>
      </c>
      <c r="B1423" t="s">
        <v>7845</v>
      </c>
      <c r="C1423" t="s">
        <v>2995</v>
      </c>
      <c r="D1423" s="105" t="s">
        <v>2996</v>
      </c>
      <c r="E1423" s="187" t="s">
        <v>2990</v>
      </c>
      <c r="F1423" t="s">
        <v>2316</v>
      </c>
      <c r="H1423" t="s">
        <v>6569</v>
      </c>
    </row>
    <row r="1424" spans="1:8">
      <c r="A1424" t="s">
        <v>6531</v>
      </c>
      <c r="B1424" t="s">
        <v>7846</v>
      </c>
      <c r="C1424" t="s">
        <v>2997</v>
      </c>
      <c r="D1424" s="105" t="s">
        <v>2998</v>
      </c>
      <c r="E1424" s="187" t="s">
        <v>2999</v>
      </c>
      <c r="F1424" t="s">
        <v>2504</v>
      </c>
      <c r="H1424" t="s">
        <v>7847</v>
      </c>
    </row>
    <row r="1425" spans="1:8">
      <c r="A1425" t="s">
        <v>6531</v>
      </c>
      <c r="B1425" t="s">
        <v>7848</v>
      </c>
      <c r="C1425" t="s">
        <v>3000</v>
      </c>
      <c r="D1425" s="105" t="s">
        <v>3001</v>
      </c>
      <c r="E1425" s="187" t="s">
        <v>2999</v>
      </c>
      <c r="F1425" t="s">
        <v>2504</v>
      </c>
      <c r="H1425" t="s">
        <v>3301</v>
      </c>
    </row>
    <row r="1426" spans="1:8">
      <c r="A1426" t="s">
        <v>6531</v>
      </c>
      <c r="B1426" t="s">
        <v>7849</v>
      </c>
      <c r="C1426" t="s">
        <v>3002</v>
      </c>
      <c r="D1426" s="105" t="s">
        <v>3003</v>
      </c>
      <c r="E1426" s="187" t="s">
        <v>2999</v>
      </c>
      <c r="F1426" t="s">
        <v>2504</v>
      </c>
      <c r="H1426" t="s">
        <v>3301</v>
      </c>
    </row>
    <row r="1427" spans="1:8">
      <c r="A1427" t="s">
        <v>6531</v>
      </c>
      <c r="B1427" t="s">
        <v>7850</v>
      </c>
      <c r="C1427" t="s">
        <v>3004</v>
      </c>
      <c r="D1427" s="105" t="s">
        <v>3005</v>
      </c>
      <c r="E1427" s="187" t="s">
        <v>2999</v>
      </c>
      <c r="F1427" t="s">
        <v>2504</v>
      </c>
      <c r="H1427" t="s">
        <v>7587</v>
      </c>
    </row>
    <row r="1428" spans="1:8">
      <c r="A1428" t="s">
        <v>6372</v>
      </c>
      <c r="B1428" t="s">
        <v>7851</v>
      </c>
      <c r="C1428" t="s">
        <v>3006</v>
      </c>
      <c r="D1428" s="105" t="s">
        <v>3007</v>
      </c>
      <c r="E1428" s="187" t="s">
        <v>2999</v>
      </c>
      <c r="F1428" t="s">
        <v>2504</v>
      </c>
      <c r="H1428" t="s">
        <v>7745</v>
      </c>
    </row>
    <row r="1429" spans="1:8">
      <c r="A1429" t="s">
        <v>6372</v>
      </c>
      <c r="B1429" t="s">
        <v>7852</v>
      </c>
      <c r="C1429" t="s">
        <v>3008</v>
      </c>
      <c r="D1429" s="105" t="s">
        <v>2047</v>
      </c>
      <c r="E1429" s="187" t="s">
        <v>2999</v>
      </c>
      <c r="F1429" t="s">
        <v>2504</v>
      </c>
      <c r="H1429" t="s">
        <v>7745</v>
      </c>
    </row>
    <row r="1430" spans="1:8">
      <c r="A1430" t="s">
        <v>6372</v>
      </c>
      <c r="B1430" t="s">
        <v>7853</v>
      </c>
      <c r="C1430" t="s">
        <v>3009</v>
      </c>
      <c r="D1430" s="105" t="s">
        <v>3010</v>
      </c>
      <c r="E1430" s="187" t="s">
        <v>2999</v>
      </c>
      <c r="F1430" t="s">
        <v>2504</v>
      </c>
      <c r="H1430" t="s">
        <v>7854</v>
      </c>
    </row>
    <row r="1431" spans="1:8">
      <c r="A1431" t="s">
        <v>6372</v>
      </c>
      <c r="B1431" t="s">
        <v>7855</v>
      </c>
      <c r="C1431" t="s">
        <v>3011</v>
      </c>
      <c r="D1431" s="105" t="s">
        <v>3012</v>
      </c>
      <c r="E1431" s="187" t="s">
        <v>2999</v>
      </c>
      <c r="F1431" t="s">
        <v>2504</v>
      </c>
      <c r="H1431" t="s">
        <v>7856</v>
      </c>
    </row>
    <row r="1432" spans="1:8">
      <c r="A1432" t="s">
        <v>6372</v>
      </c>
      <c r="B1432" t="s">
        <v>7857</v>
      </c>
      <c r="C1432" t="s">
        <v>3013</v>
      </c>
      <c r="D1432" s="105" t="s">
        <v>3014</v>
      </c>
      <c r="E1432" s="187" t="s">
        <v>2999</v>
      </c>
      <c r="F1432" t="s">
        <v>2316</v>
      </c>
      <c r="H1432" t="s">
        <v>7589</v>
      </c>
    </row>
    <row r="1433" spans="1:8">
      <c r="A1433" t="s">
        <v>6078</v>
      </c>
      <c r="B1433" t="s">
        <v>7858</v>
      </c>
      <c r="C1433" t="s">
        <v>3015</v>
      </c>
      <c r="D1433" s="105" t="s">
        <v>3016</v>
      </c>
      <c r="E1433" s="187" t="s">
        <v>2999</v>
      </c>
      <c r="F1433" t="s">
        <v>2504</v>
      </c>
      <c r="H1433" t="s">
        <v>7236</v>
      </c>
    </row>
    <row r="1434" spans="1:8">
      <c r="A1434" t="s">
        <v>6078</v>
      </c>
      <c r="B1434" t="s">
        <v>7859</v>
      </c>
      <c r="C1434" t="s">
        <v>3017</v>
      </c>
      <c r="D1434" s="105" t="s">
        <v>3018</v>
      </c>
      <c r="E1434" s="187" t="s">
        <v>2999</v>
      </c>
      <c r="F1434" t="s">
        <v>2504</v>
      </c>
      <c r="H1434" t="s">
        <v>7236</v>
      </c>
    </row>
    <row r="1435" spans="1:8">
      <c r="A1435" t="s">
        <v>6213</v>
      </c>
      <c r="B1435" t="s">
        <v>7860</v>
      </c>
      <c r="C1435" t="s">
        <v>3019</v>
      </c>
      <c r="D1435" s="105" t="s">
        <v>3020</v>
      </c>
      <c r="E1435" s="187" t="s">
        <v>2999</v>
      </c>
      <c r="F1435" t="s">
        <v>2504</v>
      </c>
      <c r="H1435" t="s">
        <v>6226</v>
      </c>
    </row>
    <row r="1436" spans="1:8">
      <c r="A1436" t="s">
        <v>6213</v>
      </c>
      <c r="B1436" t="s">
        <v>7861</v>
      </c>
      <c r="C1436" t="s">
        <v>3021</v>
      </c>
      <c r="D1436" s="105" t="s">
        <v>3022</v>
      </c>
      <c r="E1436" s="187" t="s">
        <v>2999</v>
      </c>
      <c r="F1436" t="s">
        <v>2504</v>
      </c>
      <c r="H1436" t="s">
        <v>7862</v>
      </c>
    </row>
    <row r="1437" spans="1:8">
      <c r="A1437" t="s">
        <v>6213</v>
      </c>
      <c r="B1437" t="s">
        <v>7863</v>
      </c>
      <c r="C1437" t="s">
        <v>3023</v>
      </c>
      <c r="D1437" s="105" t="s">
        <v>3024</v>
      </c>
      <c r="E1437" s="187" t="s">
        <v>2999</v>
      </c>
      <c r="F1437" t="s">
        <v>2316</v>
      </c>
      <c r="H1437" t="s">
        <v>7862</v>
      </c>
    </row>
    <row r="1438" spans="1:8">
      <c r="A1438" t="s">
        <v>6213</v>
      </c>
      <c r="B1438" t="s">
        <v>7864</v>
      </c>
      <c r="C1438" t="s">
        <v>3025</v>
      </c>
      <c r="D1438" s="105" t="s">
        <v>3026</v>
      </c>
      <c r="E1438" s="187" t="s">
        <v>2999</v>
      </c>
      <c r="F1438" t="s">
        <v>2504</v>
      </c>
      <c r="H1438" t="s">
        <v>7862</v>
      </c>
    </row>
    <row r="1439" spans="1:8">
      <c r="A1439" t="s">
        <v>6213</v>
      </c>
      <c r="B1439" t="s">
        <v>7865</v>
      </c>
      <c r="C1439" t="s">
        <v>3027</v>
      </c>
      <c r="D1439" s="105" t="s">
        <v>3028</v>
      </c>
      <c r="E1439" s="187" t="s">
        <v>2999</v>
      </c>
      <c r="F1439" t="s">
        <v>2504</v>
      </c>
      <c r="H1439" t="s">
        <v>7866</v>
      </c>
    </row>
    <row r="1440" spans="1:8">
      <c r="A1440" t="s">
        <v>6213</v>
      </c>
      <c r="B1440" t="s">
        <v>7867</v>
      </c>
      <c r="C1440" t="s">
        <v>3029</v>
      </c>
      <c r="D1440" s="105" t="s">
        <v>3030</v>
      </c>
      <c r="E1440" s="187" t="s">
        <v>2999</v>
      </c>
      <c r="F1440" t="s">
        <v>2504</v>
      </c>
      <c r="H1440" t="s">
        <v>7866</v>
      </c>
    </row>
    <row r="1441" spans="1:8">
      <c r="A1441" t="s">
        <v>6078</v>
      </c>
      <c r="B1441" t="s">
        <v>7868</v>
      </c>
      <c r="C1441" t="s">
        <v>3031</v>
      </c>
      <c r="D1441" s="105" t="s">
        <v>3032</v>
      </c>
      <c r="E1441" s="187" t="s">
        <v>3033</v>
      </c>
      <c r="F1441" t="s">
        <v>2316</v>
      </c>
      <c r="H1441" t="s">
        <v>6118</v>
      </c>
    </row>
    <row r="1442" spans="1:8">
      <c r="A1442" t="s">
        <v>6372</v>
      </c>
      <c r="B1442" t="s">
        <v>7869</v>
      </c>
      <c r="C1442" t="s">
        <v>3034</v>
      </c>
      <c r="D1442" s="105" t="s">
        <v>3035</v>
      </c>
      <c r="E1442" s="187">
        <v>43227</v>
      </c>
      <c r="F1442" t="s">
        <v>2504</v>
      </c>
      <c r="H1442" t="s">
        <v>7455</v>
      </c>
    </row>
    <row r="1443" spans="1:8">
      <c r="A1443" t="s">
        <v>6659</v>
      </c>
      <c r="B1443" t="s">
        <v>7870</v>
      </c>
      <c r="C1443" t="s">
        <v>3036</v>
      </c>
      <c r="D1443" s="105" t="s">
        <v>3037</v>
      </c>
      <c r="E1443" s="187" t="s">
        <v>3038</v>
      </c>
      <c r="F1443" t="s">
        <v>2316</v>
      </c>
      <c r="H1443" t="s">
        <v>6726</v>
      </c>
    </row>
    <row r="1444" spans="1:8">
      <c r="A1444" t="s">
        <v>6659</v>
      </c>
      <c r="B1444" t="s">
        <v>7871</v>
      </c>
      <c r="C1444" t="s">
        <v>3039</v>
      </c>
      <c r="D1444" s="105" t="s">
        <v>3040</v>
      </c>
      <c r="E1444" s="187" t="s">
        <v>3038</v>
      </c>
      <c r="F1444" t="s">
        <v>2504</v>
      </c>
      <c r="H1444" t="s">
        <v>6664</v>
      </c>
    </row>
    <row r="1445" spans="1:8">
      <c r="A1445" t="s">
        <v>6659</v>
      </c>
      <c r="B1445" t="s">
        <v>7872</v>
      </c>
      <c r="C1445" t="s">
        <v>3041</v>
      </c>
      <c r="D1445" s="105" t="s">
        <v>3042</v>
      </c>
      <c r="E1445" s="187" t="s">
        <v>3038</v>
      </c>
      <c r="F1445" t="s">
        <v>2504</v>
      </c>
      <c r="H1445" t="s">
        <v>6664</v>
      </c>
    </row>
    <row r="1446" spans="1:8">
      <c r="A1446" t="s">
        <v>6372</v>
      </c>
      <c r="B1446" t="s">
        <v>7873</v>
      </c>
      <c r="C1446" t="s">
        <v>3043</v>
      </c>
      <c r="D1446" s="105" t="s">
        <v>3044</v>
      </c>
      <c r="E1446" s="187">
        <v>43227</v>
      </c>
      <c r="F1446" t="s">
        <v>2504</v>
      </c>
      <c r="H1446" t="s">
        <v>7874</v>
      </c>
    </row>
    <row r="1447" spans="1:8">
      <c r="A1447" t="s">
        <v>6372</v>
      </c>
      <c r="B1447" t="s">
        <v>7875</v>
      </c>
      <c r="C1447" t="s">
        <v>3045</v>
      </c>
      <c r="D1447" s="105" t="s">
        <v>3046</v>
      </c>
      <c r="E1447" s="187">
        <v>43227</v>
      </c>
      <c r="F1447" t="s">
        <v>2504</v>
      </c>
      <c r="H1447" t="s">
        <v>7517</v>
      </c>
    </row>
    <row r="1448" spans="1:8">
      <c r="A1448" t="s">
        <v>6213</v>
      </c>
      <c r="B1448" t="s">
        <v>7876</v>
      </c>
      <c r="C1448" t="s">
        <v>3047</v>
      </c>
      <c r="D1448" s="105" t="s">
        <v>3048</v>
      </c>
      <c r="E1448" s="187" t="s">
        <v>3049</v>
      </c>
      <c r="F1448" t="s">
        <v>2316</v>
      </c>
      <c r="H1448" t="s">
        <v>7866</v>
      </c>
    </row>
    <row r="1449" spans="1:8">
      <c r="A1449" t="s">
        <v>6078</v>
      </c>
      <c r="B1449" t="s">
        <v>7877</v>
      </c>
      <c r="C1449" t="s">
        <v>3050</v>
      </c>
      <c r="D1449" s="105" t="s">
        <v>3051</v>
      </c>
      <c r="E1449" s="187" t="s">
        <v>3049</v>
      </c>
      <c r="F1449" t="s">
        <v>2316</v>
      </c>
      <c r="H1449" t="s">
        <v>7345</v>
      </c>
    </row>
    <row r="1450" spans="1:8">
      <c r="A1450" t="s">
        <v>6078</v>
      </c>
      <c r="B1450" t="s">
        <v>7878</v>
      </c>
      <c r="C1450" t="s">
        <v>3052</v>
      </c>
      <c r="D1450" s="105" t="s">
        <v>3053</v>
      </c>
      <c r="E1450" s="187" t="s">
        <v>3049</v>
      </c>
      <c r="F1450" t="s">
        <v>2504</v>
      </c>
      <c r="H1450" t="s">
        <v>7345</v>
      </c>
    </row>
    <row r="1451" spans="1:8">
      <c r="A1451" t="s">
        <v>6078</v>
      </c>
      <c r="B1451" t="s">
        <v>7879</v>
      </c>
      <c r="C1451" t="s">
        <v>3054</v>
      </c>
      <c r="D1451" s="105" t="s">
        <v>3055</v>
      </c>
      <c r="E1451" s="187" t="s">
        <v>3049</v>
      </c>
      <c r="F1451" t="s">
        <v>2504</v>
      </c>
      <c r="H1451" t="s">
        <v>7345</v>
      </c>
    </row>
    <row r="1452" spans="1:8">
      <c r="A1452" t="s">
        <v>6078</v>
      </c>
      <c r="B1452" t="s">
        <v>7880</v>
      </c>
      <c r="C1452" t="s">
        <v>3056</v>
      </c>
      <c r="D1452" s="105" t="s">
        <v>3057</v>
      </c>
      <c r="E1452" s="187" t="s">
        <v>3049</v>
      </c>
      <c r="F1452" t="s">
        <v>2316</v>
      </c>
      <c r="H1452" t="s">
        <v>7695</v>
      </c>
    </row>
    <row r="1453" spans="1:8">
      <c r="A1453" t="s">
        <v>6213</v>
      </c>
      <c r="B1453" t="s">
        <v>7881</v>
      </c>
      <c r="C1453" t="s">
        <v>3058</v>
      </c>
      <c r="D1453" s="105" t="s">
        <v>3059</v>
      </c>
      <c r="E1453" s="187" t="s">
        <v>3060</v>
      </c>
      <c r="F1453" t="s">
        <v>2504</v>
      </c>
      <c r="H1453" t="s">
        <v>7882</v>
      </c>
    </row>
    <row r="1454" spans="1:8">
      <c r="A1454" t="s">
        <v>6531</v>
      </c>
      <c r="B1454" t="s">
        <v>7883</v>
      </c>
      <c r="C1454" t="s">
        <v>3061</v>
      </c>
      <c r="D1454" s="105" t="s">
        <v>2172</v>
      </c>
      <c r="E1454" s="187" t="s">
        <v>3062</v>
      </c>
      <c r="F1454" t="s">
        <v>2504</v>
      </c>
      <c r="H1454" t="s">
        <v>3301</v>
      </c>
    </row>
    <row r="1455" spans="1:8">
      <c r="A1455" t="s">
        <v>6659</v>
      </c>
      <c r="B1455" t="s">
        <v>7884</v>
      </c>
      <c r="C1455" t="s">
        <v>3063</v>
      </c>
      <c r="D1455" s="105" t="s">
        <v>3064</v>
      </c>
      <c r="E1455" s="187" t="s">
        <v>3060</v>
      </c>
      <c r="F1455" t="s">
        <v>2504</v>
      </c>
      <c r="H1455" t="s">
        <v>6664</v>
      </c>
    </row>
    <row r="1456" spans="1:8">
      <c r="A1456" t="s">
        <v>6372</v>
      </c>
      <c r="B1456" t="s">
        <v>7080</v>
      </c>
      <c r="C1456" t="s">
        <v>3065</v>
      </c>
      <c r="D1456" s="105" t="s">
        <v>1670</v>
      </c>
      <c r="E1456" s="187">
        <v>43227</v>
      </c>
      <c r="F1456" t="s">
        <v>2504</v>
      </c>
      <c r="H1456" t="s">
        <v>7749</v>
      </c>
    </row>
    <row r="1457" spans="1:8">
      <c r="A1457" t="s">
        <v>6531</v>
      </c>
      <c r="B1457" t="s">
        <v>7885</v>
      </c>
      <c r="C1457" t="s">
        <v>3066</v>
      </c>
      <c r="D1457" s="105" t="s">
        <v>3067</v>
      </c>
      <c r="E1457" s="187" t="s">
        <v>3060</v>
      </c>
      <c r="F1457" t="s">
        <v>2504</v>
      </c>
      <c r="H1457" t="s">
        <v>1141</v>
      </c>
    </row>
    <row r="1458" spans="1:8">
      <c r="A1458" t="s">
        <v>6372</v>
      </c>
      <c r="B1458" t="s">
        <v>7886</v>
      </c>
      <c r="C1458" t="s">
        <v>3068</v>
      </c>
      <c r="D1458" s="105" t="s">
        <v>3069</v>
      </c>
      <c r="E1458" s="187">
        <v>43230</v>
      </c>
      <c r="F1458" t="s">
        <v>2504</v>
      </c>
      <c r="H1458" t="s">
        <v>7792</v>
      </c>
    </row>
    <row r="1459" spans="1:8">
      <c r="A1459" t="s">
        <v>6372</v>
      </c>
      <c r="B1459" t="s">
        <v>7887</v>
      </c>
      <c r="C1459" t="s">
        <v>3070</v>
      </c>
      <c r="D1459" s="105" t="s">
        <v>3071</v>
      </c>
      <c r="E1459" s="187">
        <v>43230</v>
      </c>
      <c r="F1459" t="s">
        <v>2504</v>
      </c>
      <c r="H1459" t="s">
        <v>7792</v>
      </c>
    </row>
    <row r="1460" spans="1:8">
      <c r="A1460" t="s">
        <v>6078</v>
      </c>
      <c r="B1460" t="s">
        <v>7888</v>
      </c>
      <c r="C1460" t="s">
        <v>3072</v>
      </c>
      <c r="D1460" s="105" t="s">
        <v>3073</v>
      </c>
      <c r="E1460" s="187">
        <v>43231</v>
      </c>
      <c r="F1460" t="s">
        <v>2504</v>
      </c>
      <c r="H1460" t="s">
        <v>7889</v>
      </c>
    </row>
    <row r="1461" spans="1:8">
      <c r="A1461" t="s">
        <v>6078</v>
      </c>
      <c r="B1461" t="s">
        <v>7890</v>
      </c>
      <c r="C1461" t="s">
        <v>3074</v>
      </c>
      <c r="D1461" s="105" t="s">
        <v>3075</v>
      </c>
      <c r="E1461" s="187">
        <v>43231</v>
      </c>
      <c r="F1461" t="s">
        <v>2504</v>
      </c>
      <c r="H1461" t="s">
        <v>7889</v>
      </c>
    </row>
    <row r="1462" spans="1:8">
      <c r="A1462" t="s">
        <v>6078</v>
      </c>
      <c r="B1462" t="s">
        <v>7891</v>
      </c>
      <c r="C1462" t="s">
        <v>3076</v>
      </c>
      <c r="D1462" s="105" t="s">
        <v>3077</v>
      </c>
      <c r="E1462" s="187">
        <v>43231</v>
      </c>
      <c r="F1462" t="s">
        <v>2504</v>
      </c>
      <c r="H1462" t="s">
        <v>7352</v>
      </c>
    </row>
    <row r="1463" spans="1:8">
      <c r="A1463" t="s">
        <v>6078</v>
      </c>
      <c r="B1463" t="s">
        <v>6171</v>
      </c>
      <c r="C1463" t="s">
        <v>3078</v>
      </c>
      <c r="D1463" s="105" t="s">
        <v>244</v>
      </c>
      <c r="E1463" s="187">
        <v>43231</v>
      </c>
      <c r="F1463" t="s">
        <v>107</v>
      </c>
      <c r="H1463" t="s">
        <v>7892</v>
      </c>
    </row>
    <row r="1464" spans="1:8">
      <c r="A1464" t="s">
        <v>6372</v>
      </c>
      <c r="B1464" t="s">
        <v>7893</v>
      </c>
      <c r="C1464" t="s">
        <v>3079</v>
      </c>
      <c r="D1464" s="105" t="s">
        <v>3080</v>
      </c>
      <c r="E1464" s="187">
        <v>43231</v>
      </c>
      <c r="F1464" t="s">
        <v>2504</v>
      </c>
      <c r="H1464" t="s">
        <v>7749</v>
      </c>
    </row>
    <row r="1465" spans="1:8">
      <c r="A1465" t="s">
        <v>6372</v>
      </c>
      <c r="B1465" t="s">
        <v>7894</v>
      </c>
      <c r="C1465" t="s">
        <v>3081</v>
      </c>
      <c r="D1465" s="105" t="s">
        <v>3082</v>
      </c>
      <c r="E1465" s="187">
        <v>43225</v>
      </c>
      <c r="F1465" t="s">
        <v>3083</v>
      </c>
      <c r="H1465" t="s">
        <v>7824</v>
      </c>
    </row>
    <row r="1466" spans="1:8">
      <c r="A1466" t="s">
        <v>6372</v>
      </c>
      <c r="B1466" t="s">
        <v>7886</v>
      </c>
      <c r="C1466" t="s">
        <v>3084</v>
      </c>
      <c r="D1466" s="105" t="s">
        <v>3069</v>
      </c>
      <c r="E1466" s="187">
        <v>43228</v>
      </c>
      <c r="F1466" t="s">
        <v>3083</v>
      </c>
      <c r="H1466" t="s">
        <v>7749</v>
      </c>
    </row>
    <row r="1467" spans="1:8">
      <c r="A1467" t="s">
        <v>6372</v>
      </c>
      <c r="B1467" t="s">
        <v>7895</v>
      </c>
      <c r="C1467" t="s">
        <v>3085</v>
      </c>
      <c r="D1467" s="105" t="s">
        <v>3086</v>
      </c>
      <c r="E1467" s="187">
        <v>43228</v>
      </c>
      <c r="F1467" t="s">
        <v>3083</v>
      </c>
      <c r="H1467" t="s">
        <v>6470</v>
      </c>
    </row>
    <row r="1468" spans="1:8">
      <c r="A1468" t="s">
        <v>6078</v>
      </c>
      <c r="B1468" t="s">
        <v>7896</v>
      </c>
      <c r="C1468" t="s">
        <v>3087</v>
      </c>
      <c r="D1468" s="105" t="s">
        <v>3088</v>
      </c>
      <c r="E1468" s="187">
        <v>43231</v>
      </c>
      <c r="H1468" t="s">
        <v>7897</v>
      </c>
    </row>
    <row r="1469" spans="1:8">
      <c r="A1469" t="s">
        <v>6078</v>
      </c>
      <c r="B1469" t="s">
        <v>7898</v>
      </c>
      <c r="C1469" t="s">
        <v>3089</v>
      </c>
      <c r="D1469" s="105" t="s">
        <v>3090</v>
      </c>
      <c r="E1469" s="187">
        <v>43234</v>
      </c>
      <c r="H1469" t="s">
        <v>7345</v>
      </c>
    </row>
    <row r="1470" spans="1:8">
      <c r="A1470" t="s">
        <v>6078</v>
      </c>
      <c r="B1470" t="s">
        <v>7899</v>
      </c>
      <c r="C1470" t="s">
        <v>3091</v>
      </c>
      <c r="D1470" s="105" t="s">
        <v>3092</v>
      </c>
      <c r="E1470" s="187">
        <v>43234</v>
      </c>
      <c r="H1470" t="s">
        <v>7352</v>
      </c>
    </row>
    <row r="1471" spans="1:8">
      <c r="A1471" t="s">
        <v>6078</v>
      </c>
      <c r="B1471" t="s">
        <v>7900</v>
      </c>
      <c r="C1471" t="s">
        <v>3093</v>
      </c>
      <c r="D1471" s="105" t="s">
        <v>3094</v>
      </c>
      <c r="E1471" s="187">
        <v>43234</v>
      </c>
      <c r="H1471" t="s">
        <v>6968</v>
      </c>
    </row>
    <row r="1472" spans="1:8">
      <c r="A1472" t="s">
        <v>6213</v>
      </c>
      <c r="B1472" t="s">
        <v>7901</v>
      </c>
      <c r="C1472" t="s">
        <v>3095</v>
      </c>
      <c r="D1472" s="105" t="s">
        <v>3096</v>
      </c>
      <c r="E1472" s="187">
        <v>43234</v>
      </c>
      <c r="F1472" t="s">
        <v>2504</v>
      </c>
      <c r="H1472" t="s">
        <v>7665</v>
      </c>
    </row>
    <row r="1473" spans="1:8">
      <c r="A1473" t="s">
        <v>6213</v>
      </c>
      <c r="B1473" t="s">
        <v>7902</v>
      </c>
      <c r="C1473" t="s">
        <v>3097</v>
      </c>
      <c r="D1473" s="105" t="s">
        <v>3098</v>
      </c>
      <c r="E1473" s="187">
        <v>43234</v>
      </c>
      <c r="F1473" t="s">
        <v>2504</v>
      </c>
      <c r="H1473" t="s">
        <v>7665</v>
      </c>
    </row>
    <row r="1474" spans="1:8">
      <c r="A1474" t="s">
        <v>6213</v>
      </c>
      <c r="B1474" t="s">
        <v>7903</v>
      </c>
      <c r="C1474" t="s">
        <v>3099</v>
      </c>
      <c r="D1474" s="105" t="s">
        <v>3100</v>
      </c>
      <c r="E1474" s="187">
        <v>43234</v>
      </c>
      <c r="F1474" t="s">
        <v>2504</v>
      </c>
      <c r="H1474" t="s">
        <v>7665</v>
      </c>
    </row>
    <row r="1475" spans="1:8">
      <c r="A1475" t="s">
        <v>6213</v>
      </c>
      <c r="B1475" t="s">
        <v>7904</v>
      </c>
      <c r="C1475" t="s">
        <v>3101</v>
      </c>
      <c r="D1475" s="105" t="s">
        <v>3102</v>
      </c>
      <c r="E1475" s="187">
        <v>43234</v>
      </c>
      <c r="F1475" t="s">
        <v>2504</v>
      </c>
      <c r="H1475" t="s">
        <v>7665</v>
      </c>
    </row>
    <row r="1476" spans="1:8">
      <c r="A1476" t="s">
        <v>6213</v>
      </c>
      <c r="B1476" t="s">
        <v>7905</v>
      </c>
      <c r="C1476" t="s">
        <v>3103</v>
      </c>
      <c r="D1476" s="105" t="s">
        <v>3104</v>
      </c>
      <c r="E1476" s="187">
        <v>43234</v>
      </c>
      <c r="F1476" t="s">
        <v>2504</v>
      </c>
      <c r="H1476" t="s">
        <v>7665</v>
      </c>
    </row>
    <row r="1477" spans="1:8">
      <c r="A1477" t="s">
        <v>6213</v>
      </c>
      <c r="B1477" t="s">
        <v>7906</v>
      </c>
      <c r="C1477" t="s">
        <v>3105</v>
      </c>
      <c r="D1477" s="105" t="s">
        <v>3106</v>
      </c>
      <c r="E1477" s="187">
        <v>43234</v>
      </c>
      <c r="F1477" t="s">
        <v>2504</v>
      </c>
      <c r="H1477" t="s">
        <v>7665</v>
      </c>
    </row>
    <row r="1478" spans="1:8">
      <c r="A1478" t="s">
        <v>6213</v>
      </c>
      <c r="B1478" t="s">
        <v>7907</v>
      </c>
      <c r="C1478" t="s">
        <v>3107</v>
      </c>
      <c r="D1478" s="105" t="s">
        <v>3108</v>
      </c>
      <c r="E1478" s="187">
        <v>43234</v>
      </c>
      <c r="F1478" t="s">
        <v>2504</v>
      </c>
      <c r="H1478" t="s">
        <v>7665</v>
      </c>
    </row>
    <row r="1479" spans="1:8">
      <c r="A1479" t="s">
        <v>6372</v>
      </c>
      <c r="B1479" t="s">
        <v>7908</v>
      </c>
      <c r="C1479" t="s">
        <v>3109</v>
      </c>
      <c r="D1479" s="105" t="s">
        <v>3110</v>
      </c>
      <c r="E1479" s="187">
        <v>43234</v>
      </c>
      <c r="F1479" t="s">
        <v>2504</v>
      </c>
      <c r="H1479" t="s">
        <v>7455</v>
      </c>
    </row>
    <row r="1480" spans="1:8">
      <c r="A1480" t="s">
        <v>6372</v>
      </c>
      <c r="B1480" t="s">
        <v>7909</v>
      </c>
      <c r="C1480" t="s">
        <v>3111</v>
      </c>
      <c r="D1480" s="105" t="s">
        <v>3112</v>
      </c>
      <c r="E1480" s="187">
        <v>43234</v>
      </c>
      <c r="F1480" t="s">
        <v>2316</v>
      </c>
      <c r="H1480" t="s">
        <v>7486</v>
      </c>
    </row>
    <row r="1481" spans="1:8">
      <c r="A1481" t="s">
        <v>6078</v>
      </c>
      <c r="B1481" t="s">
        <v>7910</v>
      </c>
      <c r="C1481" t="s">
        <v>3113</v>
      </c>
      <c r="D1481" s="105" t="s">
        <v>3114</v>
      </c>
      <c r="F1481" t="s">
        <v>2504</v>
      </c>
      <c r="H1481" t="s">
        <v>7345</v>
      </c>
    </row>
    <row r="1482" spans="1:8">
      <c r="A1482" t="s">
        <v>7795</v>
      </c>
      <c r="B1482" t="s">
        <v>7911</v>
      </c>
      <c r="C1482" t="s">
        <v>3115</v>
      </c>
      <c r="D1482" s="105" t="s">
        <v>3116</v>
      </c>
      <c r="E1482" s="187">
        <v>43237</v>
      </c>
      <c r="F1482" t="s">
        <v>2504</v>
      </c>
      <c r="H1482" t="s">
        <v>7665</v>
      </c>
    </row>
    <row r="1483" spans="1:8">
      <c r="A1483" t="s">
        <v>6372</v>
      </c>
      <c r="B1483" t="s">
        <v>7912</v>
      </c>
      <c r="C1483" t="s">
        <v>3117</v>
      </c>
      <c r="D1483" s="105" t="s">
        <v>3118</v>
      </c>
      <c r="E1483" s="187">
        <v>43237</v>
      </c>
      <c r="F1483" t="s">
        <v>2504</v>
      </c>
      <c r="H1483" t="s">
        <v>7749</v>
      </c>
    </row>
    <row r="1484" spans="1:8">
      <c r="A1484" t="s">
        <v>6213</v>
      </c>
      <c r="B1484" t="s">
        <v>7913</v>
      </c>
      <c r="C1484" t="s">
        <v>3119</v>
      </c>
      <c r="D1484" s="105" t="s">
        <v>3120</v>
      </c>
      <c r="E1484" s="187">
        <v>43224</v>
      </c>
      <c r="F1484" t="s">
        <v>107</v>
      </c>
      <c r="H1484" t="s">
        <v>7665</v>
      </c>
    </row>
    <row r="1485" spans="1:8">
      <c r="A1485" t="s">
        <v>6213</v>
      </c>
      <c r="B1485" t="s">
        <v>7914</v>
      </c>
      <c r="C1485" t="s">
        <v>3121</v>
      </c>
      <c r="D1485" s="105" t="s">
        <v>3122</v>
      </c>
      <c r="E1485" s="187">
        <v>43225</v>
      </c>
      <c r="F1485" t="s">
        <v>107</v>
      </c>
      <c r="H1485" t="s">
        <v>7665</v>
      </c>
    </row>
    <row r="1486" spans="1:8">
      <c r="A1486" t="s">
        <v>6531</v>
      </c>
      <c r="B1486" t="s">
        <v>7915</v>
      </c>
      <c r="C1486" t="s">
        <v>3123</v>
      </c>
      <c r="D1486" s="105" t="s">
        <v>3124</v>
      </c>
      <c r="E1486" s="187">
        <v>43234</v>
      </c>
      <c r="F1486" t="s">
        <v>2504</v>
      </c>
      <c r="H1486" t="s">
        <v>7916</v>
      </c>
    </row>
    <row r="1487" spans="1:8">
      <c r="A1487" t="s">
        <v>6078</v>
      </c>
      <c r="B1487" t="s">
        <v>7917</v>
      </c>
      <c r="C1487" t="s">
        <v>3125</v>
      </c>
      <c r="D1487" s="105" t="s">
        <v>3126</v>
      </c>
      <c r="E1487" s="187">
        <v>43238</v>
      </c>
      <c r="F1487" t="s">
        <v>2509</v>
      </c>
      <c r="H1487" t="s">
        <v>7695</v>
      </c>
    </row>
    <row r="1488" spans="1:8">
      <c r="A1488" t="s">
        <v>6078</v>
      </c>
      <c r="B1488" t="s">
        <v>7918</v>
      </c>
      <c r="C1488" t="s">
        <v>3127</v>
      </c>
      <c r="D1488" s="105" t="s">
        <v>3128</v>
      </c>
      <c r="E1488" s="187">
        <v>43238</v>
      </c>
      <c r="F1488" t="s">
        <v>2504</v>
      </c>
      <c r="H1488" t="s">
        <v>7695</v>
      </c>
    </row>
    <row r="1489" spans="1:8">
      <c r="A1489" t="s">
        <v>6078</v>
      </c>
      <c r="B1489" t="s">
        <v>7919</v>
      </c>
      <c r="C1489" t="s">
        <v>3129</v>
      </c>
      <c r="D1489" s="105" t="s">
        <v>3130</v>
      </c>
      <c r="E1489" s="187">
        <v>43238</v>
      </c>
      <c r="F1489" t="s">
        <v>2504</v>
      </c>
      <c r="H1489" t="s">
        <v>7695</v>
      </c>
    </row>
    <row r="1490" spans="1:8">
      <c r="A1490" t="s">
        <v>6372</v>
      </c>
      <c r="B1490" t="s">
        <v>7920</v>
      </c>
      <c r="C1490" t="s">
        <v>3131</v>
      </c>
      <c r="D1490" s="105" t="s">
        <v>3132</v>
      </c>
      <c r="E1490" s="187">
        <v>43238</v>
      </c>
      <c r="F1490" t="s">
        <v>2504</v>
      </c>
      <c r="H1490" t="s">
        <v>7749</v>
      </c>
    </row>
    <row r="1491" spans="1:8">
      <c r="A1491" t="s">
        <v>6078</v>
      </c>
      <c r="B1491" t="s">
        <v>7921</v>
      </c>
      <c r="C1491" t="s">
        <v>3133</v>
      </c>
      <c r="D1491" s="105" t="s">
        <v>3134</v>
      </c>
      <c r="E1491" s="187">
        <v>43241</v>
      </c>
      <c r="F1491" t="s">
        <v>107</v>
      </c>
      <c r="H1491" t="s">
        <v>7815</v>
      </c>
    </row>
    <row r="1492" spans="1:8">
      <c r="A1492" t="s">
        <v>6213</v>
      </c>
      <c r="B1492" t="s">
        <v>6230</v>
      </c>
      <c r="C1492" t="s">
        <v>3135</v>
      </c>
      <c r="D1492" s="105" t="s">
        <v>340</v>
      </c>
      <c r="E1492" s="187">
        <v>43241</v>
      </c>
      <c r="F1492" t="s">
        <v>2504</v>
      </c>
      <c r="H1492" t="s">
        <v>6226</v>
      </c>
    </row>
    <row r="1493" spans="1:8">
      <c r="A1493" t="s">
        <v>6213</v>
      </c>
      <c r="B1493" t="s">
        <v>7922</v>
      </c>
      <c r="C1493" t="s">
        <v>3136</v>
      </c>
      <c r="D1493" s="105" t="s">
        <v>3137</v>
      </c>
      <c r="E1493" s="187">
        <v>43241</v>
      </c>
      <c r="F1493" t="s">
        <v>2504</v>
      </c>
      <c r="H1493" t="s">
        <v>7882</v>
      </c>
    </row>
    <row r="1494" spans="1:8">
      <c r="A1494" t="s">
        <v>6659</v>
      </c>
      <c r="B1494" t="s">
        <v>7923</v>
      </c>
      <c r="C1494" t="s">
        <v>3138</v>
      </c>
      <c r="D1494" s="105" t="s">
        <v>3139</v>
      </c>
      <c r="E1494" s="187" t="s">
        <v>3140</v>
      </c>
      <c r="F1494" t="s">
        <v>2504</v>
      </c>
      <c r="H1494" t="s">
        <v>7617</v>
      </c>
    </row>
    <row r="1495" spans="1:8">
      <c r="A1495" t="s">
        <v>6372</v>
      </c>
      <c r="B1495" t="s">
        <v>7924</v>
      </c>
      <c r="C1495" t="s">
        <v>3141</v>
      </c>
      <c r="D1495" s="105" t="s">
        <v>3142</v>
      </c>
      <c r="E1495" s="187">
        <v>43245</v>
      </c>
      <c r="F1495" t="s">
        <v>2316</v>
      </c>
      <c r="H1495" t="s">
        <v>7749</v>
      </c>
    </row>
    <row r="1496" spans="1:8">
      <c r="A1496" t="s">
        <v>6213</v>
      </c>
      <c r="B1496" t="s">
        <v>7925</v>
      </c>
      <c r="C1496" t="s">
        <v>3143</v>
      </c>
      <c r="D1496" s="105" t="s">
        <v>3144</v>
      </c>
      <c r="E1496" s="187">
        <v>43248</v>
      </c>
      <c r="F1496" t="s">
        <v>2504</v>
      </c>
      <c r="H1496" t="s">
        <v>7866</v>
      </c>
    </row>
    <row r="1497" spans="1:8">
      <c r="A1497" t="s">
        <v>6213</v>
      </c>
      <c r="B1497" t="s">
        <v>7926</v>
      </c>
      <c r="C1497" t="s">
        <v>3145</v>
      </c>
      <c r="D1497" s="105" t="s">
        <v>3146</v>
      </c>
      <c r="E1497" s="187">
        <v>43248</v>
      </c>
      <c r="F1497" t="s">
        <v>2504</v>
      </c>
      <c r="H1497" t="s">
        <v>7866</v>
      </c>
    </row>
    <row r="1498" spans="1:8">
      <c r="A1498" t="s">
        <v>6213</v>
      </c>
      <c r="B1498" t="s">
        <v>7927</v>
      </c>
      <c r="C1498" t="s">
        <v>3147</v>
      </c>
      <c r="D1498" s="105" t="s">
        <v>3148</v>
      </c>
      <c r="E1498" s="187">
        <v>43248</v>
      </c>
      <c r="F1498" t="s">
        <v>2504</v>
      </c>
      <c r="H1498" t="s">
        <v>7866</v>
      </c>
    </row>
    <row r="1499" spans="1:8">
      <c r="A1499" t="s">
        <v>6078</v>
      </c>
      <c r="B1499" t="s">
        <v>7928</v>
      </c>
      <c r="C1499" t="s">
        <v>3149</v>
      </c>
      <c r="D1499" s="105" t="s">
        <v>3150</v>
      </c>
      <c r="E1499" s="187">
        <v>43248</v>
      </c>
      <c r="F1499" t="s">
        <v>2504</v>
      </c>
      <c r="H1499" t="s">
        <v>7695</v>
      </c>
    </row>
    <row r="1500" spans="1:8">
      <c r="A1500" t="s">
        <v>6078</v>
      </c>
      <c r="B1500" t="s">
        <v>7929</v>
      </c>
      <c r="C1500" t="s">
        <v>3151</v>
      </c>
      <c r="D1500" s="105" t="s">
        <v>3152</v>
      </c>
      <c r="E1500" s="187">
        <v>43248</v>
      </c>
      <c r="F1500" t="s">
        <v>2504</v>
      </c>
      <c r="H1500" t="s">
        <v>7695</v>
      </c>
    </row>
    <row r="1501" spans="1:8">
      <c r="A1501" t="s">
        <v>6372</v>
      </c>
      <c r="B1501" t="s">
        <v>7930</v>
      </c>
      <c r="C1501" t="s">
        <v>3153</v>
      </c>
      <c r="D1501" s="105" t="s">
        <v>3154</v>
      </c>
      <c r="E1501" s="187">
        <v>43251</v>
      </c>
      <c r="F1501" t="s">
        <v>2504</v>
      </c>
      <c r="H1501" t="s">
        <v>7749</v>
      </c>
    </row>
    <row r="1502" spans="1:8">
      <c r="A1502" t="s">
        <v>6659</v>
      </c>
      <c r="B1502" t="s">
        <v>7931</v>
      </c>
      <c r="C1502" t="s">
        <v>3155</v>
      </c>
      <c r="D1502" s="105" t="s">
        <v>2305</v>
      </c>
      <c r="E1502" s="187" t="s">
        <v>3156</v>
      </c>
      <c r="F1502" t="s">
        <v>2504</v>
      </c>
      <c r="H1502" t="s">
        <v>7843</v>
      </c>
    </row>
    <row r="1503" spans="1:8">
      <c r="A1503" t="s">
        <v>6659</v>
      </c>
      <c r="B1503" t="s">
        <v>7932</v>
      </c>
      <c r="C1503" t="s">
        <v>3157</v>
      </c>
      <c r="D1503" s="105" t="s">
        <v>3158</v>
      </c>
      <c r="E1503" s="187" t="s">
        <v>3156</v>
      </c>
      <c r="F1503" t="s">
        <v>2504</v>
      </c>
      <c r="H1503" t="s">
        <v>6945</v>
      </c>
    </row>
    <row r="1504" spans="1:8">
      <c r="A1504" t="s">
        <v>6531</v>
      </c>
      <c r="B1504" t="s">
        <v>7933</v>
      </c>
      <c r="C1504" t="s">
        <v>3159</v>
      </c>
      <c r="D1504" s="105" t="s">
        <v>3160</v>
      </c>
      <c r="E1504" s="187" t="s">
        <v>3156</v>
      </c>
      <c r="F1504" t="s">
        <v>2504</v>
      </c>
      <c r="H1504" t="s">
        <v>1141</v>
      </c>
    </row>
    <row r="1505" spans="1:8">
      <c r="A1505" t="s">
        <v>6531</v>
      </c>
      <c r="B1505" t="s">
        <v>7934</v>
      </c>
      <c r="C1505" t="s">
        <v>3161</v>
      </c>
      <c r="D1505" s="105" t="s">
        <v>3162</v>
      </c>
      <c r="E1505" s="187" t="s">
        <v>3156</v>
      </c>
      <c r="F1505" t="s">
        <v>2316</v>
      </c>
      <c r="H1505" t="s">
        <v>6687</v>
      </c>
    </row>
    <row r="1506" spans="1:8">
      <c r="A1506" t="s">
        <v>6078</v>
      </c>
      <c r="B1506" t="s">
        <v>7935</v>
      </c>
      <c r="C1506" t="s">
        <v>3163</v>
      </c>
      <c r="D1506" s="105" t="s">
        <v>3164</v>
      </c>
      <c r="E1506" s="187" t="s">
        <v>3156</v>
      </c>
      <c r="F1506" t="s">
        <v>2504</v>
      </c>
      <c r="H1506" t="s">
        <v>7936</v>
      </c>
    </row>
    <row r="1507" spans="1:8">
      <c r="A1507" t="s">
        <v>6078</v>
      </c>
      <c r="B1507" t="s">
        <v>7937</v>
      </c>
      <c r="C1507" t="s">
        <v>3165</v>
      </c>
      <c r="D1507" s="105" t="s">
        <v>3166</v>
      </c>
      <c r="E1507" s="187" t="s">
        <v>3156</v>
      </c>
      <c r="F1507" t="s">
        <v>2504</v>
      </c>
      <c r="H1507" t="s">
        <v>7936</v>
      </c>
    </row>
    <row r="1508" spans="1:8">
      <c r="A1508" t="s">
        <v>6078</v>
      </c>
      <c r="B1508" t="s">
        <v>7938</v>
      </c>
      <c r="C1508" t="s">
        <v>3167</v>
      </c>
      <c r="D1508" s="105" t="s">
        <v>3168</v>
      </c>
      <c r="E1508" s="187" t="s">
        <v>3156</v>
      </c>
      <c r="F1508" t="s">
        <v>2504</v>
      </c>
      <c r="H1508" t="s">
        <v>7936</v>
      </c>
    </row>
    <row r="1509" spans="1:8">
      <c r="A1509" t="s">
        <v>6372</v>
      </c>
      <c r="B1509" t="s">
        <v>7939</v>
      </c>
      <c r="C1509" t="s">
        <v>3169</v>
      </c>
      <c r="D1509" s="105" t="s">
        <v>3170</v>
      </c>
      <c r="E1509" s="187" t="s">
        <v>3156</v>
      </c>
      <c r="F1509" t="s">
        <v>2504</v>
      </c>
      <c r="H1509" t="s">
        <v>7874</v>
      </c>
    </row>
    <row r="1510" spans="1:8">
      <c r="A1510" t="s">
        <v>6372</v>
      </c>
      <c r="B1510" t="s">
        <v>7940</v>
      </c>
      <c r="C1510" t="s">
        <v>3171</v>
      </c>
      <c r="D1510" s="105" t="s">
        <v>3172</v>
      </c>
      <c r="E1510" s="187" t="s">
        <v>3156</v>
      </c>
      <c r="F1510" t="s">
        <v>2504</v>
      </c>
      <c r="H1510" t="s">
        <v>7455</v>
      </c>
    </row>
    <row r="1511" spans="1:8">
      <c r="A1511" t="s">
        <v>6372</v>
      </c>
      <c r="B1511" t="s">
        <v>7941</v>
      </c>
      <c r="C1511" t="s">
        <v>3173</v>
      </c>
      <c r="D1511" s="105" t="s">
        <v>3174</v>
      </c>
      <c r="E1511" s="187" t="s">
        <v>3156</v>
      </c>
      <c r="F1511" t="s">
        <v>2504</v>
      </c>
      <c r="H1511" t="s">
        <v>7455</v>
      </c>
    </row>
    <row r="1512" spans="1:8">
      <c r="A1512" t="s">
        <v>6213</v>
      </c>
      <c r="B1512" t="s">
        <v>7942</v>
      </c>
      <c r="C1512" t="s">
        <v>3175</v>
      </c>
      <c r="D1512" s="105" t="s">
        <v>3176</v>
      </c>
      <c r="E1512" s="187" t="s">
        <v>3156</v>
      </c>
      <c r="F1512" t="s">
        <v>2316</v>
      </c>
      <c r="H1512" t="s">
        <v>7862</v>
      </c>
    </row>
    <row r="1513" spans="1:8">
      <c r="A1513" t="s">
        <v>6213</v>
      </c>
      <c r="B1513" t="s">
        <v>7943</v>
      </c>
      <c r="C1513" t="s">
        <v>3177</v>
      </c>
      <c r="D1513" s="105" t="s">
        <v>3178</v>
      </c>
      <c r="E1513" s="187" t="s">
        <v>3156</v>
      </c>
      <c r="F1513" t="s">
        <v>2504</v>
      </c>
      <c r="H1513" t="s">
        <v>7654</v>
      </c>
    </row>
    <row r="1514" spans="1:8">
      <c r="A1514" t="s">
        <v>6372</v>
      </c>
      <c r="B1514" t="s">
        <v>7944</v>
      </c>
      <c r="C1514" t="s">
        <v>3179</v>
      </c>
      <c r="D1514" s="105" t="s">
        <v>3180</v>
      </c>
      <c r="E1514" s="187">
        <v>43252</v>
      </c>
      <c r="F1514" t="s">
        <v>3181</v>
      </c>
      <c r="H1514" t="s">
        <v>7945</v>
      </c>
    </row>
    <row r="1515" spans="1:8">
      <c r="A1515" t="s">
        <v>6372</v>
      </c>
      <c r="B1515" t="s">
        <v>7946</v>
      </c>
      <c r="C1515" t="s">
        <v>3182</v>
      </c>
      <c r="D1515" s="105" t="s">
        <v>3183</v>
      </c>
      <c r="E1515" s="187">
        <v>43252</v>
      </c>
      <c r="F1515" t="s">
        <v>3181</v>
      </c>
      <c r="H1515" t="s">
        <v>7945</v>
      </c>
    </row>
    <row r="1516" spans="1:8">
      <c r="A1516" t="s">
        <v>6372</v>
      </c>
      <c r="B1516" t="s">
        <v>7947</v>
      </c>
      <c r="C1516" t="s">
        <v>3184</v>
      </c>
      <c r="D1516" s="105" t="s">
        <v>3185</v>
      </c>
      <c r="E1516" s="187">
        <v>43252</v>
      </c>
      <c r="F1516" t="s">
        <v>2316</v>
      </c>
      <c r="H1516" t="s">
        <v>7945</v>
      </c>
    </row>
    <row r="1517" spans="1:8">
      <c r="A1517" t="s">
        <v>6078</v>
      </c>
      <c r="B1517" t="s">
        <v>7948</v>
      </c>
      <c r="C1517" t="s">
        <v>3186</v>
      </c>
      <c r="D1517" s="105" t="s">
        <v>3187</v>
      </c>
      <c r="E1517" s="187" t="s">
        <v>3156</v>
      </c>
      <c r="F1517" t="s">
        <v>2316</v>
      </c>
      <c r="H1517" t="s">
        <v>6968</v>
      </c>
    </row>
    <row r="1518" spans="1:8">
      <c r="A1518" t="s">
        <v>6213</v>
      </c>
      <c r="B1518" t="s">
        <v>7949</v>
      </c>
      <c r="C1518" t="s">
        <v>3188</v>
      </c>
      <c r="D1518" s="105" t="s">
        <v>3189</v>
      </c>
      <c r="E1518" s="187">
        <v>43244</v>
      </c>
      <c r="F1518" t="s">
        <v>107</v>
      </c>
      <c r="H1518" t="s">
        <v>7654</v>
      </c>
    </row>
    <row r="1519" spans="1:8">
      <c r="A1519" t="s">
        <v>6078</v>
      </c>
      <c r="B1519" t="s">
        <v>7950</v>
      </c>
      <c r="C1519" t="s">
        <v>3190</v>
      </c>
      <c r="D1519" s="105" t="s">
        <v>3191</v>
      </c>
      <c r="E1519" s="187" t="s">
        <v>3156</v>
      </c>
      <c r="F1519" t="s">
        <v>3181</v>
      </c>
      <c r="H1519" t="s">
        <v>7951</v>
      </c>
    </row>
    <row r="1520" spans="1:8">
      <c r="A1520" t="s">
        <v>6213</v>
      </c>
      <c r="B1520" t="s">
        <v>7952</v>
      </c>
      <c r="C1520" t="s">
        <v>3192</v>
      </c>
      <c r="D1520" s="105" t="s">
        <v>3193</v>
      </c>
      <c r="E1520" s="187">
        <v>43255</v>
      </c>
      <c r="F1520" t="s">
        <v>3181</v>
      </c>
      <c r="H1520" t="s">
        <v>6226</v>
      </c>
    </row>
    <row r="1521" spans="1:8">
      <c r="A1521" t="s">
        <v>6213</v>
      </c>
      <c r="B1521" t="s">
        <v>7953</v>
      </c>
      <c r="C1521" t="s">
        <v>3194</v>
      </c>
      <c r="D1521" s="105" t="s">
        <v>3195</v>
      </c>
      <c r="E1521" s="187">
        <v>43255</v>
      </c>
      <c r="F1521" t="s">
        <v>3181</v>
      </c>
      <c r="H1521" t="s">
        <v>7754</v>
      </c>
    </row>
    <row r="1522" spans="1:8">
      <c r="A1522" t="s">
        <v>6659</v>
      </c>
      <c r="B1522" t="s">
        <v>7954</v>
      </c>
      <c r="C1522" t="s">
        <v>3196</v>
      </c>
      <c r="D1522" s="105" t="s">
        <v>3197</v>
      </c>
      <c r="E1522" s="187" t="s">
        <v>3198</v>
      </c>
      <c r="F1522" t="s">
        <v>3181</v>
      </c>
      <c r="H1522" t="s">
        <v>7843</v>
      </c>
    </row>
    <row r="1523" spans="1:8">
      <c r="A1523" t="s">
        <v>6659</v>
      </c>
      <c r="B1523" t="s">
        <v>7955</v>
      </c>
      <c r="C1523" t="s">
        <v>3199</v>
      </c>
      <c r="D1523" s="105" t="s">
        <v>3200</v>
      </c>
      <c r="E1523" s="187" t="s">
        <v>3156</v>
      </c>
      <c r="F1523" t="s">
        <v>107</v>
      </c>
      <c r="H1523" t="s">
        <v>6850</v>
      </c>
    </row>
    <row r="1524" spans="1:8">
      <c r="A1524" t="s">
        <v>6213</v>
      </c>
      <c r="B1524" t="s">
        <v>7956</v>
      </c>
      <c r="C1524" t="s">
        <v>3201</v>
      </c>
      <c r="D1524" s="105" t="s">
        <v>3202</v>
      </c>
      <c r="E1524" s="187">
        <v>43256</v>
      </c>
      <c r="F1524" t="s">
        <v>3181</v>
      </c>
      <c r="H1524" t="s">
        <v>7654</v>
      </c>
    </row>
    <row r="1525" spans="1:8">
      <c r="A1525" t="s">
        <v>6213</v>
      </c>
      <c r="B1525" t="s">
        <v>7957</v>
      </c>
      <c r="C1525" t="s">
        <v>3203</v>
      </c>
      <c r="D1525" s="105" t="s">
        <v>3204</v>
      </c>
      <c r="E1525" s="187">
        <v>43256</v>
      </c>
      <c r="F1525" t="s">
        <v>3181</v>
      </c>
      <c r="H1525" t="s">
        <v>7654</v>
      </c>
    </row>
    <row r="1526" spans="1:8">
      <c r="A1526" t="s">
        <v>6659</v>
      </c>
      <c r="B1526" t="s">
        <v>7958</v>
      </c>
      <c r="C1526" t="s">
        <v>3205</v>
      </c>
      <c r="D1526" s="105" t="s">
        <v>2882</v>
      </c>
      <c r="E1526" s="187" t="s">
        <v>3206</v>
      </c>
      <c r="F1526" t="s">
        <v>3181</v>
      </c>
      <c r="H1526" t="s">
        <v>7617</v>
      </c>
    </row>
    <row r="1527" spans="1:8">
      <c r="A1527" t="s">
        <v>6078</v>
      </c>
      <c r="B1527" t="s">
        <v>7959</v>
      </c>
      <c r="C1527" t="s">
        <v>3207</v>
      </c>
      <c r="D1527" s="105" t="s">
        <v>3208</v>
      </c>
      <c r="E1527" s="187" t="s">
        <v>3206</v>
      </c>
      <c r="F1527" t="s">
        <v>3209</v>
      </c>
      <c r="H1527" t="s">
        <v>7471</v>
      </c>
    </row>
    <row r="1528" spans="1:8">
      <c r="A1528" t="s">
        <v>6372</v>
      </c>
      <c r="B1528" t="s">
        <v>7960</v>
      </c>
      <c r="C1528" t="s">
        <v>3210</v>
      </c>
      <c r="D1528" s="105" t="s">
        <v>3211</v>
      </c>
      <c r="E1528" s="187">
        <v>43257</v>
      </c>
      <c r="F1528" t="s">
        <v>3181</v>
      </c>
      <c r="H1528" t="s">
        <v>7435</v>
      </c>
    </row>
    <row r="1529" spans="1:8">
      <c r="A1529" t="s">
        <v>6078</v>
      </c>
      <c r="B1529" t="s">
        <v>7961</v>
      </c>
      <c r="C1529" t="s">
        <v>3212</v>
      </c>
      <c r="D1529" s="105" t="s">
        <v>3213</v>
      </c>
      <c r="E1529" s="187">
        <v>43257</v>
      </c>
      <c r="F1529" t="s">
        <v>3181</v>
      </c>
      <c r="H1529" t="s">
        <v>7695</v>
      </c>
    </row>
    <row r="1530" spans="1:8">
      <c r="A1530" t="s">
        <v>6213</v>
      </c>
      <c r="B1530" t="s">
        <v>7962</v>
      </c>
      <c r="C1530" t="s">
        <v>3214</v>
      </c>
      <c r="D1530" s="105" t="s">
        <v>554</v>
      </c>
      <c r="E1530" s="187">
        <v>43252</v>
      </c>
      <c r="F1530" t="s">
        <v>2316</v>
      </c>
      <c r="H1530" t="s">
        <v>7862</v>
      </c>
    </row>
    <row r="1531" spans="1:8">
      <c r="A1531" t="s">
        <v>6213</v>
      </c>
      <c r="B1531" t="s">
        <v>7963</v>
      </c>
      <c r="C1531" t="s">
        <v>3215</v>
      </c>
      <c r="D1531" s="105" t="s">
        <v>3216</v>
      </c>
      <c r="E1531" s="187">
        <v>43252</v>
      </c>
      <c r="F1531" t="s">
        <v>3181</v>
      </c>
      <c r="H1531" t="s">
        <v>7862</v>
      </c>
    </row>
    <row r="1532" spans="1:8">
      <c r="A1532" t="s">
        <v>6372</v>
      </c>
      <c r="B1532" t="s">
        <v>7964</v>
      </c>
      <c r="C1532" t="s">
        <v>3217</v>
      </c>
      <c r="D1532" s="105" t="s">
        <v>3218</v>
      </c>
      <c r="E1532" s="187">
        <v>43258</v>
      </c>
      <c r="F1532" t="s">
        <v>2504</v>
      </c>
      <c r="H1532" t="s">
        <v>7517</v>
      </c>
    </row>
    <row r="1533" spans="1:8">
      <c r="A1533" t="s">
        <v>6213</v>
      </c>
      <c r="B1533" t="s">
        <v>7965</v>
      </c>
      <c r="C1533" t="s">
        <v>3219</v>
      </c>
      <c r="D1533" s="105" t="s">
        <v>3220</v>
      </c>
      <c r="E1533" s="187">
        <v>43258</v>
      </c>
      <c r="F1533" t="s">
        <v>2504</v>
      </c>
      <c r="H1533" t="s">
        <v>6226</v>
      </c>
    </row>
    <row r="1534" spans="1:8">
      <c r="A1534" t="s">
        <v>6078</v>
      </c>
      <c r="B1534" t="s">
        <v>7966</v>
      </c>
      <c r="C1534" t="s">
        <v>3221</v>
      </c>
      <c r="D1534" s="105" t="s">
        <v>3222</v>
      </c>
      <c r="E1534" s="187">
        <v>43258</v>
      </c>
      <c r="F1534" t="s">
        <v>2504</v>
      </c>
      <c r="H1534" t="s">
        <v>6968</v>
      </c>
    </row>
    <row r="1535" spans="1:8">
      <c r="A1535" t="s">
        <v>6078</v>
      </c>
      <c r="B1535" t="s">
        <v>7967</v>
      </c>
      <c r="C1535" t="s">
        <v>3223</v>
      </c>
      <c r="D1535" s="105" t="s">
        <v>395</v>
      </c>
      <c r="E1535" s="187">
        <v>43258</v>
      </c>
      <c r="F1535" t="s">
        <v>2504</v>
      </c>
      <c r="H1535" t="s">
        <v>7695</v>
      </c>
    </row>
    <row r="1536" spans="1:8">
      <c r="A1536" t="s">
        <v>6078</v>
      </c>
      <c r="B1536" t="s">
        <v>7968</v>
      </c>
      <c r="C1536" t="s">
        <v>3224</v>
      </c>
      <c r="D1536" s="105" t="s">
        <v>3225</v>
      </c>
      <c r="E1536" s="187">
        <v>43258</v>
      </c>
      <c r="F1536" t="s">
        <v>2504</v>
      </c>
      <c r="H1536" t="s">
        <v>6968</v>
      </c>
    </row>
    <row r="1537" spans="1:8">
      <c r="A1537" t="s">
        <v>6078</v>
      </c>
      <c r="B1537" t="s">
        <v>7969</v>
      </c>
      <c r="C1537" t="s">
        <v>3226</v>
      </c>
      <c r="D1537" s="105" t="s">
        <v>3227</v>
      </c>
      <c r="E1537" s="187">
        <v>43252</v>
      </c>
      <c r="F1537" t="s">
        <v>107</v>
      </c>
      <c r="G1537" t="s">
        <v>3083</v>
      </c>
      <c r="H1537" t="s">
        <v>7936</v>
      </c>
    </row>
    <row r="1538" spans="1:8">
      <c r="A1538" t="s">
        <v>6078</v>
      </c>
      <c r="B1538" t="s">
        <v>7970</v>
      </c>
      <c r="C1538" t="s">
        <v>3228</v>
      </c>
      <c r="D1538" s="105" t="s">
        <v>3229</v>
      </c>
      <c r="E1538" s="187">
        <v>43252</v>
      </c>
      <c r="F1538" t="s">
        <v>107</v>
      </c>
      <c r="H1538" t="s">
        <v>7936</v>
      </c>
    </row>
    <row r="1539" spans="1:8">
      <c r="A1539" t="s">
        <v>6078</v>
      </c>
      <c r="B1539" t="s">
        <v>7971</v>
      </c>
      <c r="C1539" t="s">
        <v>3230</v>
      </c>
      <c r="D1539" s="105" t="s">
        <v>3231</v>
      </c>
      <c r="E1539" s="187">
        <v>43252</v>
      </c>
      <c r="F1539" t="s">
        <v>2504</v>
      </c>
      <c r="H1539" t="s">
        <v>7936</v>
      </c>
    </row>
    <row r="1540" spans="1:8">
      <c r="A1540" t="s">
        <v>6078</v>
      </c>
      <c r="B1540" t="s">
        <v>7972</v>
      </c>
      <c r="C1540" t="s">
        <v>3232</v>
      </c>
      <c r="D1540" s="105" t="s">
        <v>3233</v>
      </c>
      <c r="E1540" s="187">
        <v>43241</v>
      </c>
      <c r="F1540" t="s">
        <v>3234</v>
      </c>
      <c r="H1540" t="s">
        <v>7936</v>
      </c>
    </row>
    <row r="1541" spans="1:8">
      <c r="A1541" t="s">
        <v>6372</v>
      </c>
      <c r="B1541" t="s">
        <v>7973</v>
      </c>
      <c r="C1541" t="s">
        <v>3235</v>
      </c>
      <c r="D1541" s="105" t="s">
        <v>3236</v>
      </c>
      <c r="E1541" s="187">
        <v>43259</v>
      </c>
      <c r="F1541" t="s">
        <v>2504</v>
      </c>
      <c r="H1541" t="s">
        <v>7589</v>
      </c>
    </row>
    <row r="1542" spans="1:8">
      <c r="A1542" t="s">
        <v>6659</v>
      </c>
      <c r="B1542" t="s">
        <v>7974</v>
      </c>
      <c r="C1542" t="s">
        <v>3237</v>
      </c>
      <c r="D1542" s="105" t="s">
        <v>3238</v>
      </c>
      <c r="E1542" s="187" t="s">
        <v>3239</v>
      </c>
      <c r="F1542" t="s">
        <v>2504</v>
      </c>
      <c r="H1542" t="s">
        <v>7843</v>
      </c>
    </row>
    <row r="1543" spans="1:8">
      <c r="A1543" t="s">
        <v>6213</v>
      </c>
      <c r="B1543" t="s">
        <v>7975</v>
      </c>
      <c r="C1543" t="s">
        <v>3240</v>
      </c>
      <c r="D1543" s="105" t="s">
        <v>3241</v>
      </c>
      <c r="E1543" s="187">
        <v>43262</v>
      </c>
      <c r="F1543" t="s">
        <v>2504</v>
      </c>
      <c r="H1543" t="s">
        <v>7665</v>
      </c>
    </row>
    <row r="1544" spans="1:8">
      <c r="A1544" t="s">
        <v>6213</v>
      </c>
      <c r="B1544" t="s">
        <v>7976</v>
      </c>
      <c r="C1544" t="s">
        <v>3242</v>
      </c>
      <c r="D1544" s="105" t="s">
        <v>3243</v>
      </c>
      <c r="E1544" s="187">
        <v>43262</v>
      </c>
      <c r="F1544" t="s">
        <v>2504</v>
      </c>
      <c r="H1544" t="s">
        <v>7665</v>
      </c>
    </row>
    <row r="1545" spans="1:8">
      <c r="A1545" t="s">
        <v>6213</v>
      </c>
      <c r="B1545" t="s">
        <v>7977</v>
      </c>
      <c r="C1545" t="s">
        <v>3244</v>
      </c>
      <c r="D1545" s="105" t="s">
        <v>3245</v>
      </c>
      <c r="E1545" s="187">
        <v>43262</v>
      </c>
      <c r="F1545" t="s">
        <v>2504</v>
      </c>
      <c r="H1545" t="s">
        <v>7665</v>
      </c>
    </row>
    <row r="1546" spans="1:8">
      <c r="A1546" t="s">
        <v>6531</v>
      </c>
      <c r="B1546" t="s">
        <v>7978</v>
      </c>
      <c r="C1546" t="s">
        <v>3246</v>
      </c>
      <c r="D1546" s="105" t="s">
        <v>3247</v>
      </c>
      <c r="E1546" s="187" t="s">
        <v>3248</v>
      </c>
      <c r="F1546" t="s">
        <v>2316</v>
      </c>
      <c r="H1546" t="s">
        <v>7822</v>
      </c>
    </row>
    <row r="1547" spans="1:8">
      <c r="A1547" t="s">
        <v>6531</v>
      </c>
      <c r="B1547" t="s">
        <v>7979</v>
      </c>
      <c r="C1547" t="s">
        <v>3249</v>
      </c>
      <c r="D1547" s="105" t="s">
        <v>3250</v>
      </c>
      <c r="E1547" s="187" t="s">
        <v>3248</v>
      </c>
      <c r="F1547" t="s">
        <v>3181</v>
      </c>
      <c r="H1547" t="s">
        <v>7822</v>
      </c>
    </row>
    <row r="1548" spans="1:8">
      <c r="A1548" t="s">
        <v>6531</v>
      </c>
      <c r="B1548" t="s">
        <v>7980</v>
      </c>
      <c r="C1548" t="s">
        <v>3251</v>
      </c>
      <c r="D1548" s="105" t="s">
        <v>3252</v>
      </c>
      <c r="E1548" s="187" t="s">
        <v>3248</v>
      </c>
      <c r="F1548" t="s">
        <v>2504</v>
      </c>
      <c r="H1548" t="s">
        <v>7822</v>
      </c>
    </row>
    <row r="1549" spans="1:8">
      <c r="A1549" t="s">
        <v>6531</v>
      </c>
      <c r="B1549" t="s">
        <v>7981</v>
      </c>
      <c r="C1549" t="s">
        <v>3253</v>
      </c>
      <c r="D1549" s="105" t="s">
        <v>3254</v>
      </c>
      <c r="E1549" s="187" t="s">
        <v>3248</v>
      </c>
      <c r="F1549" t="s">
        <v>2504</v>
      </c>
      <c r="H1549" t="s">
        <v>7951</v>
      </c>
    </row>
    <row r="1550" spans="1:8">
      <c r="A1550" t="s">
        <v>6213</v>
      </c>
      <c r="B1550" t="s">
        <v>7982</v>
      </c>
      <c r="C1550" t="s">
        <v>3255</v>
      </c>
      <c r="D1550" s="105" t="s">
        <v>3256</v>
      </c>
      <c r="E1550" s="187" t="s">
        <v>3248</v>
      </c>
      <c r="F1550" t="s">
        <v>2504</v>
      </c>
      <c r="H1550" t="s">
        <v>6226</v>
      </c>
    </row>
    <row r="1552" spans="1:8">
      <c r="A1552" t="s">
        <v>6531</v>
      </c>
      <c r="B1552" t="s">
        <v>7983</v>
      </c>
      <c r="C1552" t="s">
        <v>3257</v>
      </c>
      <c r="D1552" s="105" t="s">
        <v>3258</v>
      </c>
      <c r="E1552" s="187" t="s">
        <v>3259</v>
      </c>
      <c r="F1552" t="s">
        <v>1738</v>
      </c>
      <c r="H1552" t="s">
        <v>3301</v>
      </c>
    </row>
    <row r="1553" spans="1:8">
      <c r="A1553" t="s">
        <v>6372</v>
      </c>
      <c r="B1553" t="s">
        <v>7984</v>
      </c>
      <c r="C1553" t="s">
        <v>3260</v>
      </c>
      <c r="D1553" s="105" t="s">
        <v>3261</v>
      </c>
      <c r="E1553" s="187">
        <v>43262</v>
      </c>
      <c r="F1553" t="s">
        <v>3181</v>
      </c>
      <c r="H1553" t="s">
        <v>6455</v>
      </c>
    </row>
    <row r="1554" spans="1:8">
      <c r="A1554" t="s">
        <v>6372</v>
      </c>
      <c r="B1554" t="s">
        <v>7472</v>
      </c>
      <c r="C1554" t="s">
        <v>3262</v>
      </c>
      <c r="D1554" s="105" t="s">
        <v>2349</v>
      </c>
      <c r="E1554" s="187">
        <v>43262</v>
      </c>
      <c r="F1554" t="s">
        <v>3181</v>
      </c>
      <c r="H1554" t="s">
        <v>6455</v>
      </c>
    </row>
    <row r="1555" spans="1:8">
      <c r="A1555" t="s">
        <v>6372</v>
      </c>
      <c r="B1555" t="s">
        <v>7985</v>
      </c>
      <c r="C1555" t="s">
        <v>3263</v>
      </c>
      <c r="D1555" s="105" t="s">
        <v>3264</v>
      </c>
      <c r="E1555" s="187">
        <v>43262</v>
      </c>
      <c r="F1555" t="s">
        <v>3181</v>
      </c>
      <c r="H1555" t="s">
        <v>6455</v>
      </c>
    </row>
    <row r="1556" spans="1:8">
      <c r="A1556" t="s">
        <v>6372</v>
      </c>
      <c r="B1556" t="s">
        <v>7986</v>
      </c>
      <c r="C1556" t="s">
        <v>3265</v>
      </c>
      <c r="D1556" s="105" t="s">
        <v>3266</v>
      </c>
      <c r="E1556" s="187">
        <v>43262</v>
      </c>
      <c r="F1556" t="s">
        <v>3181</v>
      </c>
      <c r="H1556" t="s">
        <v>7749</v>
      </c>
    </row>
    <row r="1557" spans="1:8">
      <c r="A1557" t="s">
        <v>6078</v>
      </c>
      <c r="B1557" t="s">
        <v>7987</v>
      </c>
      <c r="C1557" t="s">
        <v>3267</v>
      </c>
      <c r="D1557" s="105" t="s">
        <v>3268</v>
      </c>
      <c r="E1557" s="187">
        <v>43262</v>
      </c>
      <c r="F1557" t="s">
        <v>3181</v>
      </c>
      <c r="H1557" t="s">
        <v>7936</v>
      </c>
    </row>
    <row r="1558" spans="1:8">
      <c r="A1558" t="s">
        <v>6213</v>
      </c>
      <c r="B1558" t="s">
        <v>7988</v>
      </c>
      <c r="C1558" t="s">
        <v>3269</v>
      </c>
      <c r="D1558" s="105" t="s">
        <v>3270</v>
      </c>
      <c r="E1558" s="187">
        <v>43263</v>
      </c>
      <c r="F1558" t="s">
        <v>3181</v>
      </c>
      <c r="H1558" t="s">
        <v>6226</v>
      </c>
    </row>
    <row r="1559" spans="1:8">
      <c r="A1559" t="s">
        <v>6213</v>
      </c>
      <c r="B1559" t="s">
        <v>7777</v>
      </c>
      <c r="C1559" t="s">
        <v>3271</v>
      </c>
      <c r="D1559" s="105" t="s">
        <v>2874</v>
      </c>
      <c r="E1559" s="187">
        <v>43263</v>
      </c>
      <c r="F1559" t="s">
        <v>3181</v>
      </c>
      <c r="H1559" t="s">
        <v>7989</v>
      </c>
    </row>
    <row r="1560" spans="1:8">
      <c r="A1560" t="s">
        <v>6213</v>
      </c>
      <c r="B1560" t="s">
        <v>7990</v>
      </c>
      <c r="C1560" t="s">
        <v>3272</v>
      </c>
      <c r="D1560" s="105" t="s">
        <v>242</v>
      </c>
      <c r="E1560" s="187">
        <v>43263</v>
      </c>
      <c r="F1560" t="s">
        <v>3181</v>
      </c>
      <c r="H1560" t="s">
        <v>7989</v>
      </c>
    </row>
    <row r="1561" spans="1:8">
      <c r="A1561" t="s">
        <v>6213</v>
      </c>
      <c r="B1561" t="s">
        <v>7991</v>
      </c>
      <c r="C1561" t="s">
        <v>3273</v>
      </c>
      <c r="D1561" s="105" t="s">
        <v>3274</v>
      </c>
      <c r="E1561" s="187">
        <v>43263</v>
      </c>
      <c r="F1561" t="s">
        <v>3181</v>
      </c>
      <c r="H1561" t="s">
        <v>7989</v>
      </c>
    </row>
    <row r="1562" spans="1:8">
      <c r="A1562" t="s">
        <v>6078</v>
      </c>
      <c r="B1562" t="s">
        <v>7992</v>
      </c>
      <c r="C1562" t="s">
        <v>3275</v>
      </c>
      <c r="D1562" s="105" t="s">
        <v>3276</v>
      </c>
      <c r="E1562" s="187">
        <v>43263</v>
      </c>
      <c r="F1562" t="s">
        <v>3181</v>
      </c>
      <c r="H1562" t="s">
        <v>7993</v>
      </c>
    </row>
    <row r="1563" spans="1:8">
      <c r="A1563" t="s">
        <v>6078</v>
      </c>
      <c r="B1563" t="s">
        <v>7994</v>
      </c>
      <c r="C1563" t="s">
        <v>3277</v>
      </c>
      <c r="D1563" s="105" t="s">
        <v>3278</v>
      </c>
      <c r="E1563" s="187">
        <v>43263</v>
      </c>
      <c r="F1563" t="s">
        <v>3181</v>
      </c>
      <c r="H1563" t="s">
        <v>7695</v>
      </c>
    </row>
    <row r="1564" spans="1:8">
      <c r="A1564" t="s">
        <v>6078</v>
      </c>
      <c r="B1564" t="s">
        <v>7995</v>
      </c>
      <c r="C1564" t="s">
        <v>3279</v>
      </c>
      <c r="D1564" s="105" t="s">
        <v>3280</v>
      </c>
      <c r="E1564" s="187">
        <v>43263</v>
      </c>
      <c r="F1564" t="s">
        <v>3181</v>
      </c>
      <c r="H1564" t="s">
        <v>7695</v>
      </c>
    </row>
    <row r="1565" spans="1:8">
      <c r="A1565" t="s">
        <v>6372</v>
      </c>
      <c r="B1565" t="s">
        <v>7996</v>
      </c>
      <c r="C1565" t="s">
        <v>3281</v>
      </c>
      <c r="D1565" s="105" t="s">
        <v>3282</v>
      </c>
      <c r="E1565" s="187">
        <v>43264</v>
      </c>
      <c r="F1565" t="s">
        <v>3181</v>
      </c>
      <c r="H1565" t="s">
        <v>7486</v>
      </c>
    </row>
    <row r="1566" spans="1:8">
      <c r="A1566" t="s">
        <v>6078</v>
      </c>
      <c r="B1566" t="s">
        <v>7997</v>
      </c>
      <c r="C1566" t="s">
        <v>3283</v>
      </c>
      <c r="D1566" s="105" t="s">
        <v>3284</v>
      </c>
      <c r="E1566" s="187">
        <v>43264</v>
      </c>
      <c r="F1566" t="s">
        <v>3181</v>
      </c>
      <c r="H1566" t="s">
        <v>6118</v>
      </c>
    </row>
    <row r="1567" spans="1:8">
      <c r="A1567" t="s">
        <v>6078</v>
      </c>
      <c r="B1567" t="s">
        <v>7840</v>
      </c>
      <c r="C1567" t="s">
        <v>3285</v>
      </c>
      <c r="D1567" s="105" t="s">
        <v>2987</v>
      </c>
      <c r="E1567" s="187">
        <v>43264</v>
      </c>
      <c r="F1567" t="s">
        <v>3181</v>
      </c>
      <c r="H1567" t="s">
        <v>6118</v>
      </c>
    </row>
    <row r="1568" spans="1:8">
      <c r="A1568" t="s">
        <v>6078</v>
      </c>
      <c r="B1568" t="s">
        <v>7998</v>
      </c>
      <c r="C1568" t="s">
        <v>3286</v>
      </c>
      <c r="D1568" s="105" t="s">
        <v>3287</v>
      </c>
      <c r="E1568" s="187">
        <v>43264</v>
      </c>
      <c r="F1568" t="s">
        <v>3181</v>
      </c>
      <c r="H1568" t="s">
        <v>7695</v>
      </c>
    </row>
    <row r="1569" spans="1:8">
      <c r="A1569" t="s">
        <v>6078</v>
      </c>
      <c r="B1569" t="s">
        <v>7999</v>
      </c>
      <c r="C1569" t="s">
        <v>3288</v>
      </c>
      <c r="D1569" s="105" t="s">
        <v>3289</v>
      </c>
      <c r="E1569" s="187">
        <v>43264</v>
      </c>
      <c r="F1569" t="s">
        <v>3181</v>
      </c>
      <c r="H1569" t="s">
        <v>6968</v>
      </c>
    </row>
    <row r="1570" spans="1:8">
      <c r="A1570" t="s">
        <v>6078</v>
      </c>
      <c r="B1570" t="s">
        <v>8000</v>
      </c>
      <c r="C1570" t="s">
        <v>3290</v>
      </c>
      <c r="D1570" s="105" t="s">
        <v>1039</v>
      </c>
      <c r="E1570" s="187">
        <v>43264</v>
      </c>
      <c r="F1570" t="s">
        <v>3181</v>
      </c>
      <c r="H1570" t="s">
        <v>7352</v>
      </c>
    </row>
    <row r="1571" spans="1:8">
      <c r="A1571" t="s">
        <v>6078</v>
      </c>
      <c r="B1571" t="s">
        <v>8001</v>
      </c>
      <c r="C1571" t="s">
        <v>3291</v>
      </c>
      <c r="D1571" s="105" t="s">
        <v>3292</v>
      </c>
      <c r="E1571" s="187">
        <v>43264</v>
      </c>
      <c r="F1571" t="s">
        <v>3181</v>
      </c>
      <c r="H1571" t="s">
        <v>7120</v>
      </c>
    </row>
    <row r="1572" spans="1:8">
      <c r="A1572" t="s">
        <v>6078</v>
      </c>
      <c r="B1572" t="s">
        <v>8002</v>
      </c>
      <c r="C1572" t="s">
        <v>3293</v>
      </c>
      <c r="D1572" s="105" t="s">
        <v>3294</v>
      </c>
      <c r="E1572" s="187">
        <v>43264</v>
      </c>
      <c r="F1572" t="s">
        <v>3181</v>
      </c>
      <c r="H1572" t="s">
        <v>7695</v>
      </c>
    </row>
    <row r="1573" spans="1:8">
      <c r="A1573" t="s">
        <v>6372</v>
      </c>
      <c r="B1573" t="s">
        <v>8003</v>
      </c>
      <c r="C1573" t="s">
        <v>3295</v>
      </c>
      <c r="D1573" s="105" t="s">
        <v>3296</v>
      </c>
      <c r="E1573" s="187">
        <v>43266</v>
      </c>
      <c r="F1573" t="s">
        <v>3181</v>
      </c>
      <c r="H1573" t="s">
        <v>6518</v>
      </c>
    </row>
    <row r="1574" spans="1:8">
      <c r="A1574" t="s">
        <v>6078</v>
      </c>
      <c r="B1574" t="s">
        <v>8004</v>
      </c>
      <c r="C1574" t="s">
        <v>3297</v>
      </c>
      <c r="D1574" s="105" t="s">
        <v>3298</v>
      </c>
      <c r="E1574" s="187" t="s">
        <v>3299</v>
      </c>
      <c r="F1574" t="s">
        <v>3181</v>
      </c>
      <c r="H1574" t="s">
        <v>7936</v>
      </c>
    </row>
    <row r="1575" spans="1:8">
      <c r="A1575" t="s">
        <v>6659</v>
      </c>
      <c r="B1575" t="s">
        <v>8005</v>
      </c>
      <c r="C1575" t="s">
        <v>3300</v>
      </c>
      <c r="D1575" s="105" t="s">
        <v>3301</v>
      </c>
      <c r="E1575" s="187" t="s">
        <v>3302</v>
      </c>
      <c r="F1575" t="s">
        <v>107</v>
      </c>
      <c r="H1575" t="s">
        <v>7807</v>
      </c>
    </row>
    <row r="1576" spans="1:8">
      <c r="A1576" t="s">
        <v>6372</v>
      </c>
      <c r="B1576" t="s">
        <v>8006</v>
      </c>
      <c r="C1576" t="s">
        <v>3303</v>
      </c>
      <c r="D1576" s="105" t="s">
        <v>3304</v>
      </c>
      <c r="E1576" s="187">
        <v>43265</v>
      </c>
      <c r="F1576" t="s">
        <v>3181</v>
      </c>
      <c r="H1576" t="s">
        <v>7824</v>
      </c>
    </row>
    <row r="1577" spans="1:8">
      <c r="A1577" t="s">
        <v>6372</v>
      </c>
      <c r="B1577" t="s">
        <v>8007</v>
      </c>
      <c r="C1577" t="s">
        <v>3305</v>
      </c>
      <c r="D1577" s="105" t="s">
        <v>3306</v>
      </c>
      <c r="E1577" s="187">
        <v>43264</v>
      </c>
      <c r="F1577" t="s">
        <v>107</v>
      </c>
      <c r="H1577" t="s">
        <v>6455</v>
      </c>
    </row>
    <row r="1578" spans="1:8">
      <c r="A1578" t="s">
        <v>6078</v>
      </c>
      <c r="B1578" t="s">
        <v>8008</v>
      </c>
      <c r="C1578" t="s">
        <v>3307</v>
      </c>
      <c r="D1578" s="105" t="s">
        <v>3308</v>
      </c>
      <c r="E1578" s="187">
        <v>43269</v>
      </c>
      <c r="F1578" t="s">
        <v>3181</v>
      </c>
      <c r="H1578" t="s">
        <v>7815</v>
      </c>
    </row>
    <row r="1579" spans="1:8">
      <c r="A1579" t="s">
        <v>6078</v>
      </c>
      <c r="B1579" t="s">
        <v>8009</v>
      </c>
      <c r="C1579" t="s">
        <v>3309</v>
      </c>
      <c r="D1579" s="105" t="s">
        <v>3310</v>
      </c>
      <c r="E1579" s="187">
        <v>43269</v>
      </c>
      <c r="F1579" t="s">
        <v>3181</v>
      </c>
      <c r="H1579" t="s">
        <v>7815</v>
      </c>
    </row>
    <row r="1580" spans="1:8">
      <c r="A1580" t="s">
        <v>6078</v>
      </c>
      <c r="B1580" t="s">
        <v>8010</v>
      </c>
      <c r="C1580" t="s">
        <v>3311</v>
      </c>
      <c r="D1580" s="105" t="s">
        <v>3312</v>
      </c>
      <c r="E1580" s="187">
        <v>43269</v>
      </c>
      <c r="F1580" t="s">
        <v>3181</v>
      </c>
      <c r="H1580" t="s">
        <v>6118</v>
      </c>
    </row>
    <row r="1581" spans="1:8">
      <c r="A1581" t="s">
        <v>6078</v>
      </c>
      <c r="B1581" t="s">
        <v>8011</v>
      </c>
      <c r="C1581" t="s">
        <v>3313</v>
      </c>
      <c r="D1581" s="105" t="s">
        <v>3314</v>
      </c>
      <c r="E1581" s="187">
        <v>43269</v>
      </c>
      <c r="F1581" t="s">
        <v>3181</v>
      </c>
      <c r="H1581" t="s">
        <v>6118</v>
      </c>
    </row>
    <row r="1582" spans="1:8">
      <c r="A1582" t="s">
        <v>6078</v>
      </c>
      <c r="B1582" t="s">
        <v>8012</v>
      </c>
      <c r="C1582" t="s">
        <v>3315</v>
      </c>
      <c r="D1582" s="105" t="s">
        <v>3316</v>
      </c>
      <c r="E1582" s="187">
        <v>43269</v>
      </c>
      <c r="F1582" t="s">
        <v>3181</v>
      </c>
      <c r="H1582" t="s">
        <v>7936</v>
      </c>
    </row>
    <row r="1583" spans="1:8">
      <c r="A1583" t="s">
        <v>6078</v>
      </c>
      <c r="B1583" t="s">
        <v>8013</v>
      </c>
      <c r="C1583" t="s">
        <v>3317</v>
      </c>
      <c r="D1583" s="105" t="s">
        <v>3318</v>
      </c>
      <c r="E1583" s="187">
        <v>43269</v>
      </c>
      <c r="F1583" t="s">
        <v>3181</v>
      </c>
      <c r="H1583" t="s">
        <v>7936</v>
      </c>
    </row>
    <row r="1584" spans="1:8">
      <c r="A1584" t="s">
        <v>58</v>
      </c>
      <c r="B1584" t="s">
        <v>6878</v>
      </c>
      <c r="C1584" t="s">
        <v>50</v>
      </c>
      <c r="D1584" s="105" t="s">
        <v>40</v>
      </c>
      <c r="E1584" s="187">
        <v>43269</v>
      </c>
      <c r="F1584" t="s">
        <v>3181</v>
      </c>
      <c r="H1584" t="s">
        <v>3666</v>
      </c>
    </row>
    <row r="1585" spans="1:8">
      <c r="A1585" t="s">
        <v>6078</v>
      </c>
      <c r="B1585" t="s">
        <v>8014</v>
      </c>
      <c r="C1585" t="s">
        <v>3319</v>
      </c>
      <c r="D1585" s="105" t="s">
        <v>3320</v>
      </c>
      <c r="E1585" s="187">
        <v>43269</v>
      </c>
      <c r="F1585" t="s">
        <v>3181</v>
      </c>
      <c r="H1585" t="s">
        <v>3083</v>
      </c>
    </row>
    <row r="1586" spans="1:8">
      <c r="A1586" t="s">
        <v>6078</v>
      </c>
      <c r="B1586" t="s">
        <v>7564</v>
      </c>
      <c r="C1586" t="s">
        <v>3321</v>
      </c>
      <c r="D1586" s="105" t="s">
        <v>2511</v>
      </c>
      <c r="E1586" s="187">
        <v>43269</v>
      </c>
      <c r="F1586" t="s">
        <v>3181</v>
      </c>
      <c r="H1586" t="s">
        <v>7951</v>
      </c>
    </row>
    <row r="1587" spans="1:8">
      <c r="A1587" t="s">
        <v>6078</v>
      </c>
      <c r="B1587" t="s">
        <v>7224</v>
      </c>
      <c r="C1587" t="s">
        <v>3322</v>
      </c>
      <c r="D1587" s="105" t="s">
        <v>1904</v>
      </c>
      <c r="E1587" s="187">
        <v>43269</v>
      </c>
      <c r="F1587" t="s">
        <v>3181</v>
      </c>
      <c r="H1587" t="s">
        <v>7223</v>
      </c>
    </row>
    <row r="1588" spans="1:8">
      <c r="A1588" t="s">
        <v>6213</v>
      </c>
      <c r="B1588" t="s">
        <v>8015</v>
      </c>
      <c r="C1588" t="s">
        <v>3323</v>
      </c>
      <c r="D1588" s="105" t="s">
        <v>109</v>
      </c>
      <c r="E1588" s="187">
        <v>43272</v>
      </c>
      <c r="F1588" t="s">
        <v>3181</v>
      </c>
      <c r="H1588" t="s">
        <v>7866</v>
      </c>
    </row>
    <row r="1589" spans="1:8">
      <c r="A1589" t="s">
        <v>6213</v>
      </c>
      <c r="B1589" t="s">
        <v>8016</v>
      </c>
      <c r="C1589" t="s">
        <v>3324</v>
      </c>
      <c r="D1589" s="105" t="s">
        <v>3325</v>
      </c>
      <c r="E1589" s="187">
        <v>43272</v>
      </c>
      <c r="F1589" t="s">
        <v>3181</v>
      </c>
      <c r="H1589" t="s">
        <v>7866</v>
      </c>
    </row>
    <row r="1590" spans="1:8">
      <c r="A1590" t="s">
        <v>6531</v>
      </c>
      <c r="B1590" t="s">
        <v>8017</v>
      </c>
      <c r="C1590" t="s">
        <v>3326</v>
      </c>
      <c r="D1590" s="105" t="s">
        <v>3327</v>
      </c>
      <c r="E1590" s="187" t="s">
        <v>3328</v>
      </c>
      <c r="F1590" t="s">
        <v>3181</v>
      </c>
      <c r="H1590" t="s">
        <v>7584</v>
      </c>
    </row>
    <row r="1591" spans="1:8">
      <c r="A1591" t="s">
        <v>6372</v>
      </c>
      <c r="B1591" t="s">
        <v>7750</v>
      </c>
      <c r="C1591" t="s">
        <v>3329</v>
      </c>
      <c r="D1591" s="105" t="s">
        <v>2829</v>
      </c>
      <c r="E1591" s="187">
        <v>43252</v>
      </c>
      <c r="F1591" t="s">
        <v>3181</v>
      </c>
      <c r="H1591" t="s">
        <v>7486</v>
      </c>
    </row>
    <row r="1592" spans="1:8">
      <c r="A1592" t="s">
        <v>6659</v>
      </c>
      <c r="B1592" t="s">
        <v>8018</v>
      </c>
      <c r="C1592" t="s">
        <v>3330</v>
      </c>
      <c r="D1592" s="105" t="s">
        <v>3331</v>
      </c>
      <c r="E1592" s="187" t="s">
        <v>3328</v>
      </c>
      <c r="F1592" t="s">
        <v>3181</v>
      </c>
      <c r="H1592" t="s">
        <v>6737</v>
      </c>
    </row>
    <row r="1593" spans="1:8">
      <c r="A1593" t="s">
        <v>6372</v>
      </c>
      <c r="B1593" t="s">
        <v>8019</v>
      </c>
      <c r="C1593" t="s">
        <v>3332</v>
      </c>
      <c r="D1593" s="105" t="s">
        <v>3333</v>
      </c>
      <c r="E1593" s="187">
        <v>43273</v>
      </c>
      <c r="F1593" t="s">
        <v>3181</v>
      </c>
      <c r="H1593" t="s">
        <v>7945</v>
      </c>
    </row>
    <row r="1594" spans="1:8">
      <c r="A1594" t="s">
        <v>6213</v>
      </c>
      <c r="B1594" t="s">
        <v>8020</v>
      </c>
      <c r="C1594" t="s">
        <v>3334</v>
      </c>
      <c r="D1594" s="105" t="s">
        <v>3335</v>
      </c>
      <c r="E1594" s="187">
        <v>43272</v>
      </c>
      <c r="F1594" t="s">
        <v>3181</v>
      </c>
      <c r="H1594" t="s">
        <v>7866</v>
      </c>
    </row>
    <row r="1595" spans="1:8">
      <c r="A1595" t="s">
        <v>6078</v>
      </c>
      <c r="B1595" t="s">
        <v>8021</v>
      </c>
      <c r="C1595" t="s">
        <v>3336</v>
      </c>
      <c r="D1595" s="105" t="s">
        <v>3337</v>
      </c>
      <c r="E1595" s="187" t="s">
        <v>3338</v>
      </c>
      <c r="F1595" t="s">
        <v>3181</v>
      </c>
      <c r="H1595" t="s">
        <v>7951</v>
      </c>
    </row>
    <row r="1596" spans="1:8">
      <c r="A1596" t="s">
        <v>7795</v>
      </c>
      <c r="B1596" t="s">
        <v>8022</v>
      </c>
      <c r="C1596" t="s">
        <v>3339</v>
      </c>
      <c r="D1596" s="105" t="s">
        <v>1843</v>
      </c>
      <c r="E1596" s="187">
        <v>43272</v>
      </c>
      <c r="F1596" t="s">
        <v>3181</v>
      </c>
      <c r="H1596" t="s">
        <v>6369</v>
      </c>
    </row>
    <row r="1597" spans="1:8">
      <c r="A1597" t="s">
        <v>6078</v>
      </c>
      <c r="B1597" t="s">
        <v>7803</v>
      </c>
      <c r="C1597" t="s">
        <v>3340</v>
      </c>
      <c r="D1597" s="105" t="s">
        <v>2924</v>
      </c>
      <c r="E1597" s="187">
        <v>43272</v>
      </c>
      <c r="F1597" t="s">
        <v>3181</v>
      </c>
      <c r="H1597" t="s">
        <v>8023</v>
      </c>
    </row>
    <row r="1598" spans="1:8">
      <c r="A1598" t="s">
        <v>6531</v>
      </c>
      <c r="B1598" t="s">
        <v>8024</v>
      </c>
      <c r="C1598" t="s">
        <v>3341</v>
      </c>
      <c r="D1598" s="105" t="s">
        <v>3342</v>
      </c>
      <c r="E1598" s="187" t="s">
        <v>3343</v>
      </c>
      <c r="F1598" t="s">
        <v>3181</v>
      </c>
      <c r="H1598" t="s">
        <v>7064</v>
      </c>
    </row>
    <row r="1599" spans="1:8">
      <c r="A1599" t="s">
        <v>6078</v>
      </c>
      <c r="B1599" t="s">
        <v>8025</v>
      </c>
      <c r="C1599" t="s">
        <v>3344</v>
      </c>
      <c r="D1599" s="105" t="s">
        <v>3345</v>
      </c>
      <c r="F1599" t="s">
        <v>3181</v>
      </c>
      <c r="H1599" t="s">
        <v>7936</v>
      </c>
    </row>
    <row r="1600" spans="1:8">
      <c r="A1600" t="s">
        <v>6078</v>
      </c>
      <c r="B1600" t="s">
        <v>8026</v>
      </c>
      <c r="C1600" t="s">
        <v>3346</v>
      </c>
      <c r="D1600" s="105" t="s">
        <v>3347</v>
      </c>
      <c r="F1600" t="s">
        <v>3181</v>
      </c>
      <c r="H1600" t="s">
        <v>7120</v>
      </c>
    </row>
    <row r="1601" spans="1:8">
      <c r="A1601" t="s">
        <v>6078</v>
      </c>
      <c r="B1601" t="s">
        <v>8027</v>
      </c>
      <c r="C1601" t="s">
        <v>3348</v>
      </c>
      <c r="D1601" s="105" t="s">
        <v>3349</v>
      </c>
      <c r="F1601" t="s">
        <v>3181</v>
      </c>
      <c r="H1601" t="s">
        <v>7120</v>
      </c>
    </row>
    <row r="1602" spans="1:8">
      <c r="A1602" t="s">
        <v>6078</v>
      </c>
      <c r="B1602" t="s">
        <v>8028</v>
      </c>
      <c r="C1602" t="s">
        <v>3350</v>
      </c>
      <c r="D1602" s="105" t="s">
        <v>3351</v>
      </c>
      <c r="F1602" t="s">
        <v>203</v>
      </c>
      <c r="H1602" t="s">
        <v>203</v>
      </c>
    </row>
    <row r="1603" spans="1:8">
      <c r="A1603" t="s">
        <v>6078</v>
      </c>
      <c r="B1603" t="s">
        <v>8029</v>
      </c>
      <c r="C1603" t="s">
        <v>3352</v>
      </c>
      <c r="D1603" s="105" t="s">
        <v>2270</v>
      </c>
      <c r="F1603" t="s">
        <v>107</v>
      </c>
      <c r="H1603" t="s">
        <v>7120</v>
      </c>
    </row>
    <row r="1604" spans="1:8">
      <c r="A1604" t="s">
        <v>6659</v>
      </c>
      <c r="B1604" t="s">
        <v>8030</v>
      </c>
      <c r="C1604" t="s">
        <v>3353</v>
      </c>
      <c r="D1604" s="105" t="s">
        <v>3354</v>
      </c>
      <c r="E1604" s="187" t="s">
        <v>3355</v>
      </c>
      <c r="F1604" t="s">
        <v>3181</v>
      </c>
      <c r="H1604" t="s">
        <v>7401</v>
      </c>
    </row>
    <row r="1605" spans="1:8">
      <c r="A1605" t="s">
        <v>6659</v>
      </c>
      <c r="B1605" t="s">
        <v>8031</v>
      </c>
      <c r="C1605" t="s">
        <v>3356</v>
      </c>
      <c r="D1605" s="105" t="s">
        <v>3357</v>
      </c>
      <c r="E1605" s="187" t="s">
        <v>3355</v>
      </c>
      <c r="F1605" t="s">
        <v>3181</v>
      </c>
      <c r="H1605" t="s">
        <v>7401</v>
      </c>
    </row>
    <row r="1606" spans="1:8">
      <c r="A1606" t="s">
        <v>6659</v>
      </c>
      <c r="B1606" t="s">
        <v>8032</v>
      </c>
      <c r="C1606" t="s">
        <v>3358</v>
      </c>
      <c r="D1606" s="105" t="s">
        <v>3359</v>
      </c>
      <c r="E1606" s="187" t="s">
        <v>3355</v>
      </c>
      <c r="F1606" t="s">
        <v>2316</v>
      </c>
      <c r="H1606" t="s">
        <v>7276</v>
      </c>
    </row>
    <row r="1607" spans="1:8">
      <c r="A1607" t="s">
        <v>6659</v>
      </c>
      <c r="B1607" t="s">
        <v>8033</v>
      </c>
      <c r="C1607" t="s">
        <v>3360</v>
      </c>
      <c r="D1607" s="105" t="s">
        <v>3361</v>
      </c>
      <c r="E1607" s="187" t="s">
        <v>3355</v>
      </c>
      <c r="F1607" t="s">
        <v>2504</v>
      </c>
      <c r="H1607" t="s">
        <v>6748</v>
      </c>
    </row>
    <row r="1608" spans="1:8">
      <c r="A1608" t="s">
        <v>6659</v>
      </c>
      <c r="B1608" t="s">
        <v>8034</v>
      </c>
      <c r="C1608" t="s">
        <v>3362</v>
      </c>
      <c r="D1608" s="105" t="s">
        <v>3363</v>
      </c>
      <c r="E1608" s="187" t="s">
        <v>3355</v>
      </c>
      <c r="F1608" t="s">
        <v>2504</v>
      </c>
      <c r="H1608" t="s">
        <v>6748</v>
      </c>
    </row>
    <row r="1609" spans="1:8">
      <c r="A1609" t="s">
        <v>6659</v>
      </c>
      <c r="B1609" t="s">
        <v>8035</v>
      </c>
      <c r="C1609" t="s">
        <v>3364</v>
      </c>
      <c r="D1609" s="105" t="s">
        <v>3365</v>
      </c>
      <c r="E1609" s="187" t="s">
        <v>3355</v>
      </c>
      <c r="F1609" t="s">
        <v>2504</v>
      </c>
      <c r="H1609" t="s">
        <v>6757</v>
      </c>
    </row>
    <row r="1610" spans="1:8">
      <c r="A1610" t="s">
        <v>6531</v>
      </c>
      <c r="B1610" t="s">
        <v>8036</v>
      </c>
      <c r="C1610" t="s">
        <v>3366</v>
      </c>
      <c r="D1610" s="105" t="s">
        <v>3367</v>
      </c>
      <c r="E1610" s="187" t="s">
        <v>3368</v>
      </c>
      <c r="F1610" t="s">
        <v>2504</v>
      </c>
      <c r="H1610" t="s">
        <v>7587</v>
      </c>
    </row>
    <row r="1611" spans="1:8">
      <c r="A1611" t="s">
        <v>6372</v>
      </c>
      <c r="B1611" t="s">
        <v>8037</v>
      </c>
      <c r="C1611" t="s">
        <v>3369</v>
      </c>
      <c r="D1611" s="105" t="s">
        <v>3370</v>
      </c>
      <c r="E1611" s="187">
        <v>43283</v>
      </c>
      <c r="F1611" t="s">
        <v>3371</v>
      </c>
      <c r="H1611" t="s">
        <v>7604</v>
      </c>
    </row>
    <row r="1612" spans="1:8">
      <c r="A1612" t="s">
        <v>6372</v>
      </c>
      <c r="B1612" t="s">
        <v>8038</v>
      </c>
      <c r="C1612" t="s">
        <v>3372</v>
      </c>
      <c r="D1612" s="105" t="s">
        <v>3373</v>
      </c>
      <c r="E1612" s="187">
        <v>43283</v>
      </c>
      <c r="F1612" t="s">
        <v>3371</v>
      </c>
      <c r="H1612" t="s">
        <v>7604</v>
      </c>
    </row>
    <row r="1613" spans="1:8">
      <c r="A1613" t="s">
        <v>6372</v>
      </c>
      <c r="B1613" t="s">
        <v>8039</v>
      </c>
      <c r="C1613" t="s">
        <v>3374</v>
      </c>
      <c r="D1613" s="105" t="s">
        <v>3375</v>
      </c>
      <c r="E1613" s="187">
        <v>43283</v>
      </c>
      <c r="F1613" t="s">
        <v>2504</v>
      </c>
      <c r="H1613" t="s">
        <v>7749</v>
      </c>
    </row>
    <row r="1614" spans="1:8">
      <c r="A1614" t="s">
        <v>6372</v>
      </c>
      <c r="B1614" t="s">
        <v>8040</v>
      </c>
      <c r="C1614" t="s">
        <v>3376</v>
      </c>
      <c r="D1614" s="105" t="s">
        <v>3377</v>
      </c>
      <c r="E1614" s="187">
        <v>43283</v>
      </c>
      <c r="F1614" t="s">
        <v>2504</v>
      </c>
      <c r="H1614" t="s">
        <v>7280</v>
      </c>
    </row>
    <row r="1615" spans="1:8">
      <c r="A1615" t="s">
        <v>6372</v>
      </c>
      <c r="B1615" t="s">
        <v>8041</v>
      </c>
      <c r="C1615" t="s">
        <v>3378</v>
      </c>
      <c r="D1615" s="105" t="s">
        <v>3379</v>
      </c>
      <c r="E1615" s="187">
        <v>43283</v>
      </c>
      <c r="F1615" t="s">
        <v>2316</v>
      </c>
      <c r="H1615" t="s">
        <v>7589</v>
      </c>
    </row>
    <row r="1616" spans="1:8">
      <c r="A1616" t="s">
        <v>6372</v>
      </c>
      <c r="B1616" t="s">
        <v>8042</v>
      </c>
      <c r="C1616" t="s">
        <v>3380</v>
      </c>
      <c r="D1616" s="105" t="s">
        <v>3381</v>
      </c>
      <c r="E1616" s="187">
        <v>43283</v>
      </c>
      <c r="F1616" t="s">
        <v>2504</v>
      </c>
      <c r="H1616" t="s">
        <v>6483</v>
      </c>
    </row>
    <row r="1617" spans="1:8">
      <c r="A1617" t="s">
        <v>6372</v>
      </c>
      <c r="B1617" t="s">
        <v>8043</v>
      </c>
      <c r="C1617" t="s">
        <v>3382</v>
      </c>
      <c r="D1617" s="105" t="s">
        <v>3383</v>
      </c>
      <c r="E1617" s="187">
        <v>43283</v>
      </c>
      <c r="F1617" t="s">
        <v>2504</v>
      </c>
      <c r="H1617" t="s">
        <v>6455</v>
      </c>
    </row>
    <row r="1618" spans="1:8">
      <c r="A1618" t="s">
        <v>6372</v>
      </c>
      <c r="B1618" t="s">
        <v>8044</v>
      </c>
      <c r="C1618" t="s">
        <v>3384</v>
      </c>
      <c r="D1618" s="105" t="s">
        <v>3385</v>
      </c>
      <c r="E1618" s="187">
        <v>43283</v>
      </c>
      <c r="F1618" t="s">
        <v>2504</v>
      </c>
      <c r="H1618" t="s">
        <v>7486</v>
      </c>
    </row>
    <row r="1619" spans="1:8">
      <c r="A1619" t="s">
        <v>6213</v>
      </c>
      <c r="B1619" t="s">
        <v>8045</v>
      </c>
      <c r="C1619" t="s">
        <v>3386</v>
      </c>
      <c r="D1619" s="105" t="s">
        <v>3387</v>
      </c>
      <c r="E1619" s="187">
        <v>43283</v>
      </c>
      <c r="F1619" t="s">
        <v>2504</v>
      </c>
      <c r="H1619" t="s">
        <v>7250</v>
      </c>
    </row>
    <row r="1620" spans="1:8">
      <c r="A1620" t="s">
        <v>6213</v>
      </c>
      <c r="B1620" t="s">
        <v>8046</v>
      </c>
      <c r="C1620" t="s">
        <v>3388</v>
      </c>
      <c r="D1620" s="105" t="s">
        <v>3389</v>
      </c>
      <c r="E1620" s="187">
        <v>43283</v>
      </c>
      <c r="F1620" t="s">
        <v>2504</v>
      </c>
      <c r="H1620" t="s">
        <v>8047</v>
      </c>
    </row>
    <row r="1621" spans="1:8">
      <c r="A1621" t="s">
        <v>6213</v>
      </c>
      <c r="B1621" t="s">
        <v>7957</v>
      </c>
      <c r="C1621" t="s">
        <v>3390</v>
      </c>
      <c r="D1621" s="105" t="s">
        <v>3204</v>
      </c>
      <c r="E1621" s="187">
        <v>43283</v>
      </c>
      <c r="F1621" t="s">
        <v>2316</v>
      </c>
      <c r="H1621" t="s">
        <v>8048</v>
      </c>
    </row>
    <row r="1622" spans="1:8">
      <c r="A1622" t="s">
        <v>6213</v>
      </c>
      <c r="B1622" t="s">
        <v>6307</v>
      </c>
      <c r="C1622" t="s">
        <v>3391</v>
      </c>
      <c r="D1622" s="105" t="s">
        <v>456</v>
      </c>
      <c r="E1622" s="187">
        <v>43283</v>
      </c>
      <c r="H1622" t="s">
        <v>7862</v>
      </c>
    </row>
    <row r="1623" spans="1:8">
      <c r="A1623" t="s">
        <v>6078</v>
      </c>
      <c r="B1623" t="s">
        <v>8049</v>
      </c>
      <c r="C1623" t="s">
        <v>3392</v>
      </c>
      <c r="D1623" s="105" t="s">
        <v>3393</v>
      </c>
      <c r="E1623" s="187">
        <v>43283</v>
      </c>
      <c r="F1623" t="s">
        <v>58</v>
      </c>
      <c r="H1623" t="s">
        <v>7134</v>
      </c>
    </row>
    <row r="1624" spans="1:8">
      <c r="A1624" t="s">
        <v>6078</v>
      </c>
      <c r="B1624" t="s">
        <v>8050</v>
      </c>
      <c r="C1624" t="s">
        <v>46</v>
      </c>
      <c r="D1624" s="105" t="s">
        <v>41</v>
      </c>
      <c r="E1624" s="187">
        <v>43283</v>
      </c>
      <c r="F1624" t="s">
        <v>58</v>
      </c>
      <c r="H1624" t="s">
        <v>7134</v>
      </c>
    </row>
    <row r="1625" spans="1:8">
      <c r="A1625" t="s">
        <v>6078</v>
      </c>
      <c r="B1625" t="s">
        <v>8051</v>
      </c>
      <c r="C1625" t="s">
        <v>3394</v>
      </c>
      <c r="D1625" s="105" t="s">
        <v>3395</v>
      </c>
      <c r="E1625" s="187">
        <v>43283</v>
      </c>
      <c r="F1625" t="s">
        <v>2504</v>
      </c>
      <c r="H1625" t="s">
        <v>7951</v>
      </c>
    </row>
    <row r="1626" spans="1:8">
      <c r="A1626" t="s">
        <v>6078</v>
      </c>
      <c r="B1626" t="s">
        <v>8052</v>
      </c>
      <c r="C1626" t="s">
        <v>3396</v>
      </c>
      <c r="D1626" s="105" t="s">
        <v>3397</v>
      </c>
      <c r="E1626" s="187">
        <v>43283</v>
      </c>
      <c r="F1626" t="s">
        <v>2504</v>
      </c>
      <c r="H1626" t="s">
        <v>7352</v>
      </c>
    </row>
    <row r="1627" spans="1:8">
      <c r="A1627" t="s">
        <v>6078</v>
      </c>
      <c r="B1627" t="s">
        <v>8053</v>
      </c>
      <c r="C1627" t="s">
        <v>3398</v>
      </c>
      <c r="D1627" s="105" t="s">
        <v>3399</v>
      </c>
      <c r="E1627" s="187">
        <v>43283</v>
      </c>
      <c r="F1627" t="s">
        <v>2504</v>
      </c>
      <c r="H1627" t="s">
        <v>7352</v>
      </c>
    </row>
    <row r="1628" spans="1:8">
      <c r="A1628" t="s">
        <v>6078</v>
      </c>
      <c r="B1628" t="s">
        <v>8054</v>
      </c>
      <c r="C1628" t="s">
        <v>3400</v>
      </c>
      <c r="D1628" s="105" t="s">
        <v>3401</v>
      </c>
      <c r="E1628" s="187">
        <v>43283</v>
      </c>
      <c r="F1628" t="s">
        <v>2504</v>
      </c>
      <c r="H1628" t="s">
        <v>7815</v>
      </c>
    </row>
    <row r="1629" spans="1:8">
      <c r="A1629" t="s">
        <v>6078</v>
      </c>
      <c r="B1629" t="s">
        <v>8055</v>
      </c>
      <c r="C1629" t="s">
        <v>3402</v>
      </c>
      <c r="D1629" s="105" t="s">
        <v>3200</v>
      </c>
      <c r="E1629" s="187">
        <v>43283</v>
      </c>
      <c r="F1629" t="s">
        <v>2504</v>
      </c>
      <c r="H1629" t="s">
        <v>7320</v>
      </c>
    </row>
    <row r="1630" spans="1:8">
      <c r="A1630" t="s">
        <v>6078</v>
      </c>
      <c r="B1630" t="s">
        <v>8056</v>
      </c>
      <c r="C1630" t="s">
        <v>3403</v>
      </c>
      <c r="D1630" s="105" t="s">
        <v>3404</v>
      </c>
      <c r="E1630" s="187">
        <v>43283</v>
      </c>
      <c r="F1630" t="s">
        <v>2504</v>
      </c>
      <c r="H1630" t="s">
        <v>7320</v>
      </c>
    </row>
    <row r="1631" spans="1:8">
      <c r="A1631" t="s">
        <v>6078</v>
      </c>
      <c r="B1631" t="s">
        <v>8057</v>
      </c>
      <c r="C1631" t="s">
        <v>3405</v>
      </c>
      <c r="D1631" s="105" t="s">
        <v>3406</v>
      </c>
      <c r="E1631" s="187">
        <v>43283</v>
      </c>
      <c r="F1631" t="s">
        <v>2504</v>
      </c>
      <c r="H1631" t="s">
        <v>7320</v>
      </c>
    </row>
    <row r="1632" spans="1:8">
      <c r="A1632" t="s">
        <v>6078</v>
      </c>
      <c r="B1632" t="s">
        <v>8058</v>
      </c>
      <c r="C1632" t="s">
        <v>3407</v>
      </c>
      <c r="D1632" s="105" t="s">
        <v>3408</v>
      </c>
      <c r="E1632" s="187">
        <v>43283</v>
      </c>
      <c r="F1632" t="s">
        <v>2504</v>
      </c>
      <c r="H1632" t="s">
        <v>7223</v>
      </c>
    </row>
    <row r="1633" spans="1:8">
      <c r="A1633" t="s">
        <v>6531</v>
      </c>
      <c r="B1633" t="s">
        <v>8059</v>
      </c>
      <c r="C1633" t="s">
        <v>3409</v>
      </c>
      <c r="D1633" s="105" t="s">
        <v>3410</v>
      </c>
      <c r="E1633" s="187" t="s">
        <v>3368</v>
      </c>
      <c r="F1633" t="s">
        <v>2504</v>
      </c>
      <c r="H1633" t="s">
        <v>7173</v>
      </c>
    </row>
    <row r="1634" spans="1:8">
      <c r="A1634" t="s">
        <v>6659</v>
      </c>
      <c r="B1634" t="s">
        <v>8060</v>
      </c>
      <c r="C1634" t="s">
        <v>3411</v>
      </c>
      <c r="D1634" s="105" t="s">
        <v>3412</v>
      </c>
      <c r="E1634" s="187" t="s">
        <v>3343</v>
      </c>
      <c r="F1634" t="s">
        <v>2504</v>
      </c>
      <c r="H1634" t="s">
        <v>4886</v>
      </c>
    </row>
    <row r="1635" spans="1:8">
      <c r="A1635" t="s">
        <v>6213</v>
      </c>
      <c r="B1635" t="s">
        <v>8061</v>
      </c>
      <c r="C1635" t="s">
        <v>3413</v>
      </c>
      <c r="D1635" s="105" t="s">
        <v>3414</v>
      </c>
      <c r="E1635" s="187">
        <v>43283</v>
      </c>
      <c r="F1635" t="s">
        <v>2316</v>
      </c>
      <c r="H1635" t="s">
        <v>8047</v>
      </c>
    </row>
    <row r="1636" spans="1:8">
      <c r="A1636" t="s">
        <v>6531</v>
      </c>
      <c r="B1636" t="s">
        <v>8062</v>
      </c>
      <c r="C1636" t="s">
        <v>3415</v>
      </c>
      <c r="D1636" s="105" t="s">
        <v>3416</v>
      </c>
      <c r="E1636" s="187" t="s">
        <v>3368</v>
      </c>
      <c r="F1636" t="s">
        <v>1738</v>
      </c>
      <c r="H1636" t="s">
        <v>3301</v>
      </c>
    </row>
    <row r="1637" spans="1:8">
      <c r="A1637" t="s">
        <v>6078</v>
      </c>
      <c r="B1637" t="s">
        <v>8063</v>
      </c>
      <c r="C1637" t="s">
        <v>3417</v>
      </c>
      <c r="D1637" s="105" t="s">
        <v>3418</v>
      </c>
      <c r="E1637" s="187">
        <v>43284</v>
      </c>
      <c r="H1637" t="s">
        <v>7936</v>
      </c>
    </row>
    <row r="1638" spans="1:8">
      <c r="A1638" t="s">
        <v>6078</v>
      </c>
      <c r="B1638" t="s">
        <v>8064</v>
      </c>
      <c r="C1638" t="s">
        <v>3419</v>
      </c>
      <c r="D1638" s="105" t="s">
        <v>3420</v>
      </c>
      <c r="E1638" s="187">
        <v>43284</v>
      </c>
      <c r="H1638" t="s">
        <v>7936</v>
      </c>
    </row>
    <row r="1639" spans="1:8">
      <c r="A1639" t="s">
        <v>6078</v>
      </c>
      <c r="B1639" t="s">
        <v>8065</v>
      </c>
      <c r="C1639" t="s">
        <v>3421</v>
      </c>
      <c r="D1639" s="105" t="s">
        <v>3422</v>
      </c>
      <c r="E1639" s="187">
        <v>43284</v>
      </c>
      <c r="H1639" t="s">
        <v>7951</v>
      </c>
    </row>
    <row r="1640" spans="1:8">
      <c r="A1640" t="s">
        <v>6078</v>
      </c>
      <c r="B1640" t="s">
        <v>6211</v>
      </c>
      <c r="C1640" t="s">
        <v>3423</v>
      </c>
      <c r="D1640" s="105" t="s">
        <v>313</v>
      </c>
      <c r="E1640" s="187">
        <v>43284</v>
      </c>
      <c r="F1640" t="s">
        <v>3424</v>
      </c>
      <c r="H1640" t="s">
        <v>7815</v>
      </c>
    </row>
    <row r="1641" spans="1:8">
      <c r="A1641" t="s">
        <v>6078</v>
      </c>
      <c r="B1641" t="s">
        <v>7344</v>
      </c>
      <c r="C1641" t="s">
        <v>3425</v>
      </c>
      <c r="D1641" s="105" t="s">
        <v>2120</v>
      </c>
      <c r="E1641" s="187">
        <v>43284</v>
      </c>
      <c r="H1641" t="s">
        <v>7951</v>
      </c>
    </row>
    <row r="1642" spans="1:8">
      <c r="A1642" t="s">
        <v>6078</v>
      </c>
      <c r="B1642" t="s">
        <v>8066</v>
      </c>
      <c r="C1642" t="s">
        <v>3426</v>
      </c>
      <c r="D1642" s="105" t="s">
        <v>3427</v>
      </c>
      <c r="E1642" s="187">
        <v>43284</v>
      </c>
      <c r="H1642" t="s">
        <v>7936</v>
      </c>
    </row>
    <row r="1643" spans="1:8">
      <c r="A1643" t="s">
        <v>6078</v>
      </c>
      <c r="B1643" t="s">
        <v>8067</v>
      </c>
      <c r="C1643" t="s">
        <v>3428</v>
      </c>
      <c r="D1643" s="105" t="s">
        <v>3429</v>
      </c>
      <c r="E1643" s="187">
        <v>43284</v>
      </c>
      <c r="H1643" t="s">
        <v>7936</v>
      </c>
    </row>
    <row r="1644" spans="1:8">
      <c r="A1644" t="s">
        <v>6078</v>
      </c>
      <c r="B1644" t="s">
        <v>7966</v>
      </c>
      <c r="C1644" t="s">
        <v>3430</v>
      </c>
      <c r="D1644" s="105" t="s">
        <v>3222</v>
      </c>
      <c r="E1644" s="187">
        <v>43284</v>
      </c>
      <c r="H1644" t="s">
        <v>6968</v>
      </c>
    </row>
    <row r="1645" spans="1:8">
      <c r="A1645" t="s">
        <v>6078</v>
      </c>
      <c r="B1645" t="s">
        <v>6173</v>
      </c>
      <c r="C1645" t="s">
        <v>3431</v>
      </c>
      <c r="D1645" s="105" t="s">
        <v>248</v>
      </c>
      <c r="E1645" s="187">
        <v>43284</v>
      </c>
      <c r="H1645" t="s">
        <v>7815</v>
      </c>
    </row>
    <row r="1646" spans="1:8">
      <c r="A1646" t="s">
        <v>6078</v>
      </c>
      <c r="B1646" t="s">
        <v>8068</v>
      </c>
      <c r="C1646" t="s">
        <v>3432</v>
      </c>
      <c r="D1646" s="105" t="s">
        <v>3433</v>
      </c>
      <c r="E1646" s="187">
        <v>43284</v>
      </c>
      <c r="H1646" t="s">
        <v>8069</v>
      </c>
    </row>
    <row r="1647" spans="1:8">
      <c r="A1647" t="s">
        <v>6078</v>
      </c>
      <c r="B1647" t="s">
        <v>8070</v>
      </c>
      <c r="C1647" t="s">
        <v>3434</v>
      </c>
      <c r="D1647" s="105" t="s">
        <v>3435</v>
      </c>
      <c r="E1647" s="187">
        <v>43284</v>
      </c>
      <c r="H1647" t="s">
        <v>7936</v>
      </c>
    </row>
    <row r="1648" spans="1:8">
      <c r="A1648" t="s">
        <v>6213</v>
      </c>
      <c r="B1648" t="s">
        <v>8071</v>
      </c>
      <c r="C1648" t="s">
        <v>3436</v>
      </c>
      <c r="D1648" s="105" t="s">
        <v>3437</v>
      </c>
      <c r="E1648" s="187">
        <v>43283</v>
      </c>
      <c r="F1648" t="s">
        <v>2504</v>
      </c>
      <c r="H1648" t="s">
        <v>8072</v>
      </c>
    </row>
    <row r="1649" spans="1:8">
      <c r="A1649" t="s">
        <v>6213</v>
      </c>
      <c r="B1649" t="s">
        <v>8073</v>
      </c>
      <c r="C1649" t="s">
        <v>3438</v>
      </c>
      <c r="D1649" s="105" t="s">
        <v>3439</v>
      </c>
      <c r="E1649" s="187">
        <v>43283</v>
      </c>
      <c r="F1649" t="s">
        <v>2316</v>
      </c>
      <c r="H1649" t="s">
        <v>8047</v>
      </c>
    </row>
    <row r="1650" spans="1:8">
      <c r="A1650" t="s">
        <v>6213</v>
      </c>
      <c r="B1650" t="s">
        <v>8074</v>
      </c>
      <c r="C1650" t="s">
        <v>3440</v>
      </c>
      <c r="D1650" s="105" t="s">
        <v>3441</v>
      </c>
      <c r="E1650" s="187">
        <v>43283</v>
      </c>
      <c r="F1650" t="s">
        <v>2504</v>
      </c>
      <c r="H1650" t="s">
        <v>8047</v>
      </c>
    </row>
    <row r="1651" spans="1:8">
      <c r="A1651" t="s">
        <v>6213</v>
      </c>
      <c r="B1651" t="s">
        <v>8075</v>
      </c>
      <c r="C1651" t="s">
        <v>3442</v>
      </c>
      <c r="D1651" s="105" t="s">
        <v>3443</v>
      </c>
      <c r="E1651" s="187">
        <v>43283</v>
      </c>
      <c r="F1651" t="s">
        <v>2504</v>
      </c>
      <c r="H1651" t="s">
        <v>8047</v>
      </c>
    </row>
    <row r="1652" spans="1:8">
      <c r="A1652" t="s">
        <v>6213</v>
      </c>
      <c r="B1652" t="s">
        <v>8076</v>
      </c>
      <c r="C1652" t="s">
        <v>3444</v>
      </c>
      <c r="D1652" s="105" t="s">
        <v>3445</v>
      </c>
      <c r="E1652" s="187">
        <v>43283</v>
      </c>
      <c r="F1652" t="s">
        <v>2504</v>
      </c>
      <c r="H1652" t="s">
        <v>8048</v>
      </c>
    </row>
    <row r="1653" spans="1:8">
      <c r="A1653" t="s">
        <v>6078</v>
      </c>
      <c r="B1653" t="s">
        <v>8077</v>
      </c>
      <c r="C1653" t="s">
        <v>3446</v>
      </c>
      <c r="D1653" s="105" t="s">
        <v>3447</v>
      </c>
      <c r="E1653" s="187">
        <v>43286</v>
      </c>
      <c r="F1653" t="s">
        <v>2504</v>
      </c>
      <c r="H1653" t="s">
        <v>7695</v>
      </c>
    </row>
    <row r="1654" spans="1:8">
      <c r="A1654" t="s">
        <v>6078</v>
      </c>
      <c r="B1654" t="s">
        <v>8078</v>
      </c>
      <c r="C1654" t="s">
        <v>3448</v>
      </c>
      <c r="D1654" s="105" t="s">
        <v>3449</v>
      </c>
      <c r="E1654" s="187">
        <v>43286</v>
      </c>
      <c r="F1654" t="s">
        <v>2509</v>
      </c>
      <c r="H1654" t="s">
        <v>8079</v>
      </c>
    </row>
    <row r="1655" spans="1:8">
      <c r="A1655" t="s">
        <v>6078</v>
      </c>
      <c r="B1655" t="s">
        <v>8080</v>
      </c>
      <c r="C1655" t="s">
        <v>3450</v>
      </c>
      <c r="D1655" s="105" t="s">
        <v>3451</v>
      </c>
      <c r="E1655" s="187">
        <v>43287</v>
      </c>
      <c r="F1655" t="s">
        <v>2504</v>
      </c>
      <c r="H1655" t="s">
        <v>8081</v>
      </c>
    </row>
    <row r="1656" spans="1:8">
      <c r="A1656" t="s">
        <v>6078</v>
      </c>
      <c r="B1656" t="s">
        <v>6203</v>
      </c>
      <c r="C1656" t="s">
        <v>3452</v>
      </c>
      <c r="D1656" s="105" t="s">
        <v>296</v>
      </c>
      <c r="E1656" s="187">
        <v>43288</v>
      </c>
      <c r="F1656" t="s">
        <v>2504</v>
      </c>
      <c r="H1656" t="s">
        <v>6968</v>
      </c>
    </row>
    <row r="1657" spans="1:8">
      <c r="A1657" t="s">
        <v>6078</v>
      </c>
      <c r="B1657" t="s">
        <v>8082</v>
      </c>
      <c r="C1657" t="s">
        <v>3453</v>
      </c>
      <c r="D1657" s="105" t="s">
        <v>3098</v>
      </c>
      <c r="E1657" s="187">
        <v>43283</v>
      </c>
      <c r="F1657" t="s">
        <v>107</v>
      </c>
      <c r="H1657" t="s">
        <v>7352</v>
      </c>
    </row>
    <row r="1658" spans="1:8">
      <c r="A1658" t="s">
        <v>6078</v>
      </c>
      <c r="B1658" t="s">
        <v>8083</v>
      </c>
      <c r="C1658" t="s">
        <v>3454</v>
      </c>
      <c r="D1658" s="105" t="s">
        <v>3455</v>
      </c>
      <c r="E1658" s="187">
        <v>43288</v>
      </c>
      <c r="F1658" t="s">
        <v>2504</v>
      </c>
      <c r="H1658" t="s">
        <v>7320</v>
      </c>
    </row>
    <row r="1659" spans="1:8">
      <c r="A1659" t="s">
        <v>6531</v>
      </c>
      <c r="B1659" t="s">
        <v>8084</v>
      </c>
      <c r="C1659" t="s">
        <v>3456</v>
      </c>
      <c r="D1659" s="105" t="s">
        <v>3457</v>
      </c>
      <c r="E1659" s="187">
        <v>43282</v>
      </c>
      <c r="F1659" t="s">
        <v>1738</v>
      </c>
      <c r="H1659" t="s">
        <v>3301</v>
      </c>
    </row>
    <row r="1660" spans="1:8">
      <c r="A1660" t="s">
        <v>6659</v>
      </c>
      <c r="B1660" t="s">
        <v>8085</v>
      </c>
      <c r="C1660" t="s">
        <v>3458</v>
      </c>
      <c r="D1660" s="105" t="s">
        <v>3459</v>
      </c>
      <c r="E1660" s="187" t="s">
        <v>3460</v>
      </c>
      <c r="F1660" t="s">
        <v>2504</v>
      </c>
      <c r="H1660" t="s">
        <v>7109</v>
      </c>
    </row>
    <row r="1661" spans="1:8">
      <c r="A1661" t="s">
        <v>6078</v>
      </c>
      <c r="B1661" t="s">
        <v>8086</v>
      </c>
      <c r="C1661" t="s">
        <v>3461</v>
      </c>
      <c r="D1661" s="105" t="s">
        <v>3462</v>
      </c>
      <c r="F1661" t="s">
        <v>2504</v>
      </c>
      <c r="H1661" t="s">
        <v>7320</v>
      </c>
    </row>
    <row r="1662" spans="1:8">
      <c r="A1662" t="s">
        <v>6078</v>
      </c>
      <c r="B1662" t="s">
        <v>8087</v>
      </c>
      <c r="C1662" t="s">
        <v>3463</v>
      </c>
      <c r="D1662" s="105" t="s">
        <v>1991</v>
      </c>
      <c r="E1662" s="187">
        <v>43292</v>
      </c>
      <c r="F1662" t="s">
        <v>2504</v>
      </c>
      <c r="H1662" t="s">
        <v>8081</v>
      </c>
    </row>
    <row r="1663" spans="1:8">
      <c r="A1663" t="s">
        <v>6213</v>
      </c>
      <c r="B1663" t="s">
        <v>8088</v>
      </c>
      <c r="C1663" t="s">
        <v>3464</v>
      </c>
      <c r="D1663" s="105" t="s">
        <v>3465</v>
      </c>
      <c r="E1663" s="187">
        <v>43293</v>
      </c>
      <c r="F1663" t="s">
        <v>2509</v>
      </c>
      <c r="H1663" t="s">
        <v>8047</v>
      </c>
    </row>
    <row r="1664" spans="1:8">
      <c r="A1664" t="s">
        <v>6078</v>
      </c>
      <c r="B1664" t="s">
        <v>8089</v>
      </c>
      <c r="C1664" t="s">
        <v>3466</v>
      </c>
      <c r="D1664" s="105" t="s">
        <v>3467</v>
      </c>
      <c r="E1664" s="187">
        <v>43293</v>
      </c>
      <c r="F1664" t="s">
        <v>58</v>
      </c>
      <c r="H1664" t="s">
        <v>6867</v>
      </c>
    </row>
    <row r="1665" spans="1:8">
      <c r="A1665" t="s">
        <v>6078</v>
      </c>
      <c r="B1665" t="s">
        <v>8090</v>
      </c>
      <c r="C1665" t="s">
        <v>3468</v>
      </c>
      <c r="D1665" s="105" t="s">
        <v>3469</v>
      </c>
      <c r="E1665" s="187">
        <v>43293</v>
      </c>
      <c r="F1665" t="s">
        <v>58</v>
      </c>
      <c r="H1665" t="s">
        <v>6867</v>
      </c>
    </row>
    <row r="1666" spans="1:8">
      <c r="A1666" t="s">
        <v>6078</v>
      </c>
      <c r="B1666" t="s">
        <v>8091</v>
      </c>
      <c r="C1666" t="s">
        <v>3470</v>
      </c>
      <c r="D1666" s="105" t="s">
        <v>3471</v>
      </c>
      <c r="E1666" s="187">
        <v>43293</v>
      </c>
      <c r="F1666" t="s">
        <v>107</v>
      </c>
      <c r="H1666" t="s">
        <v>6968</v>
      </c>
    </row>
    <row r="1667" spans="1:8">
      <c r="A1667" t="s">
        <v>6531</v>
      </c>
      <c r="B1667" t="s">
        <v>8092</v>
      </c>
      <c r="C1667" t="s">
        <v>3472</v>
      </c>
      <c r="D1667" s="105" t="s">
        <v>3473</v>
      </c>
      <c r="E1667" s="187" t="s">
        <v>3474</v>
      </c>
      <c r="F1667" t="s">
        <v>2504</v>
      </c>
      <c r="H1667" t="s">
        <v>7822</v>
      </c>
    </row>
    <row r="1668" spans="1:8">
      <c r="A1668" t="s">
        <v>6531</v>
      </c>
      <c r="B1668" t="s">
        <v>8093</v>
      </c>
      <c r="C1668" t="s">
        <v>3475</v>
      </c>
      <c r="D1668" s="105" t="s">
        <v>3476</v>
      </c>
      <c r="E1668" s="187" t="s">
        <v>3477</v>
      </c>
      <c r="F1668" t="s">
        <v>2504</v>
      </c>
      <c r="H1668" t="s">
        <v>7822</v>
      </c>
    </row>
    <row r="1669" spans="1:8">
      <c r="A1669" t="s">
        <v>6372</v>
      </c>
      <c r="B1669" t="s">
        <v>8094</v>
      </c>
      <c r="C1669" t="s">
        <v>3478</v>
      </c>
      <c r="D1669" s="105" t="s">
        <v>3479</v>
      </c>
      <c r="E1669" s="187">
        <v>43297</v>
      </c>
      <c r="F1669" t="s">
        <v>2504</v>
      </c>
      <c r="H1669" t="s">
        <v>7517</v>
      </c>
    </row>
    <row r="1670" spans="1:8">
      <c r="A1670" t="s">
        <v>6213</v>
      </c>
      <c r="B1670" t="s">
        <v>8095</v>
      </c>
      <c r="C1670" t="s">
        <v>3480</v>
      </c>
      <c r="D1670" s="105" t="s">
        <v>3116</v>
      </c>
      <c r="E1670" s="187">
        <v>43294</v>
      </c>
      <c r="F1670" t="s">
        <v>107</v>
      </c>
      <c r="H1670" t="s">
        <v>7665</v>
      </c>
    </row>
    <row r="1671" spans="1:8">
      <c r="A1671" t="s">
        <v>6659</v>
      </c>
      <c r="B1671" t="s">
        <v>8096</v>
      </c>
      <c r="C1671" t="s">
        <v>3481</v>
      </c>
      <c r="D1671" s="105" t="s">
        <v>3482</v>
      </c>
      <c r="E1671" s="187" t="s">
        <v>3483</v>
      </c>
      <c r="F1671" t="s">
        <v>2316</v>
      </c>
      <c r="H1671" t="s">
        <v>6737</v>
      </c>
    </row>
    <row r="1672" spans="1:8">
      <c r="A1672" t="s">
        <v>6078</v>
      </c>
      <c r="B1672" t="s">
        <v>8097</v>
      </c>
      <c r="C1672" t="s">
        <v>3484</v>
      </c>
      <c r="D1672" s="105" t="s">
        <v>3485</v>
      </c>
      <c r="E1672" s="187" t="s">
        <v>3483</v>
      </c>
      <c r="F1672" t="s">
        <v>2316</v>
      </c>
      <c r="H1672" t="s">
        <v>7320</v>
      </c>
    </row>
    <row r="1673" spans="1:8">
      <c r="A1673" t="s">
        <v>6078</v>
      </c>
      <c r="B1673" t="s">
        <v>8098</v>
      </c>
      <c r="C1673" t="s">
        <v>3486</v>
      </c>
      <c r="D1673" s="105" t="s">
        <v>3487</v>
      </c>
      <c r="E1673" s="187" t="s">
        <v>3483</v>
      </c>
      <c r="F1673" t="s">
        <v>2504</v>
      </c>
      <c r="H1673" t="s">
        <v>8081</v>
      </c>
    </row>
    <row r="1674" spans="1:8">
      <c r="A1674" t="s">
        <v>6213</v>
      </c>
      <c r="B1674" t="s">
        <v>8099</v>
      </c>
      <c r="C1674" t="s">
        <v>3488</v>
      </c>
      <c r="D1674" s="105" t="s">
        <v>3489</v>
      </c>
      <c r="E1674" s="187">
        <v>43297</v>
      </c>
      <c r="F1674" t="s">
        <v>2504</v>
      </c>
      <c r="H1674" t="s">
        <v>7665</v>
      </c>
    </row>
    <row r="1675" spans="1:8">
      <c r="A1675" t="s">
        <v>6213</v>
      </c>
      <c r="B1675" t="s">
        <v>8100</v>
      </c>
      <c r="C1675" t="s">
        <v>3490</v>
      </c>
      <c r="D1675" s="105" t="s">
        <v>3491</v>
      </c>
      <c r="E1675" s="187">
        <v>43297</v>
      </c>
      <c r="F1675" t="s">
        <v>2504</v>
      </c>
      <c r="H1675" t="s">
        <v>7665</v>
      </c>
    </row>
    <row r="1676" spans="1:8">
      <c r="A1676" t="s">
        <v>6213</v>
      </c>
      <c r="B1676" t="s">
        <v>8101</v>
      </c>
      <c r="C1676" t="s">
        <v>3492</v>
      </c>
      <c r="D1676" s="105" t="s">
        <v>3493</v>
      </c>
      <c r="E1676" s="187">
        <v>43297</v>
      </c>
      <c r="F1676" t="s">
        <v>2504</v>
      </c>
      <c r="H1676" t="s">
        <v>7665</v>
      </c>
    </row>
    <row r="1677" spans="1:8">
      <c r="A1677" t="s">
        <v>6213</v>
      </c>
      <c r="B1677" t="s">
        <v>8102</v>
      </c>
      <c r="C1677" t="s">
        <v>3494</v>
      </c>
      <c r="D1677" s="105" t="s">
        <v>3495</v>
      </c>
      <c r="E1677" s="187">
        <v>43297</v>
      </c>
      <c r="F1677" t="s">
        <v>2504</v>
      </c>
      <c r="H1677" t="s">
        <v>7471</v>
      </c>
    </row>
    <row r="1678" spans="1:8">
      <c r="A1678" t="s">
        <v>6659</v>
      </c>
      <c r="B1678" t="s">
        <v>8103</v>
      </c>
      <c r="C1678" t="s">
        <v>3496</v>
      </c>
      <c r="D1678" s="105" t="s">
        <v>3497</v>
      </c>
      <c r="E1678" s="187" t="s">
        <v>3498</v>
      </c>
      <c r="F1678" t="s">
        <v>107</v>
      </c>
    </row>
    <row r="1679" spans="1:8">
      <c r="A1679" t="s">
        <v>6372</v>
      </c>
      <c r="B1679" t="s">
        <v>8104</v>
      </c>
      <c r="C1679" t="s">
        <v>3499</v>
      </c>
      <c r="D1679" s="105" t="s">
        <v>3500</v>
      </c>
      <c r="E1679" s="187">
        <v>43297</v>
      </c>
      <c r="F1679" t="s">
        <v>2504</v>
      </c>
      <c r="H1679" t="s">
        <v>7945</v>
      </c>
    </row>
    <row r="1680" spans="1:8">
      <c r="A1680" t="s">
        <v>6213</v>
      </c>
      <c r="B1680" t="s">
        <v>7296</v>
      </c>
      <c r="C1680" t="s">
        <v>3501</v>
      </c>
      <c r="D1680" s="105" t="s">
        <v>2029</v>
      </c>
      <c r="E1680" s="187">
        <v>43300</v>
      </c>
      <c r="F1680" t="s">
        <v>2504</v>
      </c>
      <c r="H1680" t="s">
        <v>8105</v>
      </c>
    </row>
    <row r="1681" spans="1:8">
      <c r="A1681" t="s">
        <v>6659</v>
      </c>
      <c r="B1681" t="s">
        <v>8106</v>
      </c>
      <c r="C1681" t="s">
        <v>3502</v>
      </c>
      <c r="D1681" s="105" t="s">
        <v>3503</v>
      </c>
      <c r="E1681" s="187" t="s">
        <v>3483</v>
      </c>
      <c r="F1681" t="s">
        <v>203</v>
      </c>
      <c r="H1681" t="s">
        <v>6723</v>
      </c>
    </row>
    <row r="1682" spans="1:8">
      <c r="A1682" t="s">
        <v>6078</v>
      </c>
      <c r="B1682" t="s">
        <v>8107</v>
      </c>
      <c r="C1682" t="s">
        <v>3504</v>
      </c>
      <c r="D1682" s="105" t="s">
        <v>3505</v>
      </c>
      <c r="F1682" t="s">
        <v>2504</v>
      </c>
      <c r="H1682" t="s">
        <v>7951</v>
      </c>
    </row>
    <row r="1683" spans="1:8">
      <c r="A1683" t="s">
        <v>6078</v>
      </c>
      <c r="B1683" t="s">
        <v>8108</v>
      </c>
      <c r="C1683" t="s">
        <v>3506</v>
      </c>
      <c r="D1683" s="105" t="s">
        <v>3507</v>
      </c>
      <c r="F1683" t="s">
        <v>2504</v>
      </c>
      <c r="H1683" t="s">
        <v>7951</v>
      </c>
    </row>
    <row r="1684" spans="1:8">
      <c r="A1684" t="s">
        <v>6078</v>
      </c>
      <c r="B1684" t="s">
        <v>8109</v>
      </c>
      <c r="C1684" t="s">
        <v>3508</v>
      </c>
      <c r="D1684" s="105" t="s">
        <v>3509</v>
      </c>
      <c r="F1684" t="s">
        <v>2504</v>
      </c>
      <c r="H1684" t="s">
        <v>7936</v>
      </c>
    </row>
    <row r="1685" spans="1:8">
      <c r="A1685" t="s">
        <v>6078</v>
      </c>
      <c r="B1685" t="s">
        <v>7760</v>
      </c>
      <c r="C1685" t="s">
        <v>3510</v>
      </c>
      <c r="D1685" s="105" t="s">
        <v>2847</v>
      </c>
      <c r="F1685" t="s">
        <v>107</v>
      </c>
      <c r="H1685" t="s">
        <v>7120</v>
      </c>
    </row>
    <row r="1686" spans="1:8">
      <c r="A1686" t="s">
        <v>6078</v>
      </c>
      <c r="B1686" t="s">
        <v>8110</v>
      </c>
      <c r="C1686" t="s">
        <v>3511</v>
      </c>
      <c r="D1686" s="105" t="s">
        <v>3512</v>
      </c>
      <c r="F1686" t="s">
        <v>2504</v>
      </c>
      <c r="H1686" t="s">
        <v>7352</v>
      </c>
    </row>
    <row r="1687" spans="1:8">
      <c r="A1687" t="s">
        <v>6078</v>
      </c>
      <c r="B1687" t="s">
        <v>7424</v>
      </c>
      <c r="C1687" t="s">
        <v>3513</v>
      </c>
      <c r="D1687" s="105" t="s">
        <v>2262</v>
      </c>
      <c r="F1687" t="s">
        <v>2504</v>
      </c>
      <c r="H1687" t="s">
        <v>7352</v>
      </c>
    </row>
    <row r="1688" spans="1:8">
      <c r="A1688" t="s">
        <v>6078</v>
      </c>
      <c r="B1688" t="s">
        <v>8111</v>
      </c>
      <c r="C1688" t="s">
        <v>3514</v>
      </c>
      <c r="D1688" s="105" t="s">
        <v>3515</v>
      </c>
      <c r="F1688" t="s">
        <v>2504</v>
      </c>
      <c r="H1688" t="s">
        <v>7352</v>
      </c>
    </row>
    <row r="1689" spans="1:8">
      <c r="A1689" t="s">
        <v>6078</v>
      </c>
      <c r="B1689" t="s">
        <v>8112</v>
      </c>
      <c r="C1689" t="s">
        <v>3516</v>
      </c>
      <c r="D1689" s="105" t="s">
        <v>3517</v>
      </c>
      <c r="F1689" t="s">
        <v>2504</v>
      </c>
      <c r="H1689" t="s">
        <v>7352</v>
      </c>
    </row>
    <row r="1690" spans="1:8">
      <c r="A1690" t="s">
        <v>6078</v>
      </c>
      <c r="B1690" t="s">
        <v>7129</v>
      </c>
      <c r="C1690" t="s">
        <v>3518</v>
      </c>
      <c r="D1690" s="105" t="s">
        <v>1752</v>
      </c>
      <c r="F1690" t="s">
        <v>2504</v>
      </c>
      <c r="H1690" t="s">
        <v>8113</v>
      </c>
    </row>
    <row r="1691" spans="1:8">
      <c r="A1691" t="s">
        <v>6659</v>
      </c>
      <c r="B1691" t="s">
        <v>8114</v>
      </c>
      <c r="C1691" t="s">
        <v>3519</v>
      </c>
      <c r="D1691" s="105" t="s">
        <v>3520</v>
      </c>
      <c r="E1691" s="187" t="s">
        <v>3521</v>
      </c>
      <c r="F1691" t="s">
        <v>2504</v>
      </c>
      <c r="H1691" t="s">
        <v>8115</v>
      </c>
    </row>
    <row r="1692" spans="1:8">
      <c r="A1692" t="s">
        <v>6659</v>
      </c>
      <c r="B1692" t="s">
        <v>8116</v>
      </c>
      <c r="C1692" t="s">
        <v>3522</v>
      </c>
      <c r="D1692" s="105" t="s">
        <v>3523</v>
      </c>
      <c r="E1692" s="187" t="s">
        <v>3521</v>
      </c>
      <c r="F1692" t="s">
        <v>2504</v>
      </c>
      <c r="H1692" t="s">
        <v>8115</v>
      </c>
    </row>
    <row r="1693" spans="1:8">
      <c r="A1693" t="s">
        <v>6659</v>
      </c>
      <c r="B1693" t="s">
        <v>8117</v>
      </c>
      <c r="C1693" t="s">
        <v>3524</v>
      </c>
      <c r="D1693" s="105" t="s">
        <v>3525</v>
      </c>
      <c r="E1693" s="187" t="s">
        <v>3368</v>
      </c>
      <c r="F1693" t="s">
        <v>2316</v>
      </c>
      <c r="H1693" t="s">
        <v>7265</v>
      </c>
    </row>
    <row r="1694" spans="1:8">
      <c r="A1694" t="s">
        <v>6213</v>
      </c>
      <c r="B1694" t="s">
        <v>8118</v>
      </c>
      <c r="C1694" t="s">
        <v>3526</v>
      </c>
      <c r="D1694" s="105" t="s">
        <v>3527</v>
      </c>
      <c r="E1694" s="187">
        <v>43301</v>
      </c>
      <c r="F1694" t="s">
        <v>107</v>
      </c>
      <c r="H1694" t="s">
        <v>8105</v>
      </c>
    </row>
    <row r="1695" spans="1:8">
      <c r="A1695" t="s">
        <v>6372</v>
      </c>
      <c r="B1695" t="s">
        <v>7008</v>
      </c>
      <c r="C1695" t="s">
        <v>3528</v>
      </c>
      <c r="D1695" s="105" t="s">
        <v>1556</v>
      </c>
      <c r="E1695" s="187">
        <v>43283</v>
      </c>
      <c r="F1695" t="s">
        <v>3529</v>
      </c>
      <c r="H1695" t="s">
        <v>7486</v>
      </c>
    </row>
    <row r="1696" spans="1:8">
      <c r="A1696" t="s">
        <v>6078</v>
      </c>
      <c r="B1696" t="s">
        <v>6976</v>
      </c>
      <c r="C1696" t="s">
        <v>3530</v>
      </c>
      <c r="D1696" s="105" t="s">
        <v>1495</v>
      </c>
      <c r="F1696" t="s">
        <v>2504</v>
      </c>
      <c r="H1696" t="s">
        <v>7695</v>
      </c>
    </row>
    <row r="1697" spans="1:8">
      <c r="A1697" t="s">
        <v>6531</v>
      </c>
      <c r="B1697" t="s">
        <v>8119</v>
      </c>
      <c r="C1697" t="s">
        <v>3531</v>
      </c>
      <c r="D1697" s="105" t="s">
        <v>3532</v>
      </c>
      <c r="E1697" s="187" t="s">
        <v>3533</v>
      </c>
      <c r="F1697" t="s">
        <v>2504</v>
      </c>
      <c r="H1697" t="s">
        <v>7822</v>
      </c>
    </row>
    <row r="1698" spans="1:8">
      <c r="A1698" t="s">
        <v>6078</v>
      </c>
      <c r="B1698" t="s">
        <v>8120</v>
      </c>
      <c r="C1698" t="s">
        <v>3534</v>
      </c>
      <c r="D1698" s="105" t="s">
        <v>1009</v>
      </c>
      <c r="E1698" s="187" t="s">
        <v>3533</v>
      </c>
      <c r="F1698" t="s">
        <v>2504</v>
      </c>
      <c r="H1698" t="s">
        <v>7936</v>
      </c>
    </row>
    <row r="1699" spans="1:8">
      <c r="A1699" t="s">
        <v>6213</v>
      </c>
      <c r="B1699" t="s">
        <v>8121</v>
      </c>
      <c r="C1699" t="s">
        <v>3535</v>
      </c>
      <c r="D1699" s="105" t="s">
        <v>3536</v>
      </c>
      <c r="E1699" s="187">
        <v>43305</v>
      </c>
      <c r="F1699" t="s">
        <v>2504</v>
      </c>
      <c r="H1699" t="s">
        <v>8105</v>
      </c>
    </row>
    <row r="1700" spans="1:8">
      <c r="A1700" t="s">
        <v>6213</v>
      </c>
      <c r="B1700" t="s">
        <v>8122</v>
      </c>
      <c r="C1700" t="s">
        <v>3537</v>
      </c>
      <c r="D1700" s="105" t="s">
        <v>3538</v>
      </c>
      <c r="E1700" s="187">
        <v>43305</v>
      </c>
      <c r="F1700" t="s">
        <v>2504</v>
      </c>
      <c r="H1700" t="s">
        <v>8105</v>
      </c>
    </row>
    <row r="1701" spans="1:8">
      <c r="A1701" t="s">
        <v>6213</v>
      </c>
      <c r="B1701" t="s">
        <v>8123</v>
      </c>
      <c r="C1701" t="s">
        <v>3539</v>
      </c>
      <c r="D1701" s="105" t="s">
        <v>3540</v>
      </c>
      <c r="E1701" s="187">
        <v>43305</v>
      </c>
      <c r="F1701" t="s">
        <v>2316</v>
      </c>
      <c r="H1701" t="s">
        <v>8105</v>
      </c>
    </row>
    <row r="1702" spans="1:8">
      <c r="A1702" t="s">
        <v>6078</v>
      </c>
      <c r="B1702" t="s">
        <v>8124</v>
      </c>
      <c r="C1702" t="s">
        <v>3541</v>
      </c>
      <c r="D1702" s="105" t="s">
        <v>3542</v>
      </c>
      <c r="E1702" s="187">
        <v>43305</v>
      </c>
      <c r="F1702" t="s">
        <v>2504</v>
      </c>
      <c r="H1702" t="s">
        <v>7352</v>
      </c>
    </row>
    <row r="1703" spans="1:8">
      <c r="A1703" t="s">
        <v>6078</v>
      </c>
      <c r="B1703" t="s">
        <v>8125</v>
      </c>
      <c r="C1703" t="s">
        <v>3543</v>
      </c>
      <c r="D1703" s="105" t="s">
        <v>3544</v>
      </c>
      <c r="E1703" s="187">
        <v>43305</v>
      </c>
      <c r="F1703" t="s">
        <v>2504</v>
      </c>
      <c r="H1703" t="s">
        <v>7695</v>
      </c>
    </row>
    <row r="1704" spans="1:8">
      <c r="A1704" t="s">
        <v>6078</v>
      </c>
      <c r="B1704" t="s">
        <v>8126</v>
      </c>
      <c r="C1704" t="s">
        <v>3545</v>
      </c>
      <c r="D1704" s="105" t="s">
        <v>3546</v>
      </c>
      <c r="E1704" s="187">
        <v>43305</v>
      </c>
      <c r="F1704" t="s">
        <v>2504</v>
      </c>
      <c r="H1704" t="s">
        <v>7815</v>
      </c>
    </row>
    <row r="1705" spans="1:8">
      <c r="A1705" t="s">
        <v>6213</v>
      </c>
      <c r="B1705" t="s">
        <v>8127</v>
      </c>
      <c r="C1705" t="s">
        <v>3547</v>
      </c>
      <c r="D1705" s="105" t="s">
        <v>3548</v>
      </c>
      <c r="E1705" s="187">
        <v>43305</v>
      </c>
      <c r="F1705" t="s">
        <v>2504</v>
      </c>
      <c r="H1705" t="s">
        <v>8105</v>
      </c>
    </row>
    <row r="1706" spans="1:8">
      <c r="A1706" t="s">
        <v>6078</v>
      </c>
      <c r="B1706" t="s">
        <v>8128</v>
      </c>
      <c r="C1706" t="s">
        <v>3549</v>
      </c>
      <c r="D1706" s="105" t="s">
        <v>3550</v>
      </c>
      <c r="E1706" s="187">
        <v>43307</v>
      </c>
      <c r="F1706" t="s">
        <v>2504</v>
      </c>
      <c r="H1706" t="s">
        <v>8113</v>
      </c>
    </row>
    <row r="1707" spans="1:8">
      <c r="A1707" t="s">
        <v>6372</v>
      </c>
      <c r="B1707" t="s">
        <v>8129</v>
      </c>
      <c r="C1707" t="s">
        <v>3551</v>
      </c>
      <c r="D1707" s="105" t="s">
        <v>3552</v>
      </c>
      <c r="E1707" s="187">
        <v>43309</v>
      </c>
      <c r="F1707" t="s">
        <v>2504</v>
      </c>
      <c r="H1707" t="s">
        <v>7749</v>
      </c>
    </row>
    <row r="1708" spans="1:8">
      <c r="A1708" t="s">
        <v>6531</v>
      </c>
      <c r="B1708" t="s">
        <v>8130</v>
      </c>
      <c r="C1708" t="s">
        <v>3553</v>
      </c>
      <c r="D1708" s="105" t="s">
        <v>3554</v>
      </c>
      <c r="E1708" s="187">
        <v>43306</v>
      </c>
      <c r="F1708" t="s">
        <v>2504</v>
      </c>
      <c r="H1708" t="s">
        <v>8131</v>
      </c>
    </row>
    <row r="1709" spans="1:8">
      <c r="A1709" t="s">
        <v>6531</v>
      </c>
      <c r="B1709" t="s">
        <v>8132</v>
      </c>
      <c r="C1709" t="s">
        <v>3555</v>
      </c>
      <c r="D1709" s="105" t="s">
        <v>3556</v>
      </c>
      <c r="E1709" s="187" t="s">
        <v>3557</v>
      </c>
      <c r="F1709" t="s">
        <v>2504</v>
      </c>
      <c r="H1709" t="s">
        <v>7822</v>
      </c>
    </row>
    <row r="1710" spans="1:8">
      <c r="A1710" t="s">
        <v>6531</v>
      </c>
      <c r="B1710" t="s">
        <v>8133</v>
      </c>
      <c r="C1710" t="s">
        <v>3558</v>
      </c>
      <c r="D1710" s="105" t="s">
        <v>3559</v>
      </c>
      <c r="E1710" s="187" t="s">
        <v>3557</v>
      </c>
      <c r="F1710" t="s">
        <v>2316</v>
      </c>
      <c r="H1710" t="s">
        <v>7822</v>
      </c>
    </row>
    <row r="1711" spans="1:8">
      <c r="A1711" t="s">
        <v>6531</v>
      </c>
      <c r="B1711" t="s">
        <v>8134</v>
      </c>
      <c r="C1711" t="s">
        <v>3560</v>
      </c>
      <c r="D1711" s="105" t="s">
        <v>3561</v>
      </c>
      <c r="E1711" s="187" t="s">
        <v>3562</v>
      </c>
      <c r="F1711" t="s">
        <v>2504</v>
      </c>
      <c r="H1711" t="s">
        <v>7740</v>
      </c>
    </row>
    <row r="1712" spans="1:8">
      <c r="A1712" t="s">
        <v>6531</v>
      </c>
      <c r="B1712" t="s">
        <v>8135</v>
      </c>
      <c r="C1712" t="s">
        <v>3563</v>
      </c>
      <c r="D1712" s="105" t="s">
        <v>3564</v>
      </c>
      <c r="E1712" s="187" t="s">
        <v>3562</v>
      </c>
      <c r="F1712" t="s">
        <v>2504</v>
      </c>
      <c r="H1712" t="s">
        <v>7740</v>
      </c>
    </row>
    <row r="1713" spans="1:8">
      <c r="A1713" t="s">
        <v>6531</v>
      </c>
      <c r="B1713" t="s">
        <v>8136</v>
      </c>
      <c r="C1713" t="s">
        <v>3565</v>
      </c>
      <c r="D1713" s="105" t="s">
        <v>3566</v>
      </c>
      <c r="E1713" s="187" t="s">
        <v>3562</v>
      </c>
      <c r="F1713" t="s">
        <v>2504</v>
      </c>
      <c r="H1713" t="s">
        <v>7740</v>
      </c>
    </row>
    <row r="1714" spans="1:8">
      <c r="A1714" t="s">
        <v>6531</v>
      </c>
      <c r="B1714" t="s">
        <v>8137</v>
      </c>
      <c r="C1714" t="s">
        <v>3567</v>
      </c>
      <c r="D1714" s="105" t="s">
        <v>3568</v>
      </c>
      <c r="E1714" s="187" t="s">
        <v>3562</v>
      </c>
      <c r="F1714" t="s">
        <v>2504</v>
      </c>
      <c r="H1714" t="s">
        <v>7740</v>
      </c>
    </row>
    <row r="1715" spans="1:8">
      <c r="A1715" t="s">
        <v>6659</v>
      </c>
      <c r="B1715" t="s">
        <v>8138</v>
      </c>
      <c r="C1715" t="s">
        <v>3569</v>
      </c>
      <c r="D1715" s="105" t="s">
        <v>3570</v>
      </c>
      <c r="E1715" s="187" t="s">
        <v>3562</v>
      </c>
      <c r="F1715" t="s">
        <v>2316</v>
      </c>
      <c r="H1715" t="s">
        <v>6664</v>
      </c>
    </row>
    <row r="1716" spans="1:8">
      <c r="A1716" t="s">
        <v>6213</v>
      </c>
      <c r="B1716" t="s">
        <v>8139</v>
      </c>
      <c r="C1716" t="s">
        <v>3571</v>
      </c>
      <c r="D1716" s="105" t="s">
        <v>3572</v>
      </c>
      <c r="E1716" s="187">
        <v>43313</v>
      </c>
      <c r="F1716" t="s">
        <v>2504</v>
      </c>
      <c r="H1716" t="s">
        <v>7568</v>
      </c>
    </row>
    <row r="1717" spans="1:8">
      <c r="A1717" t="s">
        <v>6213</v>
      </c>
      <c r="B1717" t="s">
        <v>8140</v>
      </c>
      <c r="C1717" t="s">
        <v>3573</v>
      </c>
      <c r="D1717" s="105" t="s">
        <v>3574</v>
      </c>
      <c r="E1717" s="187">
        <v>43313</v>
      </c>
      <c r="F1717" t="s">
        <v>2504</v>
      </c>
      <c r="H1717" t="s">
        <v>8048</v>
      </c>
    </row>
    <row r="1718" spans="1:8">
      <c r="A1718" t="s">
        <v>6078</v>
      </c>
      <c r="B1718" t="s">
        <v>8141</v>
      </c>
      <c r="C1718" t="s">
        <v>3575</v>
      </c>
      <c r="D1718" s="105" t="s">
        <v>3576</v>
      </c>
      <c r="E1718" s="187">
        <v>43307</v>
      </c>
      <c r="F1718" t="s">
        <v>2504</v>
      </c>
      <c r="H1718" t="s">
        <v>7936</v>
      </c>
    </row>
    <row r="1719" spans="1:8">
      <c r="A1719" t="s">
        <v>6078</v>
      </c>
      <c r="B1719" t="s">
        <v>8142</v>
      </c>
      <c r="C1719" t="s">
        <v>3577</v>
      </c>
      <c r="D1719" s="105" t="s">
        <v>3578</v>
      </c>
      <c r="F1719" t="s">
        <v>2316</v>
      </c>
      <c r="H1719" t="s">
        <v>7352</v>
      </c>
    </row>
    <row r="1720" spans="1:8">
      <c r="A1720" t="s">
        <v>6659</v>
      </c>
      <c r="B1720" t="s">
        <v>8143</v>
      </c>
      <c r="C1720" t="s">
        <v>3579</v>
      </c>
      <c r="D1720" s="105" t="s">
        <v>3580</v>
      </c>
      <c r="E1720" s="187" t="s">
        <v>3562</v>
      </c>
      <c r="F1720" t="s">
        <v>2504</v>
      </c>
      <c r="H1720" t="s">
        <v>7807</v>
      </c>
    </row>
    <row r="1721" spans="1:8">
      <c r="A1721" t="s">
        <v>6659</v>
      </c>
      <c r="B1721" t="s">
        <v>8144</v>
      </c>
      <c r="C1721" t="s">
        <v>3581</v>
      </c>
      <c r="D1721" s="105" t="s">
        <v>3582</v>
      </c>
      <c r="E1721" s="187" t="s">
        <v>3562</v>
      </c>
      <c r="F1721" t="s">
        <v>2504</v>
      </c>
      <c r="H1721" t="s">
        <v>7843</v>
      </c>
    </row>
    <row r="1722" spans="1:8">
      <c r="A1722" t="s">
        <v>6372</v>
      </c>
      <c r="B1722" t="s">
        <v>8145</v>
      </c>
      <c r="C1722" t="s">
        <v>3583</v>
      </c>
      <c r="D1722" s="105" t="s">
        <v>3584</v>
      </c>
      <c r="E1722" s="187">
        <v>43313</v>
      </c>
      <c r="F1722" t="s">
        <v>2504</v>
      </c>
      <c r="H1722" t="s">
        <v>6455</v>
      </c>
    </row>
    <row r="1723" spans="1:8">
      <c r="A1723" t="s">
        <v>6372</v>
      </c>
      <c r="B1723" t="s">
        <v>8146</v>
      </c>
      <c r="C1723" t="s">
        <v>3585</v>
      </c>
      <c r="D1723" s="105" t="s">
        <v>3586</v>
      </c>
      <c r="E1723" s="187">
        <v>43313</v>
      </c>
      <c r="F1723" t="s">
        <v>2504</v>
      </c>
      <c r="H1723" t="s">
        <v>6518</v>
      </c>
    </row>
    <row r="1724" spans="1:8">
      <c r="A1724" t="s">
        <v>6372</v>
      </c>
      <c r="B1724" t="s">
        <v>8147</v>
      </c>
      <c r="C1724" t="s">
        <v>3587</v>
      </c>
      <c r="D1724" s="105" t="s">
        <v>3588</v>
      </c>
      <c r="E1724" s="187">
        <v>43313</v>
      </c>
      <c r="F1724" t="s">
        <v>2504</v>
      </c>
      <c r="H1724" t="s">
        <v>7435</v>
      </c>
    </row>
    <row r="1725" spans="1:8">
      <c r="A1725" t="s">
        <v>6659</v>
      </c>
      <c r="B1725" t="s">
        <v>8148</v>
      </c>
      <c r="C1725" t="s">
        <v>3589</v>
      </c>
      <c r="D1725" s="105" t="s">
        <v>3590</v>
      </c>
      <c r="E1725" s="187">
        <v>43313</v>
      </c>
      <c r="F1725" t="s">
        <v>2504</v>
      </c>
      <c r="H1725" t="s">
        <v>6757</v>
      </c>
    </row>
    <row r="1726" spans="1:8">
      <c r="A1726" t="s">
        <v>6659</v>
      </c>
      <c r="B1726" t="s">
        <v>8149</v>
      </c>
      <c r="C1726" t="s">
        <v>3591</v>
      </c>
      <c r="D1726" s="105" t="s">
        <v>3592</v>
      </c>
      <c r="E1726" s="187">
        <v>43313</v>
      </c>
      <c r="F1726" t="s">
        <v>2316</v>
      </c>
      <c r="H1726" t="s">
        <v>8150</v>
      </c>
    </row>
    <row r="1727" spans="1:8">
      <c r="A1727" t="s">
        <v>6372</v>
      </c>
      <c r="B1727" t="s">
        <v>8151</v>
      </c>
      <c r="C1727" t="s">
        <v>3593</v>
      </c>
      <c r="D1727" s="105" t="s">
        <v>3594</v>
      </c>
      <c r="E1727" s="187">
        <v>43315</v>
      </c>
      <c r="F1727" t="s">
        <v>2504</v>
      </c>
      <c r="H1727" t="s">
        <v>8152</v>
      </c>
    </row>
    <row r="1728" spans="1:8">
      <c r="A1728" t="s">
        <v>6531</v>
      </c>
      <c r="B1728" t="s">
        <v>8153</v>
      </c>
      <c r="C1728" t="s">
        <v>3595</v>
      </c>
      <c r="D1728" s="105" t="s">
        <v>3596</v>
      </c>
      <c r="E1728" s="187" t="s">
        <v>3562</v>
      </c>
      <c r="F1728" t="s">
        <v>1738</v>
      </c>
      <c r="H1728" t="s">
        <v>7173</v>
      </c>
    </row>
    <row r="1729" spans="1:8">
      <c r="A1729" t="s">
        <v>6078</v>
      </c>
      <c r="B1729" t="s">
        <v>8154</v>
      </c>
      <c r="C1729" t="s">
        <v>3597</v>
      </c>
      <c r="D1729" s="105" t="s">
        <v>3598</v>
      </c>
      <c r="E1729" s="187" t="s">
        <v>3562</v>
      </c>
      <c r="F1729" t="s">
        <v>3234</v>
      </c>
      <c r="H1729" t="s">
        <v>7695</v>
      </c>
    </row>
    <row r="1730" spans="1:8">
      <c r="A1730" t="s">
        <v>6078</v>
      </c>
      <c r="B1730" t="s">
        <v>8155</v>
      </c>
      <c r="C1730" t="s">
        <v>3599</v>
      </c>
      <c r="D1730" s="105" t="s">
        <v>3600</v>
      </c>
      <c r="E1730" s="187" t="s">
        <v>3562</v>
      </c>
      <c r="F1730" t="s">
        <v>203</v>
      </c>
      <c r="H1730" t="s">
        <v>6078</v>
      </c>
    </row>
    <row r="1731" spans="1:8">
      <c r="A1731" t="s">
        <v>6372</v>
      </c>
      <c r="B1731" t="s">
        <v>8156</v>
      </c>
      <c r="C1731" t="s">
        <v>3601</v>
      </c>
      <c r="D1731" s="105" t="s">
        <v>3602</v>
      </c>
      <c r="E1731" s="187">
        <v>43316</v>
      </c>
      <c r="F1731" t="s">
        <v>2316</v>
      </c>
      <c r="H1731" t="s">
        <v>7280</v>
      </c>
    </row>
    <row r="1732" spans="1:8">
      <c r="A1732" t="s">
        <v>6372</v>
      </c>
      <c r="B1732" t="s">
        <v>8157</v>
      </c>
      <c r="C1732" t="s">
        <v>3603</v>
      </c>
      <c r="D1732" s="105" t="s">
        <v>3604</v>
      </c>
      <c r="E1732" s="187">
        <v>43316</v>
      </c>
      <c r="F1732" t="s">
        <v>2316</v>
      </c>
      <c r="H1732" t="s">
        <v>7280</v>
      </c>
    </row>
    <row r="1733" spans="1:8">
      <c r="A1733" t="s">
        <v>6531</v>
      </c>
      <c r="B1733" t="s">
        <v>8158</v>
      </c>
      <c r="C1733" t="s">
        <v>3605</v>
      </c>
      <c r="D1733" s="105" t="s">
        <v>3606</v>
      </c>
      <c r="E1733" s="187">
        <v>43316</v>
      </c>
      <c r="F1733" t="s">
        <v>2504</v>
      </c>
      <c r="H1733" t="s">
        <v>6628</v>
      </c>
    </row>
    <row r="1734" spans="1:8">
      <c r="A1734" t="s">
        <v>6213</v>
      </c>
      <c r="B1734" t="s">
        <v>8159</v>
      </c>
      <c r="C1734" t="s">
        <v>3607</v>
      </c>
      <c r="D1734" s="105" t="s">
        <v>3608</v>
      </c>
      <c r="E1734" s="187">
        <v>43313</v>
      </c>
      <c r="F1734" t="s">
        <v>2504</v>
      </c>
      <c r="H1734" t="s">
        <v>8160</v>
      </c>
    </row>
    <row r="1735" spans="1:8">
      <c r="A1735" t="s">
        <v>6659</v>
      </c>
      <c r="B1735" t="s">
        <v>8161</v>
      </c>
      <c r="C1735" t="s">
        <v>3609</v>
      </c>
      <c r="D1735" s="105" t="s">
        <v>3610</v>
      </c>
      <c r="E1735" s="187">
        <v>43313</v>
      </c>
      <c r="F1735" t="s">
        <v>2504</v>
      </c>
      <c r="H1735" t="s">
        <v>6748</v>
      </c>
    </row>
    <row r="1736" spans="1:8">
      <c r="A1736" t="s">
        <v>6372</v>
      </c>
      <c r="B1736" t="s">
        <v>8162</v>
      </c>
      <c r="C1736" t="s">
        <v>3611</v>
      </c>
      <c r="D1736" s="105" t="s">
        <v>3612</v>
      </c>
      <c r="E1736" s="187">
        <v>43318</v>
      </c>
      <c r="F1736" t="s">
        <v>2316</v>
      </c>
      <c r="H1736" t="s">
        <v>6406</v>
      </c>
    </row>
    <row r="1737" spans="1:8">
      <c r="A1737" t="s">
        <v>6372</v>
      </c>
      <c r="B1737" t="s">
        <v>8163</v>
      </c>
      <c r="C1737" t="s">
        <v>3613</v>
      </c>
      <c r="D1737" s="105" t="s">
        <v>3614</v>
      </c>
      <c r="E1737" s="187">
        <v>43318</v>
      </c>
      <c r="F1737" t="s">
        <v>2316</v>
      </c>
      <c r="H1737" t="s">
        <v>8164</v>
      </c>
    </row>
    <row r="1738" spans="1:8">
      <c r="A1738" t="s">
        <v>6372</v>
      </c>
      <c r="B1738" t="s">
        <v>8165</v>
      </c>
      <c r="C1738" t="s">
        <v>3615</v>
      </c>
      <c r="D1738" s="105" t="s">
        <v>3616</v>
      </c>
      <c r="E1738" s="187">
        <v>43318</v>
      </c>
      <c r="F1738" t="s">
        <v>2316</v>
      </c>
      <c r="H1738" t="s">
        <v>8164</v>
      </c>
    </row>
    <row r="1739" spans="1:8">
      <c r="A1739" t="s">
        <v>6372</v>
      </c>
      <c r="B1739" t="s">
        <v>8166</v>
      </c>
      <c r="C1739" t="s">
        <v>3617</v>
      </c>
      <c r="D1739" s="105" t="s">
        <v>3618</v>
      </c>
      <c r="E1739" s="187">
        <v>43318</v>
      </c>
      <c r="F1739" t="s">
        <v>2316</v>
      </c>
      <c r="H1739" t="s">
        <v>7856</v>
      </c>
    </row>
    <row r="1740" spans="1:8">
      <c r="A1740" t="s">
        <v>6372</v>
      </c>
      <c r="B1740" t="s">
        <v>7857</v>
      </c>
      <c r="C1740" t="s">
        <v>3619</v>
      </c>
      <c r="D1740" s="105" t="s">
        <v>3014</v>
      </c>
      <c r="E1740" s="187">
        <v>43318</v>
      </c>
      <c r="F1740" t="s">
        <v>2316</v>
      </c>
      <c r="H1740" t="s">
        <v>7589</v>
      </c>
    </row>
    <row r="1741" spans="1:8">
      <c r="A1741" t="s">
        <v>6372</v>
      </c>
      <c r="B1741" t="s">
        <v>8167</v>
      </c>
      <c r="C1741" t="s">
        <v>3620</v>
      </c>
      <c r="D1741" s="105" t="s">
        <v>3621</v>
      </c>
      <c r="E1741" s="187">
        <v>43318</v>
      </c>
      <c r="F1741" t="s">
        <v>2316</v>
      </c>
      <c r="H1741" t="s">
        <v>7604</v>
      </c>
    </row>
    <row r="1742" spans="1:8">
      <c r="A1742" t="s">
        <v>6372</v>
      </c>
      <c r="B1742" t="s">
        <v>8168</v>
      </c>
      <c r="C1742" t="s">
        <v>3622</v>
      </c>
      <c r="D1742" s="105" t="s">
        <v>3623</v>
      </c>
      <c r="E1742" s="187">
        <v>43318</v>
      </c>
      <c r="F1742" t="s">
        <v>2316</v>
      </c>
      <c r="H1742" t="s">
        <v>7604</v>
      </c>
    </row>
    <row r="1743" spans="1:8">
      <c r="A1743" t="s">
        <v>6659</v>
      </c>
      <c r="B1743" t="s">
        <v>8169</v>
      </c>
      <c r="C1743" t="s">
        <v>3624</v>
      </c>
      <c r="D1743" s="105" t="s">
        <v>3625</v>
      </c>
      <c r="E1743" s="187">
        <v>43318</v>
      </c>
      <c r="F1743" t="s">
        <v>2504</v>
      </c>
      <c r="H1743" t="s">
        <v>7843</v>
      </c>
    </row>
    <row r="1744" spans="1:8">
      <c r="A1744" t="s">
        <v>6659</v>
      </c>
      <c r="B1744" t="s">
        <v>8170</v>
      </c>
      <c r="C1744" t="s">
        <v>3626</v>
      </c>
      <c r="D1744" s="105" t="s">
        <v>3627</v>
      </c>
      <c r="E1744" s="187" t="s">
        <v>3628</v>
      </c>
      <c r="F1744" t="s">
        <v>2504</v>
      </c>
      <c r="H1744" t="s">
        <v>7704</v>
      </c>
    </row>
    <row r="1745" spans="1:8">
      <c r="A1745" t="s">
        <v>6213</v>
      </c>
      <c r="B1745" t="s">
        <v>8171</v>
      </c>
      <c r="C1745" t="s">
        <v>3629</v>
      </c>
      <c r="D1745" s="105" t="s">
        <v>3630</v>
      </c>
      <c r="E1745" s="187">
        <v>43319</v>
      </c>
      <c r="F1745" t="s">
        <v>2504</v>
      </c>
      <c r="H1745" t="s">
        <v>6226</v>
      </c>
    </row>
    <row r="1746" spans="1:8">
      <c r="A1746" t="s">
        <v>6213</v>
      </c>
      <c r="B1746" t="s">
        <v>8172</v>
      </c>
      <c r="C1746" t="s">
        <v>3631</v>
      </c>
      <c r="D1746" s="105" t="s">
        <v>3632</v>
      </c>
      <c r="E1746" s="187">
        <v>43318</v>
      </c>
      <c r="F1746" t="s">
        <v>1738</v>
      </c>
      <c r="H1746" t="s">
        <v>7989</v>
      </c>
    </row>
    <row r="1747" spans="1:8">
      <c r="A1747" t="s">
        <v>6213</v>
      </c>
      <c r="B1747" t="s">
        <v>8173</v>
      </c>
      <c r="C1747" t="s">
        <v>3633</v>
      </c>
      <c r="D1747" s="105" t="s">
        <v>3634</v>
      </c>
      <c r="E1747" s="187">
        <v>43319</v>
      </c>
      <c r="F1747" t="s">
        <v>1738</v>
      </c>
      <c r="H1747" t="s">
        <v>7882</v>
      </c>
    </row>
    <row r="1748" spans="1:8">
      <c r="A1748" t="s">
        <v>6213</v>
      </c>
      <c r="B1748" t="s">
        <v>8174</v>
      </c>
      <c r="C1748" t="s">
        <v>3635</v>
      </c>
      <c r="D1748" s="105" t="s">
        <v>3636</v>
      </c>
      <c r="E1748" s="187">
        <v>43319</v>
      </c>
      <c r="F1748" t="s">
        <v>2504</v>
      </c>
      <c r="H1748" t="s">
        <v>7882</v>
      </c>
    </row>
    <row r="1749" spans="1:8">
      <c r="A1749" t="s">
        <v>6078</v>
      </c>
      <c r="B1749" t="s">
        <v>8175</v>
      </c>
      <c r="C1749" t="s">
        <v>3637</v>
      </c>
      <c r="D1749" s="105" t="s">
        <v>3638</v>
      </c>
      <c r="E1749" s="187">
        <v>43319</v>
      </c>
      <c r="F1749" t="s">
        <v>2504</v>
      </c>
      <c r="H1749" t="s">
        <v>6968</v>
      </c>
    </row>
    <row r="1750" spans="1:8">
      <c r="A1750" t="s">
        <v>6078</v>
      </c>
      <c r="B1750" t="s">
        <v>7999</v>
      </c>
      <c r="C1750" t="s">
        <v>3639</v>
      </c>
      <c r="D1750" s="105" t="s">
        <v>3289</v>
      </c>
      <c r="E1750" s="187">
        <v>43319</v>
      </c>
      <c r="F1750" t="s">
        <v>2504</v>
      </c>
      <c r="H1750" t="s">
        <v>6968</v>
      </c>
    </row>
    <row r="1751" spans="1:8">
      <c r="A1751" t="s">
        <v>6372</v>
      </c>
      <c r="B1751" t="s">
        <v>8176</v>
      </c>
      <c r="C1751" t="s">
        <v>3640</v>
      </c>
      <c r="D1751" s="105" t="s">
        <v>3641</v>
      </c>
      <c r="E1751" s="187">
        <v>43320</v>
      </c>
      <c r="F1751" t="s">
        <v>2316</v>
      </c>
      <c r="H1751" t="s">
        <v>8152</v>
      </c>
    </row>
    <row r="1752" spans="1:8">
      <c r="A1752" t="s">
        <v>6659</v>
      </c>
      <c r="B1752" t="s">
        <v>8177</v>
      </c>
      <c r="C1752" t="s">
        <v>3642</v>
      </c>
      <c r="D1752" s="105" t="s">
        <v>3643</v>
      </c>
      <c r="E1752" s="187">
        <v>43320</v>
      </c>
      <c r="F1752" t="s">
        <v>2504</v>
      </c>
      <c r="H1752" t="s">
        <v>8178</v>
      </c>
    </row>
    <row r="1753" spans="1:8">
      <c r="A1753" t="s">
        <v>6659</v>
      </c>
      <c r="B1753" t="s">
        <v>8179</v>
      </c>
      <c r="C1753" t="s">
        <v>3644</v>
      </c>
      <c r="D1753" s="105" t="s">
        <v>3645</v>
      </c>
      <c r="E1753" s="187">
        <v>43320</v>
      </c>
      <c r="F1753" t="s">
        <v>2504</v>
      </c>
      <c r="H1753" t="s">
        <v>8178</v>
      </c>
    </row>
    <row r="1754" spans="1:8">
      <c r="A1754" t="s">
        <v>6213</v>
      </c>
      <c r="B1754" t="s">
        <v>8180</v>
      </c>
      <c r="C1754" t="s">
        <v>3646</v>
      </c>
      <c r="D1754" s="105" t="s">
        <v>3647</v>
      </c>
      <c r="E1754" s="187">
        <v>43320</v>
      </c>
      <c r="F1754" t="s">
        <v>2504</v>
      </c>
      <c r="H1754" t="s">
        <v>7665</v>
      </c>
    </row>
    <row r="1755" spans="1:8">
      <c r="A1755" t="s">
        <v>6213</v>
      </c>
      <c r="B1755" t="s">
        <v>8181</v>
      </c>
      <c r="C1755" t="s">
        <v>3648</v>
      </c>
      <c r="D1755" s="105" t="s">
        <v>3649</v>
      </c>
      <c r="E1755" s="187">
        <v>43320</v>
      </c>
      <c r="F1755" t="s">
        <v>1738</v>
      </c>
      <c r="H1755" t="s">
        <v>8160</v>
      </c>
    </row>
    <row r="1756" spans="1:8">
      <c r="A1756" t="s">
        <v>6213</v>
      </c>
      <c r="B1756" t="s">
        <v>8182</v>
      </c>
      <c r="C1756" t="s">
        <v>3650</v>
      </c>
      <c r="D1756" s="105" t="s">
        <v>3651</v>
      </c>
      <c r="E1756" s="187">
        <v>43320</v>
      </c>
      <c r="F1756" t="s">
        <v>2504</v>
      </c>
      <c r="H1756" t="s">
        <v>7665</v>
      </c>
    </row>
    <row r="1757" spans="1:8">
      <c r="A1757" t="s">
        <v>6213</v>
      </c>
      <c r="B1757" t="s">
        <v>8183</v>
      </c>
      <c r="C1757" t="s">
        <v>3652</v>
      </c>
      <c r="D1757" s="105" t="s">
        <v>3653</v>
      </c>
      <c r="E1757" s="187">
        <v>43320</v>
      </c>
      <c r="F1757" t="s">
        <v>1738</v>
      </c>
      <c r="H1757" t="s">
        <v>7665</v>
      </c>
    </row>
    <row r="1758" spans="1:8">
      <c r="A1758" t="s">
        <v>6078</v>
      </c>
      <c r="B1758" t="s">
        <v>7803</v>
      </c>
      <c r="C1758" t="s">
        <v>3654</v>
      </c>
      <c r="D1758" s="105" t="s">
        <v>2924</v>
      </c>
      <c r="E1758" s="187">
        <v>43321</v>
      </c>
      <c r="F1758" t="s">
        <v>2504</v>
      </c>
      <c r="H1758" t="s">
        <v>7320</v>
      </c>
    </row>
    <row r="1759" spans="1:8">
      <c r="A1759" t="s">
        <v>6078</v>
      </c>
      <c r="B1759" t="s">
        <v>8184</v>
      </c>
      <c r="C1759" t="s">
        <v>3655</v>
      </c>
      <c r="D1759" s="105" t="s">
        <v>3656</v>
      </c>
      <c r="E1759" s="187">
        <v>43322</v>
      </c>
      <c r="F1759" t="s">
        <v>2504</v>
      </c>
      <c r="H1759" t="s">
        <v>6968</v>
      </c>
    </row>
    <row r="1760" spans="1:8">
      <c r="A1760" t="s">
        <v>6078</v>
      </c>
      <c r="B1760" t="s">
        <v>8185</v>
      </c>
      <c r="C1760" t="s">
        <v>3657</v>
      </c>
      <c r="D1760" s="105" t="s">
        <v>3658</v>
      </c>
      <c r="E1760" s="187">
        <v>43323</v>
      </c>
      <c r="F1760" t="s">
        <v>2504</v>
      </c>
      <c r="H1760" t="s">
        <v>6968</v>
      </c>
    </row>
    <row r="1761" spans="1:8">
      <c r="A1761" t="s">
        <v>6078</v>
      </c>
      <c r="B1761" t="s">
        <v>8186</v>
      </c>
      <c r="C1761" t="s">
        <v>3659</v>
      </c>
      <c r="D1761" s="105" t="s">
        <v>3660</v>
      </c>
      <c r="E1761" s="187">
        <v>43320</v>
      </c>
      <c r="F1761" t="s">
        <v>2504</v>
      </c>
      <c r="H1761" t="s">
        <v>7320</v>
      </c>
    </row>
    <row r="1762" spans="1:8">
      <c r="A1762" t="s">
        <v>6078</v>
      </c>
      <c r="B1762" t="s">
        <v>7127</v>
      </c>
      <c r="C1762" t="s">
        <v>3661</v>
      </c>
      <c r="D1762" s="105" t="s">
        <v>1748</v>
      </c>
      <c r="E1762" s="187">
        <v>43320</v>
      </c>
      <c r="F1762" t="s">
        <v>2504</v>
      </c>
      <c r="H1762" t="s">
        <v>7320</v>
      </c>
    </row>
    <row r="1763" spans="1:8">
      <c r="A1763" t="s">
        <v>6078</v>
      </c>
      <c r="B1763" t="s">
        <v>8187</v>
      </c>
      <c r="C1763" t="s">
        <v>3662</v>
      </c>
      <c r="D1763" s="105" t="s">
        <v>3663</v>
      </c>
      <c r="E1763" s="187">
        <v>43320</v>
      </c>
      <c r="F1763" t="s">
        <v>2509</v>
      </c>
      <c r="H1763" t="s">
        <v>7320</v>
      </c>
    </row>
    <row r="1764" spans="1:8">
      <c r="A1764" t="s">
        <v>58</v>
      </c>
      <c r="B1764" t="s">
        <v>8188</v>
      </c>
      <c r="C1764" t="s">
        <v>3664</v>
      </c>
      <c r="D1764" s="105" t="s">
        <v>3665</v>
      </c>
      <c r="E1764" s="187">
        <v>43304</v>
      </c>
      <c r="F1764" t="s">
        <v>3666</v>
      </c>
      <c r="H1764" t="s">
        <v>58</v>
      </c>
    </row>
    <row r="1765" spans="1:8">
      <c r="A1765" t="s">
        <v>6659</v>
      </c>
      <c r="B1765" t="s">
        <v>8189</v>
      </c>
      <c r="C1765" t="s">
        <v>3667</v>
      </c>
      <c r="D1765" s="105" t="s">
        <v>3668</v>
      </c>
      <c r="E1765" s="187" t="s">
        <v>3669</v>
      </c>
      <c r="F1765" t="s">
        <v>2316</v>
      </c>
      <c r="H1765" t="s">
        <v>6737</v>
      </c>
    </row>
    <row r="1766" spans="1:8">
      <c r="A1766" t="s">
        <v>6213</v>
      </c>
      <c r="B1766" t="s">
        <v>8190</v>
      </c>
      <c r="C1766" t="s">
        <v>3670</v>
      </c>
      <c r="D1766" s="105" t="s">
        <v>3671</v>
      </c>
      <c r="E1766" s="187">
        <v>43321</v>
      </c>
      <c r="F1766" t="s">
        <v>1738</v>
      </c>
      <c r="H1766" t="s">
        <v>7882</v>
      </c>
    </row>
    <row r="1767" spans="1:8">
      <c r="A1767" t="s">
        <v>6078</v>
      </c>
      <c r="B1767" t="s">
        <v>8191</v>
      </c>
      <c r="C1767" t="s">
        <v>3672</v>
      </c>
      <c r="D1767" s="105" t="s">
        <v>3673</v>
      </c>
      <c r="E1767" s="187">
        <v>43321</v>
      </c>
      <c r="F1767" t="s">
        <v>2504</v>
      </c>
      <c r="H1767" t="s">
        <v>7320</v>
      </c>
    </row>
    <row r="1768" spans="1:8">
      <c r="A1768" t="s">
        <v>6659</v>
      </c>
      <c r="B1768" t="s">
        <v>8192</v>
      </c>
      <c r="C1768" t="s">
        <v>3674</v>
      </c>
      <c r="D1768" s="105" t="s">
        <v>3675</v>
      </c>
      <c r="E1768" s="187" t="s">
        <v>3676</v>
      </c>
      <c r="F1768" t="s">
        <v>2504</v>
      </c>
      <c r="H1768" t="s">
        <v>8150</v>
      </c>
    </row>
    <row r="1769" spans="1:8">
      <c r="A1769" t="s">
        <v>6078</v>
      </c>
      <c r="B1769" t="s">
        <v>8193</v>
      </c>
      <c r="C1769" t="s">
        <v>3677</v>
      </c>
      <c r="D1769" s="105" t="s">
        <v>3678</v>
      </c>
      <c r="E1769" s="187" t="s">
        <v>3676</v>
      </c>
      <c r="F1769" t="s">
        <v>2504</v>
      </c>
      <c r="H1769" t="s">
        <v>7815</v>
      </c>
    </row>
    <row r="1770" spans="1:8">
      <c r="A1770" t="s">
        <v>58</v>
      </c>
      <c r="B1770" t="s">
        <v>8194</v>
      </c>
      <c r="C1770" t="s">
        <v>3679</v>
      </c>
      <c r="D1770" s="105" t="s">
        <v>3680</v>
      </c>
      <c r="E1770" s="187">
        <v>43318</v>
      </c>
      <c r="F1770" t="s">
        <v>3681</v>
      </c>
      <c r="H1770" t="s">
        <v>58</v>
      </c>
    </row>
    <row r="1771" spans="1:8">
      <c r="A1771" t="s">
        <v>6078</v>
      </c>
      <c r="B1771" t="s">
        <v>8195</v>
      </c>
      <c r="C1771" t="s">
        <v>3682</v>
      </c>
      <c r="D1771" s="105" t="s">
        <v>3683</v>
      </c>
      <c r="E1771" s="187" t="s">
        <v>3676</v>
      </c>
      <c r="F1771" t="s">
        <v>2509</v>
      </c>
      <c r="H1771" t="s">
        <v>7951</v>
      </c>
    </row>
    <row r="1772" spans="1:8">
      <c r="A1772" t="s">
        <v>6078</v>
      </c>
      <c r="B1772" t="s">
        <v>7242</v>
      </c>
      <c r="C1772" t="s">
        <v>3684</v>
      </c>
      <c r="D1772" s="105" t="s">
        <v>1938</v>
      </c>
      <c r="E1772" s="187" t="s">
        <v>3676</v>
      </c>
      <c r="F1772" t="s">
        <v>2504</v>
      </c>
      <c r="H1772" t="s">
        <v>6118</v>
      </c>
    </row>
    <row r="1773" spans="1:8">
      <c r="A1773" t="s">
        <v>6531</v>
      </c>
      <c r="B1773" t="s">
        <v>8196</v>
      </c>
      <c r="C1773" t="s">
        <v>3685</v>
      </c>
      <c r="D1773" s="105" t="s">
        <v>3686</v>
      </c>
      <c r="E1773" s="187" t="s">
        <v>3676</v>
      </c>
      <c r="F1773" t="s">
        <v>2504</v>
      </c>
      <c r="H1773" t="s">
        <v>7822</v>
      </c>
    </row>
    <row r="1774" spans="1:8">
      <c r="A1774" t="s">
        <v>6531</v>
      </c>
      <c r="B1774" t="s">
        <v>8197</v>
      </c>
      <c r="C1774" t="s">
        <v>3687</v>
      </c>
      <c r="D1774" s="105" t="s">
        <v>3688</v>
      </c>
      <c r="E1774" s="187" t="s">
        <v>3676</v>
      </c>
      <c r="F1774" t="s">
        <v>2504</v>
      </c>
      <c r="H1774" t="s">
        <v>7822</v>
      </c>
    </row>
    <row r="1775" spans="1:8">
      <c r="A1775" t="s">
        <v>6531</v>
      </c>
      <c r="B1775" t="s">
        <v>8198</v>
      </c>
      <c r="C1775" t="s">
        <v>3689</v>
      </c>
      <c r="D1775" s="105" t="s">
        <v>3690</v>
      </c>
      <c r="E1775" s="187" t="s">
        <v>3691</v>
      </c>
      <c r="F1775" t="s">
        <v>2504</v>
      </c>
      <c r="H1775" t="s">
        <v>7822</v>
      </c>
    </row>
    <row r="1776" spans="1:8">
      <c r="A1776" t="s">
        <v>6372</v>
      </c>
      <c r="B1776" t="s">
        <v>8199</v>
      </c>
      <c r="C1776" t="s">
        <v>3692</v>
      </c>
      <c r="D1776" s="105" t="s">
        <v>3693</v>
      </c>
      <c r="E1776" s="187">
        <v>43323</v>
      </c>
      <c r="F1776" t="s">
        <v>2316</v>
      </c>
      <c r="H1776" t="s">
        <v>8164</v>
      </c>
    </row>
    <row r="1777" spans="1:8">
      <c r="A1777" t="s">
        <v>6078</v>
      </c>
      <c r="B1777" t="s">
        <v>8200</v>
      </c>
      <c r="C1777" t="s">
        <v>3694</v>
      </c>
      <c r="D1777" s="105" t="s">
        <v>3695</v>
      </c>
      <c r="E1777" s="187">
        <v>43323</v>
      </c>
      <c r="F1777" t="s">
        <v>2504</v>
      </c>
      <c r="H1777" t="s">
        <v>8113</v>
      </c>
    </row>
    <row r="1778" spans="1:8">
      <c r="A1778" t="s">
        <v>6213</v>
      </c>
      <c r="B1778" t="s">
        <v>8201</v>
      </c>
      <c r="C1778" t="s">
        <v>3696</v>
      </c>
      <c r="D1778" s="105" t="s">
        <v>3697</v>
      </c>
      <c r="E1778" s="187">
        <v>43325</v>
      </c>
      <c r="F1778" t="s">
        <v>2504</v>
      </c>
      <c r="H1778" t="s">
        <v>8160</v>
      </c>
    </row>
    <row r="1779" spans="1:8">
      <c r="A1779" t="s">
        <v>6213</v>
      </c>
      <c r="B1779" t="s">
        <v>8202</v>
      </c>
      <c r="C1779" t="s">
        <v>3698</v>
      </c>
      <c r="D1779" s="105" t="s">
        <v>3699</v>
      </c>
      <c r="E1779" s="187">
        <v>43325</v>
      </c>
      <c r="F1779" t="s">
        <v>2504</v>
      </c>
      <c r="H1779" t="s">
        <v>8160</v>
      </c>
    </row>
    <row r="1780" spans="1:8">
      <c r="A1780" t="s">
        <v>6213</v>
      </c>
      <c r="B1780" t="s">
        <v>8203</v>
      </c>
      <c r="C1780" t="s">
        <v>3700</v>
      </c>
      <c r="D1780" s="105" t="s">
        <v>3701</v>
      </c>
      <c r="E1780" s="187">
        <v>43325</v>
      </c>
      <c r="F1780" t="s">
        <v>2504</v>
      </c>
      <c r="H1780" t="s">
        <v>8160</v>
      </c>
    </row>
    <row r="1781" spans="1:8">
      <c r="A1781" t="s">
        <v>6213</v>
      </c>
      <c r="B1781" t="s">
        <v>8204</v>
      </c>
      <c r="C1781" t="s">
        <v>3702</v>
      </c>
      <c r="D1781" s="105" t="s">
        <v>3703</v>
      </c>
      <c r="E1781" s="187">
        <v>43326</v>
      </c>
      <c r="F1781" t="s">
        <v>2504</v>
      </c>
      <c r="H1781" t="s">
        <v>8160</v>
      </c>
    </row>
    <row r="1782" spans="1:8">
      <c r="A1782" t="s">
        <v>6213</v>
      </c>
      <c r="B1782" t="s">
        <v>8205</v>
      </c>
      <c r="C1782" t="s">
        <v>3704</v>
      </c>
      <c r="D1782" s="105" t="s">
        <v>3705</v>
      </c>
      <c r="E1782" s="187">
        <v>43326</v>
      </c>
      <c r="F1782" t="s">
        <v>2504</v>
      </c>
      <c r="H1782" t="s">
        <v>8160</v>
      </c>
    </row>
    <row r="1783" spans="1:8">
      <c r="A1783" t="s">
        <v>6213</v>
      </c>
      <c r="B1783" t="s">
        <v>8206</v>
      </c>
      <c r="C1783" t="s">
        <v>3706</v>
      </c>
      <c r="D1783" s="105" t="s">
        <v>3707</v>
      </c>
      <c r="E1783" s="187">
        <v>43326</v>
      </c>
      <c r="F1783" t="s">
        <v>2504</v>
      </c>
      <c r="H1783" t="s">
        <v>8048</v>
      </c>
    </row>
    <row r="1784" spans="1:8">
      <c r="A1784" t="s">
        <v>6078</v>
      </c>
      <c r="B1784" t="s">
        <v>8207</v>
      </c>
      <c r="C1784" t="s">
        <v>3708</v>
      </c>
      <c r="D1784" s="105" t="s">
        <v>3709</v>
      </c>
      <c r="E1784" s="187">
        <v>43326</v>
      </c>
      <c r="F1784" t="s">
        <v>2504</v>
      </c>
      <c r="H1784" t="s">
        <v>7120</v>
      </c>
    </row>
    <row r="1785" spans="1:8">
      <c r="A1785" t="s">
        <v>6078</v>
      </c>
      <c r="B1785" t="s">
        <v>8087</v>
      </c>
      <c r="C1785" t="s">
        <v>3710</v>
      </c>
      <c r="D1785" s="105" t="s">
        <v>1991</v>
      </c>
      <c r="E1785" s="187">
        <v>43326</v>
      </c>
      <c r="F1785" t="s">
        <v>2504</v>
      </c>
      <c r="H1785" t="s">
        <v>7120</v>
      </c>
    </row>
    <row r="1786" spans="1:8">
      <c r="A1786" t="s">
        <v>6659</v>
      </c>
      <c r="B1786" t="s">
        <v>8208</v>
      </c>
      <c r="C1786" t="s">
        <v>3711</v>
      </c>
      <c r="D1786" s="105" t="s">
        <v>3712</v>
      </c>
      <c r="E1786" s="187" t="s">
        <v>3713</v>
      </c>
      <c r="F1786" t="s">
        <v>2504</v>
      </c>
      <c r="H1786" t="s">
        <v>8150</v>
      </c>
    </row>
    <row r="1787" spans="1:8">
      <c r="A1787" t="s">
        <v>6078</v>
      </c>
      <c r="B1787" t="s">
        <v>8209</v>
      </c>
      <c r="C1787" t="s">
        <v>3714</v>
      </c>
      <c r="D1787" s="105" t="s">
        <v>3715</v>
      </c>
      <c r="E1787" s="187" t="s">
        <v>3713</v>
      </c>
      <c r="F1787" t="s">
        <v>2504</v>
      </c>
      <c r="H1787" t="s">
        <v>7936</v>
      </c>
    </row>
    <row r="1788" spans="1:8">
      <c r="A1788" t="s">
        <v>6078</v>
      </c>
      <c r="B1788" t="s">
        <v>8210</v>
      </c>
      <c r="C1788" t="s">
        <v>3716</v>
      </c>
      <c r="D1788" s="105" t="s">
        <v>3717</v>
      </c>
      <c r="E1788" s="187">
        <v>43328</v>
      </c>
      <c r="F1788" t="s">
        <v>2504</v>
      </c>
      <c r="H1788" t="s">
        <v>7352</v>
      </c>
    </row>
    <row r="1789" spans="1:8">
      <c r="A1789" t="s">
        <v>6078</v>
      </c>
      <c r="B1789" t="s">
        <v>8211</v>
      </c>
      <c r="C1789" t="s">
        <v>3718</v>
      </c>
      <c r="D1789" s="105" t="s">
        <v>3719</v>
      </c>
      <c r="E1789" s="187">
        <v>43328</v>
      </c>
      <c r="F1789" t="s">
        <v>2504</v>
      </c>
      <c r="H1789" t="s">
        <v>8113</v>
      </c>
    </row>
    <row r="1790" spans="1:8">
      <c r="A1790" t="s">
        <v>6078</v>
      </c>
      <c r="B1790" t="s">
        <v>8212</v>
      </c>
      <c r="C1790" t="s">
        <v>3720</v>
      </c>
      <c r="D1790" s="105" t="s">
        <v>3721</v>
      </c>
      <c r="E1790" s="187">
        <v>43328</v>
      </c>
      <c r="F1790" t="s">
        <v>2316</v>
      </c>
      <c r="H1790" t="s">
        <v>7320</v>
      </c>
    </row>
    <row r="1791" spans="1:8">
      <c r="A1791" t="s">
        <v>6078</v>
      </c>
      <c r="B1791" t="s">
        <v>8213</v>
      </c>
      <c r="C1791" t="s">
        <v>3722</v>
      </c>
      <c r="D1791" s="105" t="s">
        <v>3723</v>
      </c>
      <c r="E1791" s="187">
        <v>43328</v>
      </c>
      <c r="F1791" t="s">
        <v>2504</v>
      </c>
      <c r="H1791" t="s">
        <v>7936</v>
      </c>
    </row>
    <row r="1792" spans="1:8">
      <c r="A1792" t="s">
        <v>6078</v>
      </c>
      <c r="B1792" t="s">
        <v>8214</v>
      </c>
      <c r="C1792" t="s">
        <v>3724</v>
      </c>
      <c r="D1792" s="105" t="s">
        <v>3725</v>
      </c>
      <c r="E1792" s="187">
        <v>43328</v>
      </c>
      <c r="F1792" t="s">
        <v>2504</v>
      </c>
      <c r="H1792" t="s">
        <v>7936</v>
      </c>
    </row>
    <row r="1793" spans="1:8">
      <c r="A1793" t="s">
        <v>6659</v>
      </c>
      <c r="B1793" t="s">
        <v>8215</v>
      </c>
      <c r="C1793" t="s">
        <v>3726</v>
      </c>
      <c r="D1793" s="105" t="s">
        <v>3727</v>
      </c>
      <c r="E1793" s="187">
        <v>43328</v>
      </c>
      <c r="F1793" t="s">
        <v>2509</v>
      </c>
      <c r="H1793" t="s">
        <v>8150</v>
      </c>
    </row>
    <row r="1794" spans="1:8">
      <c r="A1794" t="s">
        <v>6213</v>
      </c>
      <c r="B1794" t="s">
        <v>8216</v>
      </c>
      <c r="C1794" t="s">
        <v>3728</v>
      </c>
      <c r="D1794" s="105" t="s">
        <v>3729</v>
      </c>
      <c r="E1794" s="187">
        <v>43329</v>
      </c>
      <c r="F1794" t="s">
        <v>2504</v>
      </c>
      <c r="H1794" t="s">
        <v>8160</v>
      </c>
    </row>
    <row r="1795" spans="1:8">
      <c r="A1795" t="s">
        <v>6659</v>
      </c>
      <c r="B1795" t="s">
        <v>8217</v>
      </c>
      <c r="C1795" t="s">
        <v>3730</v>
      </c>
      <c r="D1795" s="105" t="s">
        <v>3731</v>
      </c>
      <c r="E1795" s="187" t="s">
        <v>3732</v>
      </c>
      <c r="F1795" t="s">
        <v>2504</v>
      </c>
      <c r="H1795" t="s">
        <v>8150</v>
      </c>
    </row>
    <row r="1796" spans="1:8">
      <c r="A1796" t="s">
        <v>6659</v>
      </c>
      <c r="B1796" t="s">
        <v>8218</v>
      </c>
      <c r="C1796" t="s">
        <v>3733</v>
      </c>
      <c r="D1796" s="105" t="s">
        <v>3734</v>
      </c>
      <c r="E1796" s="187" t="s">
        <v>3732</v>
      </c>
      <c r="F1796" t="s">
        <v>2316</v>
      </c>
      <c r="H1796" t="s">
        <v>8150</v>
      </c>
    </row>
    <row r="1797" spans="1:8">
      <c r="A1797" t="s">
        <v>6078</v>
      </c>
      <c r="B1797" t="s">
        <v>8219</v>
      </c>
      <c r="C1797" t="s">
        <v>3735</v>
      </c>
      <c r="D1797" s="105" t="s">
        <v>3736</v>
      </c>
      <c r="E1797" s="187" t="s">
        <v>3732</v>
      </c>
      <c r="F1797" t="s">
        <v>2504</v>
      </c>
      <c r="H1797" t="s">
        <v>7936</v>
      </c>
    </row>
    <row r="1798" spans="1:8">
      <c r="A1798" t="s">
        <v>6078</v>
      </c>
      <c r="B1798" t="s">
        <v>8220</v>
      </c>
      <c r="C1798" t="s">
        <v>3737</v>
      </c>
      <c r="D1798" s="105" t="s">
        <v>3738</v>
      </c>
      <c r="E1798" s="187" t="s">
        <v>3732</v>
      </c>
      <c r="F1798" t="s">
        <v>2504</v>
      </c>
      <c r="H1798" t="s">
        <v>7936</v>
      </c>
    </row>
    <row r="1799" spans="1:8">
      <c r="A1799" t="s">
        <v>6078</v>
      </c>
      <c r="B1799" t="s">
        <v>8221</v>
      </c>
      <c r="C1799" t="s">
        <v>3739</v>
      </c>
      <c r="D1799" s="105" t="s">
        <v>3740</v>
      </c>
      <c r="E1799" s="187" t="s">
        <v>3732</v>
      </c>
      <c r="F1799" t="s">
        <v>2316</v>
      </c>
      <c r="H1799" t="s">
        <v>7320</v>
      </c>
    </row>
    <row r="1800" spans="1:8">
      <c r="A1800" t="s">
        <v>6078</v>
      </c>
      <c r="B1800" t="s">
        <v>8222</v>
      </c>
      <c r="C1800" t="s">
        <v>3741</v>
      </c>
      <c r="D1800" s="105" t="s">
        <v>3742</v>
      </c>
      <c r="E1800" s="187" t="s">
        <v>3743</v>
      </c>
      <c r="H1800" t="s">
        <v>7936</v>
      </c>
    </row>
    <row r="1801" spans="1:8">
      <c r="A1801" t="s">
        <v>6078</v>
      </c>
      <c r="B1801" t="s">
        <v>8223</v>
      </c>
      <c r="C1801" t="s">
        <v>3744</v>
      </c>
      <c r="D1801" s="105" t="s">
        <v>3457</v>
      </c>
      <c r="E1801" s="187" t="s">
        <v>3745</v>
      </c>
      <c r="H1801" t="s">
        <v>7936</v>
      </c>
    </row>
    <row r="1802" spans="1:8">
      <c r="A1802" t="s">
        <v>6078</v>
      </c>
      <c r="B1802" t="s">
        <v>8224</v>
      </c>
      <c r="C1802" t="s">
        <v>3746</v>
      </c>
      <c r="D1802" s="105" t="s">
        <v>3747</v>
      </c>
      <c r="E1802" s="187" t="s">
        <v>3748</v>
      </c>
      <c r="F1802" t="s">
        <v>2316</v>
      </c>
      <c r="H1802" t="s">
        <v>7120</v>
      </c>
    </row>
    <row r="1803" spans="1:8">
      <c r="A1803" t="s">
        <v>6659</v>
      </c>
      <c r="B1803" t="s">
        <v>8225</v>
      </c>
      <c r="C1803" t="s">
        <v>3749</v>
      </c>
      <c r="D1803" s="105" t="s">
        <v>3750</v>
      </c>
      <c r="E1803" s="187" t="s">
        <v>3751</v>
      </c>
      <c r="F1803" t="s">
        <v>2504</v>
      </c>
      <c r="H1803" t="s">
        <v>8150</v>
      </c>
    </row>
    <row r="1804" spans="1:8">
      <c r="A1804" t="s">
        <v>6078</v>
      </c>
      <c r="B1804" t="s">
        <v>8226</v>
      </c>
      <c r="C1804" t="s">
        <v>3752</v>
      </c>
      <c r="D1804" s="105" t="s">
        <v>3753</v>
      </c>
      <c r="E1804" s="187" t="s">
        <v>3751</v>
      </c>
      <c r="F1804" t="s">
        <v>2504</v>
      </c>
      <c r="H1804" t="s">
        <v>7815</v>
      </c>
    </row>
    <row r="1805" spans="1:8">
      <c r="A1805" t="s">
        <v>6078</v>
      </c>
      <c r="B1805" t="s">
        <v>8227</v>
      </c>
      <c r="C1805" t="s">
        <v>3754</v>
      </c>
      <c r="D1805" s="105" t="s">
        <v>3755</v>
      </c>
      <c r="E1805" s="187">
        <v>43332</v>
      </c>
      <c r="F1805" t="s">
        <v>2504</v>
      </c>
      <c r="H1805" t="s">
        <v>7936</v>
      </c>
    </row>
    <row r="1806" spans="1:8">
      <c r="A1806" t="s">
        <v>6078</v>
      </c>
      <c r="B1806" t="s">
        <v>8228</v>
      </c>
      <c r="C1806" t="s">
        <v>3756</v>
      </c>
      <c r="D1806" s="105" t="s">
        <v>3757</v>
      </c>
      <c r="E1806" s="187">
        <v>43332</v>
      </c>
      <c r="F1806" t="s">
        <v>2504</v>
      </c>
      <c r="H1806" t="s">
        <v>7352</v>
      </c>
    </row>
    <row r="1807" spans="1:8">
      <c r="A1807" t="s">
        <v>6078</v>
      </c>
      <c r="B1807" t="s">
        <v>8229</v>
      </c>
      <c r="C1807" t="s">
        <v>3758</v>
      </c>
      <c r="D1807" s="105" t="s">
        <v>3759</v>
      </c>
      <c r="E1807" s="187">
        <v>43332</v>
      </c>
      <c r="F1807" t="s">
        <v>2504</v>
      </c>
      <c r="H1807" t="s">
        <v>7352</v>
      </c>
    </row>
    <row r="1808" spans="1:8">
      <c r="A1808" t="s">
        <v>6078</v>
      </c>
      <c r="B1808" t="s">
        <v>8230</v>
      </c>
      <c r="C1808" t="s">
        <v>3760</v>
      </c>
      <c r="D1808" s="105" t="s">
        <v>3761</v>
      </c>
      <c r="E1808" s="187">
        <v>43332</v>
      </c>
      <c r="F1808" t="s">
        <v>2509</v>
      </c>
      <c r="H1808" t="s">
        <v>7951</v>
      </c>
    </row>
    <row r="1809" spans="1:8">
      <c r="A1809" t="s">
        <v>6078</v>
      </c>
      <c r="B1809" t="s">
        <v>8231</v>
      </c>
      <c r="C1809" t="s">
        <v>3762</v>
      </c>
      <c r="D1809" s="105" t="s">
        <v>3763</v>
      </c>
      <c r="E1809" s="187">
        <v>43332</v>
      </c>
      <c r="F1809" t="s">
        <v>2504</v>
      </c>
      <c r="H1809" t="s">
        <v>7320</v>
      </c>
    </row>
    <row r="1810" spans="1:8">
      <c r="A1810" t="s">
        <v>6531</v>
      </c>
      <c r="B1810" t="s">
        <v>7850</v>
      </c>
      <c r="C1810" t="s">
        <v>3764</v>
      </c>
      <c r="D1810" s="105" t="s">
        <v>3005</v>
      </c>
      <c r="E1810" s="187" t="s">
        <v>3765</v>
      </c>
      <c r="F1810" t="s">
        <v>2504</v>
      </c>
      <c r="H1810" t="s">
        <v>6934</v>
      </c>
    </row>
    <row r="1811" spans="1:8">
      <c r="A1811" t="s">
        <v>6213</v>
      </c>
      <c r="B1811" t="s">
        <v>8232</v>
      </c>
      <c r="C1811" t="s">
        <v>3766</v>
      </c>
      <c r="D1811" s="105" t="s">
        <v>3767</v>
      </c>
      <c r="E1811" s="187">
        <v>43332</v>
      </c>
      <c r="F1811" t="s">
        <v>2504</v>
      </c>
      <c r="H1811" t="s">
        <v>7457</v>
      </c>
    </row>
    <row r="1812" spans="1:8">
      <c r="A1812" t="s">
        <v>6078</v>
      </c>
      <c r="B1812" t="s">
        <v>8233</v>
      </c>
      <c r="C1812" t="s">
        <v>3768</v>
      </c>
      <c r="D1812" s="105" t="s">
        <v>3769</v>
      </c>
      <c r="E1812" s="187">
        <v>43332</v>
      </c>
      <c r="F1812" t="s">
        <v>2504</v>
      </c>
      <c r="H1812" t="s">
        <v>7131</v>
      </c>
    </row>
    <row r="1813" spans="1:8">
      <c r="A1813" t="s">
        <v>6078</v>
      </c>
      <c r="B1813" t="s">
        <v>8234</v>
      </c>
      <c r="C1813" t="s">
        <v>3770</v>
      </c>
      <c r="D1813" s="105" t="s">
        <v>3771</v>
      </c>
      <c r="E1813" s="187">
        <v>43332</v>
      </c>
      <c r="F1813" t="s">
        <v>2504</v>
      </c>
      <c r="H1813" t="s">
        <v>7131</v>
      </c>
    </row>
    <row r="1814" spans="1:8">
      <c r="A1814" t="s">
        <v>6531</v>
      </c>
      <c r="B1814" t="s">
        <v>8235</v>
      </c>
      <c r="C1814" t="s">
        <v>3772</v>
      </c>
      <c r="D1814" s="105" t="s">
        <v>3773</v>
      </c>
      <c r="E1814" s="187">
        <v>43334</v>
      </c>
      <c r="F1814" t="s">
        <v>2504</v>
      </c>
      <c r="H1814" t="s">
        <v>1141</v>
      </c>
    </row>
    <row r="1815" spans="1:8">
      <c r="A1815" t="s">
        <v>6659</v>
      </c>
      <c r="B1815" t="s">
        <v>8236</v>
      </c>
      <c r="C1815" t="s">
        <v>3774</v>
      </c>
      <c r="D1815" s="105" t="s">
        <v>3775</v>
      </c>
      <c r="E1815" s="187">
        <v>43334</v>
      </c>
      <c r="F1815" t="s">
        <v>2504</v>
      </c>
      <c r="H1815" t="s">
        <v>6757</v>
      </c>
    </row>
    <row r="1816" spans="1:8">
      <c r="A1816" t="s">
        <v>6078</v>
      </c>
      <c r="B1816" t="s">
        <v>8237</v>
      </c>
      <c r="C1816" t="s">
        <v>3776</v>
      </c>
      <c r="D1816" s="105" t="s">
        <v>3777</v>
      </c>
      <c r="E1816" s="187">
        <v>43334</v>
      </c>
      <c r="F1816" t="s">
        <v>2504</v>
      </c>
      <c r="H1816" t="s">
        <v>7936</v>
      </c>
    </row>
    <row r="1817" spans="1:8">
      <c r="A1817" t="s">
        <v>6078</v>
      </c>
      <c r="B1817" t="s">
        <v>8238</v>
      </c>
      <c r="C1817" t="s">
        <v>3778</v>
      </c>
      <c r="D1817" s="105" t="s">
        <v>3779</v>
      </c>
      <c r="E1817" s="187">
        <v>43334</v>
      </c>
      <c r="F1817" t="s">
        <v>2504</v>
      </c>
      <c r="H1817" t="s">
        <v>7951</v>
      </c>
    </row>
    <row r="1818" spans="1:8">
      <c r="A1818" t="s">
        <v>6372</v>
      </c>
      <c r="B1818" t="s">
        <v>8239</v>
      </c>
      <c r="C1818" t="s">
        <v>3780</v>
      </c>
      <c r="D1818" s="105" t="s">
        <v>3781</v>
      </c>
      <c r="E1818" s="187">
        <v>43334</v>
      </c>
      <c r="F1818" t="s">
        <v>2504</v>
      </c>
      <c r="H1818" t="s">
        <v>7749</v>
      </c>
    </row>
    <row r="1819" spans="1:8">
      <c r="A1819" t="s">
        <v>6078</v>
      </c>
      <c r="B1819" t="s">
        <v>8240</v>
      </c>
      <c r="C1819" t="s">
        <v>3782</v>
      </c>
      <c r="D1819" s="105" t="s">
        <v>3783</v>
      </c>
      <c r="E1819" s="187">
        <v>43334</v>
      </c>
      <c r="F1819" t="s">
        <v>107</v>
      </c>
      <c r="H1819" t="s">
        <v>7936</v>
      </c>
    </row>
    <row r="1820" spans="1:8">
      <c r="A1820" t="s">
        <v>6078</v>
      </c>
      <c r="B1820" t="s">
        <v>7207</v>
      </c>
      <c r="C1820" t="s">
        <v>3784</v>
      </c>
      <c r="D1820" s="105" t="s">
        <v>1879</v>
      </c>
      <c r="E1820" s="187">
        <v>43335</v>
      </c>
      <c r="F1820" t="s">
        <v>2504</v>
      </c>
      <c r="H1820" t="s">
        <v>6118</v>
      </c>
    </row>
    <row r="1821" spans="1:8">
      <c r="A1821" t="s">
        <v>6078</v>
      </c>
      <c r="B1821" t="s">
        <v>8068</v>
      </c>
      <c r="C1821" t="s">
        <v>3785</v>
      </c>
      <c r="D1821" s="105" t="s">
        <v>3433</v>
      </c>
      <c r="E1821" s="187">
        <v>43335</v>
      </c>
      <c r="F1821" t="s">
        <v>2504</v>
      </c>
      <c r="H1821" t="s">
        <v>6118</v>
      </c>
    </row>
    <row r="1822" spans="1:8">
      <c r="A1822" t="s">
        <v>6078</v>
      </c>
      <c r="B1822" t="s">
        <v>7238</v>
      </c>
      <c r="C1822" t="s">
        <v>3786</v>
      </c>
      <c r="D1822" s="105" t="s">
        <v>1927</v>
      </c>
      <c r="E1822" s="187">
        <v>43335</v>
      </c>
      <c r="F1822" t="s">
        <v>2504</v>
      </c>
      <c r="H1822" t="s">
        <v>6118</v>
      </c>
    </row>
    <row r="1823" spans="1:8">
      <c r="A1823" t="s">
        <v>6213</v>
      </c>
      <c r="B1823" t="s">
        <v>8241</v>
      </c>
      <c r="C1823" t="s">
        <v>3787</v>
      </c>
      <c r="D1823" s="105" t="s">
        <v>3788</v>
      </c>
      <c r="E1823" s="187">
        <v>43332</v>
      </c>
      <c r="F1823" t="s">
        <v>2504</v>
      </c>
      <c r="H1823" t="s">
        <v>7457</v>
      </c>
    </row>
    <row r="1824" spans="1:8">
      <c r="A1824" t="s">
        <v>6659</v>
      </c>
      <c r="B1824" t="s">
        <v>8242</v>
      </c>
      <c r="C1824" t="s">
        <v>3789</v>
      </c>
      <c r="D1824" s="105" t="s">
        <v>3790</v>
      </c>
      <c r="E1824" s="187" t="s">
        <v>3791</v>
      </c>
      <c r="F1824" t="s">
        <v>2504</v>
      </c>
      <c r="H1824" t="s">
        <v>8150</v>
      </c>
    </row>
    <row r="1825" spans="1:8">
      <c r="A1825" t="s">
        <v>6078</v>
      </c>
      <c r="B1825" t="s">
        <v>8243</v>
      </c>
      <c r="C1825" t="s">
        <v>3792</v>
      </c>
      <c r="D1825" s="105" t="s">
        <v>3793</v>
      </c>
      <c r="E1825" s="187" t="s">
        <v>3791</v>
      </c>
      <c r="F1825" t="s">
        <v>2504</v>
      </c>
      <c r="H1825" t="s">
        <v>7936</v>
      </c>
    </row>
    <row r="1826" spans="1:8">
      <c r="A1826" t="s">
        <v>6078</v>
      </c>
      <c r="B1826" t="s">
        <v>8244</v>
      </c>
      <c r="C1826" t="s">
        <v>3794</v>
      </c>
      <c r="D1826" s="105" t="s">
        <v>3795</v>
      </c>
      <c r="E1826" s="187" t="s">
        <v>3791</v>
      </c>
      <c r="F1826" t="s">
        <v>2504</v>
      </c>
      <c r="H1826" t="s">
        <v>7951</v>
      </c>
    </row>
    <row r="1827" spans="1:8">
      <c r="A1827" t="s">
        <v>6531</v>
      </c>
      <c r="B1827" t="s">
        <v>8245</v>
      </c>
      <c r="C1827" t="s">
        <v>3796</v>
      </c>
      <c r="D1827" s="105" t="s">
        <v>3797</v>
      </c>
      <c r="E1827" s="187" t="s">
        <v>3798</v>
      </c>
      <c r="F1827" t="s">
        <v>2316</v>
      </c>
      <c r="H1827" t="s">
        <v>7822</v>
      </c>
    </row>
    <row r="1828" spans="1:8">
      <c r="A1828" t="s">
        <v>6078</v>
      </c>
      <c r="B1828" t="s">
        <v>8246</v>
      </c>
      <c r="C1828" t="s">
        <v>3799</v>
      </c>
      <c r="D1828" s="105" t="s">
        <v>3800</v>
      </c>
      <c r="E1828" s="187" t="s">
        <v>3798</v>
      </c>
      <c r="F1828" t="s">
        <v>2316</v>
      </c>
      <c r="H1828" t="s">
        <v>7936</v>
      </c>
    </row>
    <row r="1829" spans="1:8">
      <c r="A1829" t="s">
        <v>6659</v>
      </c>
      <c r="B1829" t="s">
        <v>8247</v>
      </c>
      <c r="C1829" t="s">
        <v>3801</v>
      </c>
      <c r="D1829" s="105" t="s">
        <v>3802</v>
      </c>
      <c r="E1829" s="187" t="s">
        <v>3803</v>
      </c>
      <c r="F1829" t="s">
        <v>2504</v>
      </c>
      <c r="H1829" t="s">
        <v>6768</v>
      </c>
    </row>
    <row r="1830" spans="1:8">
      <c r="A1830" t="s">
        <v>6078</v>
      </c>
      <c r="B1830" t="s">
        <v>8248</v>
      </c>
      <c r="C1830" t="s">
        <v>3804</v>
      </c>
      <c r="D1830" s="105" t="s">
        <v>3805</v>
      </c>
      <c r="E1830" s="187" t="s">
        <v>3803</v>
      </c>
      <c r="F1830" t="s">
        <v>2504</v>
      </c>
      <c r="H1830" t="s">
        <v>7951</v>
      </c>
    </row>
    <row r="1831" spans="1:8">
      <c r="A1831" t="s">
        <v>6531</v>
      </c>
      <c r="B1831" t="s">
        <v>8249</v>
      </c>
      <c r="C1831" t="s">
        <v>3806</v>
      </c>
      <c r="D1831" s="105" t="s">
        <v>3807</v>
      </c>
      <c r="E1831" s="187" t="s">
        <v>3808</v>
      </c>
      <c r="F1831" t="s">
        <v>2504</v>
      </c>
      <c r="H1831" t="s">
        <v>7822</v>
      </c>
    </row>
    <row r="1832" spans="1:8">
      <c r="A1832" t="s">
        <v>6213</v>
      </c>
      <c r="B1832" t="s">
        <v>7776</v>
      </c>
      <c r="C1832" t="s">
        <v>3809</v>
      </c>
      <c r="D1832" s="105" t="s">
        <v>2872</v>
      </c>
      <c r="E1832" s="187">
        <v>43344</v>
      </c>
      <c r="F1832" t="s">
        <v>1738</v>
      </c>
      <c r="H1832" t="s">
        <v>7989</v>
      </c>
    </row>
    <row r="1833" spans="1:8">
      <c r="A1833" t="s">
        <v>6659</v>
      </c>
      <c r="B1833" t="s">
        <v>8250</v>
      </c>
      <c r="C1833" t="s">
        <v>3810</v>
      </c>
      <c r="D1833" s="105" t="s">
        <v>3811</v>
      </c>
      <c r="E1833" s="187">
        <v>43344</v>
      </c>
      <c r="F1833" t="s">
        <v>3812</v>
      </c>
      <c r="H1833" t="s">
        <v>7704</v>
      </c>
    </row>
    <row r="1834" spans="1:8">
      <c r="A1834" t="s">
        <v>6531</v>
      </c>
      <c r="B1834" t="s">
        <v>8251</v>
      </c>
      <c r="C1834" t="s">
        <v>3813</v>
      </c>
      <c r="D1834" s="105" t="s">
        <v>3814</v>
      </c>
      <c r="E1834" s="187" t="s">
        <v>3815</v>
      </c>
      <c r="F1834" t="s">
        <v>3812</v>
      </c>
      <c r="H1834" t="s">
        <v>6569</v>
      </c>
    </row>
    <row r="1835" spans="1:8">
      <c r="A1835" t="s">
        <v>6531</v>
      </c>
      <c r="B1835" t="s">
        <v>8252</v>
      </c>
      <c r="C1835" t="s">
        <v>3816</v>
      </c>
      <c r="D1835" s="105" t="s">
        <v>3817</v>
      </c>
      <c r="E1835" s="187" t="s">
        <v>3815</v>
      </c>
      <c r="F1835" t="s">
        <v>3812</v>
      </c>
      <c r="H1835" t="s">
        <v>8253</v>
      </c>
    </row>
    <row r="1836" spans="1:8">
      <c r="A1836" t="s">
        <v>6531</v>
      </c>
      <c r="B1836" t="s">
        <v>8254</v>
      </c>
      <c r="C1836" t="s">
        <v>3818</v>
      </c>
      <c r="D1836" s="105" t="s">
        <v>2567</v>
      </c>
      <c r="E1836" s="187" t="s">
        <v>3815</v>
      </c>
      <c r="F1836" t="s">
        <v>1738</v>
      </c>
      <c r="H1836" t="s">
        <v>3301</v>
      </c>
    </row>
    <row r="1837" spans="1:8">
      <c r="A1837" t="s">
        <v>6531</v>
      </c>
      <c r="B1837" t="s">
        <v>8255</v>
      </c>
      <c r="C1837" t="s">
        <v>3819</v>
      </c>
      <c r="D1837" s="105" t="s">
        <v>3820</v>
      </c>
      <c r="E1837" s="187" t="s">
        <v>3815</v>
      </c>
      <c r="F1837" t="s">
        <v>3812</v>
      </c>
      <c r="H1837" t="s">
        <v>1141</v>
      </c>
    </row>
    <row r="1838" spans="1:8">
      <c r="A1838" t="s">
        <v>6659</v>
      </c>
      <c r="B1838" t="s">
        <v>8256</v>
      </c>
      <c r="C1838" t="s">
        <v>3821</v>
      </c>
      <c r="D1838" s="105" t="s">
        <v>3822</v>
      </c>
      <c r="E1838" s="187" t="s">
        <v>3815</v>
      </c>
      <c r="F1838" t="s">
        <v>3812</v>
      </c>
      <c r="H1838" t="s">
        <v>8150</v>
      </c>
    </row>
    <row r="1839" spans="1:8">
      <c r="A1839" t="s">
        <v>6659</v>
      </c>
      <c r="B1839" t="s">
        <v>8257</v>
      </c>
      <c r="C1839" t="s">
        <v>3823</v>
      </c>
      <c r="D1839" s="105" t="s">
        <v>3824</v>
      </c>
      <c r="E1839" s="187" t="s">
        <v>3815</v>
      </c>
      <c r="F1839" t="s">
        <v>2316</v>
      </c>
      <c r="H1839" t="s">
        <v>6818</v>
      </c>
    </row>
    <row r="1840" spans="1:8">
      <c r="A1840" t="s">
        <v>6659</v>
      </c>
      <c r="B1840" t="s">
        <v>8258</v>
      </c>
      <c r="C1840" t="s">
        <v>3825</v>
      </c>
      <c r="D1840" s="105" t="s">
        <v>3826</v>
      </c>
      <c r="E1840" s="187" t="s">
        <v>3815</v>
      </c>
      <c r="F1840" t="s">
        <v>3812</v>
      </c>
      <c r="H1840" t="s">
        <v>6945</v>
      </c>
    </row>
    <row r="1841" spans="1:8">
      <c r="A1841" t="s">
        <v>6213</v>
      </c>
      <c r="B1841" t="s">
        <v>8259</v>
      </c>
      <c r="C1841" t="s">
        <v>3827</v>
      </c>
      <c r="D1841" s="105" t="s">
        <v>3828</v>
      </c>
      <c r="E1841" s="187" t="s">
        <v>3815</v>
      </c>
      <c r="F1841" t="s">
        <v>3812</v>
      </c>
      <c r="H1841" t="s">
        <v>7665</v>
      </c>
    </row>
    <row r="1842" spans="1:8">
      <c r="A1842" t="s">
        <v>6213</v>
      </c>
      <c r="B1842" t="s">
        <v>8260</v>
      </c>
      <c r="C1842" t="s">
        <v>3829</v>
      </c>
      <c r="D1842" s="105" t="s">
        <v>3830</v>
      </c>
      <c r="E1842" s="187" t="s">
        <v>3815</v>
      </c>
      <c r="F1842" t="s">
        <v>3812</v>
      </c>
      <c r="H1842" t="s">
        <v>7665</v>
      </c>
    </row>
    <row r="1843" spans="1:8">
      <c r="A1843" t="s">
        <v>6213</v>
      </c>
      <c r="B1843" t="s">
        <v>8261</v>
      </c>
      <c r="C1843" t="s">
        <v>3831</v>
      </c>
      <c r="D1843" s="105" t="s">
        <v>3832</v>
      </c>
      <c r="E1843" s="187" t="s">
        <v>3815</v>
      </c>
      <c r="F1843" t="s">
        <v>2316</v>
      </c>
      <c r="H1843" t="s">
        <v>8048</v>
      </c>
    </row>
    <row r="1844" spans="1:8">
      <c r="A1844" t="s">
        <v>6372</v>
      </c>
      <c r="B1844" t="s">
        <v>8262</v>
      </c>
      <c r="C1844" t="s">
        <v>3833</v>
      </c>
      <c r="D1844" s="105" t="s">
        <v>3834</v>
      </c>
      <c r="E1844" s="187" t="s">
        <v>3815</v>
      </c>
      <c r="F1844" t="s">
        <v>3812</v>
      </c>
      <c r="H1844" t="s">
        <v>7604</v>
      </c>
    </row>
    <row r="1845" spans="1:8">
      <c r="A1845" t="s">
        <v>6372</v>
      </c>
      <c r="B1845" t="s">
        <v>8199</v>
      </c>
      <c r="C1845" t="s">
        <v>3835</v>
      </c>
      <c r="D1845" s="105" t="s">
        <v>3693</v>
      </c>
      <c r="E1845" s="187" t="s">
        <v>3815</v>
      </c>
      <c r="F1845" t="s">
        <v>2316</v>
      </c>
      <c r="H1845" t="s">
        <v>8263</v>
      </c>
    </row>
    <row r="1846" spans="1:8">
      <c r="A1846" t="s">
        <v>6372</v>
      </c>
      <c r="B1846" t="s">
        <v>8264</v>
      </c>
      <c r="C1846" t="s">
        <v>3836</v>
      </c>
      <c r="D1846" s="105" t="s">
        <v>3837</v>
      </c>
      <c r="E1846" s="187" t="s">
        <v>3815</v>
      </c>
      <c r="F1846" t="s">
        <v>3812</v>
      </c>
      <c r="H1846" t="s">
        <v>8265</v>
      </c>
    </row>
    <row r="1847" spans="1:8">
      <c r="A1847" t="s">
        <v>6372</v>
      </c>
      <c r="B1847" t="s">
        <v>8266</v>
      </c>
      <c r="C1847" t="s">
        <v>3838</v>
      </c>
      <c r="D1847" s="105" t="s">
        <v>3839</v>
      </c>
      <c r="E1847" s="187" t="s">
        <v>3815</v>
      </c>
      <c r="F1847" t="s">
        <v>3812</v>
      </c>
      <c r="H1847" t="s">
        <v>7681</v>
      </c>
    </row>
    <row r="1848" spans="1:8">
      <c r="A1848" t="s">
        <v>6372</v>
      </c>
      <c r="B1848" t="s">
        <v>8267</v>
      </c>
      <c r="C1848" t="s">
        <v>3840</v>
      </c>
      <c r="D1848" s="105" t="s">
        <v>3841</v>
      </c>
      <c r="E1848" s="187" t="s">
        <v>3815</v>
      </c>
      <c r="F1848" t="s">
        <v>3812</v>
      </c>
      <c r="H1848" t="s">
        <v>7681</v>
      </c>
    </row>
    <row r="1849" spans="1:8">
      <c r="A1849" t="s">
        <v>6372</v>
      </c>
      <c r="B1849" t="s">
        <v>8268</v>
      </c>
      <c r="C1849" t="s">
        <v>3842</v>
      </c>
      <c r="D1849" s="105" t="s">
        <v>3843</v>
      </c>
      <c r="E1849" s="187" t="s">
        <v>3815</v>
      </c>
      <c r="F1849" t="s">
        <v>3812</v>
      </c>
      <c r="H1849" t="s">
        <v>8269</v>
      </c>
    </row>
    <row r="1850" spans="1:8">
      <c r="A1850" t="s">
        <v>6078</v>
      </c>
      <c r="B1850" t="s">
        <v>8270</v>
      </c>
      <c r="C1850" t="s">
        <v>3844</v>
      </c>
      <c r="D1850" s="105" t="s">
        <v>3845</v>
      </c>
      <c r="E1850" s="187" t="s">
        <v>3815</v>
      </c>
      <c r="F1850" t="s">
        <v>2316</v>
      </c>
      <c r="H1850" t="s">
        <v>7815</v>
      </c>
    </row>
    <row r="1851" spans="1:8">
      <c r="A1851" t="s">
        <v>6078</v>
      </c>
      <c r="B1851" t="s">
        <v>7900</v>
      </c>
      <c r="C1851" t="s">
        <v>3846</v>
      </c>
      <c r="D1851" s="105" t="s">
        <v>3094</v>
      </c>
      <c r="E1851" s="187" t="s">
        <v>3815</v>
      </c>
      <c r="F1851" t="s">
        <v>2316</v>
      </c>
      <c r="H1851" t="s">
        <v>7815</v>
      </c>
    </row>
    <row r="1852" spans="1:8">
      <c r="A1852" t="s">
        <v>6078</v>
      </c>
      <c r="B1852" t="s">
        <v>8271</v>
      </c>
      <c r="C1852" t="s">
        <v>3847</v>
      </c>
      <c r="D1852" s="105" t="s">
        <v>3848</v>
      </c>
      <c r="E1852" s="187" t="s">
        <v>3815</v>
      </c>
      <c r="F1852" t="s">
        <v>2316</v>
      </c>
      <c r="H1852" t="s">
        <v>7815</v>
      </c>
    </row>
    <row r="1853" spans="1:8">
      <c r="A1853" t="s">
        <v>6078</v>
      </c>
      <c r="B1853" t="s">
        <v>8272</v>
      </c>
      <c r="C1853" t="s">
        <v>3849</v>
      </c>
      <c r="D1853" s="105" t="s">
        <v>3850</v>
      </c>
      <c r="E1853" s="187" t="s">
        <v>3815</v>
      </c>
      <c r="F1853" t="s">
        <v>3812</v>
      </c>
      <c r="H1853" t="s">
        <v>7815</v>
      </c>
    </row>
    <row r="1854" spans="1:8">
      <c r="A1854" t="s">
        <v>6078</v>
      </c>
      <c r="B1854" t="s">
        <v>8273</v>
      </c>
      <c r="C1854" t="s">
        <v>3851</v>
      </c>
      <c r="D1854" s="105" t="s">
        <v>3852</v>
      </c>
      <c r="E1854" s="187" t="s">
        <v>3815</v>
      </c>
      <c r="F1854" t="s">
        <v>2316</v>
      </c>
      <c r="H1854" t="s">
        <v>8274</v>
      </c>
    </row>
    <row r="1855" spans="1:8">
      <c r="A1855" t="s">
        <v>6078</v>
      </c>
      <c r="B1855" t="s">
        <v>8275</v>
      </c>
      <c r="C1855" t="s">
        <v>3853</v>
      </c>
      <c r="D1855" s="105" t="s">
        <v>3854</v>
      </c>
      <c r="E1855" s="187" t="s">
        <v>3815</v>
      </c>
      <c r="F1855" t="s">
        <v>2316</v>
      </c>
      <c r="H1855" t="s">
        <v>8274</v>
      </c>
    </row>
    <row r="1856" spans="1:8">
      <c r="A1856" t="s">
        <v>6078</v>
      </c>
      <c r="B1856" t="s">
        <v>8276</v>
      </c>
      <c r="C1856" t="s">
        <v>3855</v>
      </c>
      <c r="D1856" s="105" t="s">
        <v>3856</v>
      </c>
      <c r="E1856" s="187" t="s">
        <v>3815</v>
      </c>
      <c r="F1856" t="s">
        <v>3812</v>
      </c>
      <c r="H1856" t="s">
        <v>8277</v>
      </c>
    </row>
    <row r="1857" spans="1:8">
      <c r="A1857" t="s">
        <v>6078</v>
      </c>
      <c r="B1857" t="s">
        <v>8278</v>
      </c>
      <c r="C1857" t="s">
        <v>3857</v>
      </c>
      <c r="D1857" s="105" t="s">
        <v>3858</v>
      </c>
      <c r="E1857" s="187" t="s">
        <v>3815</v>
      </c>
      <c r="F1857" t="s">
        <v>3812</v>
      </c>
      <c r="H1857" t="s">
        <v>8279</v>
      </c>
    </row>
    <row r="1858" spans="1:8">
      <c r="A1858" t="s">
        <v>6078</v>
      </c>
      <c r="B1858" t="s">
        <v>8280</v>
      </c>
      <c r="C1858" t="s">
        <v>3859</v>
      </c>
      <c r="D1858" s="105" t="s">
        <v>3860</v>
      </c>
      <c r="E1858" s="187" t="s">
        <v>3815</v>
      </c>
      <c r="F1858" t="s">
        <v>3812</v>
      </c>
      <c r="H1858" t="s">
        <v>8279</v>
      </c>
    </row>
    <row r="1859" spans="1:8">
      <c r="A1859" t="s">
        <v>6078</v>
      </c>
      <c r="B1859" t="s">
        <v>8281</v>
      </c>
      <c r="C1859" t="s">
        <v>3861</v>
      </c>
      <c r="D1859" s="105" t="s">
        <v>3862</v>
      </c>
      <c r="E1859" s="187" t="s">
        <v>3815</v>
      </c>
      <c r="F1859" t="s">
        <v>3812</v>
      </c>
      <c r="H1859" t="s">
        <v>8279</v>
      </c>
    </row>
    <row r="1860" spans="1:8">
      <c r="A1860" t="s">
        <v>6078</v>
      </c>
      <c r="B1860" t="s">
        <v>8282</v>
      </c>
      <c r="C1860" t="s">
        <v>3863</v>
      </c>
      <c r="D1860" s="105" t="s">
        <v>3864</v>
      </c>
      <c r="E1860" s="187" t="s">
        <v>3815</v>
      </c>
      <c r="F1860" t="s">
        <v>3812</v>
      </c>
      <c r="H1860" t="s">
        <v>8279</v>
      </c>
    </row>
    <row r="1861" spans="1:8">
      <c r="A1861" t="s">
        <v>6078</v>
      </c>
      <c r="B1861" t="s">
        <v>8283</v>
      </c>
      <c r="C1861" t="s">
        <v>3865</v>
      </c>
      <c r="D1861" s="105" t="s">
        <v>3866</v>
      </c>
      <c r="E1861" s="187" t="s">
        <v>3815</v>
      </c>
      <c r="F1861" t="s">
        <v>3812</v>
      </c>
      <c r="H1861" t="s">
        <v>8279</v>
      </c>
    </row>
    <row r="1862" spans="1:8">
      <c r="A1862" t="s">
        <v>6078</v>
      </c>
      <c r="B1862" t="s">
        <v>8284</v>
      </c>
      <c r="C1862" t="s">
        <v>3867</v>
      </c>
      <c r="D1862" s="105" t="s">
        <v>3868</v>
      </c>
      <c r="E1862" s="187" t="s">
        <v>3815</v>
      </c>
      <c r="F1862" t="s">
        <v>3812</v>
      </c>
      <c r="H1862" t="s">
        <v>8279</v>
      </c>
    </row>
    <row r="1863" spans="1:8">
      <c r="A1863" t="s">
        <v>6078</v>
      </c>
      <c r="B1863" t="s">
        <v>8285</v>
      </c>
      <c r="C1863" t="s">
        <v>3869</v>
      </c>
      <c r="D1863" s="105" t="s">
        <v>3870</v>
      </c>
      <c r="E1863" s="187" t="s">
        <v>3815</v>
      </c>
      <c r="F1863" t="s">
        <v>2316</v>
      </c>
      <c r="H1863" t="s">
        <v>6118</v>
      </c>
    </row>
    <row r="1864" spans="1:8">
      <c r="A1864" t="s">
        <v>6659</v>
      </c>
      <c r="B1864" t="s">
        <v>8286</v>
      </c>
      <c r="C1864" t="s">
        <v>3871</v>
      </c>
      <c r="D1864" s="105" t="s">
        <v>3872</v>
      </c>
      <c r="E1864" s="187" t="s">
        <v>3873</v>
      </c>
      <c r="F1864" t="s">
        <v>2316</v>
      </c>
      <c r="H1864" t="s">
        <v>6768</v>
      </c>
    </row>
    <row r="1865" spans="1:8">
      <c r="A1865" t="s">
        <v>6078</v>
      </c>
      <c r="B1865" t="s">
        <v>8287</v>
      </c>
      <c r="C1865" t="s">
        <v>3874</v>
      </c>
      <c r="D1865" s="105" t="s">
        <v>3875</v>
      </c>
      <c r="E1865" s="187" t="s">
        <v>3815</v>
      </c>
      <c r="F1865" t="s">
        <v>3812</v>
      </c>
      <c r="H1865" t="s">
        <v>7936</v>
      </c>
    </row>
    <row r="1866" spans="1:8">
      <c r="A1866" t="s">
        <v>6078</v>
      </c>
      <c r="B1866" t="s">
        <v>8288</v>
      </c>
      <c r="C1866" t="s">
        <v>3876</v>
      </c>
      <c r="D1866" s="105" t="s">
        <v>3877</v>
      </c>
      <c r="E1866" s="187" t="s">
        <v>3815</v>
      </c>
      <c r="F1866" t="s">
        <v>3812</v>
      </c>
      <c r="H1866" t="s">
        <v>7936</v>
      </c>
    </row>
    <row r="1867" spans="1:8">
      <c r="A1867" t="s">
        <v>6078</v>
      </c>
      <c r="B1867" t="s">
        <v>8289</v>
      </c>
      <c r="C1867" t="s">
        <v>3878</v>
      </c>
      <c r="D1867" s="105" t="s">
        <v>3879</v>
      </c>
      <c r="E1867" s="187" t="s">
        <v>3815</v>
      </c>
      <c r="F1867" t="s">
        <v>3812</v>
      </c>
      <c r="H1867" t="s">
        <v>7936</v>
      </c>
    </row>
    <row r="1868" spans="1:8">
      <c r="A1868" t="s">
        <v>6078</v>
      </c>
      <c r="B1868" t="s">
        <v>8290</v>
      </c>
      <c r="C1868" t="s">
        <v>3880</v>
      </c>
      <c r="D1868" s="105" t="s">
        <v>3881</v>
      </c>
      <c r="E1868" s="187" t="s">
        <v>3815</v>
      </c>
      <c r="F1868" t="s">
        <v>3812</v>
      </c>
      <c r="H1868" t="s">
        <v>7936</v>
      </c>
    </row>
    <row r="1869" spans="1:8">
      <c r="A1869" t="s">
        <v>6078</v>
      </c>
      <c r="B1869" t="s">
        <v>6160</v>
      </c>
      <c r="C1869" t="s">
        <v>3882</v>
      </c>
      <c r="D1869" s="105" t="s">
        <v>228</v>
      </c>
      <c r="E1869" s="187" t="s">
        <v>3815</v>
      </c>
      <c r="F1869" t="s">
        <v>3812</v>
      </c>
      <c r="H1869" t="s">
        <v>8291</v>
      </c>
    </row>
    <row r="1870" spans="1:8">
      <c r="A1870" t="s">
        <v>6078</v>
      </c>
      <c r="B1870" t="s">
        <v>6162</v>
      </c>
      <c r="C1870" t="s">
        <v>3883</v>
      </c>
      <c r="D1870" s="105" t="s">
        <v>232</v>
      </c>
      <c r="E1870" s="187" t="s">
        <v>3815</v>
      </c>
      <c r="F1870" t="s">
        <v>3812</v>
      </c>
      <c r="H1870" t="s">
        <v>8291</v>
      </c>
    </row>
    <row r="1871" spans="1:8">
      <c r="A1871" t="s">
        <v>6078</v>
      </c>
      <c r="B1871" t="s">
        <v>8292</v>
      </c>
      <c r="C1871" t="s">
        <v>3884</v>
      </c>
      <c r="D1871" s="105" t="s">
        <v>3885</v>
      </c>
      <c r="E1871" s="187" t="s">
        <v>3815</v>
      </c>
      <c r="F1871" t="s">
        <v>3812</v>
      </c>
      <c r="H1871" t="s">
        <v>8291</v>
      </c>
    </row>
    <row r="1872" spans="1:8">
      <c r="A1872" t="s">
        <v>6078</v>
      </c>
      <c r="B1872" t="s">
        <v>8293</v>
      </c>
      <c r="C1872" t="s">
        <v>3886</v>
      </c>
      <c r="D1872" s="105" t="s">
        <v>3887</v>
      </c>
      <c r="E1872" s="187" t="s">
        <v>3815</v>
      </c>
      <c r="F1872" t="s">
        <v>3812</v>
      </c>
      <c r="H1872" t="s">
        <v>8291</v>
      </c>
    </row>
    <row r="1873" spans="1:8">
      <c r="A1873" t="s">
        <v>6078</v>
      </c>
      <c r="B1873" t="s">
        <v>8294</v>
      </c>
      <c r="C1873" t="s">
        <v>3888</v>
      </c>
      <c r="D1873" s="105" t="s">
        <v>3889</v>
      </c>
      <c r="E1873" s="187" t="s">
        <v>3815</v>
      </c>
      <c r="F1873" t="s">
        <v>107</v>
      </c>
      <c r="H1873" t="s">
        <v>8295</v>
      </c>
    </row>
    <row r="1874" spans="1:8">
      <c r="A1874" t="s">
        <v>6078</v>
      </c>
      <c r="B1874" t="s">
        <v>7585</v>
      </c>
      <c r="C1874" t="s">
        <v>3890</v>
      </c>
      <c r="D1874" s="105" t="s">
        <v>2547</v>
      </c>
      <c r="E1874" s="187" t="s">
        <v>3815</v>
      </c>
      <c r="F1874" t="s">
        <v>107</v>
      </c>
      <c r="H1874" t="s">
        <v>7761</v>
      </c>
    </row>
    <row r="1875" spans="1:8">
      <c r="A1875" t="s">
        <v>6078</v>
      </c>
      <c r="B1875" t="s">
        <v>6112</v>
      </c>
      <c r="C1875" t="s">
        <v>3891</v>
      </c>
      <c r="D1875" s="105" t="s">
        <v>152</v>
      </c>
      <c r="E1875" s="187" t="s">
        <v>3815</v>
      </c>
      <c r="F1875" t="s">
        <v>3812</v>
      </c>
      <c r="H1875" t="s">
        <v>7951</v>
      </c>
    </row>
    <row r="1876" spans="1:8">
      <c r="A1876" t="s">
        <v>6078</v>
      </c>
      <c r="B1876" t="s">
        <v>6122</v>
      </c>
      <c r="C1876" t="s">
        <v>3892</v>
      </c>
      <c r="D1876" s="105" t="s">
        <v>166</v>
      </c>
      <c r="E1876" s="187" t="s">
        <v>3815</v>
      </c>
      <c r="F1876" t="s">
        <v>3812</v>
      </c>
      <c r="H1876" t="s">
        <v>7761</v>
      </c>
    </row>
    <row r="1877" spans="1:8">
      <c r="A1877" t="s">
        <v>6078</v>
      </c>
      <c r="B1877" t="s">
        <v>6117</v>
      </c>
      <c r="C1877" t="s">
        <v>3893</v>
      </c>
      <c r="D1877" s="105" t="s">
        <v>158</v>
      </c>
      <c r="E1877" s="187" t="s">
        <v>3815</v>
      </c>
      <c r="F1877" t="s">
        <v>2316</v>
      </c>
      <c r="H1877" t="s">
        <v>7761</v>
      </c>
    </row>
    <row r="1878" spans="1:8">
      <c r="A1878" t="s">
        <v>58</v>
      </c>
      <c r="B1878" t="s">
        <v>8296</v>
      </c>
      <c r="C1878" t="s">
        <v>3894</v>
      </c>
      <c r="D1878" s="105" t="s">
        <v>3895</v>
      </c>
      <c r="E1878" s="187" t="s">
        <v>3896</v>
      </c>
      <c r="F1878" t="s">
        <v>13</v>
      </c>
      <c r="H1878" t="s">
        <v>6867</v>
      </c>
    </row>
    <row r="1879" spans="1:8">
      <c r="A1879" t="s">
        <v>6078</v>
      </c>
      <c r="B1879" t="s">
        <v>8297</v>
      </c>
      <c r="C1879" t="s">
        <v>3897</v>
      </c>
      <c r="D1879" s="105" t="s">
        <v>3898</v>
      </c>
      <c r="E1879" s="187">
        <v>43349</v>
      </c>
      <c r="F1879" t="s">
        <v>2316</v>
      </c>
      <c r="H1879" t="s">
        <v>7761</v>
      </c>
    </row>
    <row r="1880" spans="1:8">
      <c r="A1880" t="s">
        <v>6078</v>
      </c>
      <c r="B1880" t="s">
        <v>8298</v>
      </c>
      <c r="C1880" t="s">
        <v>3899</v>
      </c>
      <c r="D1880" s="105" t="s">
        <v>3900</v>
      </c>
      <c r="E1880" s="187">
        <v>43349</v>
      </c>
      <c r="F1880" t="s">
        <v>2316</v>
      </c>
      <c r="H1880" t="s">
        <v>7761</v>
      </c>
    </row>
    <row r="1881" spans="1:8">
      <c r="A1881" t="s">
        <v>6078</v>
      </c>
      <c r="B1881" t="s">
        <v>8299</v>
      </c>
      <c r="C1881" t="s">
        <v>3901</v>
      </c>
      <c r="D1881" s="105" t="s">
        <v>3902</v>
      </c>
      <c r="E1881" s="187">
        <v>43349</v>
      </c>
      <c r="F1881" t="s">
        <v>2316</v>
      </c>
      <c r="H1881" t="s">
        <v>7761</v>
      </c>
    </row>
    <row r="1882" spans="1:8">
      <c r="A1882" t="s">
        <v>6078</v>
      </c>
      <c r="B1882" t="s">
        <v>8300</v>
      </c>
      <c r="C1882" t="s">
        <v>3903</v>
      </c>
      <c r="D1882" s="105" t="s">
        <v>3904</v>
      </c>
      <c r="E1882" s="187">
        <v>43349</v>
      </c>
      <c r="F1882" t="s">
        <v>2316</v>
      </c>
      <c r="H1882" t="s">
        <v>7832</v>
      </c>
    </row>
    <row r="1883" spans="1:8">
      <c r="A1883" t="s">
        <v>6078</v>
      </c>
      <c r="B1883" t="s">
        <v>8301</v>
      </c>
      <c r="C1883" t="s">
        <v>3905</v>
      </c>
      <c r="D1883" s="105" t="s">
        <v>3906</v>
      </c>
      <c r="E1883" s="187">
        <v>43349</v>
      </c>
      <c r="F1883" t="s">
        <v>2316</v>
      </c>
      <c r="H1883" t="s">
        <v>8291</v>
      </c>
    </row>
    <row r="1884" spans="1:8">
      <c r="A1884" t="s">
        <v>6078</v>
      </c>
      <c r="B1884" t="s">
        <v>8302</v>
      </c>
      <c r="C1884" t="s">
        <v>3907</v>
      </c>
      <c r="D1884" s="105" t="s">
        <v>3908</v>
      </c>
      <c r="E1884" s="187">
        <v>43349</v>
      </c>
      <c r="F1884" t="s">
        <v>2316</v>
      </c>
      <c r="H1884" t="s">
        <v>7815</v>
      </c>
    </row>
    <row r="1885" spans="1:8">
      <c r="A1885" t="s">
        <v>6078</v>
      </c>
      <c r="B1885" t="s">
        <v>8303</v>
      </c>
      <c r="C1885" t="s">
        <v>3909</v>
      </c>
      <c r="D1885" s="105" t="s">
        <v>3910</v>
      </c>
      <c r="E1885" s="187">
        <v>43349</v>
      </c>
      <c r="F1885" t="s">
        <v>2316</v>
      </c>
      <c r="H1885" t="s">
        <v>7815</v>
      </c>
    </row>
    <row r="1886" spans="1:8">
      <c r="A1886" t="s">
        <v>6078</v>
      </c>
      <c r="B1886" t="s">
        <v>8304</v>
      </c>
      <c r="C1886" t="s">
        <v>3911</v>
      </c>
      <c r="D1886" s="105" t="s">
        <v>3912</v>
      </c>
      <c r="E1886" s="187">
        <v>43349</v>
      </c>
      <c r="F1886" t="s">
        <v>2316</v>
      </c>
      <c r="H1886" t="s">
        <v>7815</v>
      </c>
    </row>
    <row r="1887" spans="1:8">
      <c r="A1887" t="s">
        <v>6078</v>
      </c>
      <c r="B1887" t="s">
        <v>8305</v>
      </c>
      <c r="C1887" t="s">
        <v>3913</v>
      </c>
      <c r="D1887" s="105" t="s">
        <v>3914</v>
      </c>
      <c r="E1887" s="187">
        <v>43349</v>
      </c>
      <c r="F1887" t="s">
        <v>2316</v>
      </c>
      <c r="H1887" t="s">
        <v>7815</v>
      </c>
    </row>
    <row r="1888" spans="1:8">
      <c r="A1888" t="s">
        <v>6078</v>
      </c>
      <c r="B1888" t="s">
        <v>8306</v>
      </c>
      <c r="C1888" t="s">
        <v>3915</v>
      </c>
      <c r="D1888" s="105" t="s">
        <v>764</v>
      </c>
      <c r="E1888" s="187">
        <v>43349</v>
      </c>
      <c r="F1888" t="s">
        <v>2316</v>
      </c>
      <c r="H1888" t="s">
        <v>7815</v>
      </c>
    </row>
    <row r="1889" spans="1:8">
      <c r="A1889" t="s">
        <v>6078</v>
      </c>
      <c r="B1889" t="s">
        <v>8307</v>
      </c>
      <c r="C1889" t="s">
        <v>3916</v>
      </c>
      <c r="D1889" s="105" t="s">
        <v>3917</v>
      </c>
      <c r="E1889" s="187">
        <v>43349</v>
      </c>
      <c r="F1889" t="s">
        <v>2316</v>
      </c>
      <c r="H1889" t="s">
        <v>7815</v>
      </c>
    </row>
    <row r="1890" spans="1:8">
      <c r="A1890" t="s">
        <v>6078</v>
      </c>
      <c r="B1890" t="s">
        <v>8308</v>
      </c>
      <c r="C1890" t="s">
        <v>3918</v>
      </c>
      <c r="D1890" s="105" t="s">
        <v>3919</v>
      </c>
      <c r="E1890" s="187">
        <v>43349</v>
      </c>
      <c r="F1890" t="s">
        <v>2316</v>
      </c>
      <c r="H1890" t="s">
        <v>7815</v>
      </c>
    </row>
    <row r="1891" spans="1:8">
      <c r="A1891" t="s">
        <v>6078</v>
      </c>
      <c r="B1891" t="s">
        <v>8309</v>
      </c>
      <c r="C1891" t="s">
        <v>3920</v>
      </c>
      <c r="D1891" s="105" t="s">
        <v>3921</v>
      </c>
      <c r="E1891" s="187">
        <v>43349</v>
      </c>
      <c r="F1891" t="s">
        <v>2316</v>
      </c>
      <c r="H1891" t="s">
        <v>7815</v>
      </c>
    </row>
    <row r="1892" spans="1:8">
      <c r="A1892" t="s">
        <v>6078</v>
      </c>
      <c r="B1892" t="s">
        <v>8310</v>
      </c>
      <c r="C1892" t="s">
        <v>3922</v>
      </c>
      <c r="D1892" s="105" t="s">
        <v>3923</v>
      </c>
      <c r="E1892" s="187">
        <v>43349</v>
      </c>
      <c r="F1892" t="s">
        <v>2316</v>
      </c>
      <c r="H1892" t="s">
        <v>7815</v>
      </c>
    </row>
    <row r="1893" spans="1:8">
      <c r="A1893" t="s">
        <v>6078</v>
      </c>
      <c r="B1893" t="s">
        <v>8311</v>
      </c>
      <c r="C1893" t="s">
        <v>3924</v>
      </c>
      <c r="D1893" s="105" t="s">
        <v>3925</v>
      </c>
      <c r="E1893" s="187">
        <v>43349</v>
      </c>
      <c r="F1893" t="s">
        <v>2316</v>
      </c>
      <c r="H1893" t="s">
        <v>7815</v>
      </c>
    </row>
    <row r="1894" spans="1:8">
      <c r="A1894" t="s">
        <v>6078</v>
      </c>
      <c r="B1894" t="s">
        <v>8312</v>
      </c>
      <c r="C1894" t="s">
        <v>3926</v>
      </c>
      <c r="D1894" s="105" t="s">
        <v>3927</v>
      </c>
      <c r="E1894" s="187">
        <v>43349</v>
      </c>
      <c r="F1894" t="s">
        <v>2316</v>
      </c>
      <c r="H1894" t="s">
        <v>7815</v>
      </c>
    </row>
    <row r="1895" spans="1:8">
      <c r="A1895" t="s">
        <v>6078</v>
      </c>
      <c r="B1895" t="s">
        <v>8313</v>
      </c>
      <c r="C1895" t="s">
        <v>3928</v>
      </c>
      <c r="D1895" s="105" t="s">
        <v>3929</v>
      </c>
      <c r="E1895" s="187">
        <v>43349</v>
      </c>
      <c r="F1895" t="s">
        <v>2316</v>
      </c>
      <c r="H1895" t="s">
        <v>7815</v>
      </c>
    </row>
    <row r="1896" spans="1:8">
      <c r="A1896" t="s">
        <v>6659</v>
      </c>
      <c r="B1896" t="s">
        <v>8314</v>
      </c>
      <c r="C1896" t="s">
        <v>3930</v>
      </c>
      <c r="D1896" s="105" t="s">
        <v>3931</v>
      </c>
      <c r="E1896" s="187">
        <v>43349</v>
      </c>
      <c r="F1896" t="s">
        <v>2316</v>
      </c>
      <c r="H1896" t="s">
        <v>6757</v>
      </c>
    </row>
    <row r="1897" spans="1:8">
      <c r="A1897" t="s">
        <v>58</v>
      </c>
      <c r="B1897" t="s">
        <v>8315</v>
      </c>
      <c r="C1897" t="s">
        <v>3932</v>
      </c>
      <c r="D1897" s="105" t="s">
        <v>3933</v>
      </c>
      <c r="E1897" s="187" t="s">
        <v>3815</v>
      </c>
      <c r="F1897" t="s">
        <v>15</v>
      </c>
      <c r="H1897" t="s">
        <v>4735</v>
      </c>
    </row>
    <row r="1898" spans="1:8">
      <c r="A1898" t="s">
        <v>58</v>
      </c>
      <c r="B1898" t="s">
        <v>8316</v>
      </c>
      <c r="C1898" t="s">
        <v>3934</v>
      </c>
      <c r="D1898" s="105" t="s">
        <v>3935</v>
      </c>
      <c r="E1898" s="187" t="s">
        <v>3936</v>
      </c>
      <c r="F1898" t="s">
        <v>15</v>
      </c>
      <c r="H1898" t="s">
        <v>4735</v>
      </c>
    </row>
    <row r="1899" spans="1:8">
      <c r="A1899" t="s">
        <v>6531</v>
      </c>
      <c r="B1899" t="s">
        <v>8317</v>
      </c>
      <c r="C1899" t="s">
        <v>3937</v>
      </c>
      <c r="D1899" s="105" t="s">
        <v>632</v>
      </c>
      <c r="E1899" s="187" t="s">
        <v>3936</v>
      </c>
      <c r="F1899" t="s">
        <v>3812</v>
      </c>
      <c r="H1899" t="s">
        <v>6638</v>
      </c>
    </row>
    <row r="1901" spans="1:8">
      <c r="A1901" t="s">
        <v>6659</v>
      </c>
      <c r="B1901" t="s">
        <v>8318</v>
      </c>
      <c r="C1901" t="s">
        <v>3938</v>
      </c>
      <c r="D1901" s="105" t="s">
        <v>3939</v>
      </c>
      <c r="E1901" s="187" t="s">
        <v>3815</v>
      </c>
      <c r="F1901" t="s">
        <v>3940</v>
      </c>
      <c r="H1901" t="s">
        <v>7843</v>
      </c>
    </row>
    <row r="1902" spans="1:8">
      <c r="A1902" t="s">
        <v>6659</v>
      </c>
      <c r="B1902" t="s">
        <v>8319</v>
      </c>
      <c r="C1902" t="s">
        <v>3941</v>
      </c>
      <c r="D1902" s="105" t="s">
        <v>3942</v>
      </c>
      <c r="E1902" s="187" t="s">
        <v>3815</v>
      </c>
      <c r="F1902" t="s">
        <v>3940</v>
      </c>
      <c r="H1902" t="s">
        <v>7843</v>
      </c>
    </row>
    <row r="1903" spans="1:8">
      <c r="A1903" t="s">
        <v>6659</v>
      </c>
      <c r="B1903" t="s">
        <v>8320</v>
      </c>
      <c r="C1903" t="s">
        <v>3943</v>
      </c>
      <c r="D1903" s="105" t="s">
        <v>3944</v>
      </c>
      <c r="E1903" s="187" t="s">
        <v>3815</v>
      </c>
      <c r="F1903" t="s">
        <v>3940</v>
      </c>
      <c r="H1903" t="s">
        <v>8321</v>
      </c>
    </row>
    <row r="1904" spans="1:8">
      <c r="A1904" t="s">
        <v>6078</v>
      </c>
      <c r="B1904" t="s">
        <v>8322</v>
      </c>
      <c r="C1904" t="s">
        <v>3945</v>
      </c>
      <c r="D1904" s="105" t="s">
        <v>3946</v>
      </c>
      <c r="E1904" s="187">
        <v>43353</v>
      </c>
      <c r="F1904" t="s">
        <v>3947</v>
      </c>
      <c r="H1904" t="s">
        <v>8323</v>
      </c>
    </row>
    <row r="1905" spans="1:8">
      <c r="A1905" t="s">
        <v>6078</v>
      </c>
      <c r="B1905" t="s">
        <v>8324</v>
      </c>
      <c r="C1905" t="s">
        <v>3948</v>
      </c>
      <c r="D1905" s="105" t="s">
        <v>3949</v>
      </c>
      <c r="E1905" s="187">
        <v>43353</v>
      </c>
      <c r="F1905" t="s">
        <v>3947</v>
      </c>
      <c r="H1905" t="s">
        <v>8325</v>
      </c>
    </row>
    <row r="1906" spans="1:8">
      <c r="A1906" t="s">
        <v>6078</v>
      </c>
      <c r="B1906" t="s">
        <v>8326</v>
      </c>
      <c r="C1906" t="s">
        <v>3950</v>
      </c>
      <c r="D1906" s="105" t="s">
        <v>3951</v>
      </c>
      <c r="E1906" s="187">
        <v>43353</v>
      </c>
      <c r="F1906" t="s">
        <v>3952</v>
      </c>
      <c r="H1906" t="s">
        <v>6118</v>
      </c>
    </row>
    <row r="1907" spans="1:8">
      <c r="A1907" t="s">
        <v>6078</v>
      </c>
      <c r="B1907" t="s">
        <v>8327</v>
      </c>
      <c r="C1907" t="s">
        <v>3953</v>
      </c>
      <c r="D1907" s="105" t="s">
        <v>3954</v>
      </c>
      <c r="E1907" s="187">
        <v>43353</v>
      </c>
      <c r="F1907" t="s">
        <v>3952</v>
      </c>
      <c r="H1907" t="s">
        <v>7815</v>
      </c>
    </row>
    <row r="1908" spans="1:8">
      <c r="A1908" t="s">
        <v>6078</v>
      </c>
      <c r="B1908" t="s">
        <v>8328</v>
      </c>
      <c r="C1908" t="s">
        <v>3955</v>
      </c>
      <c r="D1908" s="105" t="s">
        <v>3956</v>
      </c>
      <c r="E1908" s="187">
        <v>43353</v>
      </c>
      <c r="F1908" t="s">
        <v>3952</v>
      </c>
      <c r="H1908" t="s">
        <v>7815</v>
      </c>
    </row>
    <row r="1909" spans="1:8">
      <c r="A1909" t="s">
        <v>6078</v>
      </c>
      <c r="B1909" t="s">
        <v>8329</v>
      </c>
      <c r="C1909" t="s">
        <v>3957</v>
      </c>
      <c r="D1909" s="105" t="s">
        <v>3958</v>
      </c>
      <c r="E1909" s="187">
        <v>43353</v>
      </c>
      <c r="F1909" t="s">
        <v>3952</v>
      </c>
      <c r="H1909" t="s">
        <v>7815</v>
      </c>
    </row>
    <row r="1910" spans="1:8">
      <c r="A1910" t="s">
        <v>6078</v>
      </c>
      <c r="B1910" t="s">
        <v>8330</v>
      </c>
      <c r="C1910" t="s">
        <v>3959</v>
      </c>
      <c r="D1910" s="105" t="s">
        <v>3960</v>
      </c>
      <c r="E1910" s="187">
        <v>43353</v>
      </c>
      <c r="F1910" t="s">
        <v>3952</v>
      </c>
      <c r="H1910" t="s">
        <v>7815</v>
      </c>
    </row>
    <row r="1911" spans="1:8">
      <c r="A1911" t="s">
        <v>6078</v>
      </c>
      <c r="B1911" t="s">
        <v>8331</v>
      </c>
      <c r="C1911" t="s">
        <v>3961</v>
      </c>
      <c r="D1911" s="105" t="s">
        <v>3962</v>
      </c>
      <c r="E1911" s="187">
        <v>43353</v>
      </c>
      <c r="F1911" t="s">
        <v>3952</v>
      </c>
      <c r="H1911" t="s">
        <v>7815</v>
      </c>
    </row>
    <row r="1912" spans="1:8">
      <c r="A1912" t="s">
        <v>6078</v>
      </c>
      <c r="B1912" t="s">
        <v>8332</v>
      </c>
      <c r="C1912" t="s">
        <v>3963</v>
      </c>
      <c r="D1912" s="105" t="s">
        <v>3614</v>
      </c>
      <c r="E1912" s="187">
        <v>43353</v>
      </c>
      <c r="F1912" t="s">
        <v>3952</v>
      </c>
      <c r="H1912" t="s">
        <v>7320</v>
      </c>
    </row>
    <row r="1913" spans="1:8">
      <c r="A1913" t="s">
        <v>6078</v>
      </c>
      <c r="B1913" t="s">
        <v>8333</v>
      </c>
      <c r="C1913" t="s">
        <v>3964</v>
      </c>
      <c r="D1913" s="105" t="s">
        <v>3965</v>
      </c>
      <c r="E1913" s="187">
        <v>43357</v>
      </c>
      <c r="F1913" t="s">
        <v>3952</v>
      </c>
      <c r="H1913" t="s">
        <v>6118</v>
      </c>
    </row>
    <row r="1914" spans="1:8">
      <c r="A1914" t="s">
        <v>6078</v>
      </c>
      <c r="B1914" t="s">
        <v>8334</v>
      </c>
      <c r="C1914" t="s">
        <v>3966</v>
      </c>
      <c r="D1914" s="105" t="s">
        <v>3967</v>
      </c>
      <c r="E1914" s="187">
        <v>43357</v>
      </c>
      <c r="F1914" t="s">
        <v>3947</v>
      </c>
      <c r="H1914" t="s">
        <v>8323</v>
      </c>
    </row>
    <row r="1915" spans="1:8">
      <c r="A1915" t="s">
        <v>58</v>
      </c>
      <c r="B1915" t="s">
        <v>8335</v>
      </c>
      <c r="C1915" t="s">
        <v>3968</v>
      </c>
      <c r="D1915" s="105" t="s">
        <v>3969</v>
      </c>
      <c r="E1915" s="187" t="s">
        <v>3896</v>
      </c>
      <c r="F1915" t="s">
        <v>15</v>
      </c>
      <c r="H1915" t="s">
        <v>6867</v>
      </c>
    </row>
    <row r="1916" spans="1:8">
      <c r="A1916" t="s">
        <v>6078</v>
      </c>
      <c r="B1916" t="s">
        <v>8336</v>
      </c>
      <c r="C1916" t="s">
        <v>3970</v>
      </c>
      <c r="D1916" s="105" t="s">
        <v>3971</v>
      </c>
      <c r="E1916" s="187">
        <v>43360</v>
      </c>
      <c r="H1916" t="s">
        <v>7815</v>
      </c>
    </row>
    <row r="1917" spans="1:8">
      <c r="A1917" t="s">
        <v>6078</v>
      </c>
      <c r="B1917" t="s">
        <v>8337</v>
      </c>
      <c r="C1917" t="s">
        <v>3972</v>
      </c>
      <c r="D1917" s="105" t="s">
        <v>3973</v>
      </c>
      <c r="E1917" s="187">
        <v>43360</v>
      </c>
      <c r="F1917" t="s">
        <v>2316</v>
      </c>
      <c r="H1917" t="s">
        <v>8325</v>
      </c>
    </row>
    <row r="1918" spans="1:8">
      <c r="A1918" t="s">
        <v>58</v>
      </c>
      <c r="B1918" t="s">
        <v>8338</v>
      </c>
      <c r="C1918" t="s">
        <v>3974</v>
      </c>
      <c r="D1918" s="105" t="s">
        <v>3975</v>
      </c>
      <c r="E1918" s="187">
        <v>43350</v>
      </c>
      <c r="F1918" t="s">
        <v>15</v>
      </c>
      <c r="H1918" t="s">
        <v>6867</v>
      </c>
    </row>
    <row r="1919" spans="1:8">
      <c r="A1919" t="s">
        <v>6659</v>
      </c>
      <c r="B1919" t="s">
        <v>8339</v>
      </c>
      <c r="C1919" t="s">
        <v>3976</v>
      </c>
      <c r="D1919" s="105" t="s">
        <v>3977</v>
      </c>
      <c r="F1919" t="s">
        <v>3812</v>
      </c>
      <c r="H1919" t="s">
        <v>8150</v>
      </c>
    </row>
    <row r="1920" spans="1:8">
      <c r="A1920" t="s">
        <v>6078</v>
      </c>
      <c r="B1920" t="s">
        <v>7928</v>
      </c>
      <c r="C1920" t="s">
        <v>3978</v>
      </c>
      <c r="D1920" s="105" t="s">
        <v>3150</v>
      </c>
      <c r="E1920" s="187">
        <v>43360</v>
      </c>
      <c r="F1920" t="s">
        <v>3812</v>
      </c>
      <c r="H1920" t="s">
        <v>8340</v>
      </c>
    </row>
    <row r="1921" spans="1:8">
      <c r="A1921" t="s">
        <v>6078</v>
      </c>
      <c r="B1921" t="s">
        <v>8107</v>
      </c>
      <c r="C1921" t="s">
        <v>3979</v>
      </c>
      <c r="D1921" s="105" t="s">
        <v>3505</v>
      </c>
      <c r="E1921" s="187">
        <v>43360</v>
      </c>
      <c r="F1921" t="s">
        <v>3812</v>
      </c>
      <c r="H1921" t="s">
        <v>8340</v>
      </c>
    </row>
    <row r="1922" spans="1:8">
      <c r="A1922" t="s">
        <v>6078</v>
      </c>
      <c r="B1922" t="s">
        <v>8341</v>
      </c>
      <c r="C1922" t="s">
        <v>3980</v>
      </c>
      <c r="D1922" s="105" t="s">
        <v>3981</v>
      </c>
      <c r="E1922" s="187">
        <v>43360</v>
      </c>
      <c r="F1922" t="s">
        <v>107</v>
      </c>
      <c r="H1922" t="s">
        <v>8340</v>
      </c>
    </row>
    <row r="1923" spans="1:8">
      <c r="A1923" t="s">
        <v>6078</v>
      </c>
      <c r="B1923" t="s">
        <v>8342</v>
      </c>
      <c r="C1923" t="s">
        <v>3982</v>
      </c>
      <c r="D1923" s="105" t="s">
        <v>3983</v>
      </c>
      <c r="E1923" s="187">
        <v>43366</v>
      </c>
      <c r="F1923" t="s">
        <v>3812</v>
      </c>
      <c r="H1923" t="s">
        <v>8340</v>
      </c>
    </row>
    <row r="1924" spans="1:8">
      <c r="A1924" t="s">
        <v>6078</v>
      </c>
      <c r="B1924" t="s">
        <v>8343</v>
      </c>
      <c r="C1924" t="s">
        <v>3984</v>
      </c>
      <c r="D1924" s="105" t="s">
        <v>3985</v>
      </c>
      <c r="E1924" s="187">
        <v>54321</v>
      </c>
      <c r="F1924" t="s">
        <v>3234</v>
      </c>
      <c r="H1924" t="s">
        <v>8323</v>
      </c>
    </row>
    <row r="1925" spans="1:8">
      <c r="A1925" t="s">
        <v>6372</v>
      </c>
      <c r="B1925" t="s">
        <v>8344</v>
      </c>
      <c r="C1925" t="s">
        <v>3986</v>
      </c>
      <c r="D1925" s="105" t="s">
        <v>3987</v>
      </c>
      <c r="H1925" t="s">
        <v>8152</v>
      </c>
    </row>
    <row r="1926" spans="1:8">
      <c r="A1926" t="s">
        <v>6531</v>
      </c>
      <c r="B1926" t="s">
        <v>8345</v>
      </c>
      <c r="C1926" t="s">
        <v>3988</v>
      </c>
      <c r="D1926" s="105" t="s">
        <v>3989</v>
      </c>
      <c r="E1926" s="187" t="s">
        <v>3990</v>
      </c>
      <c r="F1926" t="s">
        <v>3812</v>
      </c>
      <c r="H1926" t="s">
        <v>7822</v>
      </c>
    </row>
    <row r="1927" spans="1:8">
      <c r="A1927" t="s">
        <v>6531</v>
      </c>
      <c r="B1927" t="s">
        <v>8346</v>
      </c>
      <c r="C1927" t="s">
        <v>3991</v>
      </c>
      <c r="D1927" s="105" t="s">
        <v>3992</v>
      </c>
      <c r="E1927" s="187" t="s">
        <v>3993</v>
      </c>
      <c r="F1927" t="s">
        <v>3812</v>
      </c>
      <c r="H1927" t="s">
        <v>7822</v>
      </c>
    </row>
    <row r="1928" spans="1:8">
      <c r="A1928" t="s">
        <v>6531</v>
      </c>
      <c r="B1928" t="s">
        <v>8347</v>
      </c>
      <c r="C1928" t="s">
        <v>3994</v>
      </c>
      <c r="D1928" s="105" t="s">
        <v>3995</v>
      </c>
      <c r="E1928" s="187" t="s">
        <v>3996</v>
      </c>
      <c r="F1928" t="s">
        <v>2316</v>
      </c>
      <c r="H1928" t="s">
        <v>7584</v>
      </c>
    </row>
    <row r="1929" spans="1:8">
      <c r="A1929" t="s">
        <v>6078</v>
      </c>
      <c r="B1929" t="s">
        <v>8348</v>
      </c>
      <c r="C1929" t="s">
        <v>3997</v>
      </c>
      <c r="D1929" s="105" t="s">
        <v>3998</v>
      </c>
      <c r="E1929" s="187">
        <v>43370</v>
      </c>
      <c r="F1929" t="s">
        <v>3812</v>
      </c>
      <c r="H1929" t="s">
        <v>8323</v>
      </c>
    </row>
    <row r="1930" spans="1:8">
      <c r="A1930" t="s">
        <v>6531</v>
      </c>
      <c r="B1930" t="s">
        <v>8349</v>
      </c>
      <c r="C1930" t="s">
        <v>3999</v>
      </c>
      <c r="D1930" s="105" t="s">
        <v>4000</v>
      </c>
      <c r="E1930" s="187" t="s">
        <v>4001</v>
      </c>
      <c r="F1930" t="s">
        <v>3812</v>
      </c>
      <c r="H1930" t="s">
        <v>7822</v>
      </c>
    </row>
    <row r="1931" spans="1:8">
      <c r="A1931" t="s">
        <v>6372</v>
      </c>
      <c r="B1931" t="s">
        <v>8350</v>
      </c>
      <c r="C1931" t="s">
        <v>4002</v>
      </c>
      <c r="D1931" s="105" t="s">
        <v>4003</v>
      </c>
      <c r="E1931" s="187">
        <v>43374</v>
      </c>
      <c r="F1931" t="s">
        <v>4004</v>
      </c>
      <c r="H1931" t="s">
        <v>6518</v>
      </c>
    </row>
    <row r="1932" spans="1:8">
      <c r="A1932" t="s">
        <v>6213</v>
      </c>
      <c r="B1932" t="s">
        <v>8351</v>
      </c>
      <c r="C1932" t="s">
        <v>4005</v>
      </c>
      <c r="D1932" s="105" t="s">
        <v>4006</v>
      </c>
      <c r="E1932" s="187">
        <v>43374</v>
      </c>
      <c r="F1932" t="s">
        <v>4004</v>
      </c>
      <c r="H1932" t="s">
        <v>7457</v>
      </c>
    </row>
    <row r="1933" spans="1:8">
      <c r="A1933" t="s">
        <v>6213</v>
      </c>
      <c r="B1933" t="s">
        <v>8352</v>
      </c>
      <c r="C1933" t="s">
        <v>4007</v>
      </c>
      <c r="D1933" s="105" t="s">
        <v>4008</v>
      </c>
      <c r="E1933" s="187">
        <v>43374</v>
      </c>
      <c r="F1933" t="s">
        <v>4004</v>
      </c>
      <c r="H1933" t="s">
        <v>8048</v>
      </c>
    </row>
    <row r="1934" spans="1:8">
      <c r="A1934" t="s">
        <v>6213</v>
      </c>
      <c r="B1934" t="s">
        <v>8353</v>
      </c>
      <c r="C1934" t="s">
        <v>4009</v>
      </c>
      <c r="D1934" s="105" t="s">
        <v>4010</v>
      </c>
      <c r="E1934" s="187">
        <v>43374</v>
      </c>
      <c r="F1934" t="s">
        <v>2316</v>
      </c>
      <c r="H1934" t="s">
        <v>6226</v>
      </c>
    </row>
    <row r="1935" spans="1:8">
      <c r="A1935" t="s">
        <v>6213</v>
      </c>
      <c r="B1935" t="s">
        <v>6235</v>
      </c>
      <c r="C1935" t="s">
        <v>4011</v>
      </c>
      <c r="D1935" s="105" t="s">
        <v>349</v>
      </c>
      <c r="E1935" s="187">
        <v>43374</v>
      </c>
      <c r="F1935" t="s">
        <v>4004</v>
      </c>
      <c r="H1935" t="s">
        <v>7882</v>
      </c>
    </row>
    <row r="1936" spans="1:8">
      <c r="A1936" t="s">
        <v>6531</v>
      </c>
      <c r="B1936" t="s">
        <v>8354</v>
      </c>
      <c r="C1936" t="s">
        <v>4012</v>
      </c>
      <c r="D1936" s="105" t="s">
        <v>4013</v>
      </c>
      <c r="E1936" s="187" t="s">
        <v>4014</v>
      </c>
      <c r="F1936" t="s">
        <v>3812</v>
      </c>
      <c r="H1936" t="s">
        <v>8355</v>
      </c>
    </row>
    <row r="1937" spans="1:8">
      <c r="A1937" t="s">
        <v>6531</v>
      </c>
      <c r="B1937" t="s">
        <v>8356</v>
      </c>
      <c r="C1937" t="s">
        <v>4015</v>
      </c>
      <c r="D1937" s="105" t="s">
        <v>4016</v>
      </c>
      <c r="E1937" s="187" t="s">
        <v>4014</v>
      </c>
      <c r="F1937" t="s">
        <v>2316</v>
      </c>
      <c r="H1937" t="s">
        <v>7822</v>
      </c>
    </row>
    <row r="1938" spans="1:8">
      <c r="A1938" t="s">
        <v>6659</v>
      </c>
      <c r="B1938" t="s">
        <v>8357</v>
      </c>
      <c r="C1938" t="s">
        <v>4017</v>
      </c>
      <c r="D1938" s="105" t="s">
        <v>4018</v>
      </c>
      <c r="E1938" s="187" t="s">
        <v>4014</v>
      </c>
      <c r="F1938" t="s">
        <v>3812</v>
      </c>
      <c r="H1938" t="s">
        <v>7483</v>
      </c>
    </row>
    <row r="1939" spans="1:8">
      <c r="A1939" t="s">
        <v>6659</v>
      </c>
      <c r="B1939" t="s">
        <v>8358</v>
      </c>
      <c r="C1939" t="s">
        <v>4019</v>
      </c>
      <c r="D1939" s="105" t="s">
        <v>4020</v>
      </c>
      <c r="E1939" s="187" t="s">
        <v>4014</v>
      </c>
      <c r="F1939" t="s">
        <v>3812</v>
      </c>
      <c r="H1939" t="s">
        <v>7263</v>
      </c>
    </row>
    <row r="1940" spans="1:8">
      <c r="A1940" t="s">
        <v>6659</v>
      </c>
      <c r="B1940" t="s">
        <v>8359</v>
      </c>
      <c r="C1940" t="s">
        <v>4021</v>
      </c>
      <c r="D1940" s="105" t="s">
        <v>4022</v>
      </c>
      <c r="E1940" s="187" t="s">
        <v>4014</v>
      </c>
      <c r="F1940" t="s">
        <v>3812</v>
      </c>
      <c r="H1940" t="s">
        <v>7265</v>
      </c>
    </row>
    <row r="1941" spans="1:8">
      <c r="A1941" t="s">
        <v>6078</v>
      </c>
      <c r="B1941" t="s">
        <v>8360</v>
      </c>
      <c r="C1941" t="s">
        <v>4023</v>
      </c>
      <c r="D1941" s="105" t="s">
        <v>4024</v>
      </c>
      <c r="E1941" s="187" t="s">
        <v>4014</v>
      </c>
      <c r="F1941" t="s">
        <v>3812</v>
      </c>
      <c r="H1941" t="s">
        <v>8323</v>
      </c>
    </row>
    <row r="1942" spans="1:8">
      <c r="A1942" t="s">
        <v>6078</v>
      </c>
      <c r="B1942" t="s">
        <v>8361</v>
      </c>
      <c r="C1942" t="s">
        <v>4025</v>
      </c>
      <c r="D1942" s="105" t="s">
        <v>4026</v>
      </c>
      <c r="E1942" s="187" t="s">
        <v>4014</v>
      </c>
      <c r="F1942" t="s">
        <v>3812</v>
      </c>
      <c r="H1942" t="s">
        <v>8323</v>
      </c>
    </row>
    <row r="1943" spans="1:8">
      <c r="A1943" t="s">
        <v>6078</v>
      </c>
      <c r="B1943" t="s">
        <v>8362</v>
      </c>
      <c r="C1943" t="s">
        <v>4027</v>
      </c>
      <c r="D1943" s="105" t="s">
        <v>4028</v>
      </c>
      <c r="E1943" s="187" t="s">
        <v>4014</v>
      </c>
      <c r="F1943" t="s">
        <v>3812</v>
      </c>
      <c r="H1943" t="s">
        <v>8340</v>
      </c>
    </row>
    <row r="1944" spans="1:8">
      <c r="A1944" t="s">
        <v>6078</v>
      </c>
      <c r="B1944" t="s">
        <v>8363</v>
      </c>
      <c r="C1944" t="s">
        <v>4029</v>
      </c>
      <c r="D1944" s="105" t="s">
        <v>4030</v>
      </c>
      <c r="E1944" s="187" t="s">
        <v>4014</v>
      </c>
      <c r="F1944" t="s">
        <v>3812</v>
      </c>
      <c r="H1944" t="s">
        <v>8340</v>
      </c>
    </row>
    <row r="1945" spans="1:8">
      <c r="A1945" t="s">
        <v>6078</v>
      </c>
      <c r="B1945" t="s">
        <v>8364</v>
      </c>
      <c r="C1945" t="s">
        <v>4031</v>
      </c>
      <c r="D1945" s="105" t="s">
        <v>4032</v>
      </c>
      <c r="E1945" s="187" t="s">
        <v>4014</v>
      </c>
      <c r="F1945" t="s">
        <v>3812</v>
      </c>
      <c r="H1945" t="s">
        <v>8340</v>
      </c>
    </row>
    <row r="1946" spans="1:8">
      <c r="A1946" t="s">
        <v>6078</v>
      </c>
      <c r="B1946" t="s">
        <v>8365</v>
      </c>
      <c r="C1946" t="s">
        <v>4033</v>
      </c>
      <c r="D1946" s="105" t="s">
        <v>4034</v>
      </c>
      <c r="E1946" s="187" t="s">
        <v>4014</v>
      </c>
      <c r="F1946" t="s">
        <v>3812</v>
      </c>
      <c r="H1946" t="s">
        <v>6118</v>
      </c>
    </row>
    <row r="1947" spans="1:8">
      <c r="A1947" t="s">
        <v>6659</v>
      </c>
      <c r="B1947" t="s">
        <v>8366</v>
      </c>
      <c r="C1947" t="s">
        <v>4035</v>
      </c>
      <c r="D1947" s="105" t="s">
        <v>4036</v>
      </c>
      <c r="E1947" s="187" t="s">
        <v>4014</v>
      </c>
      <c r="F1947" t="s">
        <v>3812</v>
      </c>
      <c r="H1947" t="s">
        <v>8367</v>
      </c>
    </row>
    <row r="1948" spans="1:8">
      <c r="A1948" t="s">
        <v>6372</v>
      </c>
      <c r="B1948" t="s">
        <v>8006</v>
      </c>
      <c r="C1948" t="s">
        <v>4037</v>
      </c>
      <c r="D1948" s="105" t="s">
        <v>3304</v>
      </c>
      <c r="E1948" s="187" t="s">
        <v>4014</v>
      </c>
      <c r="F1948" t="s">
        <v>3812</v>
      </c>
      <c r="H1948" t="s">
        <v>8152</v>
      </c>
    </row>
    <row r="1949" spans="1:8">
      <c r="A1949" t="s">
        <v>6372</v>
      </c>
      <c r="B1949" t="s">
        <v>8368</v>
      </c>
      <c r="C1949" t="s">
        <v>4038</v>
      </c>
      <c r="D1949" s="105" t="s">
        <v>4039</v>
      </c>
      <c r="E1949" s="187" t="s">
        <v>4014</v>
      </c>
      <c r="F1949" t="s">
        <v>3812</v>
      </c>
      <c r="H1949" t="s">
        <v>7681</v>
      </c>
    </row>
    <row r="1950" spans="1:8">
      <c r="A1950" t="s">
        <v>6531</v>
      </c>
      <c r="B1950" t="s">
        <v>8369</v>
      </c>
      <c r="C1950" t="s">
        <v>4040</v>
      </c>
      <c r="D1950" s="105" t="s">
        <v>4041</v>
      </c>
      <c r="E1950" s="187" t="s">
        <v>4042</v>
      </c>
      <c r="F1950" t="s">
        <v>3812</v>
      </c>
      <c r="H1950" t="s">
        <v>8355</v>
      </c>
    </row>
    <row r="1951" spans="1:8">
      <c r="A1951" t="s">
        <v>6078</v>
      </c>
      <c r="B1951" t="s">
        <v>8370</v>
      </c>
      <c r="C1951" t="s">
        <v>4043</v>
      </c>
      <c r="D1951" s="105" t="s">
        <v>4044</v>
      </c>
      <c r="E1951" s="187" t="s">
        <v>4042</v>
      </c>
      <c r="F1951" t="s">
        <v>3812</v>
      </c>
      <c r="H1951" t="s">
        <v>8371</v>
      </c>
    </row>
    <row r="1952" spans="1:8">
      <c r="A1952" t="s">
        <v>6659</v>
      </c>
      <c r="B1952" t="s">
        <v>8372</v>
      </c>
      <c r="C1952" t="s">
        <v>4045</v>
      </c>
      <c r="D1952" s="105" t="s">
        <v>4046</v>
      </c>
      <c r="E1952" s="187" t="s">
        <v>4014</v>
      </c>
      <c r="F1952" t="s">
        <v>2316</v>
      </c>
      <c r="H1952" t="s">
        <v>7276</v>
      </c>
    </row>
    <row r="1953" spans="1:8">
      <c r="A1953" t="s">
        <v>6078</v>
      </c>
      <c r="B1953" t="s">
        <v>8373</v>
      </c>
      <c r="C1953" t="s">
        <v>4047</v>
      </c>
      <c r="D1953" s="105" t="s">
        <v>4048</v>
      </c>
      <c r="E1953" s="187" t="s">
        <v>4014</v>
      </c>
      <c r="F1953" t="s">
        <v>3812</v>
      </c>
      <c r="H1953" t="s">
        <v>8371</v>
      </c>
    </row>
    <row r="1954" spans="1:8">
      <c r="A1954" t="s">
        <v>6078</v>
      </c>
      <c r="B1954" t="s">
        <v>8374</v>
      </c>
      <c r="C1954" t="s">
        <v>4049</v>
      </c>
      <c r="D1954" s="105" t="s">
        <v>4050</v>
      </c>
      <c r="E1954" s="187" t="s">
        <v>4014</v>
      </c>
      <c r="F1954" t="s">
        <v>3812</v>
      </c>
      <c r="H1954" t="s">
        <v>8371</v>
      </c>
    </row>
    <row r="1955" spans="1:8">
      <c r="A1955" t="s">
        <v>6372</v>
      </c>
      <c r="B1955" t="s">
        <v>8375</v>
      </c>
      <c r="C1955" t="s">
        <v>4051</v>
      </c>
      <c r="D1955" s="105" t="s">
        <v>4052</v>
      </c>
      <c r="E1955" s="187" t="s">
        <v>4014</v>
      </c>
      <c r="F1955" t="s">
        <v>3812</v>
      </c>
      <c r="H1955" t="s">
        <v>7749</v>
      </c>
    </row>
    <row r="1956" spans="1:8">
      <c r="A1956" t="s">
        <v>6078</v>
      </c>
      <c r="B1956" t="s">
        <v>7634</v>
      </c>
      <c r="C1956" t="s">
        <v>4053</v>
      </c>
      <c r="D1956" s="105" t="s">
        <v>2628</v>
      </c>
      <c r="E1956" s="187" t="s">
        <v>4014</v>
      </c>
      <c r="F1956" t="s">
        <v>3812</v>
      </c>
      <c r="H1956" t="s">
        <v>8325</v>
      </c>
    </row>
    <row r="1957" spans="1:8">
      <c r="A1957" t="s">
        <v>6078</v>
      </c>
      <c r="B1957" t="s">
        <v>6204</v>
      </c>
      <c r="C1957" t="s">
        <v>4054</v>
      </c>
      <c r="D1957" s="105" t="s">
        <v>298</v>
      </c>
      <c r="E1957" s="187" t="s">
        <v>4014</v>
      </c>
      <c r="F1957" t="s">
        <v>3812</v>
      </c>
      <c r="H1957" t="s">
        <v>8376</v>
      </c>
    </row>
    <row r="1958" spans="1:8">
      <c r="A1958" t="s">
        <v>6078</v>
      </c>
      <c r="B1958" t="s">
        <v>7918</v>
      </c>
      <c r="C1958" t="s">
        <v>4055</v>
      </c>
      <c r="D1958" s="105" t="s">
        <v>3128</v>
      </c>
      <c r="E1958" s="187" t="s">
        <v>4014</v>
      </c>
      <c r="F1958" t="s">
        <v>3812</v>
      </c>
      <c r="H1958" t="s">
        <v>8371</v>
      </c>
    </row>
    <row r="1959" spans="1:8">
      <c r="A1959" t="s">
        <v>6659</v>
      </c>
      <c r="B1959" t="s">
        <v>8377</v>
      </c>
      <c r="C1959" t="s">
        <v>4056</v>
      </c>
      <c r="D1959" s="105" t="s">
        <v>4057</v>
      </c>
      <c r="E1959" s="187" t="s">
        <v>4014</v>
      </c>
      <c r="F1959" t="s">
        <v>3812</v>
      </c>
      <c r="H1959" t="s">
        <v>8378</v>
      </c>
    </row>
    <row r="1960" spans="1:8">
      <c r="A1960" t="s">
        <v>6078</v>
      </c>
      <c r="B1960" t="s">
        <v>8379</v>
      </c>
      <c r="C1960" t="s">
        <v>4058</v>
      </c>
      <c r="D1960" s="105" t="s">
        <v>4059</v>
      </c>
      <c r="E1960" s="187" t="s">
        <v>4014</v>
      </c>
      <c r="F1960" t="s">
        <v>3812</v>
      </c>
      <c r="H1960" t="s">
        <v>8380</v>
      </c>
    </row>
    <row r="1961" spans="1:8">
      <c r="A1961" t="s">
        <v>58</v>
      </c>
      <c r="B1961" t="s">
        <v>8381</v>
      </c>
      <c r="C1961" t="s">
        <v>4060</v>
      </c>
      <c r="D1961" s="105" t="s">
        <v>4061</v>
      </c>
      <c r="E1961" s="187" t="s">
        <v>4014</v>
      </c>
      <c r="F1961" t="s">
        <v>15</v>
      </c>
      <c r="H1961" t="s">
        <v>6867</v>
      </c>
    </row>
    <row r="1962" spans="1:8">
      <c r="A1962" t="s">
        <v>6531</v>
      </c>
      <c r="B1962" t="s">
        <v>8382</v>
      </c>
      <c r="C1962" t="s">
        <v>4062</v>
      </c>
      <c r="D1962" s="105" t="s">
        <v>4063</v>
      </c>
      <c r="E1962" s="187" t="s">
        <v>4014</v>
      </c>
      <c r="F1962" t="s">
        <v>3812</v>
      </c>
      <c r="H1962" t="s">
        <v>3301</v>
      </c>
    </row>
    <row r="1963" spans="1:8">
      <c r="A1963" t="s">
        <v>6531</v>
      </c>
      <c r="B1963" t="s">
        <v>8383</v>
      </c>
      <c r="C1963" t="s">
        <v>4064</v>
      </c>
      <c r="D1963" s="105" t="s">
        <v>4065</v>
      </c>
      <c r="E1963" s="187" t="s">
        <v>4066</v>
      </c>
      <c r="F1963" t="s">
        <v>3812</v>
      </c>
      <c r="H1963" t="s">
        <v>7822</v>
      </c>
    </row>
    <row r="1964" spans="1:8">
      <c r="A1964" t="s">
        <v>6213</v>
      </c>
      <c r="B1964" t="s">
        <v>8100</v>
      </c>
      <c r="C1964" t="s">
        <v>4067</v>
      </c>
      <c r="D1964" s="105" t="s">
        <v>3491</v>
      </c>
      <c r="E1964" s="187" t="s">
        <v>4066</v>
      </c>
      <c r="F1964" t="s">
        <v>3812</v>
      </c>
      <c r="H1964" t="s">
        <v>7665</v>
      </c>
    </row>
    <row r="1965" spans="1:8">
      <c r="A1965" t="s">
        <v>6213</v>
      </c>
      <c r="B1965" t="s">
        <v>8101</v>
      </c>
      <c r="C1965" t="s">
        <v>4068</v>
      </c>
      <c r="D1965" s="105" t="s">
        <v>3493</v>
      </c>
      <c r="E1965" s="187" t="s">
        <v>4066</v>
      </c>
      <c r="F1965" t="s">
        <v>3812</v>
      </c>
      <c r="H1965" t="s">
        <v>7665</v>
      </c>
    </row>
    <row r="1966" spans="1:8">
      <c r="A1966" t="s">
        <v>6659</v>
      </c>
      <c r="B1966" t="s">
        <v>8384</v>
      </c>
      <c r="C1966" t="s">
        <v>4069</v>
      </c>
      <c r="D1966" s="105" t="s">
        <v>4070</v>
      </c>
      <c r="E1966" s="187" t="s">
        <v>4071</v>
      </c>
      <c r="F1966" t="s">
        <v>3812</v>
      </c>
      <c r="H1966" t="s">
        <v>7843</v>
      </c>
    </row>
    <row r="1967" spans="1:8">
      <c r="A1967" t="s">
        <v>6078</v>
      </c>
      <c r="B1967" t="s">
        <v>8385</v>
      </c>
      <c r="C1967" t="s">
        <v>4072</v>
      </c>
      <c r="D1967" s="105" t="s">
        <v>4073</v>
      </c>
      <c r="E1967" s="187" t="s">
        <v>4071</v>
      </c>
      <c r="F1967" t="s">
        <v>3083</v>
      </c>
      <c r="H1967" t="s">
        <v>8323</v>
      </c>
    </row>
    <row r="1968" spans="1:8">
      <c r="A1968" t="s">
        <v>6078</v>
      </c>
      <c r="B1968" t="s">
        <v>8386</v>
      </c>
      <c r="C1968" t="s">
        <v>4074</v>
      </c>
      <c r="D1968" s="105" t="s">
        <v>4075</v>
      </c>
      <c r="E1968" s="187" t="s">
        <v>4071</v>
      </c>
      <c r="F1968" t="s">
        <v>3083</v>
      </c>
      <c r="H1968" t="s">
        <v>8376</v>
      </c>
    </row>
    <row r="1969" spans="1:8">
      <c r="A1969" t="s">
        <v>6372</v>
      </c>
      <c r="B1969" t="s">
        <v>8387</v>
      </c>
      <c r="C1969" t="s">
        <v>4076</v>
      </c>
      <c r="D1969" s="105" t="s">
        <v>4077</v>
      </c>
      <c r="E1969" s="187" t="s">
        <v>4071</v>
      </c>
      <c r="F1969" t="s">
        <v>3812</v>
      </c>
      <c r="H1969" t="s">
        <v>7749</v>
      </c>
    </row>
    <row r="1970" spans="1:8">
      <c r="A1970" t="s">
        <v>6213</v>
      </c>
      <c r="B1970" t="s">
        <v>8388</v>
      </c>
      <c r="C1970" t="s">
        <v>4078</v>
      </c>
      <c r="D1970" s="105" t="s">
        <v>4079</v>
      </c>
      <c r="E1970" s="187">
        <v>43382</v>
      </c>
      <c r="F1970" t="s">
        <v>3812</v>
      </c>
      <c r="H1970" t="s">
        <v>8048</v>
      </c>
    </row>
    <row r="1971" spans="1:8">
      <c r="A1971" t="s">
        <v>6078</v>
      </c>
      <c r="B1971" t="s">
        <v>8389</v>
      </c>
      <c r="C1971" t="s">
        <v>4080</v>
      </c>
      <c r="D1971" s="105" t="s">
        <v>4081</v>
      </c>
      <c r="E1971" s="187">
        <v>43382</v>
      </c>
      <c r="F1971" t="s">
        <v>3812</v>
      </c>
      <c r="H1971" t="s">
        <v>8323</v>
      </c>
    </row>
    <row r="1972" spans="1:8">
      <c r="A1972" t="s">
        <v>6078</v>
      </c>
      <c r="B1972" t="s">
        <v>8390</v>
      </c>
      <c r="C1972" t="s">
        <v>4082</v>
      </c>
      <c r="D1972" s="105" t="s">
        <v>634</v>
      </c>
      <c r="E1972" s="187">
        <v>43382</v>
      </c>
      <c r="F1972" t="s">
        <v>3812</v>
      </c>
      <c r="H1972" t="s">
        <v>8325</v>
      </c>
    </row>
    <row r="1973" spans="1:8">
      <c r="A1973" t="s">
        <v>6078</v>
      </c>
      <c r="B1973" t="s">
        <v>8391</v>
      </c>
      <c r="C1973" t="s">
        <v>4083</v>
      </c>
      <c r="D1973" s="105" t="s">
        <v>4084</v>
      </c>
      <c r="E1973" s="187">
        <v>43382</v>
      </c>
      <c r="F1973" t="s">
        <v>3812</v>
      </c>
      <c r="H1973" t="s">
        <v>8380</v>
      </c>
    </row>
    <row r="1974" spans="1:8">
      <c r="A1974" t="s">
        <v>6213</v>
      </c>
      <c r="B1974" t="s">
        <v>7756</v>
      </c>
      <c r="C1974" t="s">
        <v>4085</v>
      </c>
      <c r="D1974" s="105" t="s">
        <v>2839</v>
      </c>
      <c r="E1974" s="187">
        <v>43383</v>
      </c>
      <c r="F1974" t="s">
        <v>2316</v>
      </c>
      <c r="H1974" t="s">
        <v>7457</v>
      </c>
    </row>
    <row r="1975" spans="1:8">
      <c r="A1975" t="s">
        <v>6531</v>
      </c>
      <c r="B1975" t="s">
        <v>8392</v>
      </c>
      <c r="C1975" t="s">
        <v>4086</v>
      </c>
      <c r="D1975" s="105" t="s">
        <v>4087</v>
      </c>
      <c r="E1975" s="187" t="s">
        <v>4088</v>
      </c>
      <c r="F1975" t="s">
        <v>3812</v>
      </c>
      <c r="H1975" t="s">
        <v>6628</v>
      </c>
    </row>
    <row r="1976" spans="1:8">
      <c r="A1976" t="s">
        <v>6078</v>
      </c>
      <c r="B1976" t="s">
        <v>6079</v>
      </c>
      <c r="C1976" t="s">
        <v>4089</v>
      </c>
      <c r="D1976" s="105" t="s">
        <v>106</v>
      </c>
      <c r="E1976" s="187" t="s">
        <v>4088</v>
      </c>
      <c r="F1976" t="s">
        <v>107</v>
      </c>
      <c r="H1976" t="s">
        <v>8340</v>
      </c>
    </row>
    <row r="1977" spans="1:8">
      <c r="A1977" t="s">
        <v>6078</v>
      </c>
      <c r="B1977" t="s">
        <v>7346</v>
      </c>
      <c r="C1977" t="s">
        <v>4090</v>
      </c>
      <c r="D1977" s="105" t="s">
        <v>2122</v>
      </c>
      <c r="E1977" s="187">
        <v>43386</v>
      </c>
      <c r="F1977" t="s">
        <v>3812</v>
      </c>
      <c r="H1977" t="s">
        <v>8340</v>
      </c>
    </row>
    <row r="1978" spans="1:8">
      <c r="A1978" t="s">
        <v>6078</v>
      </c>
      <c r="B1978" t="s">
        <v>8219</v>
      </c>
      <c r="C1978" t="s">
        <v>4091</v>
      </c>
      <c r="D1978" s="105" t="s">
        <v>3736</v>
      </c>
      <c r="E1978" s="187">
        <v>43388</v>
      </c>
      <c r="F1978" t="s">
        <v>3812</v>
      </c>
      <c r="H1978" t="s">
        <v>8340</v>
      </c>
    </row>
    <row r="1979" spans="1:8">
      <c r="A1979" t="s">
        <v>6659</v>
      </c>
      <c r="B1979" t="s">
        <v>8393</v>
      </c>
      <c r="C1979" t="s">
        <v>4092</v>
      </c>
      <c r="D1979" s="105" t="s">
        <v>4093</v>
      </c>
      <c r="E1979" s="187" t="s">
        <v>4094</v>
      </c>
      <c r="F1979" t="s">
        <v>3812</v>
      </c>
      <c r="H1979" t="s">
        <v>7265</v>
      </c>
    </row>
    <row r="1980" spans="1:8">
      <c r="A1980" t="s">
        <v>6659</v>
      </c>
      <c r="B1980" t="s">
        <v>8394</v>
      </c>
      <c r="C1980" t="s">
        <v>4095</v>
      </c>
      <c r="D1980" s="105" t="s">
        <v>4096</v>
      </c>
      <c r="E1980" s="187" t="s">
        <v>4094</v>
      </c>
      <c r="F1980" t="s">
        <v>2316</v>
      </c>
      <c r="H1980" t="s">
        <v>6664</v>
      </c>
    </row>
    <row r="1981" spans="1:8">
      <c r="A1981" t="s">
        <v>6659</v>
      </c>
      <c r="B1981" t="s">
        <v>8395</v>
      </c>
      <c r="C1981" t="s">
        <v>4097</v>
      </c>
      <c r="D1981" s="105" t="s">
        <v>4098</v>
      </c>
      <c r="E1981" s="187" t="s">
        <v>4094</v>
      </c>
      <c r="F1981" t="s">
        <v>3812</v>
      </c>
      <c r="H1981" t="s">
        <v>8396</v>
      </c>
    </row>
    <row r="1982" spans="1:8">
      <c r="A1982" t="s">
        <v>6078</v>
      </c>
      <c r="B1982" t="s">
        <v>7421</v>
      </c>
      <c r="C1982" t="s">
        <v>4099</v>
      </c>
      <c r="D1982" s="105" t="s">
        <v>2256</v>
      </c>
      <c r="E1982" s="187" t="s">
        <v>4100</v>
      </c>
      <c r="F1982" t="s">
        <v>3812</v>
      </c>
      <c r="H1982" t="s">
        <v>8340</v>
      </c>
    </row>
    <row r="1983" spans="1:8">
      <c r="A1983" t="s">
        <v>6078</v>
      </c>
      <c r="B1983" t="s">
        <v>8397</v>
      </c>
      <c r="C1983" t="s">
        <v>4101</v>
      </c>
      <c r="D1983" s="105" t="s">
        <v>4102</v>
      </c>
      <c r="E1983" s="187" t="s">
        <v>4094</v>
      </c>
      <c r="F1983" t="s">
        <v>3812</v>
      </c>
      <c r="H1983" t="s">
        <v>8340</v>
      </c>
    </row>
    <row r="1984" spans="1:8">
      <c r="A1984" t="s">
        <v>6078</v>
      </c>
      <c r="B1984" t="s">
        <v>8398</v>
      </c>
      <c r="C1984" t="s">
        <v>4103</v>
      </c>
      <c r="D1984" s="105" t="s">
        <v>4104</v>
      </c>
      <c r="E1984" s="187" t="s">
        <v>4094</v>
      </c>
      <c r="F1984" t="s">
        <v>3812</v>
      </c>
      <c r="H1984" t="s">
        <v>8371</v>
      </c>
    </row>
    <row r="1985" spans="1:8">
      <c r="A1985" t="s">
        <v>6078</v>
      </c>
      <c r="B1985" t="s">
        <v>8399</v>
      </c>
      <c r="C1985" t="s">
        <v>4105</v>
      </c>
      <c r="D1985" s="105" t="s">
        <v>4106</v>
      </c>
      <c r="E1985" s="187" t="s">
        <v>4094</v>
      </c>
      <c r="F1985" t="s">
        <v>3812</v>
      </c>
      <c r="H1985" t="s">
        <v>8340</v>
      </c>
    </row>
    <row r="1986" spans="1:8">
      <c r="A1986" t="s">
        <v>6078</v>
      </c>
      <c r="B1986" t="s">
        <v>8238</v>
      </c>
      <c r="C1986" t="s">
        <v>4107</v>
      </c>
      <c r="D1986" s="105" t="s">
        <v>3779</v>
      </c>
      <c r="E1986" s="187" t="s">
        <v>4094</v>
      </c>
      <c r="F1986" t="s">
        <v>3812</v>
      </c>
      <c r="H1986" t="s">
        <v>8340</v>
      </c>
    </row>
    <row r="1987" spans="1:8">
      <c r="A1987" t="s">
        <v>6659</v>
      </c>
      <c r="B1987" t="s">
        <v>8400</v>
      </c>
      <c r="C1987" t="s">
        <v>4108</v>
      </c>
      <c r="D1987" s="105" t="s">
        <v>4109</v>
      </c>
      <c r="E1987" s="187" t="s">
        <v>4110</v>
      </c>
      <c r="F1987" t="s">
        <v>3812</v>
      </c>
      <c r="H1987" t="s">
        <v>6726</v>
      </c>
    </row>
    <row r="1988" spans="1:8">
      <c r="A1988" t="s">
        <v>6659</v>
      </c>
      <c r="B1988" t="s">
        <v>8401</v>
      </c>
      <c r="C1988" t="s">
        <v>4111</v>
      </c>
      <c r="D1988" s="105" t="s">
        <v>4112</v>
      </c>
      <c r="E1988" s="187" t="s">
        <v>4110</v>
      </c>
      <c r="F1988" t="s">
        <v>3812</v>
      </c>
      <c r="H1988" t="s">
        <v>8150</v>
      </c>
    </row>
    <row r="1989" spans="1:8">
      <c r="A1989" t="s">
        <v>6078</v>
      </c>
      <c r="B1989" t="s">
        <v>8402</v>
      </c>
      <c r="C1989" t="s">
        <v>4113</v>
      </c>
      <c r="D1989" s="105" t="s">
        <v>4114</v>
      </c>
      <c r="E1989" s="187" t="s">
        <v>4110</v>
      </c>
      <c r="F1989" t="s">
        <v>3812</v>
      </c>
      <c r="H1989" t="s">
        <v>8340</v>
      </c>
    </row>
    <row r="1990" spans="1:8">
      <c r="A1990" t="s">
        <v>6078</v>
      </c>
      <c r="B1990" t="s">
        <v>8403</v>
      </c>
      <c r="C1990" t="s">
        <v>4115</v>
      </c>
      <c r="D1990" s="105" t="s">
        <v>4116</v>
      </c>
      <c r="E1990" s="187" t="s">
        <v>4110</v>
      </c>
      <c r="F1990" t="s">
        <v>3812</v>
      </c>
      <c r="H1990" t="s">
        <v>8380</v>
      </c>
    </row>
    <row r="1991" spans="1:8">
      <c r="A1991" t="s">
        <v>6078</v>
      </c>
      <c r="B1991" t="s">
        <v>8404</v>
      </c>
      <c r="C1991" t="s">
        <v>4117</v>
      </c>
      <c r="D1991" s="105" t="s">
        <v>4118</v>
      </c>
      <c r="E1991" s="187" t="s">
        <v>4110</v>
      </c>
      <c r="F1991" t="s">
        <v>3812</v>
      </c>
      <c r="H1991" t="s">
        <v>8371</v>
      </c>
    </row>
    <row r="1992" spans="1:8">
      <c r="A1992" t="s">
        <v>6078</v>
      </c>
      <c r="B1992" t="s">
        <v>8405</v>
      </c>
      <c r="C1992" t="s">
        <v>4119</v>
      </c>
      <c r="D1992" s="105" t="s">
        <v>4120</v>
      </c>
      <c r="E1992" s="187" t="s">
        <v>4110</v>
      </c>
      <c r="F1992" t="s">
        <v>3812</v>
      </c>
      <c r="H1992" t="s">
        <v>8380</v>
      </c>
    </row>
    <row r="1993" spans="1:8">
      <c r="A1993" t="s">
        <v>58</v>
      </c>
      <c r="B1993" t="s">
        <v>8406</v>
      </c>
      <c r="C1993" t="s">
        <v>4121</v>
      </c>
      <c r="D1993" s="105" t="s">
        <v>4122</v>
      </c>
      <c r="E1993" s="187" t="s">
        <v>4123</v>
      </c>
      <c r="F1993" t="s">
        <v>13</v>
      </c>
      <c r="H1993" t="s">
        <v>6867</v>
      </c>
    </row>
    <row r="1994" spans="1:8">
      <c r="A1994" t="s">
        <v>6659</v>
      </c>
      <c r="B1994" t="s">
        <v>8407</v>
      </c>
      <c r="C1994" t="s">
        <v>4124</v>
      </c>
      <c r="D1994" s="105" t="s">
        <v>4125</v>
      </c>
      <c r="E1994" s="187" t="s">
        <v>4126</v>
      </c>
      <c r="F1994" t="s">
        <v>107</v>
      </c>
      <c r="H1994" t="s">
        <v>6850</v>
      </c>
    </row>
    <row r="1995" spans="1:8">
      <c r="A1995" t="s">
        <v>6078</v>
      </c>
      <c r="B1995" t="s">
        <v>8408</v>
      </c>
      <c r="C1995" t="s">
        <v>4127</v>
      </c>
      <c r="D1995" s="105" t="s">
        <v>4128</v>
      </c>
      <c r="E1995" s="187" t="s">
        <v>4126</v>
      </c>
      <c r="F1995" t="s">
        <v>3812</v>
      </c>
      <c r="H1995" t="s">
        <v>8323</v>
      </c>
    </row>
    <row r="1996" spans="1:8">
      <c r="A1996" t="s">
        <v>6659</v>
      </c>
      <c r="B1996" t="s">
        <v>8409</v>
      </c>
      <c r="C1996" t="s">
        <v>4129</v>
      </c>
      <c r="D1996" s="105" t="s">
        <v>4130</v>
      </c>
      <c r="E1996" s="187" t="s">
        <v>4131</v>
      </c>
      <c r="F1996" t="s">
        <v>3812</v>
      </c>
      <c r="H1996" t="s">
        <v>8410</v>
      </c>
    </row>
    <row r="1997" spans="1:8">
      <c r="A1997" t="s">
        <v>6213</v>
      </c>
      <c r="B1997" t="s">
        <v>8411</v>
      </c>
      <c r="C1997" t="s">
        <v>4132</v>
      </c>
      <c r="D1997" s="105" t="s">
        <v>4133</v>
      </c>
      <c r="E1997" s="187">
        <v>43395</v>
      </c>
      <c r="F1997" t="s">
        <v>1738</v>
      </c>
      <c r="H1997" t="s">
        <v>7250</v>
      </c>
    </row>
    <row r="1998" spans="1:8">
      <c r="A1998" t="s">
        <v>6078</v>
      </c>
      <c r="B1998" t="s">
        <v>8412</v>
      </c>
      <c r="C1998" t="s">
        <v>4134</v>
      </c>
      <c r="D1998" s="105" t="s">
        <v>4135</v>
      </c>
      <c r="E1998" s="187">
        <v>43395</v>
      </c>
      <c r="F1998" t="s">
        <v>3812</v>
      </c>
      <c r="H1998" t="s">
        <v>8340</v>
      </c>
    </row>
    <row r="1999" spans="1:8">
      <c r="A1999" t="s">
        <v>6078</v>
      </c>
      <c r="B1999" t="s">
        <v>7838</v>
      </c>
      <c r="C1999" t="s">
        <v>4136</v>
      </c>
      <c r="D1999" s="105" t="s">
        <v>2983</v>
      </c>
      <c r="E1999" s="187">
        <v>43392</v>
      </c>
      <c r="F1999" t="s">
        <v>3812</v>
      </c>
      <c r="H1999" t="s">
        <v>8323</v>
      </c>
    </row>
    <row r="2000" spans="1:8">
      <c r="A2000" t="s">
        <v>6078</v>
      </c>
      <c r="B2000" t="s">
        <v>8413</v>
      </c>
      <c r="C2000" t="s">
        <v>4137</v>
      </c>
      <c r="D2000" s="105" t="s">
        <v>4138</v>
      </c>
      <c r="E2000" s="187">
        <v>43392</v>
      </c>
      <c r="F2000" t="s">
        <v>2316</v>
      </c>
      <c r="H2000" t="s">
        <v>8325</v>
      </c>
    </row>
    <row r="2001" spans="1:8">
      <c r="A2001" t="s">
        <v>6213</v>
      </c>
      <c r="B2001" t="s">
        <v>8414</v>
      </c>
      <c r="C2001" t="s">
        <v>4139</v>
      </c>
      <c r="D2001" s="105" t="s">
        <v>4140</v>
      </c>
      <c r="E2001" s="187">
        <v>43397</v>
      </c>
      <c r="F2001" t="s">
        <v>1738</v>
      </c>
      <c r="H2001" t="s">
        <v>8415</v>
      </c>
    </row>
    <row r="2002" spans="1:8">
      <c r="A2002" t="s">
        <v>6213</v>
      </c>
      <c r="B2002" t="s">
        <v>8416</v>
      </c>
      <c r="C2002" t="s">
        <v>4141</v>
      </c>
      <c r="D2002" s="105" t="s">
        <v>4142</v>
      </c>
      <c r="E2002" s="187">
        <v>43398</v>
      </c>
      <c r="F2002" t="s">
        <v>1738</v>
      </c>
      <c r="H2002" t="s">
        <v>6369</v>
      </c>
    </row>
    <row r="2003" spans="1:8">
      <c r="A2003" t="s">
        <v>6078</v>
      </c>
      <c r="B2003" t="s">
        <v>8417</v>
      </c>
      <c r="C2003" t="s">
        <v>4143</v>
      </c>
      <c r="D2003" s="105" t="s">
        <v>4144</v>
      </c>
      <c r="E2003" s="187">
        <v>43397</v>
      </c>
      <c r="F2003" t="s">
        <v>3812</v>
      </c>
      <c r="H2003" t="s">
        <v>8418</v>
      </c>
    </row>
    <row r="2004" spans="1:8">
      <c r="A2004" t="s">
        <v>6078</v>
      </c>
      <c r="B2004" t="s">
        <v>7826</v>
      </c>
      <c r="C2004" t="s">
        <v>4145</v>
      </c>
      <c r="D2004" s="105" t="s">
        <v>2963</v>
      </c>
      <c r="E2004" s="187">
        <v>43396</v>
      </c>
      <c r="F2004" t="s">
        <v>3812</v>
      </c>
      <c r="H2004" t="s">
        <v>8323</v>
      </c>
    </row>
    <row r="2005" spans="1:8">
      <c r="A2005" t="s">
        <v>6078</v>
      </c>
      <c r="B2005" t="s">
        <v>8290</v>
      </c>
      <c r="C2005" t="s">
        <v>4146</v>
      </c>
      <c r="D2005" s="105" t="s">
        <v>3881</v>
      </c>
      <c r="E2005" s="187">
        <v>43393</v>
      </c>
      <c r="F2005" t="s">
        <v>3812</v>
      </c>
      <c r="H2005" t="s">
        <v>8323</v>
      </c>
    </row>
    <row r="2006" spans="1:8">
      <c r="A2006" t="s">
        <v>6078</v>
      </c>
      <c r="B2006" t="s">
        <v>6141</v>
      </c>
      <c r="C2006" t="s">
        <v>4147</v>
      </c>
      <c r="D2006" s="105" t="s">
        <v>198</v>
      </c>
      <c r="E2006" s="187">
        <v>43395</v>
      </c>
      <c r="F2006" t="s">
        <v>3812</v>
      </c>
      <c r="H2006" t="s">
        <v>8325</v>
      </c>
    </row>
    <row r="2007" spans="1:8">
      <c r="A2007" t="s">
        <v>6078</v>
      </c>
      <c r="B2007" t="s">
        <v>6083</v>
      </c>
      <c r="C2007" t="s">
        <v>4148</v>
      </c>
      <c r="D2007" s="105" t="s">
        <v>111</v>
      </c>
      <c r="E2007" s="187">
        <v>43397</v>
      </c>
      <c r="F2007" t="s">
        <v>3812</v>
      </c>
      <c r="H2007" t="s">
        <v>8325</v>
      </c>
    </row>
    <row r="2008" spans="1:8">
      <c r="A2008" t="s">
        <v>6078</v>
      </c>
      <c r="B2008" t="s">
        <v>8419</v>
      </c>
      <c r="C2008" t="s">
        <v>4149</v>
      </c>
      <c r="D2008" s="105" t="s">
        <v>4150</v>
      </c>
      <c r="E2008" s="187">
        <v>43402</v>
      </c>
      <c r="F2008" t="s">
        <v>3812</v>
      </c>
      <c r="H2008" t="s">
        <v>8323</v>
      </c>
    </row>
    <row r="2009" spans="1:8">
      <c r="A2009" t="s">
        <v>6078</v>
      </c>
      <c r="B2009" t="s">
        <v>8420</v>
      </c>
      <c r="C2009" t="s">
        <v>4151</v>
      </c>
      <c r="D2009" s="105" t="s">
        <v>4152</v>
      </c>
      <c r="E2009" s="187">
        <v>43402</v>
      </c>
      <c r="F2009" t="s">
        <v>3812</v>
      </c>
      <c r="H2009" t="s">
        <v>8323</v>
      </c>
    </row>
    <row r="2010" spans="1:8">
      <c r="A2010" t="s">
        <v>6078</v>
      </c>
      <c r="B2010" t="s">
        <v>8421</v>
      </c>
      <c r="C2010" t="s">
        <v>4153</v>
      </c>
      <c r="D2010" s="105" t="s">
        <v>4154</v>
      </c>
      <c r="E2010" s="187">
        <v>43402</v>
      </c>
      <c r="F2010" t="s">
        <v>3812</v>
      </c>
      <c r="H2010" t="s">
        <v>8323</v>
      </c>
    </row>
    <row r="2011" spans="1:8">
      <c r="A2011" t="s">
        <v>6078</v>
      </c>
      <c r="B2011" t="s">
        <v>8422</v>
      </c>
      <c r="C2011" t="s">
        <v>4155</v>
      </c>
      <c r="D2011" s="105" t="s">
        <v>4156</v>
      </c>
      <c r="E2011" s="187">
        <v>43402</v>
      </c>
      <c r="F2011" t="s">
        <v>3812</v>
      </c>
      <c r="H2011" t="s">
        <v>8323</v>
      </c>
    </row>
    <row r="2012" spans="1:8">
      <c r="A2012" t="s">
        <v>6078</v>
      </c>
      <c r="B2012" t="s">
        <v>8423</v>
      </c>
      <c r="C2012" t="s">
        <v>4157</v>
      </c>
      <c r="D2012" s="105" t="s">
        <v>4158</v>
      </c>
      <c r="E2012" s="187">
        <v>43402</v>
      </c>
      <c r="F2012" t="s">
        <v>3812</v>
      </c>
      <c r="H2012" t="s">
        <v>8371</v>
      </c>
    </row>
    <row r="2013" spans="1:8">
      <c r="A2013" t="s">
        <v>6078</v>
      </c>
      <c r="B2013" t="s">
        <v>8424</v>
      </c>
      <c r="C2013" t="s">
        <v>4159</v>
      </c>
      <c r="D2013" s="105" t="s">
        <v>4160</v>
      </c>
      <c r="E2013" s="187">
        <v>43403</v>
      </c>
      <c r="F2013" t="s">
        <v>2316</v>
      </c>
      <c r="H2013" t="s">
        <v>8325</v>
      </c>
    </row>
    <row r="2014" spans="1:8">
      <c r="A2014" t="s">
        <v>6078</v>
      </c>
      <c r="B2014" t="s">
        <v>8425</v>
      </c>
      <c r="C2014" t="s">
        <v>4161</v>
      </c>
      <c r="D2014" s="105" t="s">
        <v>4162</v>
      </c>
      <c r="E2014" s="187">
        <v>43404</v>
      </c>
      <c r="F2014" t="s">
        <v>2316</v>
      </c>
      <c r="H2014" t="s">
        <v>8325</v>
      </c>
    </row>
    <row r="2015" spans="1:8">
      <c r="A2015" t="s">
        <v>6078</v>
      </c>
      <c r="B2015" t="s">
        <v>8426</v>
      </c>
      <c r="C2015" t="s">
        <v>4163</v>
      </c>
      <c r="D2015" s="105" t="s">
        <v>4164</v>
      </c>
      <c r="E2015" s="187">
        <v>43405</v>
      </c>
      <c r="F2015" t="s">
        <v>2316</v>
      </c>
      <c r="H2015" t="s">
        <v>8325</v>
      </c>
    </row>
    <row r="2016" spans="1:8">
      <c r="A2016" t="s">
        <v>6078</v>
      </c>
      <c r="B2016" t="s">
        <v>8427</v>
      </c>
      <c r="C2016" t="s">
        <v>4165</v>
      </c>
      <c r="D2016" s="105" t="s">
        <v>4166</v>
      </c>
      <c r="E2016" s="187">
        <v>43406</v>
      </c>
      <c r="F2016" t="s">
        <v>3812</v>
      </c>
      <c r="H2016" t="s">
        <v>8380</v>
      </c>
    </row>
    <row r="2017" spans="1:8">
      <c r="A2017" t="s">
        <v>6078</v>
      </c>
      <c r="B2017" t="s">
        <v>8428</v>
      </c>
      <c r="C2017" t="s">
        <v>4167</v>
      </c>
      <c r="D2017" s="105" t="s">
        <v>4168</v>
      </c>
      <c r="E2017" s="187">
        <v>43407</v>
      </c>
      <c r="F2017" t="s">
        <v>3812</v>
      </c>
      <c r="H2017" t="s">
        <v>8340</v>
      </c>
    </row>
    <row r="2018" spans="1:8">
      <c r="A2018" t="s">
        <v>6078</v>
      </c>
      <c r="B2018" t="s">
        <v>8419</v>
      </c>
      <c r="C2018" t="s">
        <v>4169</v>
      </c>
      <c r="D2018" s="105" t="s">
        <v>4150</v>
      </c>
      <c r="E2018" s="187">
        <v>43400</v>
      </c>
      <c r="F2018" t="s">
        <v>3812</v>
      </c>
      <c r="H2018" t="s">
        <v>7951</v>
      </c>
    </row>
    <row r="2019" spans="1:8">
      <c r="A2019" t="s">
        <v>6078</v>
      </c>
      <c r="B2019" t="s">
        <v>8417</v>
      </c>
      <c r="C2019" t="s">
        <v>4170</v>
      </c>
      <c r="D2019" s="105" t="s">
        <v>4144</v>
      </c>
      <c r="E2019" s="187">
        <v>43400</v>
      </c>
      <c r="F2019" t="s">
        <v>3812</v>
      </c>
      <c r="H2019" t="s">
        <v>8429</v>
      </c>
    </row>
    <row r="2020" spans="1:8">
      <c r="A2020" t="s">
        <v>6078</v>
      </c>
      <c r="B2020" t="s">
        <v>8207</v>
      </c>
      <c r="C2020" t="s">
        <v>4171</v>
      </c>
      <c r="D2020" s="105" t="s">
        <v>3709</v>
      </c>
      <c r="E2020" s="187">
        <v>43400</v>
      </c>
      <c r="F2020" t="s">
        <v>3812</v>
      </c>
      <c r="H2020" t="s">
        <v>8429</v>
      </c>
    </row>
    <row r="2021" spans="1:8">
      <c r="A2021" t="s">
        <v>6078</v>
      </c>
      <c r="B2021" t="s">
        <v>6197</v>
      </c>
      <c r="C2021" t="s">
        <v>4172</v>
      </c>
      <c r="D2021" s="105" t="s">
        <v>286</v>
      </c>
      <c r="E2021" s="187">
        <v>43400</v>
      </c>
      <c r="F2021" t="s">
        <v>3812</v>
      </c>
      <c r="H2021" t="s">
        <v>8429</v>
      </c>
    </row>
    <row r="2022" spans="1:8">
      <c r="A2022" t="s">
        <v>58</v>
      </c>
      <c r="B2022" t="s">
        <v>8430</v>
      </c>
      <c r="C2022" t="s">
        <v>4173</v>
      </c>
      <c r="D2022" s="105" t="s">
        <v>4174</v>
      </c>
      <c r="E2022" s="187" t="s">
        <v>4175</v>
      </c>
      <c r="F2022" t="s">
        <v>15</v>
      </c>
      <c r="H2022" t="s">
        <v>8431</v>
      </c>
    </row>
    <row r="2023" spans="1:8">
      <c r="A2023" t="s">
        <v>6078</v>
      </c>
      <c r="B2023" t="s">
        <v>8432</v>
      </c>
      <c r="C2023" t="s">
        <v>4176</v>
      </c>
      <c r="D2023" s="105" t="s">
        <v>4177</v>
      </c>
      <c r="E2023" s="187">
        <v>43405</v>
      </c>
      <c r="F2023" t="s">
        <v>3812</v>
      </c>
      <c r="H2023" t="s">
        <v>8371</v>
      </c>
    </row>
    <row r="2024" spans="1:8">
      <c r="A2024" t="s">
        <v>6531</v>
      </c>
      <c r="B2024" t="s">
        <v>8433</v>
      </c>
      <c r="C2024" t="s">
        <v>4178</v>
      </c>
      <c r="D2024" s="105" t="s">
        <v>4179</v>
      </c>
      <c r="E2024" s="187" t="s">
        <v>104</v>
      </c>
      <c r="F2024" t="s">
        <v>3812</v>
      </c>
      <c r="H2024" t="s">
        <v>7587</v>
      </c>
    </row>
    <row r="2025" spans="1:8">
      <c r="A2025" t="s">
        <v>6531</v>
      </c>
      <c r="B2025" t="s">
        <v>8434</v>
      </c>
      <c r="C2025" t="s">
        <v>4180</v>
      </c>
      <c r="D2025" s="105" t="s">
        <v>4181</v>
      </c>
      <c r="E2025" s="187" t="s">
        <v>104</v>
      </c>
      <c r="F2025" t="s">
        <v>3812</v>
      </c>
      <c r="H2025" t="s">
        <v>8253</v>
      </c>
    </row>
    <row r="2026" spans="1:8">
      <c r="A2026" t="s">
        <v>6531</v>
      </c>
      <c r="B2026" t="s">
        <v>8435</v>
      </c>
      <c r="C2026" t="s">
        <v>4182</v>
      </c>
      <c r="D2026" s="105" t="s">
        <v>4183</v>
      </c>
      <c r="E2026" s="187" t="s">
        <v>104</v>
      </c>
      <c r="F2026" t="s">
        <v>3812</v>
      </c>
      <c r="H2026" t="s">
        <v>8253</v>
      </c>
    </row>
    <row r="2027" spans="1:8">
      <c r="A2027" t="s">
        <v>6659</v>
      </c>
      <c r="B2027" t="s">
        <v>8436</v>
      </c>
      <c r="C2027" t="s">
        <v>4184</v>
      </c>
      <c r="D2027" s="105" t="s">
        <v>4185</v>
      </c>
      <c r="E2027" s="187" t="s">
        <v>104</v>
      </c>
      <c r="F2027" t="s">
        <v>3812</v>
      </c>
      <c r="H2027" t="s">
        <v>7034</v>
      </c>
    </row>
    <row r="2028" spans="1:8">
      <c r="A2028" t="s">
        <v>6659</v>
      </c>
      <c r="B2028" t="s">
        <v>8437</v>
      </c>
      <c r="C2028" t="s">
        <v>4186</v>
      </c>
      <c r="D2028" s="105" t="s">
        <v>4187</v>
      </c>
      <c r="E2028" s="187" t="s">
        <v>104</v>
      </c>
      <c r="F2028" t="s">
        <v>3812</v>
      </c>
      <c r="H2028" t="s">
        <v>8438</v>
      </c>
    </row>
    <row r="2029" spans="1:8">
      <c r="A2029" t="s">
        <v>6078</v>
      </c>
      <c r="B2029" t="s">
        <v>8439</v>
      </c>
      <c r="C2029" t="s">
        <v>4188</v>
      </c>
      <c r="D2029" s="105" t="s">
        <v>4189</v>
      </c>
      <c r="E2029" s="187" t="s">
        <v>104</v>
      </c>
      <c r="F2029" t="s">
        <v>3812</v>
      </c>
      <c r="H2029" t="s">
        <v>8418</v>
      </c>
    </row>
    <row r="2030" spans="1:8">
      <c r="A2030" t="s">
        <v>6078</v>
      </c>
      <c r="B2030" t="s">
        <v>8440</v>
      </c>
      <c r="C2030" t="s">
        <v>4190</v>
      </c>
      <c r="D2030" s="105" t="s">
        <v>4191</v>
      </c>
      <c r="E2030" s="187" t="s">
        <v>104</v>
      </c>
      <c r="F2030" t="s">
        <v>3812</v>
      </c>
      <c r="H2030" t="s">
        <v>8441</v>
      </c>
    </row>
    <row r="2031" spans="1:8">
      <c r="A2031" t="s">
        <v>6372</v>
      </c>
      <c r="B2031" t="s">
        <v>8442</v>
      </c>
      <c r="C2031" t="s">
        <v>4192</v>
      </c>
      <c r="D2031" s="105" t="s">
        <v>4193</v>
      </c>
      <c r="E2031" s="187" t="s">
        <v>104</v>
      </c>
      <c r="F2031" t="s">
        <v>3812</v>
      </c>
      <c r="H2031" t="s">
        <v>7604</v>
      </c>
    </row>
    <row r="2032" spans="1:8">
      <c r="A2032" t="s">
        <v>6372</v>
      </c>
      <c r="B2032" t="s">
        <v>8443</v>
      </c>
      <c r="C2032" t="s">
        <v>4194</v>
      </c>
      <c r="D2032" s="105" t="s">
        <v>4195</v>
      </c>
      <c r="E2032" s="187" t="s">
        <v>104</v>
      </c>
      <c r="F2032" t="s">
        <v>3812</v>
      </c>
      <c r="H2032" t="s">
        <v>8164</v>
      </c>
    </row>
    <row r="2033" spans="1:8">
      <c r="A2033" t="s">
        <v>6372</v>
      </c>
      <c r="B2033" t="s">
        <v>8444</v>
      </c>
      <c r="C2033" t="s">
        <v>4196</v>
      </c>
      <c r="D2033" s="105" t="s">
        <v>4197</v>
      </c>
      <c r="E2033" s="187" t="s">
        <v>104</v>
      </c>
      <c r="F2033" t="s">
        <v>3812</v>
      </c>
      <c r="H2033" t="s">
        <v>6479</v>
      </c>
    </row>
    <row r="2034" spans="1:8">
      <c r="A2034" t="s">
        <v>6372</v>
      </c>
      <c r="B2034" t="s">
        <v>8445</v>
      </c>
      <c r="C2034" t="s">
        <v>4198</v>
      </c>
      <c r="D2034" s="105" t="s">
        <v>4199</v>
      </c>
      <c r="E2034" s="187" t="s">
        <v>104</v>
      </c>
      <c r="F2034" t="s">
        <v>3812</v>
      </c>
      <c r="H2034" t="s">
        <v>7455</v>
      </c>
    </row>
    <row r="2035" spans="1:8">
      <c r="A2035" t="s">
        <v>6372</v>
      </c>
      <c r="B2035" t="s">
        <v>6526</v>
      </c>
      <c r="C2035" t="s">
        <v>4200</v>
      </c>
      <c r="D2035" s="105" t="s">
        <v>785</v>
      </c>
      <c r="E2035" s="187" t="s">
        <v>104</v>
      </c>
      <c r="F2035" t="s">
        <v>3812</v>
      </c>
      <c r="H2035" t="s">
        <v>8152</v>
      </c>
    </row>
    <row r="2036" spans="1:8">
      <c r="A2036" t="s">
        <v>6372</v>
      </c>
      <c r="B2036" t="s">
        <v>8446</v>
      </c>
      <c r="C2036" t="s">
        <v>4201</v>
      </c>
      <c r="D2036" s="105" t="s">
        <v>4202</v>
      </c>
      <c r="E2036" s="187" t="s">
        <v>104</v>
      </c>
      <c r="F2036" t="s">
        <v>3812</v>
      </c>
      <c r="H2036" t="s">
        <v>7856</v>
      </c>
    </row>
    <row r="2037" spans="1:8">
      <c r="A2037" t="s">
        <v>6372</v>
      </c>
      <c r="B2037" t="s">
        <v>8447</v>
      </c>
      <c r="C2037" t="s">
        <v>4203</v>
      </c>
      <c r="D2037" s="105" t="s">
        <v>4204</v>
      </c>
      <c r="E2037" s="187" t="s">
        <v>104</v>
      </c>
      <c r="F2037" t="s">
        <v>2316</v>
      </c>
      <c r="H2037" t="s">
        <v>6388</v>
      </c>
    </row>
    <row r="2038" spans="1:8">
      <c r="A2038" t="s">
        <v>6213</v>
      </c>
      <c r="B2038" t="s">
        <v>8448</v>
      </c>
      <c r="C2038" t="s">
        <v>4205</v>
      </c>
      <c r="D2038" s="105" t="s">
        <v>4206</v>
      </c>
      <c r="E2038" s="187">
        <v>43405</v>
      </c>
      <c r="F2038" t="s">
        <v>3812</v>
      </c>
      <c r="H2038" t="s">
        <v>6226</v>
      </c>
    </row>
    <row r="2039" spans="1:8">
      <c r="A2039" t="s">
        <v>6659</v>
      </c>
      <c r="B2039" t="s">
        <v>8449</v>
      </c>
      <c r="C2039" t="s">
        <v>4207</v>
      </c>
      <c r="D2039" s="105" t="s">
        <v>4208</v>
      </c>
      <c r="E2039" s="187" t="s">
        <v>104</v>
      </c>
      <c r="F2039" t="s">
        <v>3812</v>
      </c>
      <c r="H2039" t="s">
        <v>8178</v>
      </c>
    </row>
    <row r="2040" spans="1:8">
      <c r="A2040" t="s">
        <v>6659</v>
      </c>
      <c r="B2040" t="s">
        <v>8450</v>
      </c>
      <c r="C2040" t="s">
        <v>4209</v>
      </c>
      <c r="D2040" s="105" t="s">
        <v>4210</v>
      </c>
      <c r="E2040" s="187" t="s">
        <v>104</v>
      </c>
      <c r="F2040" t="s">
        <v>3812</v>
      </c>
      <c r="H2040" t="s">
        <v>8178</v>
      </c>
    </row>
    <row r="2041" spans="1:8">
      <c r="A2041" t="s">
        <v>6078</v>
      </c>
      <c r="B2041" t="s">
        <v>8451</v>
      </c>
      <c r="C2041" t="s">
        <v>4211</v>
      </c>
      <c r="D2041" s="105" t="s">
        <v>4212</v>
      </c>
      <c r="E2041" s="187" t="s">
        <v>104</v>
      </c>
      <c r="F2041" t="s">
        <v>3812</v>
      </c>
      <c r="H2041" t="s">
        <v>8323</v>
      </c>
    </row>
    <row r="2042" spans="1:8">
      <c r="A2042" t="s">
        <v>6078</v>
      </c>
      <c r="B2042" t="s">
        <v>8452</v>
      </c>
      <c r="C2042" t="s">
        <v>4213</v>
      </c>
      <c r="D2042" s="105" t="s">
        <v>4214</v>
      </c>
      <c r="E2042" s="187" t="s">
        <v>104</v>
      </c>
      <c r="F2042" t="s">
        <v>3812</v>
      </c>
      <c r="H2042" t="s">
        <v>8441</v>
      </c>
    </row>
    <row r="2043" spans="1:8">
      <c r="A2043" t="s">
        <v>6659</v>
      </c>
      <c r="B2043" t="s">
        <v>8453</v>
      </c>
      <c r="C2043" t="s">
        <v>4215</v>
      </c>
      <c r="D2043" s="105" t="s">
        <v>4216</v>
      </c>
      <c r="E2043" s="187" t="s">
        <v>4217</v>
      </c>
      <c r="F2043" t="s">
        <v>107</v>
      </c>
      <c r="H2043" t="s">
        <v>8454</v>
      </c>
    </row>
    <row r="2044" spans="1:8">
      <c r="A2044" t="s">
        <v>58</v>
      </c>
      <c r="B2044" t="s">
        <v>6882</v>
      </c>
      <c r="C2044" t="s">
        <v>60</v>
      </c>
      <c r="D2044" s="105" t="s">
        <v>19</v>
      </c>
      <c r="E2044" s="187" t="s">
        <v>104</v>
      </c>
      <c r="F2044" t="s">
        <v>15</v>
      </c>
      <c r="H2044" t="s">
        <v>6867</v>
      </c>
    </row>
    <row r="2045" spans="1:8">
      <c r="A2045" t="s">
        <v>6659</v>
      </c>
      <c r="B2045" t="s">
        <v>8455</v>
      </c>
      <c r="C2045" t="s">
        <v>4218</v>
      </c>
      <c r="D2045" s="105" t="s">
        <v>4219</v>
      </c>
      <c r="E2045" s="187" t="s">
        <v>104</v>
      </c>
      <c r="F2045" t="s">
        <v>203</v>
      </c>
      <c r="H2045" t="s">
        <v>8456</v>
      </c>
    </row>
    <row r="2046" spans="1:8">
      <c r="A2046" t="s">
        <v>6078</v>
      </c>
      <c r="B2046" t="s">
        <v>8457</v>
      </c>
      <c r="C2046" t="s">
        <v>4220</v>
      </c>
      <c r="D2046" s="105" t="s">
        <v>4221</v>
      </c>
      <c r="E2046" s="187" t="s">
        <v>104</v>
      </c>
      <c r="F2046" t="s">
        <v>3812</v>
      </c>
      <c r="H2046" t="s">
        <v>8323</v>
      </c>
    </row>
    <row r="2047" spans="1:8">
      <c r="A2047" t="s">
        <v>6372</v>
      </c>
      <c r="B2047" t="s">
        <v>8458</v>
      </c>
      <c r="C2047" t="s">
        <v>4222</v>
      </c>
      <c r="D2047" s="105" t="s">
        <v>4223</v>
      </c>
      <c r="E2047" s="187">
        <v>43411</v>
      </c>
      <c r="F2047" t="s">
        <v>1738</v>
      </c>
      <c r="H2047" t="s">
        <v>8152</v>
      </c>
    </row>
    <row r="2048" spans="1:8">
      <c r="A2048" t="s">
        <v>6213</v>
      </c>
      <c r="B2048" t="s">
        <v>8459</v>
      </c>
      <c r="C2048" t="s">
        <v>4224</v>
      </c>
      <c r="D2048" s="105" t="s">
        <v>4225</v>
      </c>
      <c r="E2048" s="187">
        <v>43409</v>
      </c>
      <c r="F2048" t="s">
        <v>3812</v>
      </c>
      <c r="H2048" t="s">
        <v>6226</v>
      </c>
    </row>
    <row r="2049" spans="1:8">
      <c r="A2049" t="s">
        <v>6213</v>
      </c>
      <c r="B2049" t="s">
        <v>8460</v>
      </c>
      <c r="C2049" t="s">
        <v>4226</v>
      </c>
      <c r="D2049" s="105" t="s">
        <v>4227</v>
      </c>
      <c r="E2049" s="187">
        <v>43409</v>
      </c>
      <c r="F2049" t="s">
        <v>3812</v>
      </c>
      <c r="H2049" t="s">
        <v>6226</v>
      </c>
    </row>
    <row r="2050" spans="1:8">
      <c r="A2050" t="s">
        <v>6213</v>
      </c>
      <c r="B2050" t="s">
        <v>8461</v>
      </c>
      <c r="C2050" t="s">
        <v>4228</v>
      </c>
      <c r="D2050" s="105" t="s">
        <v>4229</v>
      </c>
      <c r="E2050" s="187">
        <v>43409</v>
      </c>
      <c r="F2050" t="s">
        <v>2316</v>
      </c>
      <c r="H2050" t="s">
        <v>6226</v>
      </c>
    </row>
    <row r="2051" spans="1:8">
      <c r="A2051" t="s">
        <v>6213</v>
      </c>
      <c r="B2051" t="s">
        <v>8462</v>
      </c>
      <c r="C2051" t="s">
        <v>4230</v>
      </c>
      <c r="D2051" s="105" t="s">
        <v>4231</v>
      </c>
      <c r="E2051" s="187">
        <v>43409</v>
      </c>
      <c r="F2051" t="s">
        <v>1738</v>
      </c>
      <c r="H2051" t="s">
        <v>6226</v>
      </c>
    </row>
    <row r="2052" spans="1:8">
      <c r="A2052" t="s">
        <v>6078</v>
      </c>
      <c r="B2052" t="s">
        <v>8463</v>
      </c>
      <c r="C2052" t="s">
        <v>4232</v>
      </c>
      <c r="D2052" s="105" t="s">
        <v>4233</v>
      </c>
      <c r="E2052" s="187">
        <v>43409</v>
      </c>
      <c r="F2052" t="s">
        <v>3812</v>
      </c>
      <c r="H2052" t="s">
        <v>8380</v>
      </c>
    </row>
    <row r="2053" spans="1:8">
      <c r="A2053" t="s">
        <v>6078</v>
      </c>
      <c r="B2053" t="s">
        <v>8464</v>
      </c>
      <c r="C2053" t="s">
        <v>4234</v>
      </c>
      <c r="D2053" s="105" t="s">
        <v>4235</v>
      </c>
      <c r="E2053" s="187">
        <v>43409</v>
      </c>
      <c r="F2053" t="s">
        <v>3812</v>
      </c>
      <c r="H2053" t="s">
        <v>8323</v>
      </c>
    </row>
    <row r="2054" spans="1:8">
      <c r="A2054" t="s">
        <v>6078</v>
      </c>
      <c r="B2054" t="s">
        <v>8465</v>
      </c>
      <c r="C2054" t="s">
        <v>4236</v>
      </c>
      <c r="D2054" s="105" t="s">
        <v>4237</v>
      </c>
      <c r="E2054" s="187">
        <v>43409</v>
      </c>
      <c r="F2054" t="s">
        <v>3812</v>
      </c>
      <c r="H2054" t="s">
        <v>8323</v>
      </c>
    </row>
    <row r="2055" spans="1:8">
      <c r="A2055" t="s">
        <v>6078</v>
      </c>
      <c r="B2055" t="s">
        <v>8466</v>
      </c>
      <c r="C2055" t="s">
        <v>4238</v>
      </c>
      <c r="D2055" s="105" t="s">
        <v>4239</v>
      </c>
      <c r="E2055" s="187">
        <v>43409</v>
      </c>
      <c r="F2055" t="s">
        <v>3812</v>
      </c>
      <c r="H2055" t="s">
        <v>8323</v>
      </c>
    </row>
    <row r="2056" spans="1:8">
      <c r="A2056" t="s">
        <v>6078</v>
      </c>
      <c r="B2056" t="s">
        <v>8467</v>
      </c>
      <c r="C2056" t="s">
        <v>4240</v>
      </c>
      <c r="D2056" s="105" t="s">
        <v>4241</v>
      </c>
      <c r="E2056" s="187">
        <v>43409</v>
      </c>
      <c r="F2056" t="s">
        <v>3812</v>
      </c>
      <c r="H2056" t="s">
        <v>8418</v>
      </c>
    </row>
    <row r="2057" spans="1:8">
      <c r="A2057" t="s">
        <v>6078</v>
      </c>
      <c r="B2057" t="s">
        <v>8468</v>
      </c>
      <c r="C2057" t="s">
        <v>4242</v>
      </c>
      <c r="D2057" s="105" t="s">
        <v>4243</v>
      </c>
      <c r="E2057" s="187">
        <v>43409</v>
      </c>
      <c r="F2057" t="s">
        <v>3812</v>
      </c>
      <c r="H2057" t="s">
        <v>8323</v>
      </c>
    </row>
    <row r="2058" spans="1:8">
      <c r="A2058" t="s">
        <v>6659</v>
      </c>
      <c r="B2058" t="s">
        <v>8469</v>
      </c>
      <c r="C2058" t="s">
        <v>4244</v>
      </c>
      <c r="D2058" s="105" t="s">
        <v>4245</v>
      </c>
      <c r="E2058" s="187" t="s">
        <v>4246</v>
      </c>
      <c r="F2058" t="s">
        <v>3812</v>
      </c>
      <c r="H2058" t="s">
        <v>6748</v>
      </c>
    </row>
    <row r="2059" spans="1:8">
      <c r="A2059" t="s">
        <v>6078</v>
      </c>
      <c r="B2059" t="s">
        <v>8470</v>
      </c>
      <c r="C2059" t="s">
        <v>4247</v>
      </c>
      <c r="D2059" s="105" t="s">
        <v>4248</v>
      </c>
      <c r="E2059" s="187" t="s">
        <v>4246</v>
      </c>
      <c r="F2059" t="s">
        <v>3812</v>
      </c>
      <c r="H2059" t="s">
        <v>8441</v>
      </c>
    </row>
    <row r="2060" spans="1:8">
      <c r="A2060" t="s">
        <v>6531</v>
      </c>
      <c r="B2060" t="s">
        <v>8471</v>
      </c>
      <c r="C2060" t="s">
        <v>4249</v>
      </c>
      <c r="D2060" s="105" t="s">
        <v>4250</v>
      </c>
      <c r="E2060" s="187" t="s">
        <v>4246</v>
      </c>
      <c r="F2060" t="s">
        <v>3812</v>
      </c>
      <c r="H2060" t="s">
        <v>3301</v>
      </c>
    </row>
    <row r="2061" spans="1:8">
      <c r="A2061" t="s">
        <v>6372</v>
      </c>
      <c r="B2061" t="s">
        <v>8472</v>
      </c>
      <c r="C2061" t="s">
        <v>4251</v>
      </c>
      <c r="D2061" s="105" t="s">
        <v>4252</v>
      </c>
      <c r="E2061" s="187">
        <v>43412</v>
      </c>
      <c r="F2061" t="s">
        <v>1738</v>
      </c>
      <c r="H2061" t="s">
        <v>7486</v>
      </c>
    </row>
    <row r="2062" spans="1:8">
      <c r="A2062" t="s">
        <v>6372</v>
      </c>
      <c r="B2062" t="s">
        <v>8473</v>
      </c>
      <c r="C2062" t="s">
        <v>4253</v>
      </c>
      <c r="D2062" s="105" t="s">
        <v>4254</v>
      </c>
      <c r="E2062" s="187">
        <v>43412</v>
      </c>
      <c r="F2062" t="s">
        <v>1738</v>
      </c>
      <c r="H2062" t="s">
        <v>7486</v>
      </c>
    </row>
    <row r="2063" spans="1:8">
      <c r="A2063" t="s">
        <v>6078</v>
      </c>
      <c r="B2063" t="s">
        <v>8474</v>
      </c>
      <c r="C2063" t="s">
        <v>4255</v>
      </c>
      <c r="D2063" s="105" t="s">
        <v>4256</v>
      </c>
      <c r="E2063" s="187" t="s">
        <v>4257</v>
      </c>
      <c r="F2063" t="s">
        <v>3812</v>
      </c>
      <c r="H2063" t="s">
        <v>8418</v>
      </c>
    </row>
    <row r="2064" spans="1:8">
      <c r="A2064" t="s">
        <v>6078</v>
      </c>
      <c r="B2064" t="s">
        <v>8475</v>
      </c>
      <c r="C2064" t="s">
        <v>4258</v>
      </c>
      <c r="D2064" s="105" t="s">
        <v>4259</v>
      </c>
      <c r="E2064" s="187" t="s">
        <v>4260</v>
      </c>
      <c r="F2064" t="s">
        <v>3812</v>
      </c>
      <c r="H2064" t="s">
        <v>8418</v>
      </c>
    </row>
    <row r="2065" spans="1:8">
      <c r="A2065" t="s">
        <v>6372</v>
      </c>
      <c r="B2065" t="s">
        <v>8476</v>
      </c>
      <c r="C2065" t="s">
        <v>4261</v>
      </c>
      <c r="D2065" s="105" t="s">
        <v>4262</v>
      </c>
      <c r="E2065" s="187">
        <v>43416</v>
      </c>
      <c r="F2065" t="s">
        <v>1738</v>
      </c>
      <c r="H2065" t="s">
        <v>7749</v>
      </c>
    </row>
    <row r="2066" spans="1:8">
      <c r="A2066" t="s">
        <v>6372</v>
      </c>
      <c r="B2066" t="s">
        <v>8477</v>
      </c>
      <c r="C2066" t="s">
        <v>4263</v>
      </c>
      <c r="D2066" s="105" t="s">
        <v>4264</v>
      </c>
      <c r="E2066" s="187">
        <v>43416</v>
      </c>
      <c r="F2066" t="s">
        <v>1738</v>
      </c>
      <c r="H2066" t="s">
        <v>7749</v>
      </c>
    </row>
    <row r="2067" spans="1:8">
      <c r="A2067" t="s">
        <v>6078</v>
      </c>
      <c r="B2067" t="s">
        <v>8478</v>
      </c>
      <c r="C2067" t="s">
        <v>4265</v>
      </c>
      <c r="D2067" s="105" t="s">
        <v>4266</v>
      </c>
      <c r="E2067" s="187" t="s">
        <v>4267</v>
      </c>
      <c r="F2067" t="s">
        <v>2316</v>
      </c>
      <c r="H2067" t="s">
        <v>3301</v>
      </c>
    </row>
    <row r="2068" spans="1:8">
      <c r="A2068" t="s">
        <v>6078</v>
      </c>
      <c r="B2068" t="s">
        <v>8479</v>
      </c>
      <c r="C2068" t="s">
        <v>4268</v>
      </c>
      <c r="D2068" s="105" t="s">
        <v>4269</v>
      </c>
      <c r="E2068" s="187" t="s">
        <v>4267</v>
      </c>
      <c r="F2068" t="s">
        <v>3812</v>
      </c>
      <c r="H2068" t="s">
        <v>7512</v>
      </c>
    </row>
    <row r="2069" spans="1:8">
      <c r="A2069" t="s">
        <v>6213</v>
      </c>
      <c r="B2069" t="s">
        <v>7834</v>
      </c>
      <c r="C2069" t="s">
        <v>4270</v>
      </c>
      <c r="D2069" s="105" t="s">
        <v>2975</v>
      </c>
      <c r="E2069" s="187">
        <v>43416</v>
      </c>
      <c r="F2069" t="s">
        <v>1738</v>
      </c>
      <c r="H2069" t="s">
        <v>7882</v>
      </c>
    </row>
    <row r="2070" spans="1:8">
      <c r="A2070" t="s">
        <v>6078</v>
      </c>
      <c r="B2070" t="s">
        <v>8480</v>
      </c>
      <c r="C2070" t="s">
        <v>4271</v>
      </c>
      <c r="D2070" s="105" t="s">
        <v>4272</v>
      </c>
      <c r="E2070" s="187">
        <v>43416</v>
      </c>
      <c r="F2070" t="s">
        <v>3812</v>
      </c>
      <c r="H2070" t="s">
        <v>8340</v>
      </c>
    </row>
    <row r="2071" spans="1:8">
      <c r="A2071" t="s">
        <v>6078</v>
      </c>
      <c r="B2071" t="s">
        <v>8481</v>
      </c>
      <c r="C2071" t="s">
        <v>4273</v>
      </c>
      <c r="D2071" s="105" t="s">
        <v>4274</v>
      </c>
      <c r="E2071" s="187">
        <v>43416</v>
      </c>
      <c r="F2071" t="s">
        <v>3812</v>
      </c>
      <c r="H2071" t="s">
        <v>8325</v>
      </c>
    </row>
    <row r="2072" spans="1:8">
      <c r="A2072" t="s">
        <v>6659</v>
      </c>
      <c r="B2072" t="s">
        <v>8482</v>
      </c>
      <c r="C2072" t="s">
        <v>4275</v>
      </c>
      <c r="D2072" s="105" t="s">
        <v>2647</v>
      </c>
      <c r="E2072" s="187" t="s">
        <v>4276</v>
      </c>
      <c r="F2072" t="s">
        <v>3812</v>
      </c>
      <c r="H2072" t="s">
        <v>8483</v>
      </c>
    </row>
    <row r="2073" spans="1:8">
      <c r="A2073" t="s">
        <v>6213</v>
      </c>
      <c r="B2073" t="s">
        <v>7755</v>
      </c>
      <c r="C2073" t="s">
        <v>4277</v>
      </c>
      <c r="D2073" s="105" t="s">
        <v>2837</v>
      </c>
      <c r="E2073" s="187">
        <v>43417</v>
      </c>
      <c r="F2073" t="s">
        <v>3812</v>
      </c>
      <c r="H2073" t="s">
        <v>8048</v>
      </c>
    </row>
    <row r="2074" spans="1:8">
      <c r="A2074" t="s">
        <v>6213</v>
      </c>
      <c r="B2074" t="s">
        <v>8484</v>
      </c>
      <c r="C2074" t="s">
        <v>4278</v>
      </c>
      <c r="D2074" s="105" t="s">
        <v>4279</v>
      </c>
      <c r="E2074" s="187">
        <v>43417</v>
      </c>
      <c r="F2074" t="s">
        <v>1738</v>
      </c>
      <c r="H2074" t="s">
        <v>6226</v>
      </c>
    </row>
    <row r="2075" spans="1:8">
      <c r="A2075" t="s">
        <v>6531</v>
      </c>
      <c r="B2075" t="s">
        <v>8485</v>
      </c>
      <c r="C2075" t="s">
        <v>4280</v>
      </c>
      <c r="D2075" s="105" t="s">
        <v>4281</v>
      </c>
      <c r="E2075" s="187">
        <v>43419</v>
      </c>
      <c r="F2075" t="s">
        <v>107</v>
      </c>
      <c r="H2075" t="s">
        <v>3301</v>
      </c>
    </row>
    <row r="2076" spans="1:8">
      <c r="A2076" t="s">
        <v>6078</v>
      </c>
      <c r="B2076" t="s">
        <v>8486</v>
      </c>
      <c r="C2076" t="s">
        <v>4282</v>
      </c>
      <c r="D2076" s="105" t="s">
        <v>4283</v>
      </c>
      <c r="E2076" s="187">
        <v>43418</v>
      </c>
      <c r="F2076" t="s">
        <v>3812</v>
      </c>
      <c r="H2076" t="s">
        <v>8429</v>
      </c>
    </row>
    <row r="2077" spans="1:8">
      <c r="A2077" t="s">
        <v>6078</v>
      </c>
      <c r="B2077" t="s">
        <v>8487</v>
      </c>
      <c r="C2077" t="s">
        <v>4284</v>
      </c>
      <c r="D2077" s="105" t="s">
        <v>4285</v>
      </c>
      <c r="E2077" s="187">
        <v>43421</v>
      </c>
      <c r="F2077" t="s">
        <v>3424</v>
      </c>
      <c r="H2077" t="s">
        <v>8325</v>
      </c>
    </row>
    <row r="2078" spans="1:8">
      <c r="A2078" t="s">
        <v>6372</v>
      </c>
      <c r="B2078" t="s">
        <v>8488</v>
      </c>
      <c r="C2078" t="s">
        <v>4286</v>
      </c>
      <c r="D2078" s="105" t="s">
        <v>2176</v>
      </c>
      <c r="E2078" s="187">
        <v>43424</v>
      </c>
      <c r="F2078" t="s">
        <v>3812</v>
      </c>
      <c r="H2078" t="s">
        <v>8152</v>
      </c>
    </row>
    <row r="2079" spans="1:8">
      <c r="A2079" t="s">
        <v>6078</v>
      </c>
      <c r="B2079" t="s">
        <v>7332</v>
      </c>
      <c r="C2079" t="s">
        <v>4287</v>
      </c>
      <c r="D2079" s="105" t="s">
        <v>2097</v>
      </c>
      <c r="E2079" s="187">
        <v>43423</v>
      </c>
      <c r="F2079" t="s">
        <v>3812</v>
      </c>
      <c r="H2079" t="s">
        <v>8489</v>
      </c>
    </row>
    <row r="2080" spans="1:8">
      <c r="A2080" t="s">
        <v>6213</v>
      </c>
      <c r="B2080" t="s">
        <v>8490</v>
      </c>
      <c r="C2080" t="s">
        <v>4288</v>
      </c>
      <c r="D2080" s="105" t="s">
        <v>4289</v>
      </c>
      <c r="E2080" s="187">
        <v>43417</v>
      </c>
      <c r="F2080" t="s">
        <v>107</v>
      </c>
      <c r="H2080" t="s">
        <v>8491</v>
      </c>
    </row>
    <row r="2081" spans="1:8">
      <c r="A2081" t="s">
        <v>6213</v>
      </c>
      <c r="B2081" t="s">
        <v>8492</v>
      </c>
      <c r="C2081" t="s">
        <v>4290</v>
      </c>
      <c r="D2081" s="105" t="s">
        <v>4291</v>
      </c>
      <c r="E2081" s="187">
        <v>43423</v>
      </c>
      <c r="F2081" t="s">
        <v>1738</v>
      </c>
      <c r="H2081" t="s">
        <v>7882</v>
      </c>
    </row>
    <row r="2082" spans="1:8">
      <c r="A2082" t="s">
        <v>58</v>
      </c>
      <c r="B2082" t="s">
        <v>8493</v>
      </c>
      <c r="C2082" t="s">
        <v>4292</v>
      </c>
      <c r="D2082" s="105" t="s">
        <v>4293</v>
      </c>
      <c r="E2082" s="187" t="s">
        <v>4294</v>
      </c>
      <c r="F2082" t="s">
        <v>15</v>
      </c>
      <c r="H2082" t="s">
        <v>4735</v>
      </c>
    </row>
    <row r="2083" spans="1:8">
      <c r="A2083" t="s">
        <v>6372</v>
      </c>
      <c r="B2083" t="s">
        <v>8494</v>
      </c>
      <c r="C2083" t="s">
        <v>4295</v>
      </c>
      <c r="D2083" s="105" t="s">
        <v>4296</v>
      </c>
      <c r="E2083" s="187" t="s">
        <v>4297</v>
      </c>
      <c r="F2083" t="s">
        <v>3424</v>
      </c>
      <c r="H2083" t="s">
        <v>6518</v>
      </c>
    </row>
    <row r="2084" spans="1:8">
      <c r="A2084" t="s">
        <v>6531</v>
      </c>
      <c r="B2084" t="s">
        <v>8495</v>
      </c>
      <c r="C2084" t="s">
        <v>4298</v>
      </c>
      <c r="D2084" s="105" t="s">
        <v>4299</v>
      </c>
      <c r="E2084" s="187" t="s">
        <v>4300</v>
      </c>
      <c r="F2084" t="s">
        <v>3812</v>
      </c>
      <c r="H2084" t="s">
        <v>7740</v>
      </c>
    </row>
    <row r="2085" spans="1:8">
      <c r="A2085" t="s">
        <v>6531</v>
      </c>
      <c r="B2085" t="s">
        <v>8496</v>
      </c>
      <c r="C2085" t="s">
        <v>4301</v>
      </c>
      <c r="D2085" s="105" t="s">
        <v>4302</v>
      </c>
      <c r="E2085" s="187" t="s">
        <v>4300</v>
      </c>
      <c r="F2085" t="s">
        <v>3812</v>
      </c>
      <c r="H2085" t="s">
        <v>7740</v>
      </c>
    </row>
    <row r="2086" spans="1:8">
      <c r="A2086" t="s">
        <v>6213</v>
      </c>
      <c r="B2086" t="s">
        <v>8497</v>
      </c>
      <c r="C2086" t="s">
        <v>4303</v>
      </c>
      <c r="D2086" s="105" t="s">
        <v>4304</v>
      </c>
      <c r="E2086" s="187">
        <v>43426</v>
      </c>
      <c r="F2086" t="s">
        <v>107</v>
      </c>
      <c r="H2086" t="s">
        <v>8491</v>
      </c>
    </row>
    <row r="2087" spans="1:8">
      <c r="A2087" t="s">
        <v>6659</v>
      </c>
      <c r="B2087" t="s">
        <v>8498</v>
      </c>
      <c r="C2087" t="s">
        <v>4305</v>
      </c>
      <c r="D2087" s="105" t="s">
        <v>4306</v>
      </c>
      <c r="E2087" s="187" t="s">
        <v>4297</v>
      </c>
      <c r="F2087" t="s">
        <v>2316</v>
      </c>
      <c r="H2087" t="s">
        <v>8483</v>
      </c>
    </row>
    <row r="2088" spans="1:8">
      <c r="A2088" t="s">
        <v>6078</v>
      </c>
      <c r="B2088" t="s">
        <v>8499</v>
      </c>
      <c r="C2088" t="s">
        <v>4307</v>
      </c>
      <c r="D2088" s="105" t="s">
        <v>4308</v>
      </c>
      <c r="E2088" s="187">
        <v>43431</v>
      </c>
      <c r="F2088" t="s">
        <v>3812</v>
      </c>
      <c r="H2088" t="s">
        <v>8500</v>
      </c>
    </row>
    <row r="2089" spans="1:8">
      <c r="A2089" t="s">
        <v>6372</v>
      </c>
      <c r="B2089" t="s">
        <v>7964</v>
      </c>
      <c r="C2089" t="s">
        <v>4309</v>
      </c>
      <c r="D2089" s="105" t="s">
        <v>3218</v>
      </c>
      <c r="E2089" s="187">
        <v>43435</v>
      </c>
      <c r="F2089" t="s">
        <v>3812</v>
      </c>
      <c r="H2089" t="s">
        <v>7589</v>
      </c>
    </row>
    <row r="2090" spans="1:8">
      <c r="A2090" t="s">
        <v>6372</v>
      </c>
      <c r="B2090" t="s">
        <v>8501</v>
      </c>
      <c r="C2090" t="s">
        <v>4310</v>
      </c>
      <c r="D2090" s="105" t="s">
        <v>4311</v>
      </c>
      <c r="E2090" s="187">
        <v>43435</v>
      </c>
      <c r="F2090" t="s">
        <v>3424</v>
      </c>
      <c r="H2090" t="s">
        <v>7455</v>
      </c>
    </row>
    <row r="2091" spans="1:8">
      <c r="A2091" t="s">
        <v>6531</v>
      </c>
      <c r="B2091" t="s">
        <v>8502</v>
      </c>
      <c r="C2091" t="s">
        <v>4312</v>
      </c>
      <c r="D2091" s="105" t="s">
        <v>4313</v>
      </c>
      <c r="E2091" s="187" t="s">
        <v>4314</v>
      </c>
      <c r="F2091" t="s">
        <v>3812</v>
      </c>
      <c r="H2091" t="s">
        <v>8503</v>
      </c>
    </row>
    <row r="2092" spans="1:8">
      <c r="A2092" t="s">
        <v>6659</v>
      </c>
      <c r="B2092" t="s">
        <v>8504</v>
      </c>
      <c r="C2092" t="s">
        <v>4315</v>
      </c>
      <c r="D2092" s="105" t="s">
        <v>4316</v>
      </c>
      <c r="E2092" s="187" t="s">
        <v>4317</v>
      </c>
      <c r="F2092" t="s">
        <v>3812</v>
      </c>
      <c r="H2092" t="s">
        <v>7401</v>
      </c>
    </row>
    <row r="2093" spans="1:8">
      <c r="A2093" t="s">
        <v>6659</v>
      </c>
      <c r="B2093" t="s">
        <v>8505</v>
      </c>
      <c r="C2093" t="s">
        <v>4318</v>
      </c>
      <c r="D2093" s="105" t="s">
        <v>4319</v>
      </c>
      <c r="E2093" s="187" t="s">
        <v>4320</v>
      </c>
      <c r="F2093" t="s">
        <v>3812</v>
      </c>
      <c r="H2093" t="s">
        <v>8506</v>
      </c>
    </row>
    <row r="2094" spans="1:8">
      <c r="A2094" t="s">
        <v>6659</v>
      </c>
      <c r="B2094" t="s">
        <v>8507</v>
      </c>
      <c r="C2094" t="s">
        <v>4321</v>
      </c>
      <c r="D2094" s="105" t="s">
        <v>4322</v>
      </c>
      <c r="E2094" s="187" t="s">
        <v>4320</v>
      </c>
      <c r="F2094" t="s">
        <v>3812</v>
      </c>
      <c r="H2094" t="s">
        <v>8508</v>
      </c>
    </row>
    <row r="2095" spans="1:8">
      <c r="A2095" t="s">
        <v>6659</v>
      </c>
      <c r="B2095" t="s">
        <v>8509</v>
      </c>
      <c r="C2095" t="s">
        <v>4323</v>
      </c>
      <c r="D2095" s="105" t="s">
        <v>4324</v>
      </c>
      <c r="E2095" s="187" t="s">
        <v>4320</v>
      </c>
      <c r="F2095" t="s">
        <v>3812</v>
      </c>
      <c r="H2095" t="s">
        <v>8508</v>
      </c>
    </row>
    <row r="2096" spans="1:8">
      <c r="A2096" t="s">
        <v>6659</v>
      </c>
      <c r="B2096" t="s">
        <v>8510</v>
      </c>
      <c r="C2096" t="s">
        <v>4325</v>
      </c>
      <c r="D2096" s="105" t="s">
        <v>4326</v>
      </c>
      <c r="E2096" s="187" t="s">
        <v>4320</v>
      </c>
      <c r="F2096" t="s">
        <v>3812</v>
      </c>
      <c r="H2096" t="s">
        <v>8508</v>
      </c>
    </row>
    <row r="2097" spans="1:8">
      <c r="A2097" t="s">
        <v>6078</v>
      </c>
      <c r="B2097" t="s">
        <v>8511</v>
      </c>
      <c r="C2097" t="s">
        <v>4327</v>
      </c>
      <c r="D2097" s="105" t="s">
        <v>4328</v>
      </c>
      <c r="E2097" s="187">
        <v>43435</v>
      </c>
      <c r="F2097" t="s">
        <v>3812</v>
      </c>
      <c r="H2097" t="s">
        <v>8441</v>
      </c>
    </row>
    <row r="2098" spans="1:8">
      <c r="A2098" t="s">
        <v>6659</v>
      </c>
      <c r="B2098" t="s">
        <v>8512</v>
      </c>
      <c r="C2098" t="s">
        <v>4329</v>
      </c>
      <c r="D2098" s="105" t="s">
        <v>4330</v>
      </c>
      <c r="E2098" s="187" t="s">
        <v>4320</v>
      </c>
      <c r="F2098" t="s">
        <v>3812</v>
      </c>
      <c r="H2098" t="s">
        <v>7276</v>
      </c>
    </row>
    <row r="2099" spans="1:8">
      <c r="A2099" t="s">
        <v>6078</v>
      </c>
      <c r="B2099" t="s">
        <v>6152</v>
      </c>
      <c r="C2099" t="s">
        <v>4331</v>
      </c>
      <c r="D2099" s="105" t="s">
        <v>216</v>
      </c>
      <c r="F2099" t="s">
        <v>3812</v>
      </c>
      <c r="H2099" t="s">
        <v>8513</v>
      </c>
    </row>
    <row r="2100" spans="1:8">
      <c r="A2100" t="s">
        <v>6078</v>
      </c>
      <c r="B2100" t="s">
        <v>8514</v>
      </c>
      <c r="C2100" t="s">
        <v>4332</v>
      </c>
      <c r="D2100" s="105" t="s">
        <v>4333</v>
      </c>
      <c r="F2100" t="s">
        <v>2316</v>
      </c>
      <c r="H2100" t="s">
        <v>8515</v>
      </c>
    </row>
    <row r="2101" spans="1:8">
      <c r="A2101" t="s">
        <v>6078</v>
      </c>
      <c r="B2101" t="s">
        <v>8271</v>
      </c>
      <c r="C2101" t="s">
        <v>4334</v>
      </c>
      <c r="D2101" s="105" t="s">
        <v>3848</v>
      </c>
      <c r="F2101" t="s">
        <v>3812</v>
      </c>
      <c r="H2101" t="s">
        <v>8515</v>
      </c>
    </row>
    <row r="2102" spans="1:8">
      <c r="A2102" t="s">
        <v>6078</v>
      </c>
      <c r="B2102" t="s">
        <v>8272</v>
      </c>
      <c r="C2102" t="s">
        <v>4335</v>
      </c>
      <c r="D2102" s="105" t="s">
        <v>3850</v>
      </c>
      <c r="F2102" t="s">
        <v>3812</v>
      </c>
      <c r="H2102" t="s">
        <v>8515</v>
      </c>
    </row>
    <row r="2103" spans="1:8">
      <c r="A2103" t="s">
        <v>6078</v>
      </c>
      <c r="B2103" t="s">
        <v>7505</v>
      </c>
      <c r="C2103" t="s">
        <v>4336</v>
      </c>
      <c r="D2103" s="105" t="s">
        <v>2409</v>
      </c>
      <c r="F2103" t="s">
        <v>3812</v>
      </c>
      <c r="H2103" t="s">
        <v>8515</v>
      </c>
    </row>
    <row r="2104" spans="1:8">
      <c r="A2104" t="s">
        <v>6078</v>
      </c>
      <c r="B2104" t="s">
        <v>8086</v>
      </c>
      <c r="C2104" t="s">
        <v>4337</v>
      </c>
      <c r="D2104" s="105" t="s">
        <v>3462</v>
      </c>
      <c r="F2104" t="s">
        <v>3812</v>
      </c>
      <c r="H2104" t="s">
        <v>8516</v>
      </c>
    </row>
    <row r="2105" spans="1:8">
      <c r="A2105" t="s">
        <v>6078</v>
      </c>
      <c r="B2105" t="s">
        <v>7231</v>
      </c>
      <c r="C2105" t="s">
        <v>4338</v>
      </c>
      <c r="D2105" s="105" t="s">
        <v>1917</v>
      </c>
      <c r="F2105" t="s">
        <v>2316</v>
      </c>
      <c r="H2105" t="s">
        <v>8516</v>
      </c>
    </row>
    <row r="2106" spans="1:8">
      <c r="A2106" t="s">
        <v>6372</v>
      </c>
      <c r="B2106" t="s">
        <v>8517</v>
      </c>
      <c r="C2106" t="s">
        <v>4339</v>
      </c>
      <c r="D2106" s="105" t="s">
        <v>4340</v>
      </c>
      <c r="E2106" s="187">
        <v>43439</v>
      </c>
      <c r="F2106" t="s">
        <v>2316</v>
      </c>
      <c r="H2106" t="s">
        <v>6470</v>
      </c>
    </row>
    <row r="2107" spans="1:8">
      <c r="A2107" t="s">
        <v>58</v>
      </c>
      <c r="B2107" t="s">
        <v>8518</v>
      </c>
      <c r="C2107" t="s">
        <v>4341</v>
      </c>
      <c r="D2107" s="105" t="s">
        <v>4342</v>
      </c>
      <c r="E2107" s="187" t="s">
        <v>4343</v>
      </c>
      <c r="F2107" t="s">
        <v>15</v>
      </c>
      <c r="H2107" t="s">
        <v>8431</v>
      </c>
    </row>
    <row r="2108" spans="1:8">
      <c r="A2108" t="s">
        <v>6213</v>
      </c>
      <c r="B2108" t="s">
        <v>8519</v>
      </c>
      <c r="C2108" t="s">
        <v>4344</v>
      </c>
      <c r="D2108" s="105" t="s">
        <v>4345</v>
      </c>
      <c r="E2108" s="187">
        <v>43437</v>
      </c>
      <c r="F2108" t="s">
        <v>1738</v>
      </c>
      <c r="H2108" t="s">
        <v>8520</v>
      </c>
    </row>
    <row r="2109" spans="1:8">
      <c r="A2109" t="s">
        <v>6372</v>
      </c>
      <c r="B2109" t="s">
        <v>8521</v>
      </c>
      <c r="C2109" t="s">
        <v>4346</v>
      </c>
      <c r="D2109" s="105" t="s">
        <v>4347</v>
      </c>
      <c r="E2109" s="187" t="s">
        <v>4343</v>
      </c>
      <c r="F2109" t="s">
        <v>1738</v>
      </c>
      <c r="H2109" t="s">
        <v>7486</v>
      </c>
    </row>
    <row r="2110" spans="1:8">
      <c r="A2110" t="s">
        <v>6659</v>
      </c>
      <c r="B2110" t="s">
        <v>8522</v>
      </c>
      <c r="C2110" t="s">
        <v>4348</v>
      </c>
      <c r="D2110" s="105" t="s">
        <v>4349</v>
      </c>
      <c r="E2110" s="187" t="s">
        <v>4343</v>
      </c>
      <c r="F2110" t="s">
        <v>3812</v>
      </c>
      <c r="H2110" t="s">
        <v>8508</v>
      </c>
    </row>
    <row r="2111" spans="1:8">
      <c r="A2111" t="s">
        <v>6659</v>
      </c>
      <c r="B2111" t="s">
        <v>8523</v>
      </c>
      <c r="C2111" t="s">
        <v>4350</v>
      </c>
      <c r="D2111" s="105" t="s">
        <v>4351</v>
      </c>
      <c r="E2111" s="187" t="s">
        <v>4343</v>
      </c>
      <c r="F2111" t="s">
        <v>3812</v>
      </c>
      <c r="H2111" t="s">
        <v>7401</v>
      </c>
    </row>
    <row r="2112" spans="1:8">
      <c r="A2112" t="s">
        <v>58</v>
      </c>
      <c r="B2112" t="s">
        <v>8524</v>
      </c>
      <c r="C2112" t="s">
        <v>4352</v>
      </c>
      <c r="D2112" s="105" t="s">
        <v>4353</v>
      </c>
      <c r="E2112" s="187" t="s">
        <v>4354</v>
      </c>
      <c r="F2112" t="s">
        <v>15</v>
      </c>
      <c r="H2112" t="s">
        <v>8525</v>
      </c>
    </row>
    <row r="2113" spans="1:8">
      <c r="A2113" t="s">
        <v>6078</v>
      </c>
      <c r="B2113" t="s">
        <v>8514</v>
      </c>
      <c r="C2113" t="s">
        <v>4355</v>
      </c>
      <c r="D2113" s="105" t="s">
        <v>4333</v>
      </c>
      <c r="E2113" s="187">
        <v>43432</v>
      </c>
      <c r="F2113" t="s">
        <v>2316</v>
      </c>
      <c r="H2113" t="s">
        <v>8526</v>
      </c>
    </row>
    <row r="2114" spans="1:8">
      <c r="A2114" t="s">
        <v>6078</v>
      </c>
      <c r="B2114" t="s">
        <v>8527</v>
      </c>
      <c r="C2114" t="s">
        <v>4356</v>
      </c>
      <c r="D2114" s="105" t="s">
        <v>4357</v>
      </c>
      <c r="F2114" t="s">
        <v>3940</v>
      </c>
      <c r="H2114" t="s">
        <v>8526</v>
      </c>
    </row>
    <row r="2115" spans="1:8">
      <c r="A2115" t="s">
        <v>6213</v>
      </c>
      <c r="B2115" t="s">
        <v>8528</v>
      </c>
      <c r="C2115" t="s">
        <v>4358</v>
      </c>
      <c r="D2115" s="105" t="s">
        <v>4359</v>
      </c>
      <c r="E2115" s="187">
        <v>43442</v>
      </c>
      <c r="F2115" t="s">
        <v>107</v>
      </c>
      <c r="H2115" t="s">
        <v>8160</v>
      </c>
    </row>
    <row r="2116" spans="1:8">
      <c r="A2116" t="s">
        <v>6213</v>
      </c>
      <c r="B2116" t="s">
        <v>8529</v>
      </c>
      <c r="C2116" t="s">
        <v>4360</v>
      </c>
      <c r="D2116" s="105" t="s">
        <v>4361</v>
      </c>
      <c r="E2116" s="187">
        <v>43442</v>
      </c>
      <c r="F2116" t="s">
        <v>107</v>
      </c>
      <c r="H2116" t="s">
        <v>8491</v>
      </c>
    </row>
    <row r="2117" spans="1:8">
      <c r="A2117" t="s">
        <v>6078</v>
      </c>
      <c r="B2117" t="s">
        <v>8530</v>
      </c>
      <c r="C2117" t="s">
        <v>4362</v>
      </c>
      <c r="D2117" s="105" t="s">
        <v>4363</v>
      </c>
      <c r="E2117" s="187">
        <v>43441</v>
      </c>
      <c r="F2117" t="s">
        <v>3812</v>
      </c>
      <c r="H2117" t="s">
        <v>8531</v>
      </c>
    </row>
    <row r="2118" spans="1:8">
      <c r="A2118" t="s">
        <v>6078</v>
      </c>
      <c r="B2118" t="s">
        <v>8532</v>
      </c>
      <c r="C2118" t="s">
        <v>4364</v>
      </c>
      <c r="D2118" s="105" t="s">
        <v>4365</v>
      </c>
      <c r="E2118" s="187">
        <v>43444</v>
      </c>
      <c r="F2118" t="s">
        <v>3812</v>
      </c>
      <c r="H2118" t="s">
        <v>8531</v>
      </c>
    </row>
    <row r="2119" spans="1:8">
      <c r="A2119" t="s">
        <v>6078</v>
      </c>
      <c r="B2119" t="s">
        <v>8533</v>
      </c>
      <c r="C2119" t="s">
        <v>4366</v>
      </c>
      <c r="D2119" s="105" t="s">
        <v>4367</v>
      </c>
      <c r="E2119" s="187">
        <v>43444</v>
      </c>
      <c r="F2119" t="s">
        <v>3812</v>
      </c>
      <c r="H2119" t="s">
        <v>8531</v>
      </c>
    </row>
    <row r="2120" spans="1:8">
      <c r="A2120" t="s">
        <v>6078</v>
      </c>
      <c r="B2120" t="s">
        <v>8534</v>
      </c>
      <c r="C2120" t="s">
        <v>4368</v>
      </c>
      <c r="D2120" s="105" t="s">
        <v>4369</v>
      </c>
      <c r="E2120" s="187">
        <v>43440</v>
      </c>
      <c r="F2120" t="s">
        <v>107</v>
      </c>
      <c r="H2120" t="s">
        <v>7951</v>
      </c>
    </row>
    <row r="2121" spans="1:8">
      <c r="A2121" t="s">
        <v>6078</v>
      </c>
      <c r="B2121" t="s">
        <v>8535</v>
      </c>
      <c r="C2121" t="s">
        <v>4370</v>
      </c>
      <c r="D2121" s="105" t="s">
        <v>4371</v>
      </c>
      <c r="E2121" s="187">
        <v>43444</v>
      </c>
      <c r="F2121" t="s">
        <v>107</v>
      </c>
      <c r="H2121" t="s">
        <v>7936</v>
      </c>
    </row>
    <row r="2122" spans="1:8">
      <c r="A2122" t="s">
        <v>6078</v>
      </c>
      <c r="B2122" t="s">
        <v>8536</v>
      </c>
      <c r="C2122" t="s">
        <v>4372</v>
      </c>
      <c r="D2122" s="105" t="s">
        <v>4373</v>
      </c>
      <c r="E2122" s="187">
        <v>43444</v>
      </c>
      <c r="F2122" t="s">
        <v>107</v>
      </c>
      <c r="H2122" t="s">
        <v>8526</v>
      </c>
    </row>
    <row r="2123" spans="1:8">
      <c r="A2123" t="s">
        <v>6078</v>
      </c>
      <c r="B2123" t="s">
        <v>8537</v>
      </c>
      <c r="C2123" t="s">
        <v>4374</v>
      </c>
      <c r="D2123" s="105" t="s">
        <v>1828</v>
      </c>
      <c r="E2123" s="187">
        <v>43440</v>
      </c>
      <c r="F2123" t="s">
        <v>107</v>
      </c>
      <c r="H2123" t="s">
        <v>8538</v>
      </c>
    </row>
    <row r="2124" spans="1:8">
      <c r="A2124" t="s">
        <v>6531</v>
      </c>
      <c r="B2124" t="s">
        <v>8539</v>
      </c>
      <c r="C2124" t="s">
        <v>4375</v>
      </c>
      <c r="D2124" s="105" t="s">
        <v>3731</v>
      </c>
      <c r="E2124" s="187">
        <v>43445</v>
      </c>
      <c r="F2124" t="s">
        <v>3940</v>
      </c>
      <c r="H2124" t="s">
        <v>7822</v>
      </c>
    </row>
    <row r="2125" spans="1:8">
      <c r="A2125" t="s">
        <v>6213</v>
      </c>
      <c r="B2125" t="s">
        <v>8540</v>
      </c>
      <c r="C2125" t="s">
        <v>4376</v>
      </c>
      <c r="D2125" s="105" t="s">
        <v>4377</v>
      </c>
      <c r="E2125" s="187">
        <v>43447</v>
      </c>
      <c r="F2125" t="s">
        <v>3940</v>
      </c>
      <c r="H2125" t="s">
        <v>8160</v>
      </c>
    </row>
    <row r="2126" spans="1:8">
      <c r="A2126" t="s">
        <v>6213</v>
      </c>
      <c r="B2126" t="s">
        <v>8541</v>
      </c>
      <c r="C2126" t="s">
        <v>4378</v>
      </c>
      <c r="D2126" s="105" t="s">
        <v>4379</v>
      </c>
      <c r="E2126" s="187">
        <v>43447</v>
      </c>
      <c r="F2126" t="s">
        <v>3940</v>
      </c>
      <c r="H2126" t="s">
        <v>8160</v>
      </c>
    </row>
    <row r="2127" spans="1:8">
      <c r="A2127" t="s">
        <v>6213</v>
      </c>
      <c r="B2127" t="s">
        <v>8542</v>
      </c>
      <c r="C2127" t="s">
        <v>4380</v>
      </c>
      <c r="D2127" s="105" t="s">
        <v>4381</v>
      </c>
      <c r="E2127" s="187">
        <v>43447</v>
      </c>
      <c r="F2127" t="s">
        <v>3940</v>
      </c>
      <c r="H2127" t="s">
        <v>8160</v>
      </c>
    </row>
    <row r="2128" spans="1:8">
      <c r="A2128" t="s">
        <v>6078</v>
      </c>
      <c r="B2128" t="s">
        <v>6204</v>
      </c>
      <c r="C2128" t="s">
        <v>4382</v>
      </c>
      <c r="D2128" s="105" t="s">
        <v>298</v>
      </c>
      <c r="E2128" s="187">
        <v>43441</v>
      </c>
      <c r="F2128" t="s">
        <v>1738</v>
      </c>
      <c r="H2128" t="s">
        <v>8429</v>
      </c>
    </row>
    <row r="2129" spans="1:8">
      <c r="A2129" t="s">
        <v>6078</v>
      </c>
      <c r="B2129" t="s">
        <v>6102</v>
      </c>
      <c r="C2129" t="s">
        <v>4383</v>
      </c>
      <c r="D2129" s="105" t="s">
        <v>139</v>
      </c>
      <c r="E2129" s="187">
        <v>43441</v>
      </c>
      <c r="F2129" t="s">
        <v>2316</v>
      </c>
      <c r="H2129" t="s">
        <v>8429</v>
      </c>
    </row>
    <row r="2130" spans="1:8">
      <c r="A2130" t="s">
        <v>6659</v>
      </c>
      <c r="B2130" t="s">
        <v>8543</v>
      </c>
      <c r="C2130" t="s">
        <v>4384</v>
      </c>
      <c r="D2130" s="105" t="s">
        <v>1917</v>
      </c>
      <c r="E2130" s="187" t="s">
        <v>4385</v>
      </c>
      <c r="F2130" t="s">
        <v>3812</v>
      </c>
      <c r="H2130" t="s">
        <v>6748</v>
      </c>
    </row>
    <row r="2131" spans="1:8">
      <c r="A2131" t="s">
        <v>58</v>
      </c>
      <c r="B2131" t="s">
        <v>8544</v>
      </c>
      <c r="C2131" t="s">
        <v>4386</v>
      </c>
      <c r="D2131" s="105" t="s">
        <v>4387</v>
      </c>
      <c r="E2131" s="187" t="s">
        <v>4388</v>
      </c>
      <c r="F2131" t="s">
        <v>15</v>
      </c>
      <c r="H2131" t="s">
        <v>8545</v>
      </c>
    </row>
    <row r="2132" spans="1:8">
      <c r="A2132" t="s">
        <v>58</v>
      </c>
      <c r="B2132" t="s">
        <v>8546</v>
      </c>
      <c r="C2132" t="s">
        <v>4389</v>
      </c>
      <c r="D2132" s="105" t="s">
        <v>4390</v>
      </c>
      <c r="E2132" s="187" t="s">
        <v>4343</v>
      </c>
      <c r="F2132" t="s">
        <v>15</v>
      </c>
      <c r="H2132" t="s">
        <v>8545</v>
      </c>
    </row>
    <row r="2133" spans="1:8">
      <c r="A2133" t="s">
        <v>58</v>
      </c>
      <c r="B2133" t="s">
        <v>8547</v>
      </c>
      <c r="C2133" t="s">
        <v>4391</v>
      </c>
      <c r="D2133" s="105" t="s">
        <v>4392</v>
      </c>
      <c r="E2133" s="187" t="s">
        <v>4393</v>
      </c>
      <c r="F2133" t="s">
        <v>22</v>
      </c>
      <c r="H2133" t="s">
        <v>8548</v>
      </c>
    </row>
    <row r="2134" spans="1:8">
      <c r="A2134" t="s">
        <v>6078</v>
      </c>
      <c r="B2134" t="s">
        <v>8549</v>
      </c>
      <c r="C2134" t="s">
        <v>4394</v>
      </c>
      <c r="D2134" s="105" t="s">
        <v>4395</v>
      </c>
      <c r="E2134" s="187">
        <v>43451</v>
      </c>
      <c r="F2134" t="s">
        <v>3812</v>
      </c>
      <c r="H2134" t="s">
        <v>8526</v>
      </c>
    </row>
    <row r="2135" spans="1:8">
      <c r="A2135" t="s">
        <v>58</v>
      </c>
      <c r="B2135" t="s">
        <v>8550</v>
      </c>
      <c r="C2135" t="s">
        <v>4396</v>
      </c>
      <c r="D2135" s="105" t="s">
        <v>4397</v>
      </c>
      <c r="E2135" s="187" t="s">
        <v>4398</v>
      </c>
      <c r="F2135" t="s">
        <v>15</v>
      </c>
      <c r="H2135" t="s">
        <v>8551</v>
      </c>
    </row>
    <row r="2136" spans="1:8">
      <c r="A2136" t="s">
        <v>6659</v>
      </c>
      <c r="B2136" t="s">
        <v>8552</v>
      </c>
      <c r="C2136" t="s">
        <v>4399</v>
      </c>
      <c r="D2136" s="105" t="s">
        <v>4400</v>
      </c>
      <c r="F2136" t="s">
        <v>107</v>
      </c>
      <c r="H2136" t="s">
        <v>8553</v>
      </c>
    </row>
    <row r="2137" spans="1:8">
      <c r="A2137" t="s">
        <v>6213</v>
      </c>
      <c r="B2137" t="s">
        <v>8554</v>
      </c>
      <c r="C2137" t="s">
        <v>4401</v>
      </c>
      <c r="D2137" s="105" t="s">
        <v>4402</v>
      </c>
      <c r="E2137" s="187">
        <v>43454</v>
      </c>
      <c r="F2137" t="s">
        <v>1738</v>
      </c>
      <c r="H2137" t="s">
        <v>7665</v>
      </c>
    </row>
    <row r="2138" spans="1:8">
      <c r="A2138" t="s">
        <v>6078</v>
      </c>
      <c r="B2138" t="s">
        <v>7449</v>
      </c>
      <c r="C2138" t="s">
        <v>4403</v>
      </c>
      <c r="D2138" s="105" t="s">
        <v>2311</v>
      </c>
      <c r="E2138" s="187">
        <v>43454</v>
      </c>
      <c r="F2138" t="s">
        <v>1738</v>
      </c>
      <c r="H2138" t="s">
        <v>8429</v>
      </c>
    </row>
    <row r="2139" spans="1:8">
      <c r="A2139" t="s">
        <v>6078</v>
      </c>
      <c r="B2139" t="s">
        <v>6141</v>
      </c>
      <c r="C2139" t="s">
        <v>4404</v>
      </c>
      <c r="D2139" s="105" t="s">
        <v>198</v>
      </c>
      <c r="E2139" s="187">
        <v>43454</v>
      </c>
      <c r="F2139" t="s">
        <v>1738</v>
      </c>
      <c r="H2139" t="s">
        <v>8429</v>
      </c>
    </row>
    <row r="2140" spans="1:8">
      <c r="A2140" t="s">
        <v>6078</v>
      </c>
      <c r="B2140" t="s">
        <v>8224</v>
      </c>
      <c r="C2140" t="s">
        <v>4405</v>
      </c>
      <c r="D2140" s="105" t="s">
        <v>3747</v>
      </c>
      <c r="E2140" s="187">
        <v>43432</v>
      </c>
      <c r="F2140" t="s">
        <v>2316</v>
      </c>
      <c r="H2140" t="s">
        <v>8429</v>
      </c>
    </row>
    <row r="2141" spans="1:8">
      <c r="A2141" t="s">
        <v>6078</v>
      </c>
      <c r="B2141" t="s">
        <v>8555</v>
      </c>
      <c r="C2141" t="s">
        <v>4406</v>
      </c>
      <c r="D2141" s="105" t="s">
        <v>4407</v>
      </c>
      <c r="E2141" s="187">
        <v>43459</v>
      </c>
      <c r="F2141" t="s">
        <v>3812</v>
      </c>
      <c r="H2141" t="s">
        <v>8500</v>
      </c>
    </row>
    <row r="2142" spans="1:8">
      <c r="A2142" t="s">
        <v>6078</v>
      </c>
      <c r="B2142" t="s">
        <v>8556</v>
      </c>
      <c r="C2142" t="s">
        <v>4408</v>
      </c>
      <c r="D2142" s="105" t="s">
        <v>4409</v>
      </c>
      <c r="E2142" s="187">
        <v>43459</v>
      </c>
      <c r="F2142" t="s">
        <v>3812</v>
      </c>
      <c r="H2142" t="s">
        <v>8500</v>
      </c>
    </row>
    <row r="2143" spans="1:8">
      <c r="A2143" t="s">
        <v>6078</v>
      </c>
      <c r="B2143" t="s">
        <v>8557</v>
      </c>
      <c r="C2143" t="s">
        <v>4410</v>
      </c>
      <c r="D2143" s="105" t="s">
        <v>4411</v>
      </c>
      <c r="E2143" s="187">
        <v>43459</v>
      </c>
      <c r="F2143" t="s">
        <v>3812</v>
      </c>
      <c r="H2143" t="s">
        <v>8500</v>
      </c>
    </row>
    <row r="2144" spans="1:8">
      <c r="A2144" t="s">
        <v>6078</v>
      </c>
      <c r="B2144" t="s">
        <v>8533</v>
      </c>
      <c r="C2144" t="s">
        <v>4412</v>
      </c>
      <c r="D2144" s="105" t="s">
        <v>4367</v>
      </c>
      <c r="E2144" s="187">
        <v>43461</v>
      </c>
      <c r="F2144" t="s">
        <v>3812</v>
      </c>
      <c r="H2144" t="s">
        <v>8531</v>
      </c>
    </row>
    <row r="2145" spans="1:8">
      <c r="A2145" t="s">
        <v>8558</v>
      </c>
      <c r="B2145" t="s">
        <v>8559</v>
      </c>
      <c r="C2145" t="s">
        <v>4413</v>
      </c>
      <c r="D2145" s="105" t="s">
        <v>4414</v>
      </c>
      <c r="E2145" s="187">
        <v>43459</v>
      </c>
      <c r="F2145" t="s">
        <v>3812</v>
      </c>
      <c r="H2145" t="s">
        <v>8560</v>
      </c>
    </row>
    <row r="2146" spans="1:8">
      <c r="A2146" t="s">
        <v>8558</v>
      </c>
      <c r="B2146" t="s">
        <v>8561</v>
      </c>
      <c r="C2146" t="s">
        <v>4415</v>
      </c>
      <c r="D2146" s="105" t="s">
        <v>4416</v>
      </c>
      <c r="E2146" s="187">
        <v>43459</v>
      </c>
      <c r="F2146" t="s">
        <v>2316</v>
      </c>
      <c r="H2146" t="s">
        <v>8560</v>
      </c>
    </row>
    <row r="2147" spans="1:8">
      <c r="A2147" t="s">
        <v>8562</v>
      </c>
      <c r="B2147" t="s">
        <v>8563</v>
      </c>
      <c r="C2147" t="s">
        <v>4417</v>
      </c>
      <c r="D2147" s="105" t="s">
        <v>4418</v>
      </c>
      <c r="E2147" s="187">
        <v>43461</v>
      </c>
      <c r="F2147" t="s">
        <v>3812</v>
      </c>
      <c r="H2147" t="s">
        <v>8564</v>
      </c>
    </row>
    <row r="2148" spans="1:8">
      <c r="A2148" t="s">
        <v>8565</v>
      </c>
      <c r="B2148" t="s">
        <v>8566</v>
      </c>
      <c r="C2148" t="s">
        <v>4419</v>
      </c>
      <c r="D2148" s="105" t="s">
        <v>4420</v>
      </c>
      <c r="E2148" s="187">
        <v>43467</v>
      </c>
      <c r="F2148" t="s">
        <v>3812</v>
      </c>
      <c r="H2148" t="s">
        <v>8567</v>
      </c>
    </row>
    <row r="2149" spans="1:8">
      <c r="A2149" t="s">
        <v>8565</v>
      </c>
      <c r="B2149" t="s">
        <v>8568</v>
      </c>
      <c r="C2149" t="s">
        <v>4421</v>
      </c>
      <c r="D2149" s="105" t="s">
        <v>1096</v>
      </c>
      <c r="E2149" s="187">
        <v>43467</v>
      </c>
      <c r="F2149" t="s">
        <v>3812</v>
      </c>
      <c r="H2149" t="s">
        <v>8567</v>
      </c>
    </row>
    <row r="2150" spans="1:8">
      <c r="A2150" t="s">
        <v>8565</v>
      </c>
      <c r="B2150" t="s">
        <v>8569</v>
      </c>
      <c r="C2150" t="s">
        <v>4422</v>
      </c>
      <c r="D2150" s="105" t="s">
        <v>4423</v>
      </c>
      <c r="E2150" s="187">
        <v>43467</v>
      </c>
      <c r="F2150" t="s">
        <v>3812</v>
      </c>
      <c r="H2150" t="s">
        <v>8567</v>
      </c>
    </row>
    <row r="2151" spans="1:8">
      <c r="A2151" t="s">
        <v>6531</v>
      </c>
      <c r="B2151" t="s">
        <v>8570</v>
      </c>
      <c r="C2151" t="s">
        <v>4424</v>
      </c>
      <c r="D2151" s="105" t="s">
        <v>4425</v>
      </c>
      <c r="E2151" s="187" t="s">
        <v>4314</v>
      </c>
      <c r="F2151" t="s">
        <v>3812</v>
      </c>
      <c r="H2151" t="s">
        <v>8253</v>
      </c>
    </row>
    <row r="2152" spans="1:8">
      <c r="A2152" t="s">
        <v>8562</v>
      </c>
      <c r="B2152" t="s">
        <v>8571</v>
      </c>
      <c r="C2152" t="s">
        <v>4426</v>
      </c>
      <c r="D2152" s="105" t="s">
        <v>4427</v>
      </c>
      <c r="E2152" s="187">
        <v>43469</v>
      </c>
      <c r="F2152" t="s">
        <v>3812</v>
      </c>
      <c r="H2152" t="s">
        <v>6518</v>
      </c>
    </row>
    <row r="2153" spans="1:8">
      <c r="A2153" t="s">
        <v>6213</v>
      </c>
      <c r="B2153" t="s">
        <v>8572</v>
      </c>
      <c r="C2153" t="s">
        <v>4428</v>
      </c>
      <c r="D2153" s="105" t="s">
        <v>4429</v>
      </c>
      <c r="E2153" s="187">
        <v>43467</v>
      </c>
      <c r="F2153" t="s">
        <v>3812</v>
      </c>
      <c r="H2153" t="s">
        <v>6346</v>
      </c>
    </row>
    <row r="2154" spans="1:8">
      <c r="A2154" t="s">
        <v>6213</v>
      </c>
      <c r="B2154" t="s">
        <v>8573</v>
      </c>
      <c r="C2154" t="s">
        <v>4430</v>
      </c>
      <c r="D2154" s="105" t="s">
        <v>4431</v>
      </c>
      <c r="E2154" s="187">
        <v>43467</v>
      </c>
      <c r="F2154" t="s">
        <v>2316</v>
      </c>
      <c r="H2154" t="s">
        <v>8160</v>
      </c>
    </row>
    <row r="2155" spans="1:8">
      <c r="A2155" t="s">
        <v>6213</v>
      </c>
      <c r="B2155" t="s">
        <v>8574</v>
      </c>
      <c r="C2155" t="s">
        <v>4432</v>
      </c>
      <c r="D2155" s="105" t="s">
        <v>4433</v>
      </c>
      <c r="E2155" s="187">
        <v>43467</v>
      </c>
      <c r="F2155" t="s">
        <v>3812</v>
      </c>
      <c r="H2155" t="s">
        <v>8160</v>
      </c>
    </row>
    <row r="2156" spans="1:8">
      <c r="A2156" t="s">
        <v>8562</v>
      </c>
      <c r="B2156" t="s">
        <v>8575</v>
      </c>
      <c r="C2156" t="s">
        <v>4434</v>
      </c>
      <c r="D2156" s="105" t="s">
        <v>2741</v>
      </c>
      <c r="E2156" s="187">
        <v>43102</v>
      </c>
      <c r="F2156" t="s">
        <v>3812</v>
      </c>
      <c r="H2156" t="s">
        <v>6483</v>
      </c>
    </row>
    <row r="2157" spans="1:8">
      <c r="A2157" t="s">
        <v>6078</v>
      </c>
      <c r="B2157" t="s">
        <v>8576</v>
      </c>
      <c r="C2157" t="s">
        <v>4435</v>
      </c>
      <c r="D2157" s="105" t="s">
        <v>4436</v>
      </c>
      <c r="E2157" s="187">
        <v>43467</v>
      </c>
      <c r="F2157" t="s">
        <v>3812</v>
      </c>
      <c r="H2157" t="s">
        <v>8531</v>
      </c>
    </row>
    <row r="2158" spans="1:8">
      <c r="A2158" t="s">
        <v>6078</v>
      </c>
      <c r="B2158" t="s">
        <v>8577</v>
      </c>
      <c r="C2158" t="s">
        <v>4437</v>
      </c>
      <c r="D2158" s="105" t="s">
        <v>4438</v>
      </c>
      <c r="E2158" s="187">
        <v>43467</v>
      </c>
      <c r="F2158" t="s">
        <v>107</v>
      </c>
      <c r="H2158" t="s">
        <v>8531</v>
      </c>
    </row>
    <row r="2159" spans="1:8">
      <c r="A2159" t="s">
        <v>6078</v>
      </c>
      <c r="B2159" t="s">
        <v>8578</v>
      </c>
      <c r="C2159" t="s">
        <v>4439</v>
      </c>
      <c r="D2159" s="105" t="s">
        <v>4440</v>
      </c>
      <c r="E2159" s="187">
        <v>43468</v>
      </c>
      <c r="F2159" t="s">
        <v>3812</v>
      </c>
      <c r="H2159" t="s">
        <v>8531</v>
      </c>
    </row>
    <row r="2160" spans="1:8">
      <c r="A2160" t="s">
        <v>6078</v>
      </c>
      <c r="B2160" t="s">
        <v>8579</v>
      </c>
      <c r="C2160" t="s">
        <v>4441</v>
      </c>
      <c r="D2160" s="105" t="s">
        <v>4442</v>
      </c>
      <c r="E2160" s="187">
        <v>43468</v>
      </c>
      <c r="F2160" t="s">
        <v>3812</v>
      </c>
      <c r="H2160" t="s">
        <v>8531</v>
      </c>
    </row>
    <row r="2161" spans="1:8">
      <c r="A2161" t="s">
        <v>6078</v>
      </c>
      <c r="B2161" t="s">
        <v>8580</v>
      </c>
      <c r="C2161" t="s">
        <v>4443</v>
      </c>
      <c r="D2161" s="105" t="s">
        <v>4444</v>
      </c>
      <c r="E2161" s="187">
        <v>43468</v>
      </c>
      <c r="F2161" t="s">
        <v>3812</v>
      </c>
      <c r="H2161" t="s">
        <v>8531</v>
      </c>
    </row>
    <row r="2162" spans="1:8">
      <c r="A2162" t="s">
        <v>6078</v>
      </c>
      <c r="B2162" t="s">
        <v>8581</v>
      </c>
      <c r="C2162" t="s">
        <v>4445</v>
      </c>
      <c r="D2162" s="105" t="s">
        <v>4446</v>
      </c>
      <c r="E2162" s="187">
        <v>43469</v>
      </c>
      <c r="F2162" t="s">
        <v>3812</v>
      </c>
      <c r="H2162" t="s">
        <v>8526</v>
      </c>
    </row>
    <row r="2163" spans="1:8">
      <c r="A2163" t="s">
        <v>8562</v>
      </c>
      <c r="B2163" t="s">
        <v>8582</v>
      </c>
      <c r="C2163" t="s">
        <v>4447</v>
      </c>
      <c r="D2163" s="105" t="s">
        <v>4448</v>
      </c>
      <c r="E2163" s="187">
        <v>43467</v>
      </c>
      <c r="F2163" t="s">
        <v>3812</v>
      </c>
      <c r="H2163" t="s">
        <v>8583</v>
      </c>
    </row>
    <row r="2164" spans="1:8">
      <c r="A2164" t="s">
        <v>8562</v>
      </c>
      <c r="B2164" t="s">
        <v>8584</v>
      </c>
      <c r="C2164" t="s">
        <v>4449</v>
      </c>
      <c r="D2164" s="105" t="s">
        <v>4450</v>
      </c>
      <c r="E2164" s="187">
        <v>43467</v>
      </c>
      <c r="F2164" t="s">
        <v>3812</v>
      </c>
      <c r="H2164" t="s">
        <v>8583</v>
      </c>
    </row>
    <row r="2165" spans="1:8">
      <c r="A2165" t="s">
        <v>8565</v>
      </c>
      <c r="B2165" t="s">
        <v>8585</v>
      </c>
      <c r="C2165" t="s">
        <v>4451</v>
      </c>
      <c r="D2165" s="105" t="s">
        <v>4452</v>
      </c>
      <c r="E2165" s="187">
        <v>43469</v>
      </c>
      <c r="F2165" t="s">
        <v>3812</v>
      </c>
      <c r="H2165" t="s">
        <v>8567</v>
      </c>
    </row>
    <row r="2166" spans="1:8">
      <c r="A2166" t="s">
        <v>6078</v>
      </c>
      <c r="B2166" t="s">
        <v>8586</v>
      </c>
      <c r="C2166" t="s">
        <v>4453</v>
      </c>
      <c r="D2166" s="105" t="s">
        <v>4454</v>
      </c>
      <c r="E2166" s="187">
        <v>43472</v>
      </c>
      <c r="F2166" t="s">
        <v>4455</v>
      </c>
      <c r="H2166" t="s">
        <v>8587</v>
      </c>
    </row>
    <row r="2167" spans="1:8">
      <c r="A2167" t="s">
        <v>6078</v>
      </c>
      <c r="B2167" t="s">
        <v>7679</v>
      </c>
      <c r="C2167" t="s">
        <v>4456</v>
      </c>
      <c r="D2167" s="105" t="s">
        <v>2701</v>
      </c>
      <c r="E2167" s="187">
        <v>43455</v>
      </c>
      <c r="F2167" t="s">
        <v>3234</v>
      </c>
      <c r="H2167" t="s">
        <v>8588</v>
      </c>
    </row>
    <row r="2168" spans="1:8">
      <c r="A2168" t="s">
        <v>6078</v>
      </c>
      <c r="B2168" t="s">
        <v>8589</v>
      </c>
      <c r="C2168" t="s">
        <v>4457</v>
      </c>
      <c r="D2168" s="105" t="s">
        <v>4458</v>
      </c>
      <c r="E2168" s="187">
        <v>43467</v>
      </c>
      <c r="F2168" t="s">
        <v>3234</v>
      </c>
      <c r="H2168" t="s">
        <v>8590</v>
      </c>
    </row>
    <row r="2169" spans="1:8">
      <c r="A2169" t="s">
        <v>6078</v>
      </c>
      <c r="B2169" t="s">
        <v>7464</v>
      </c>
      <c r="C2169" t="s">
        <v>4459</v>
      </c>
      <c r="D2169" s="105" t="s">
        <v>2337</v>
      </c>
      <c r="E2169" s="187">
        <v>43469</v>
      </c>
      <c r="F2169" t="s">
        <v>107</v>
      </c>
      <c r="H2169" t="s">
        <v>8526</v>
      </c>
    </row>
    <row r="2170" spans="1:8">
      <c r="A2170" t="s">
        <v>8591</v>
      </c>
      <c r="B2170" t="s">
        <v>8592</v>
      </c>
      <c r="C2170" t="s">
        <v>4460</v>
      </c>
      <c r="D2170" s="105" t="s">
        <v>4461</v>
      </c>
      <c r="E2170" s="187">
        <v>43473</v>
      </c>
      <c r="F2170" t="s">
        <v>3812</v>
      </c>
      <c r="H2170" t="s">
        <v>8591</v>
      </c>
    </row>
    <row r="2171" spans="1:8">
      <c r="A2171" t="s">
        <v>6078</v>
      </c>
      <c r="B2171" t="s">
        <v>8593</v>
      </c>
      <c r="C2171" t="s">
        <v>4462</v>
      </c>
      <c r="D2171" s="105" t="s">
        <v>4463</v>
      </c>
      <c r="E2171" s="187">
        <v>43469</v>
      </c>
      <c r="F2171" t="s">
        <v>3812</v>
      </c>
      <c r="H2171" t="s">
        <v>8500</v>
      </c>
    </row>
    <row r="2172" spans="1:8">
      <c r="A2172" t="s">
        <v>6078</v>
      </c>
      <c r="B2172" t="s">
        <v>8594</v>
      </c>
      <c r="C2172" t="s">
        <v>4464</v>
      </c>
      <c r="D2172" s="105" t="s">
        <v>4465</v>
      </c>
      <c r="E2172" s="187">
        <v>43467</v>
      </c>
      <c r="F2172" t="s">
        <v>107</v>
      </c>
      <c r="H2172" t="s">
        <v>8500</v>
      </c>
    </row>
    <row r="2173" spans="1:8">
      <c r="A2173" t="s">
        <v>6078</v>
      </c>
      <c r="B2173" t="s">
        <v>7634</v>
      </c>
      <c r="C2173" t="s">
        <v>4466</v>
      </c>
      <c r="D2173" s="105" t="s">
        <v>2628</v>
      </c>
      <c r="E2173" s="187">
        <v>43473</v>
      </c>
      <c r="F2173" t="s">
        <v>3812</v>
      </c>
      <c r="H2173" t="s">
        <v>8595</v>
      </c>
    </row>
    <row r="2174" spans="1:8">
      <c r="A2174" t="s">
        <v>6078</v>
      </c>
      <c r="B2174" t="s">
        <v>8596</v>
      </c>
      <c r="C2174" t="s">
        <v>4467</v>
      </c>
      <c r="D2174" s="105" t="s">
        <v>4468</v>
      </c>
      <c r="E2174" s="187">
        <v>43473</v>
      </c>
      <c r="F2174" t="s">
        <v>3812</v>
      </c>
      <c r="H2174" t="s">
        <v>8595</v>
      </c>
    </row>
    <row r="2175" spans="1:8">
      <c r="A2175" t="s">
        <v>6078</v>
      </c>
      <c r="B2175" t="s">
        <v>8597</v>
      </c>
      <c r="C2175" t="s">
        <v>4469</v>
      </c>
      <c r="D2175" s="105" t="s">
        <v>4470</v>
      </c>
      <c r="E2175" s="187">
        <v>43473</v>
      </c>
      <c r="F2175" t="s">
        <v>3812</v>
      </c>
      <c r="H2175" t="s">
        <v>8595</v>
      </c>
    </row>
    <row r="2176" spans="1:8">
      <c r="A2176" t="s">
        <v>6078</v>
      </c>
      <c r="B2176" t="s">
        <v>8598</v>
      </c>
      <c r="C2176" t="s">
        <v>4471</v>
      </c>
      <c r="D2176" s="105" t="s">
        <v>4472</v>
      </c>
      <c r="E2176" s="187">
        <v>43473</v>
      </c>
      <c r="F2176" t="s">
        <v>3812</v>
      </c>
      <c r="H2176" t="s">
        <v>8595</v>
      </c>
    </row>
    <row r="2177" spans="1:8">
      <c r="A2177" t="s">
        <v>6078</v>
      </c>
      <c r="B2177" t="s">
        <v>8599</v>
      </c>
      <c r="C2177" t="s">
        <v>4473</v>
      </c>
      <c r="D2177" s="105" t="s">
        <v>4474</v>
      </c>
      <c r="E2177" s="187">
        <v>43473</v>
      </c>
      <c r="F2177" t="s">
        <v>3812</v>
      </c>
      <c r="H2177" t="s">
        <v>8595</v>
      </c>
    </row>
    <row r="2178" spans="1:8">
      <c r="A2178" t="s">
        <v>6078</v>
      </c>
      <c r="B2178" t="s">
        <v>8600</v>
      </c>
      <c r="C2178" t="s">
        <v>4475</v>
      </c>
      <c r="D2178" s="105" t="s">
        <v>4476</v>
      </c>
      <c r="E2178" s="187">
        <v>43474</v>
      </c>
      <c r="F2178" t="s">
        <v>3812</v>
      </c>
      <c r="H2178" t="s">
        <v>8526</v>
      </c>
    </row>
    <row r="2179" spans="1:8">
      <c r="A2179" t="s">
        <v>6078</v>
      </c>
      <c r="B2179" t="s">
        <v>6126</v>
      </c>
      <c r="C2179" t="s">
        <v>4477</v>
      </c>
      <c r="D2179" s="105" t="s">
        <v>172</v>
      </c>
      <c r="E2179" s="187">
        <v>43474</v>
      </c>
      <c r="F2179" t="s">
        <v>1738</v>
      </c>
      <c r="H2179" t="s">
        <v>8601</v>
      </c>
    </row>
    <row r="2180" spans="1:8">
      <c r="A2180" t="s">
        <v>6078</v>
      </c>
      <c r="B2180" t="s">
        <v>8602</v>
      </c>
      <c r="C2180" t="s">
        <v>4478</v>
      </c>
      <c r="D2180" s="105" t="s">
        <v>4479</v>
      </c>
      <c r="E2180" s="187">
        <v>43474</v>
      </c>
      <c r="F2180" t="s">
        <v>1738</v>
      </c>
      <c r="H2180" t="s">
        <v>8601</v>
      </c>
    </row>
    <row r="2181" spans="1:8">
      <c r="A2181" t="s">
        <v>6078</v>
      </c>
      <c r="B2181" t="s">
        <v>8603</v>
      </c>
      <c r="C2181" t="s">
        <v>4480</v>
      </c>
      <c r="D2181" s="105" t="s">
        <v>4481</v>
      </c>
      <c r="E2181" s="187">
        <v>43475</v>
      </c>
      <c r="F2181" t="s">
        <v>3812</v>
      </c>
      <c r="H2181" t="s">
        <v>8604</v>
      </c>
    </row>
    <row r="2182" spans="1:8">
      <c r="A2182" t="s">
        <v>8565</v>
      </c>
      <c r="B2182" t="s">
        <v>8566</v>
      </c>
      <c r="C2182" t="s">
        <v>4482</v>
      </c>
      <c r="D2182" s="105" t="s">
        <v>4420</v>
      </c>
      <c r="E2182" s="187">
        <v>43783</v>
      </c>
      <c r="F2182" t="s">
        <v>3812</v>
      </c>
      <c r="H2182" t="s">
        <v>8605</v>
      </c>
    </row>
    <row r="2183" spans="1:8">
      <c r="A2183" t="s">
        <v>8565</v>
      </c>
      <c r="B2183" t="s">
        <v>8606</v>
      </c>
      <c r="C2183" t="s">
        <v>4483</v>
      </c>
      <c r="D2183" s="105" t="s">
        <v>4185</v>
      </c>
      <c r="E2183" s="187">
        <v>43783</v>
      </c>
      <c r="F2183" t="s">
        <v>3812</v>
      </c>
      <c r="H2183" t="s">
        <v>8567</v>
      </c>
    </row>
    <row r="2184" spans="1:8">
      <c r="A2184" t="s">
        <v>6078</v>
      </c>
      <c r="B2184" t="s">
        <v>8607</v>
      </c>
      <c r="C2184" t="s">
        <v>4484</v>
      </c>
      <c r="D2184" s="105" t="s">
        <v>1462</v>
      </c>
      <c r="E2184" s="187">
        <v>43474</v>
      </c>
      <c r="F2184" t="s">
        <v>3812</v>
      </c>
      <c r="H2184" t="s">
        <v>8526</v>
      </c>
    </row>
    <row r="2185" spans="1:8">
      <c r="A2185" t="s">
        <v>6078</v>
      </c>
      <c r="B2185" t="s">
        <v>8608</v>
      </c>
      <c r="C2185" t="s">
        <v>4485</v>
      </c>
      <c r="D2185" s="105" t="s">
        <v>1070</v>
      </c>
      <c r="E2185" s="187">
        <v>43475</v>
      </c>
      <c r="F2185" t="s">
        <v>3812</v>
      </c>
      <c r="H2185" t="s">
        <v>8604</v>
      </c>
    </row>
    <row r="2186" spans="1:8">
      <c r="A2186" t="s">
        <v>6078</v>
      </c>
      <c r="B2186" t="s">
        <v>8609</v>
      </c>
      <c r="C2186" t="s">
        <v>4486</v>
      </c>
      <c r="D2186" s="105" t="s">
        <v>4487</v>
      </c>
      <c r="E2186" s="187">
        <v>43475</v>
      </c>
      <c r="F2186" t="s">
        <v>3812</v>
      </c>
      <c r="H2186" t="s">
        <v>8604</v>
      </c>
    </row>
    <row r="2187" spans="1:8">
      <c r="A2187" t="s">
        <v>6078</v>
      </c>
      <c r="B2187" t="s">
        <v>7967</v>
      </c>
      <c r="C2187" t="s">
        <v>4488</v>
      </c>
      <c r="D2187" s="105" t="s">
        <v>395</v>
      </c>
      <c r="E2187" s="187">
        <v>43479</v>
      </c>
      <c r="F2187" t="s">
        <v>3812</v>
      </c>
      <c r="H2187" t="s">
        <v>8538</v>
      </c>
    </row>
    <row r="2188" spans="1:8">
      <c r="A2188" t="s">
        <v>6078</v>
      </c>
      <c r="B2188" t="s">
        <v>7917</v>
      </c>
      <c r="C2188" t="s">
        <v>4489</v>
      </c>
      <c r="D2188" s="105" t="s">
        <v>3126</v>
      </c>
      <c r="E2188" s="187">
        <v>43479</v>
      </c>
      <c r="F2188" t="s">
        <v>3812</v>
      </c>
      <c r="H2188" t="s">
        <v>8610</v>
      </c>
    </row>
    <row r="2189" spans="1:8">
      <c r="A2189" t="s">
        <v>6078</v>
      </c>
      <c r="B2189" t="s">
        <v>8364</v>
      </c>
      <c r="C2189" t="s">
        <v>4490</v>
      </c>
      <c r="D2189" s="105" t="s">
        <v>4032</v>
      </c>
      <c r="E2189" s="187">
        <v>43479</v>
      </c>
      <c r="F2189" t="s">
        <v>3812</v>
      </c>
      <c r="H2189" t="s">
        <v>8610</v>
      </c>
    </row>
    <row r="2190" spans="1:8">
      <c r="A2190" t="s">
        <v>6078</v>
      </c>
      <c r="B2190" t="s">
        <v>7392</v>
      </c>
      <c r="C2190" t="s">
        <v>4491</v>
      </c>
      <c r="D2190" s="105" t="s">
        <v>2206</v>
      </c>
      <c r="E2190" s="187">
        <v>43479</v>
      </c>
      <c r="F2190" t="s">
        <v>3812</v>
      </c>
      <c r="H2190" t="s">
        <v>8610</v>
      </c>
    </row>
    <row r="2191" spans="1:8">
      <c r="A2191" t="s">
        <v>6078</v>
      </c>
      <c r="B2191" t="s">
        <v>8108</v>
      </c>
      <c r="C2191" t="s">
        <v>4492</v>
      </c>
      <c r="D2191" s="105" t="s">
        <v>3507</v>
      </c>
      <c r="E2191" s="187">
        <v>43479</v>
      </c>
      <c r="F2191" t="s">
        <v>3812</v>
      </c>
      <c r="H2191" t="s">
        <v>8610</v>
      </c>
    </row>
    <row r="2192" spans="1:8">
      <c r="A2192" t="s">
        <v>6078</v>
      </c>
      <c r="B2192" t="s">
        <v>8379</v>
      </c>
      <c r="C2192" t="s">
        <v>4493</v>
      </c>
      <c r="D2192" s="105" t="s">
        <v>4059</v>
      </c>
      <c r="E2192" s="187">
        <v>43479</v>
      </c>
      <c r="F2192" t="s">
        <v>3812</v>
      </c>
      <c r="H2192" t="s">
        <v>8610</v>
      </c>
    </row>
    <row r="2193" spans="1:8">
      <c r="A2193" t="s">
        <v>6078</v>
      </c>
      <c r="B2193" t="s">
        <v>8611</v>
      </c>
      <c r="C2193" t="s">
        <v>4494</v>
      </c>
      <c r="D2193" s="105" t="s">
        <v>4495</v>
      </c>
      <c r="E2193" s="187">
        <v>43479</v>
      </c>
      <c r="F2193" t="s">
        <v>107</v>
      </c>
      <c r="H2193" t="s">
        <v>8610</v>
      </c>
    </row>
    <row r="2194" spans="1:8">
      <c r="A2194" t="s">
        <v>6078</v>
      </c>
      <c r="B2194" t="s">
        <v>8612</v>
      </c>
      <c r="C2194" t="s">
        <v>4496</v>
      </c>
      <c r="D2194" s="105" t="s">
        <v>4497</v>
      </c>
      <c r="E2194" s="187">
        <v>43480</v>
      </c>
      <c r="F2194" t="s">
        <v>1738</v>
      </c>
      <c r="H2194" t="s">
        <v>8595</v>
      </c>
    </row>
    <row r="2195" spans="1:8">
      <c r="A2195" t="s">
        <v>6078</v>
      </c>
      <c r="B2195" t="s">
        <v>8613</v>
      </c>
      <c r="C2195" t="s">
        <v>4498</v>
      </c>
      <c r="D2195" s="105" t="s">
        <v>4499</v>
      </c>
      <c r="E2195" s="187">
        <v>43480</v>
      </c>
      <c r="F2195" t="s">
        <v>1738</v>
      </c>
      <c r="H2195" t="s">
        <v>8595</v>
      </c>
    </row>
    <row r="2196" spans="1:8">
      <c r="A2196" t="s">
        <v>6078</v>
      </c>
      <c r="B2196" t="s">
        <v>8614</v>
      </c>
      <c r="C2196" t="s">
        <v>4500</v>
      </c>
      <c r="D2196" s="105" t="s">
        <v>4501</v>
      </c>
      <c r="E2196" s="187">
        <v>43480</v>
      </c>
      <c r="F2196" t="s">
        <v>1738</v>
      </c>
      <c r="H2196" t="s">
        <v>8595</v>
      </c>
    </row>
    <row r="2197" spans="1:8">
      <c r="A2197" t="s">
        <v>6078</v>
      </c>
      <c r="B2197" t="s">
        <v>8615</v>
      </c>
      <c r="C2197" t="s">
        <v>4502</v>
      </c>
      <c r="D2197" s="105" t="s">
        <v>4036</v>
      </c>
      <c r="E2197" s="187">
        <v>43480</v>
      </c>
      <c r="F2197" t="s">
        <v>1738</v>
      </c>
      <c r="H2197" t="s">
        <v>8595</v>
      </c>
    </row>
    <row r="2198" spans="1:8">
      <c r="A2198" t="s">
        <v>58</v>
      </c>
      <c r="B2198" t="s">
        <v>8550</v>
      </c>
      <c r="C2198" t="s">
        <v>4503</v>
      </c>
      <c r="D2198" s="105" t="s">
        <v>4397</v>
      </c>
      <c r="E2198" s="187" t="s">
        <v>4504</v>
      </c>
      <c r="F2198" t="s">
        <v>15</v>
      </c>
      <c r="H2198" t="s">
        <v>8431</v>
      </c>
    </row>
    <row r="2199" spans="1:8">
      <c r="A2199" t="s">
        <v>6078</v>
      </c>
      <c r="B2199" t="s">
        <v>8077</v>
      </c>
      <c r="C2199" t="s">
        <v>4505</v>
      </c>
      <c r="D2199" s="105" t="s">
        <v>3447</v>
      </c>
      <c r="E2199" s="187">
        <v>43479</v>
      </c>
      <c r="F2199" t="s">
        <v>2316</v>
      </c>
      <c r="H2199" t="s">
        <v>8610</v>
      </c>
    </row>
    <row r="2200" spans="1:8">
      <c r="A2200" t="s">
        <v>6078</v>
      </c>
      <c r="B2200" t="s">
        <v>8616</v>
      </c>
      <c r="C2200" t="s">
        <v>4506</v>
      </c>
      <c r="D2200" s="105" t="s">
        <v>4507</v>
      </c>
      <c r="E2200" s="187">
        <v>43479</v>
      </c>
      <c r="F2200" t="s">
        <v>1738</v>
      </c>
      <c r="H2200" t="s">
        <v>8610</v>
      </c>
    </row>
    <row r="2201" spans="1:8">
      <c r="A2201" t="s">
        <v>6078</v>
      </c>
      <c r="B2201" t="s">
        <v>8021</v>
      </c>
      <c r="C2201" t="s">
        <v>4508</v>
      </c>
      <c r="D2201" s="105" t="s">
        <v>3337</v>
      </c>
      <c r="E2201" s="187">
        <v>43479</v>
      </c>
      <c r="F2201" t="s">
        <v>1738</v>
      </c>
      <c r="H2201" t="s">
        <v>8610</v>
      </c>
    </row>
    <row r="2202" spans="1:8">
      <c r="A2202" t="s">
        <v>6078</v>
      </c>
      <c r="B2202" t="s">
        <v>8617</v>
      </c>
      <c r="C2202" t="s">
        <v>4509</v>
      </c>
      <c r="D2202" s="105" t="s">
        <v>4510</v>
      </c>
      <c r="E2202" s="187">
        <v>43479</v>
      </c>
      <c r="F2202" t="s">
        <v>3812</v>
      </c>
      <c r="H2202" t="s">
        <v>8610</v>
      </c>
    </row>
    <row r="2203" spans="1:8">
      <c r="A2203" t="s">
        <v>6078</v>
      </c>
      <c r="B2203" t="s">
        <v>8618</v>
      </c>
      <c r="C2203" t="s">
        <v>4511</v>
      </c>
      <c r="D2203" s="105" t="s">
        <v>4512</v>
      </c>
      <c r="E2203" s="187">
        <v>43479</v>
      </c>
      <c r="F2203" t="s">
        <v>3812</v>
      </c>
      <c r="H2203" t="s">
        <v>8610</v>
      </c>
    </row>
    <row r="2204" spans="1:8">
      <c r="A2204" t="s">
        <v>6078</v>
      </c>
      <c r="B2204" t="s">
        <v>8619</v>
      </c>
      <c r="C2204" t="s">
        <v>4513</v>
      </c>
      <c r="D2204" s="105" t="s">
        <v>4514</v>
      </c>
      <c r="E2204" s="187">
        <v>43486</v>
      </c>
      <c r="F2204" t="s">
        <v>3812</v>
      </c>
      <c r="H2204" t="s">
        <v>7936</v>
      </c>
    </row>
    <row r="2205" spans="1:8">
      <c r="A2205" t="s">
        <v>6078</v>
      </c>
      <c r="B2205" t="s">
        <v>8465</v>
      </c>
      <c r="C2205" t="s">
        <v>4515</v>
      </c>
      <c r="D2205" s="105" t="s">
        <v>4237</v>
      </c>
      <c r="E2205" s="187">
        <v>43477</v>
      </c>
      <c r="F2205" t="s">
        <v>4516</v>
      </c>
      <c r="H2205" t="s">
        <v>7936</v>
      </c>
    </row>
    <row r="2206" spans="1:8">
      <c r="A2206" t="s">
        <v>6078</v>
      </c>
      <c r="B2206" t="s">
        <v>7838</v>
      </c>
      <c r="C2206" t="s">
        <v>4517</v>
      </c>
      <c r="D2206" s="105" t="s">
        <v>2983</v>
      </c>
      <c r="E2206" s="187">
        <v>43477</v>
      </c>
      <c r="F2206" t="s">
        <v>2316</v>
      </c>
      <c r="H2206" t="s">
        <v>7936</v>
      </c>
    </row>
    <row r="2207" spans="1:8">
      <c r="A2207" t="s">
        <v>6078</v>
      </c>
      <c r="B2207" t="s">
        <v>7900</v>
      </c>
      <c r="C2207" t="s">
        <v>4518</v>
      </c>
      <c r="D2207" s="105" t="s">
        <v>3094</v>
      </c>
      <c r="E2207" s="187">
        <v>43477</v>
      </c>
      <c r="F2207" t="s">
        <v>4516</v>
      </c>
      <c r="H2207" t="s">
        <v>7936</v>
      </c>
    </row>
    <row r="2208" spans="1:8">
      <c r="A2208" t="s">
        <v>6078</v>
      </c>
      <c r="B2208" t="s">
        <v>8620</v>
      </c>
      <c r="C2208" t="s">
        <v>4519</v>
      </c>
      <c r="D2208" s="105" t="s">
        <v>477</v>
      </c>
      <c r="E2208" s="187">
        <v>43493</v>
      </c>
      <c r="F2208" t="s">
        <v>2316</v>
      </c>
      <c r="H2208" t="s">
        <v>8610</v>
      </c>
    </row>
    <row r="2209" spans="1:8">
      <c r="A2209" t="s">
        <v>6078</v>
      </c>
      <c r="B2209" t="s">
        <v>8621</v>
      </c>
      <c r="C2209" t="s">
        <v>4520</v>
      </c>
      <c r="D2209" s="105" t="s">
        <v>4521</v>
      </c>
      <c r="E2209" s="187">
        <v>43493</v>
      </c>
      <c r="F2209" t="s">
        <v>3812</v>
      </c>
      <c r="H2209" t="s">
        <v>8610</v>
      </c>
    </row>
    <row r="2210" spans="1:8">
      <c r="A2210" t="s">
        <v>6078</v>
      </c>
      <c r="B2210" t="s">
        <v>8622</v>
      </c>
      <c r="C2210" t="s">
        <v>4522</v>
      </c>
      <c r="D2210" s="105" t="s">
        <v>4523</v>
      </c>
      <c r="E2210" s="187">
        <v>43121</v>
      </c>
      <c r="F2210" t="s">
        <v>107</v>
      </c>
      <c r="H2210" t="s">
        <v>8623</v>
      </c>
    </row>
    <row r="2211" spans="1:8">
      <c r="A2211" t="s">
        <v>6078</v>
      </c>
      <c r="B2211" t="s">
        <v>8624</v>
      </c>
      <c r="C2211" t="s">
        <v>4524</v>
      </c>
      <c r="D2211" s="105" t="s">
        <v>4525</v>
      </c>
      <c r="E2211" s="187">
        <v>43121</v>
      </c>
      <c r="F2211" t="s">
        <v>107</v>
      </c>
      <c r="H2211" t="s">
        <v>7951</v>
      </c>
    </row>
    <row r="2212" spans="1:8">
      <c r="A2212" t="s">
        <v>6078</v>
      </c>
      <c r="B2212" t="s">
        <v>6124</v>
      </c>
      <c r="C2212" t="s">
        <v>4526</v>
      </c>
      <c r="D2212" s="105" t="s">
        <v>168</v>
      </c>
      <c r="F2212" t="s">
        <v>3812</v>
      </c>
      <c r="H2212" t="s">
        <v>8601</v>
      </c>
    </row>
    <row r="2213" spans="1:8">
      <c r="A2213" t="s">
        <v>6078</v>
      </c>
      <c r="B2213" t="s">
        <v>6083</v>
      </c>
      <c r="C2213" t="s">
        <v>4527</v>
      </c>
      <c r="D2213" s="105" t="s">
        <v>111</v>
      </c>
      <c r="F2213" t="s">
        <v>3812</v>
      </c>
      <c r="H2213" t="s">
        <v>8601</v>
      </c>
    </row>
    <row r="2214" spans="1:8">
      <c r="A2214" t="s">
        <v>6531</v>
      </c>
      <c r="B2214" t="s">
        <v>8625</v>
      </c>
      <c r="C2214" t="s">
        <v>4528</v>
      </c>
      <c r="D2214" s="105" t="s">
        <v>4529</v>
      </c>
      <c r="E2214" s="187" t="s">
        <v>4530</v>
      </c>
      <c r="F2214" t="s">
        <v>3812</v>
      </c>
      <c r="H2214" t="s">
        <v>8355</v>
      </c>
    </row>
    <row r="2215" spans="1:8">
      <c r="A2215" t="s">
        <v>6531</v>
      </c>
      <c r="B2215" t="s">
        <v>7735</v>
      </c>
      <c r="C2215" t="s">
        <v>4531</v>
      </c>
      <c r="D2215" s="105" t="s">
        <v>2806</v>
      </c>
      <c r="E2215" s="187" t="s">
        <v>4530</v>
      </c>
      <c r="F2215" t="s">
        <v>3812</v>
      </c>
      <c r="H2215" t="s">
        <v>8355</v>
      </c>
    </row>
    <row r="2216" spans="1:8">
      <c r="A2216" t="s">
        <v>6531</v>
      </c>
      <c r="B2216" t="s">
        <v>8626</v>
      </c>
      <c r="C2216" t="s">
        <v>4532</v>
      </c>
      <c r="D2216" s="105" t="s">
        <v>4533</v>
      </c>
      <c r="E2216" s="187" t="s">
        <v>4530</v>
      </c>
      <c r="F2216" t="s">
        <v>3812</v>
      </c>
      <c r="H2216" t="s">
        <v>8355</v>
      </c>
    </row>
    <row r="2217" spans="1:8">
      <c r="A2217" t="s">
        <v>6531</v>
      </c>
      <c r="B2217" t="s">
        <v>8136</v>
      </c>
      <c r="C2217" t="s">
        <v>4534</v>
      </c>
      <c r="D2217" s="105" t="s">
        <v>3566</v>
      </c>
      <c r="E2217" s="187" t="s">
        <v>4530</v>
      </c>
      <c r="F2217" t="s">
        <v>3812</v>
      </c>
      <c r="H2217" t="s">
        <v>7740</v>
      </c>
    </row>
    <row r="2218" spans="1:8">
      <c r="A2218" t="s">
        <v>8627</v>
      </c>
      <c r="B2218" t="s">
        <v>8628</v>
      </c>
      <c r="C2218" t="s">
        <v>4535</v>
      </c>
      <c r="D2218" s="105" t="s">
        <v>4046</v>
      </c>
      <c r="E2218" s="187" t="s">
        <v>4530</v>
      </c>
      <c r="F2218" t="s">
        <v>3812</v>
      </c>
      <c r="H2218" t="s">
        <v>7276</v>
      </c>
    </row>
    <row r="2219" spans="1:8">
      <c r="A2219" t="s">
        <v>8627</v>
      </c>
      <c r="B2219" t="s">
        <v>8629</v>
      </c>
      <c r="C2219" t="s">
        <v>4536</v>
      </c>
      <c r="D2219" s="105" t="s">
        <v>4537</v>
      </c>
      <c r="E2219" s="187" t="s">
        <v>4530</v>
      </c>
      <c r="F2219" t="s">
        <v>3812</v>
      </c>
      <c r="H2219" t="s">
        <v>7843</v>
      </c>
    </row>
    <row r="2220" spans="1:8">
      <c r="A2220" t="s">
        <v>6213</v>
      </c>
      <c r="B2220" t="s">
        <v>8630</v>
      </c>
      <c r="C2220" t="s">
        <v>4538</v>
      </c>
      <c r="D2220" s="105" t="s">
        <v>2944</v>
      </c>
      <c r="E2220" s="187" t="s">
        <v>4530</v>
      </c>
      <c r="F2220" t="s">
        <v>3812</v>
      </c>
      <c r="H2220" t="s">
        <v>7989</v>
      </c>
    </row>
    <row r="2221" spans="1:8">
      <c r="A2221" t="s">
        <v>6213</v>
      </c>
      <c r="B2221" t="s">
        <v>8631</v>
      </c>
      <c r="C2221" t="s">
        <v>4539</v>
      </c>
      <c r="D2221" s="105" t="s">
        <v>2347</v>
      </c>
      <c r="E2221" s="187" t="s">
        <v>4530</v>
      </c>
      <c r="F2221" t="s">
        <v>3812</v>
      </c>
      <c r="H2221" t="s">
        <v>7989</v>
      </c>
    </row>
    <row r="2222" spans="1:8">
      <c r="A2222" t="s">
        <v>6213</v>
      </c>
      <c r="B2222" t="s">
        <v>8632</v>
      </c>
      <c r="C2222" t="s">
        <v>4540</v>
      </c>
      <c r="D2222" s="105" t="s">
        <v>2638</v>
      </c>
      <c r="E2222" s="187" t="s">
        <v>4530</v>
      </c>
      <c r="F2222" t="s">
        <v>3812</v>
      </c>
      <c r="H2222" t="s">
        <v>7989</v>
      </c>
    </row>
    <row r="2223" spans="1:8">
      <c r="A2223" t="s">
        <v>6213</v>
      </c>
      <c r="B2223" t="s">
        <v>8633</v>
      </c>
      <c r="C2223" t="s">
        <v>4541</v>
      </c>
      <c r="D2223" s="105" t="s">
        <v>4542</v>
      </c>
      <c r="E2223" s="187" t="s">
        <v>4530</v>
      </c>
      <c r="F2223" t="s">
        <v>3812</v>
      </c>
      <c r="H2223" t="s">
        <v>7754</v>
      </c>
    </row>
    <row r="2224" spans="1:8">
      <c r="A2224" t="s">
        <v>7702</v>
      </c>
      <c r="B2224" t="s">
        <v>8634</v>
      </c>
      <c r="C2224" t="s">
        <v>4543</v>
      </c>
      <c r="D2224" s="105" t="s">
        <v>4544</v>
      </c>
      <c r="E2224" s="187" t="s">
        <v>4530</v>
      </c>
      <c r="F2224" t="s">
        <v>3812</v>
      </c>
      <c r="H2224" t="s">
        <v>6518</v>
      </c>
    </row>
    <row r="2225" spans="1:8">
      <c r="A2225" t="s">
        <v>7652</v>
      </c>
      <c r="B2225" t="s">
        <v>8635</v>
      </c>
      <c r="C2225" t="s">
        <v>4545</v>
      </c>
      <c r="D2225" s="105" t="s">
        <v>4546</v>
      </c>
      <c r="E2225" s="187">
        <v>43498</v>
      </c>
      <c r="F2225" t="s">
        <v>3812</v>
      </c>
      <c r="H2225" t="s">
        <v>8152</v>
      </c>
    </row>
    <row r="2226" spans="1:8">
      <c r="A2226" t="s">
        <v>6213</v>
      </c>
      <c r="B2226" t="s">
        <v>8636</v>
      </c>
      <c r="C2226" t="s">
        <v>4547</v>
      </c>
      <c r="D2226" s="105" t="s">
        <v>4548</v>
      </c>
      <c r="E2226" s="187">
        <v>43507</v>
      </c>
      <c r="F2226" t="s">
        <v>3812</v>
      </c>
      <c r="H2226" t="s">
        <v>8637</v>
      </c>
    </row>
    <row r="2227" spans="1:8">
      <c r="A2227" t="s">
        <v>6213</v>
      </c>
      <c r="B2227" t="s">
        <v>8638</v>
      </c>
      <c r="C2227" t="s">
        <v>4549</v>
      </c>
      <c r="D2227" s="105" t="s">
        <v>2942</v>
      </c>
      <c r="E2227" s="187">
        <v>43507</v>
      </c>
      <c r="F2227" t="s">
        <v>3812</v>
      </c>
      <c r="H2227" t="s">
        <v>8637</v>
      </c>
    </row>
    <row r="2228" spans="1:8">
      <c r="A2228" t="s">
        <v>6531</v>
      </c>
      <c r="B2228" t="s">
        <v>8639</v>
      </c>
      <c r="C2228" t="s">
        <v>4550</v>
      </c>
      <c r="D2228" s="105" t="s">
        <v>4551</v>
      </c>
      <c r="E2228" s="187" t="s">
        <v>4552</v>
      </c>
      <c r="F2228" t="s">
        <v>3812</v>
      </c>
      <c r="H2228" t="s">
        <v>8503</v>
      </c>
    </row>
    <row r="2229" spans="1:8">
      <c r="A2229" t="s">
        <v>8627</v>
      </c>
      <c r="B2229" t="s">
        <v>8640</v>
      </c>
      <c r="C2229" t="s">
        <v>4553</v>
      </c>
      <c r="D2229" s="105" t="s">
        <v>4554</v>
      </c>
      <c r="E2229" s="187">
        <v>43801</v>
      </c>
      <c r="F2229" t="s">
        <v>3812</v>
      </c>
      <c r="H2229" t="s">
        <v>7276</v>
      </c>
    </row>
    <row r="2230" spans="1:8">
      <c r="A2230" t="s">
        <v>8562</v>
      </c>
      <c r="B2230" t="s">
        <v>8641</v>
      </c>
      <c r="C2230" t="s">
        <v>4555</v>
      </c>
      <c r="D2230" s="105" t="s">
        <v>4556</v>
      </c>
      <c r="E2230" s="187">
        <v>43510</v>
      </c>
      <c r="F2230" t="s">
        <v>3812</v>
      </c>
      <c r="H2230" t="s">
        <v>8642</v>
      </c>
    </row>
    <row r="2231" spans="1:8">
      <c r="A2231" t="s">
        <v>8562</v>
      </c>
      <c r="B2231" t="s">
        <v>8643</v>
      </c>
      <c r="C2231" t="s">
        <v>4557</v>
      </c>
      <c r="D2231" s="105" t="s">
        <v>4558</v>
      </c>
      <c r="E2231" s="187">
        <v>43510</v>
      </c>
      <c r="F2231" t="s">
        <v>3812</v>
      </c>
      <c r="H2231" t="s">
        <v>8642</v>
      </c>
    </row>
    <row r="2232" spans="1:8">
      <c r="A2232" t="s">
        <v>58</v>
      </c>
      <c r="B2232" t="s">
        <v>8644</v>
      </c>
      <c r="C2232" t="s">
        <v>4559</v>
      </c>
      <c r="D2232" s="105" t="s">
        <v>4560</v>
      </c>
      <c r="E2232" s="187" t="s">
        <v>4561</v>
      </c>
      <c r="F2232" t="s">
        <v>15</v>
      </c>
      <c r="H2232" t="s">
        <v>8431</v>
      </c>
    </row>
    <row r="2233" spans="1:8">
      <c r="A2233" t="s">
        <v>6078</v>
      </c>
      <c r="B2233" t="s">
        <v>7714</v>
      </c>
      <c r="C2233" t="s">
        <v>4562</v>
      </c>
      <c r="D2233" s="105" t="s">
        <v>2766</v>
      </c>
      <c r="E2233" s="187">
        <v>43511</v>
      </c>
      <c r="F2233" t="s">
        <v>107</v>
      </c>
      <c r="H2233" t="s">
        <v>7951</v>
      </c>
    </row>
    <row r="2234" spans="1:8">
      <c r="A2234" t="s">
        <v>6078</v>
      </c>
      <c r="B2234" t="s">
        <v>8645</v>
      </c>
      <c r="C2234" t="s">
        <v>4563</v>
      </c>
      <c r="D2234" s="105" t="s">
        <v>4564</v>
      </c>
      <c r="E2234" s="187">
        <v>43511</v>
      </c>
      <c r="F2234" t="s">
        <v>3812</v>
      </c>
      <c r="H2234" t="s">
        <v>7951</v>
      </c>
    </row>
    <row r="2235" spans="1:8">
      <c r="A2235" t="s">
        <v>6078</v>
      </c>
      <c r="B2235" t="s">
        <v>8646</v>
      </c>
      <c r="C2235" t="s">
        <v>4565</v>
      </c>
      <c r="D2235" s="105" t="s">
        <v>4566</v>
      </c>
      <c r="E2235" s="187">
        <v>43511</v>
      </c>
      <c r="F2235" t="s">
        <v>3812</v>
      </c>
      <c r="H2235" t="s">
        <v>7951</v>
      </c>
    </row>
    <row r="2236" spans="1:8">
      <c r="A2236" t="s">
        <v>6078</v>
      </c>
      <c r="B2236" t="s">
        <v>8647</v>
      </c>
      <c r="C2236" t="s">
        <v>4567</v>
      </c>
      <c r="D2236" s="105" t="s">
        <v>4568</v>
      </c>
      <c r="E2236" s="187">
        <v>43511</v>
      </c>
      <c r="F2236" t="s">
        <v>3812</v>
      </c>
      <c r="H2236" t="s">
        <v>7951</v>
      </c>
    </row>
    <row r="2237" spans="1:8">
      <c r="A2237" t="s">
        <v>6078</v>
      </c>
      <c r="B2237" t="s">
        <v>8648</v>
      </c>
      <c r="C2237" t="s">
        <v>4569</v>
      </c>
      <c r="D2237" s="105" t="s">
        <v>4570</v>
      </c>
      <c r="E2237" s="187">
        <v>43353</v>
      </c>
      <c r="F2237" t="s">
        <v>3812</v>
      </c>
      <c r="H2237" t="s">
        <v>8291</v>
      </c>
    </row>
    <row r="2238" spans="1:8">
      <c r="A2238" t="s">
        <v>6531</v>
      </c>
      <c r="B2238" t="s">
        <v>6637</v>
      </c>
      <c r="C2238" t="s">
        <v>4571</v>
      </c>
      <c r="D2238" s="105" t="s">
        <v>965</v>
      </c>
      <c r="E2238" s="187" t="s">
        <v>4572</v>
      </c>
      <c r="F2238" t="s">
        <v>3812</v>
      </c>
      <c r="H2238" t="s">
        <v>6638</v>
      </c>
    </row>
    <row r="2239" spans="1:8">
      <c r="A2239" t="s">
        <v>6078</v>
      </c>
      <c r="B2239" t="s">
        <v>8649</v>
      </c>
      <c r="C2239" t="s">
        <v>4573</v>
      </c>
      <c r="D2239" s="105" t="s">
        <v>4574</v>
      </c>
      <c r="E2239" s="187">
        <v>43515</v>
      </c>
      <c r="F2239" t="s">
        <v>3812</v>
      </c>
      <c r="H2239" t="s">
        <v>8429</v>
      </c>
    </row>
    <row r="2240" spans="1:8">
      <c r="A2240" t="s">
        <v>6078</v>
      </c>
      <c r="B2240" t="s">
        <v>8650</v>
      </c>
      <c r="C2240" t="s">
        <v>4575</v>
      </c>
      <c r="D2240" s="105" t="s">
        <v>3775</v>
      </c>
      <c r="E2240" s="187">
        <v>43515</v>
      </c>
      <c r="F2240" t="s">
        <v>3812</v>
      </c>
      <c r="H2240" t="s">
        <v>8429</v>
      </c>
    </row>
    <row r="2241" spans="1:8">
      <c r="A2241" t="s">
        <v>6078</v>
      </c>
      <c r="B2241" t="s">
        <v>8651</v>
      </c>
      <c r="C2241" t="s">
        <v>4576</v>
      </c>
      <c r="D2241" s="105" t="s">
        <v>4577</v>
      </c>
      <c r="E2241" s="187">
        <v>43516</v>
      </c>
      <c r="F2241" t="s">
        <v>3812</v>
      </c>
      <c r="H2241" t="s">
        <v>8429</v>
      </c>
    </row>
    <row r="2242" spans="1:8">
      <c r="A2242" t="s">
        <v>6078</v>
      </c>
      <c r="B2242" t="s">
        <v>8652</v>
      </c>
      <c r="C2242" t="s">
        <v>4578</v>
      </c>
      <c r="D2242" s="105" t="s">
        <v>4579</v>
      </c>
      <c r="E2242" s="187">
        <v>43516</v>
      </c>
      <c r="F2242" t="s">
        <v>3812</v>
      </c>
      <c r="H2242" t="s">
        <v>8429</v>
      </c>
    </row>
    <row r="2243" spans="1:8">
      <c r="A2243" t="s">
        <v>6078</v>
      </c>
      <c r="B2243" t="s">
        <v>8653</v>
      </c>
      <c r="C2243" t="s">
        <v>4580</v>
      </c>
      <c r="D2243" s="105" t="s">
        <v>1728</v>
      </c>
      <c r="E2243" s="187">
        <v>43516</v>
      </c>
      <c r="F2243" t="s">
        <v>3812</v>
      </c>
      <c r="H2243" t="s">
        <v>8429</v>
      </c>
    </row>
    <row r="2244" spans="1:8">
      <c r="A2244" t="s">
        <v>6078</v>
      </c>
      <c r="B2244" t="s">
        <v>8654</v>
      </c>
      <c r="C2244" t="s">
        <v>4581</v>
      </c>
      <c r="D2244" s="105" t="s">
        <v>4582</v>
      </c>
      <c r="E2244" s="187">
        <v>43516</v>
      </c>
      <c r="F2244" t="s">
        <v>3812</v>
      </c>
      <c r="H2244" t="s">
        <v>8538</v>
      </c>
    </row>
    <row r="2245" spans="1:8">
      <c r="A2245" t="s">
        <v>6078</v>
      </c>
      <c r="B2245" t="s">
        <v>8655</v>
      </c>
      <c r="C2245" t="s">
        <v>4583</v>
      </c>
      <c r="D2245" s="105" t="s">
        <v>4584</v>
      </c>
      <c r="E2245" s="187">
        <v>43516</v>
      </c>
      <c r="F2245" t="s">
        <v>3812</v>
      </c>
      <c r="H2245" t="s">
        <v>8538</v>
      </c>
    </row>
    <row r="2246" spans="1:8">
      <c r="A2246" t="s">
        <v>6078</v>
      </c>
      <c r="B2246" t="s">
        <v>8656</v>
      </c>
      <c r="C2246" t="s">
        <v>4585</v>
      </c>
      <c r="D2246" s="105" t="s">
        <v>4586</v>
      </c>
      <c r="E2246" s="187">
        <v>43517</v>
      </c>
      <c r="F2246" t="s">
        <v>3812</v>
      </c>
      <c r="H2246" t="s">
        <v>8340</v>
      </c>
    </row>
    <row r="2247" spans="1:8">
      <c r="A2247" t="s">
        <v>6078</v>
      </c>
      <c r="B2247" t="s">
        <v>8657</v>
      </c>
      <c r="C2247" t="s">
        <v>4587</v>
      </c>
      <c r="D2247" s="105" t="s">
        <v>4588</v>
      </c>
      <c r="E2247" s="187">
        <v>43517</v>
      </c>
      <c r="F2247" t="s">
        <v>3812</v>
      </c>
      <c r="H2247" t="s">
        <v>8340</v>
      </c>
    </row>
    <row r="2248" spans="1:8">
      <c r="A2248" t="s">
        <v>6078</v>
      </c>
      <c r="B2248" t="s">
        <v>7900</v>
      </c>
      <c r="C2248" t="s">
        <v>4589</v>
      </c>
      <c r="D2248" s="105" t="s">
        <v>3094</v>
      </c>
      <c r="E2248" s="187">
        <v>43517</v>
      </c>
      <c r="F2248" t="s">
        <v>3812</v>
      </c>
      <c r="H2248" t="s">
        <v>8323</v>
      </c>
    </row>
    <row r="2249" spans="1:8">
      <c r="A2249" t="s">
        <v>6078</v>
      </c>
      <c r="B2249" t="s">
        <v>8658</v>
      </c>
      <c r="C2249" t="s">
        <v>4590</v>
      </c>
      <c r="D2249" s="105" t="s">
        <v>4591</v>
      </c>
      <c r="E2249" s="187">
        <v>43517</v>
      </c>
      <c r="F2249" t="s">
        <v>3812</v>
      </c>
      <c r="H2249" t="s">
        <v>8659</v>
      </c>
    </row>
    <row r="2250" spans="1:8">
      <c r="A2250" t="s">
        <v>8562</v>
      </c>
      <c r="B2250" t="s">
        <v>8660</v>
      </c>
      <c r="C2250" t="s">
        <v>4592</v>
      </c>
      <c r="D2250" s="105" t="s">
        <v>4593</v>
      </c>
      <c r="E2250" s="187" t="s">
        <v>4594</v>
      </c>
      <c r="F2250" t="s">
        <v>3812</v>
      </c>
      <c r="H2250" t="s">
        <v>7455</v>
      </c>
    </row>
    <row r="2251" spans="1:8">
      <c r="A2251" t="s">
        <v>7274</v>
      </c>
      <c r="B2251" t="s">
        <v>8661</v>
      </c>
      <c r="C2251" t="s">
        <v>4595</v>
      </c>
      <c r="D2251" s="105" t="s">
        <v>4564</v>
      </c>
      <c r="E2251" s="187">
        <v>43517</v>
      </c>
      <c r="F2251" t="s">
        <v>3812</v>
      </c>
      <c r="H2251" t="s">
        <v>8662</v>
      </c>
    </row>
    <row r="2252" spans="1:8">
      <c r="A2252" t="s">
        <v>6078</v>
      </c>
      <c r="B2252" t="s">
        <v>8663</v>
      </c>
      <c r="C2252" t="s">
        <v>4596</v>
      </c>
      <c r="D2252" s="105" t="s">
        <v>4597</v>
      </c>
      <c r="E2252" s="187">
        <v>43518</v>
      </c>
      <c r="F2252" t="s">
        <v>3812</v>
      </c>
      <c r="H2252" t="s">
        <v>8591</v>
      </c>
    </row>
    <row r="2253" spans="1:8">
      <c r="A2253" t="s">
        <v>6078</v>
      </c>
      <c r="B2253" t="s">
        <v>6122</v>
      </c>
      <c r="C2253" t="s">
        <v>4598</v>
      </c>
      <c r="D2253" s="105" t="s">
        <v>166</v>
      </c>
      <c r="E2253" s="187">
        <v>43516</v>
      </c>
      <c r="F2253" t="s">
        <v>3812</v>
      </c>
      <c r="H2253" t="s">
        <v>7951</v>
      </c>
    </row>
    <row r="2254" spans="1:8">
      <c r="A2254" t="s">
        <v>6078</v>
      </c>
      <c r="B2254" t="s">
        <v>8664</v>
      </c>
      <c r="C2254" t="s">
        <v>4599</v>
      </c>
      <c r="D2254" s="105" t="s">
        <v>4600</v>
      </c>
      <c r="E2254" s="187">
        <v>43518</v>
      </c>
      <c r="F2254" t="s">
        <v>3812</v>
      </c>
      <c r="H2254" t="s">
        <v>7936</v>
      </c>
    </row>
    <row r="2255" spans="1:8">
      <c r="A2255" t="s">
        <v>6078</v>
      </c>
      <c r="B2255" t="s">
        <v>8288</v>
      </c>
      <c r="C2255" t="s">
        <v>4601</v>
      </c>
      <c r="D2255" s="105" t="s">
        <v>3877</v>
      </c>
      <c r="E2255" s="187">
        <v>43517</v>
      </c>
      <c r="F2255" t="s">
        <v>3812</v>
      </c>
      <c r="H2255" t="s">
        <v>7936</v>
      </c>
    </row>
    <row r="2256" spans="1:8">
      <c r="A2256" t="s">
        <v>6078</v>
      </c>
      <c r="B2256" t="s">
        <v>8665</v>
      </c>
      <c r="C2256" t="s">
        <v>4602</v>
      </c>
      <c r="D2256" s="105" t="s">
        <v>4603</v>
      </c>
      <c r="E2256" s="187">
        <v>43516</v>
      </c>
      <c r="F2256" t="s">
        <v>107</v>
      </c>
      <c r="H2256" t="s">
        <v>8429</v>
      </c>
    </row>
    <row r="2257" spans="1:8">
      <c r="A2257" t="s">
        <v>6078</v>
      </c>
      <c r="B2257" t="s">
        <v>8666</v>
      </c>
      <c r="C2257" t="s">
        <v>4604</v>
      </c>
      <c r="D2257" s="105" t="s">
        <v>4605</v>
      </c>
      <c r="E2257" s="187">
        <v>43517</v>
      </c>
      <c r="F2257" t="s">
        <v>3812</v>
      </c>
      <c r="H2257" t="s">
        <v>8429</v>
      </c>
    </row>
    <row r="2258" spans="1:8">
      <c r="A2258" t="s">
        <v>6078</v>
      </c>
      <c r="B2258" t="s">
        <v>8667</v>
      </c>
      <c r="C2258" t="s">
        <v>4606</v>
      </c>
      <c r="D2258" s="105" t="s">
        <v>4607</v>
      </c>
      <c r="E2258" s="187">
        <v>43517</v>
      </c>
      <c r="F2258" t="s">
        <v>3812</v>
      </c>
      <c r="H2258" t="s">
        <v>8429</v>
      </c>
    </row>
    <row r="2259" spans="1:8">
      <c r="A2259" t="s">
        <v>7274</v>
      </c>
      <c r="B2259" t="s">
        <v>8668</v>
      </c>
      <c r="C2259" t="s">
        <v>4608</v>
      </c>
      <c r="D2259" s="105" t="s">
        <v>4609</v>
      </c>
      <c r="E2259" s="187">
        <v>43517</v>
      </c>
      <c r="F2259" t="s">
        <v>3812</v>
      </c>
      <c r="H2259" t="s">
        <v>8048</v>
      </c>
    </row>
    <row r="2260" spans="1:8">
      <c r="A2260" t="s">
        <v>7274</v>
      </c>
      <c r="B2260" t="s">
        <v>8669</v>
      </c>
      <c r="C2260" t="s">
        <v>4610</v>
      </c>
      <c r="D2260" s="105" t="s">
        <v>2220</v>
      </c>
      <c r="E2260" s="187">
        <v>43517</v>
      </c>
      <c r="F2260" t="s">
        <v>3812</v>
      </c>
      <c r="H2260" t="s">
        <v>7457</v>
      </c>
    </row>
    <row r="2261" spans="1:8">
      <c r="A2261" t="s">
        <v>6078</v>
      </c>
      <c r="B2261" t="s">
        <v>7805</v>
      </c>
      <c r="C2261" t="s">
        <v>4611</v>
      </c>
      <c r="D2261" s="105" t="s">
        <v>2928</v>
      </c>
      <c r="E2261" s="187">
        <v>43521</v>
      </c>
      <c r="F2261" t="s">
        <v>3812</v>
      </c>
      <c r="H2261" t="s">
        <v>8323</v>
      </c>
    </row>
    <row r="2262" spans="1:8">
      <c r="A2262" t="s">
        <v>8627</v>
      </c>
      <c r="B2262" t="s">
        <v>8670</v>
      </c>
      <c r="C2262" t="s">
        <v>4612</v>
      </c>
      <c r="D2262" s="105" t="s">
        <v>4613</v>
      </c>
      <c r="E2262" s="187">
        <v>43523</v>
      </c>
      <c r="F2262" t="s">
        <v>3812</v>
      </c>
      <c r="H2262" t="s">
        <v>4886</v>
      </c>
    </row>
    <row r="2263" spans="1:8">
      <c r="A2263" t="s">
        <v>7274</v>
      </c>
      <c r="B2263" t="s">
        <v>8671</v>
      </c>
      <c r="C2263" t="s">
        <v>4614</v>
      </c>
      <c r="D2263" s="105" t="s">
        <v>4615</v>
      </c>
      <c r="E2263" s="187" t="s">
        <v>4616</v>
      </c>
      <c r="F2263" t="s">
        <v>3812</v>
      </c>
      <c r="H2263" t="s">
        <v>8662</v>
      </c>
    </row>
    <row r="2264" spans="1:8">
      <c r="A2264" t="s">
        <v>7652</v>
      </c>
      <c r="B2264" t="s">
        <v>8672</v>
      </c>
      <c r="C2264" t="s">
        <v>4617</v>
      </c>
      <c r="D2264" s="105" t="s">
        <v>4618</v>
      </c>
      <c r="E2264" s="187" t="s">
        <v>4619</v>
      </c>
      <c r="F2264" t="s">
        <v>3812</v>
      </c>
      <c r="H2264" t="s">
        <v>8583</v>
      </c>
    </row>
    <row r="2265" spans="1:8">
      <c r="A2265" t="s">
        <v>7652</v>
      </c>
      <c r="B2265" t="s">
        <v>8673</v>
      </c>
      <c r="C2265" t="s">
        <v>4620</v>
      </c>
      <c r="D2265" s="105" t="s">
        <v>4621</v>
      </c>
      <c r="E2265" s="187" t="s">
        <v>4622</v>
      </c>
      <c r="F2265" t="s">
        <v>3812</v>
      </c>
      <c r="H2265" t="s">
        <v>8583</v>
      </c>
    </row>
    <row r="2266" spans="1:8">
      <c r="A2266" t="s">
        <v>7652</v>
      </c>
      <c r="B2266" t="s">
        <v>8674</v>
      </c>
      <c r="C2266" t="s">
        <v>4623</v>
      </c>
      <c r="D2266" s="105" t="s">
        <v>4624</v>
      </c>
      <c r="E2266" s="187" t="s">
        <v>4619</v>
      </c>
      <c r="F2266" t="s">
        <v>3812</v>
      </c>
      <c r="H2266" t="s">
        <v>8583</v>
      </c>
    </row>
    <row r="2267" spans="1:8">
      <c r="A2267" t="s">
        <v>6531</v>
      </c>
      <c r="B2267" t="s">
        <v>8675</v>
      </c>
      <c r="C2267" t="s">
        <v>4625</v>
      </c>
      <c r="D2267" s="105" t="s">
        <v>4626</v>
      </c>
      <c r="E2267" s="187" t="s">
        <v>4622</v>
      </c>
      <c r="F2267" t="s">
        <v>3812</v>
      </c>
      <c r="H2267" t="s">
        <v>6617</v>
      </c>
    </row>
    <row r="2268" spans="1:8">
      <c r="A2268" t="s">
        <v>6078</v>
      </c>
      <c r="B2268" t="s">
        <v>8676</v>
      </c>
      <c r="C2268" t="s">
        <v>4627</v>
      </c>
      <c r="D2268" s="105" t="s">
        <v>4628</v>
      </c>
      <c r="E2268" s="187">
        <v>43519</v>
      </c>
      <c r="F2268" t="s">
        <v>3812</v>
      </c>
      <c r="H2268" t="s">
        <v>8429</v>
      </c>
    </row>
    <row r="2269" spans="1:8">
      <c r="A2269" t="s">
        <v>6078</v>
      </c>
      <c r="B2269" t="s">
        <v>8677</v>
      </c>
      <c r="C2269" t="s">
        <v>4629</v>
      </c>
      <c r="D2269" s="105" t="s">
        <v>4630</v>
      </c>
      <c r="E2269" s="187">
        <v>43521</v>
      </c>
      <c r="F2269" t="s">
        <v>3812</v>
      </c>
      <c r="H2269" t="s">
        <v>8429</v>
      </c>
    </row>
    <row r="2270" spans="1:8">
      <c r="A2270" t="s">
        <v>7652</v>
      </c>
      <c r="B2270" t="s">
        <v>8678</v>
      </c>
      <c r="C2270" t="s">
        <v>4631</v>
      </c>
      <c r="D2270" s="105" t="s">
        <v>4632</v>
      </c>
      <c r="E2270" s="187" t="s">
        <v>4616</v>
      </c>
      <c r="F2270" t="s">
        <v>3812</v>
      </c>
      <c r="H2270" t="s">
        <v>7455</v>
      </c>
    </row>
    <row r="2271" spans="1:8">
      <c r="A2271" t="s">
        <v>7652</v>
      </c>
      <c r="B2271" t="s">
        <v>8679</v>
      </c>
      <c r="C2271" t="s">
        <v>4633</v>
      </c>
      <c r="D2271" s="105" t="s">
        <v>4634</v>
      </c>
      <c r="E2271" s="187" t="s">
        <v>4616</v>
      </c>
      <c r="F2271" t="s">
        <v>3812</v>
      </c>
      <c r="H2271" t="s">
        <v>7455</v>
      </c>
    </row>
    <row r="2272" spans="1:8">
      <c r="A2272" t="s">
        <v>7695</v>
      </c>
      <c r="B2272" t="s">
        <v>8680</v>
      </c>
      <c r="C2272" t="s">
        <v>4635</v>
      </c>
      <c r="D2272" s="105" t="s">
        <v>3731</v>
      </c>
      <c r="E2272" s="187" t="s">
        <v>4636</v>
      </c>
      <c r="F2272" t="s">
        <v>3812</v>
      </c>
      <c r="H2272" t="s">
        <v>8150</v>
      </c>
    </row>
    <row r="2273" spans="1:8">
      <c r="A2273" t="s">
        <v>8627</v>
      </c>
      <c r="B2273" t="s">
        <v>8681</v>
      </c>
      <c r="C2273" t="s">
        <v>4637</v>
      </c>
      <c r="D2273" s="105" t="s">
        <v>4638</v>
      </c>
      <c r="E2273" s="187">
        <v>43468</v>
      </c>
      <c r="F2273" t="s">
        <v>3812</v>
      </c>
      <c r="H2273" t="s">
        <v>8367</v>
      </c>
    </row>
    <row r="2274" spans="1:8">
      <c r="A2274" t="s">
        <v>8627</v>
      </c>
      <c r="B2274" t="s">
        <v>8682</v>
      </c>
      <c r="C2274" t="s">
        <v>4639</v>
      </c>
      <c r="D2274" s="105" t="s">
        <v>3769</v>
      </c>
      <c r="E2274" s="187">
        <v>43468</v>
      </c>
      <c r="F2274" t="s">
        <v>3812</v>
      </c>
      <c r="H2274" t="s">
        <v>6850</v>
      </c>
    </row>
    <row r="2275" spans="1:8">
      <c r="A2275" t="s">
        <v>8627</v>
      </c>
      <c r="B2275" t="s">
        <v>8683</v>
      </c>
      <c r="C2275" t="s">
        <v>4640</v>
      </c>
      <c r="D2275" s="105" t="s">
        <v>4641</v>
      </c>
      <c r="E2275" s="187">
        <v>43468</v>
      </c>
      <c r="F2275" t="s">
        <v>3812</v>
      </c>
      <c r="H2275" t="s">
        <v>7843</v>
      </c>
    </row>
    <row r="2276" spans="1:8">
      <c r="A2276" t="s">
        <v>8627</v>
      </c>
      <c r="B2276" t="s">
        <v>8684</v>
      </c>
      <c r="C2276" t="s">
        <v>4642</v>
      </c>
      <c r="D2276" s="105" t="s">
        <v>4643</v>
      </c>
      <c r="E2276" s="187">
        <v>43468</v>
      </c>
      <c r="F2276" t="s">
        <v>3812</v>
      </c>
      <c r="H2276" t="s">
        <v>7276</v>
      </c>
    </row>
    <row r="2277" spans="1:8">
      <c r="A2277" t="s">
        <v>6531</v>
      </c>
      <c r="B2277" t="s">
        <v>8685</v>
      </c>
      <c r="C2277" t="s">
        <v>4644</v>
      </c>
      <c r="D2277" s="105" t="s">
        <v>4645</v>
      </c>
      <c r="E2277" s="187" t="s">
        <v>4616</v>
      </c>
      <c r="F2277" t="s">
        <v>3812</v>
      </c>
      <c r="H2277" t="s">
        <v>8355</v>
      </c>
    </row>
    <row r="2278" spans="1:8">
      <c r="A2278" t="s">
        <v>6531</v>
      </c>
      <c r="B2278" t="s">
        <v>8686</v>
      </c>
      <c r="C2278" t="s">
        <v>4646</v>
      </c>
      <c r="D2278" s="105" t="s">
        <v>4647</v>
      </c>
      <c r="E2278" s="187" t="s">
        <v>4616</v>
      </c>
      <c r="F2278" t="s">
        <v>3812</v>
      </c>
      <c r="H2278" t="s">
        <v>8503</v>
      </c>
    </row>
    <row r="2279" spans="1:8">
      <c r="A2279" t="s">
        <v>6531</v>
      </c>
      <c r="B2279" t="s">
        <v>8687</v>
      </c>
      <c r="C2279" t="s">
        <v>4648</v>
      </c>
      <c r="D2279" s="105" t="s">
        <v>4649</v>
      </c>
      <c r="E2279" s="187" t="s">
        <v>4616</v>
      </c>
      <c r="F2279" t="s">
        <v>3812</v>
      </c>
      <c r="H2279" t="s">
        <v>8503</v>
      </c>
    </row>
    <row r="2280" spans="1:8">
      <c r="A2280" t="s">
        <v>6531</v>
      </c>
      <c r="B2280" t="s">
        <v>8688</v>
      </c>
      <c r="C2280" t="s">
        <v>4650</v>
      </c>
      <c r="D2280" s="105" t="s">
        <v>4651</v>
      </c>
      <c r="E2280" s="187" t="s">
        <v>4616</v>
      </c>
      <c r="F2280" t="s">
        <v>3812</v>
      </c>
      <c r="H2280" t="s">
        <v>8503</v>
      </c>
    </row>
    <row r="2281" spans="1:8">
      <c r="A2281" t="s">
        <v>6531</v>
      </c>
      <c r="B2281" t="s">
        <v>8689</v>
      </c>
      <c r="C2281" t="s">
        <v>4652</v>
      </c>
      <c r="D2281" s="105" t="s">
        <v>4653</v>
      </c>
      <c r="E2281" s="187" t="s">
        <v>4616</v>
      </c>
      <c r="F2281" t="s">
        <v>3812</v>
      </c>
      <c r="H2281" t="s">
        <v>7584</v>
      </c>
    </row>
    <row r="2282" spans="1:8">
      <c r="A2282" t="s">
        <v>6531</v>
      </c>
      <c r="B2282" t="s">
        <v>8690</v>
      </c>
      <c r="C2282" t="s">
        <v>4654</v>
      </c>
      <c r="D2282" s="105" t="s">
        <v>4655</v>
      </c>
      <c r="E2282" s="187" t="s">
        <v>4616</v>
      </c>
      <c r="F2282" t="s">
        <v>3812</v>
      </c>
      <c r="H2282" t="s">
        <v>8253</v>
      </c>
    </row>
    <row r="2283" spans="1:8">
      <c r="A2283" t="s">
        <v>7702</v>
      </c>
      <c r="B2283" t="s">
        <v>8691</v>
      </c>
      <c r="C2283" t="s">
        <v>4656</v>
      </c>
      <c r="D2283" s="105" t="s">
        <v>4657</v>
      </c>
      <c r="E2283" s="187" t="s">
        <v>4616</v>
      </c>
      <c r="F2283" t="s">
        <v>3812</v>
      </c>
      <c r="H2283" t="s">
        <v>8692</v>
      </c>
    </row>
    <row r="2284" spans="1:8">
      <c r="A2284" t="s">
        <v>7702</v>
      </c>
      <c r="B2284" t="s">
        <v>8693</v>
      </c>
      <c r="C2284" t="s">
        <v>4658</v>
      </c>
      <c r="D2284" s="105" t="s">
        <v>4659</v>
      </c>
      <c r="E2284" s="187" t="s">
        <v>4616</v>
      </c>
      <c r="F2284" t="s">
        <v>3812</v>
      </c>
      <c r="H2284" t="s">
        <v>8692</v>
      </c>
    </row>
    <row r="2285" spans="1:8">
      <c r="A2285" t="s">
        <v>7702</v>
      </c>
      <c r="B2285" t="s">
        <v>8694</v>
      </c>
      <c r="C2285" t="s">
        <v>4660</v>
      </c>
      <c r="D2285" s="105" t="s">
        <v>4661</v>
      </c>
      <c r="E2285" s="187" t="s">
        <v>4616</v>
      </c>
      <c r="F2285" t="s">
        <v>3812</v>
      </c>
      <c r="H2285" t="s">
        <v>8692</v>
      </c>
    </row>
    <row r="2286" spans="1:8">
      <c r="A2286" t="s">
        <v>7702</v>
      </c>
      <c r="B2286" t="s">
        <v>8695</v>
      </c>
      <c r="C2286" t="s">
        <v>4662</v>
      </c>
      <c r="D2286" s="105" t="s">
        <v>4663</v>
      </c>
      <c r="E2286" s="187" t="s">
        <v>4616</v>
      </c>
      <c r="F2286" t="s">
        <v>3812</v>
      </c>
      <c r="H2286" t="s">
        <v>8696</v>
      </c>
    </row>
    <row r="2287" spans="1:8">
      <c r="A2287" t="s">
        <v>7702</v>
      </c>
      <c r="B2287" t="s">
        <v>8697</v>
      </c>
      <c r="C2287" t="s">
        <v>4664</v>
      </c>
      <c r="D2287" s="105" t="s">
        <v>4665</v>
      </c>
      <c r="E2287" s="187" t="s">
        <v>4616</v>
      </c>
      <c r="F2287" t="s">
        <v>3812</v>
      </c>
      <c r="H2287" t="s">
        <v>8152</v>
      </c>
    </row>
    <row r="2288" spans="1:8">
      <c r="A2288" t="s">
        <v>7702</v>
      </c>
      <c r="B2288" t="s">
        <v>8698</v>
      </c>
      <c r="C2288" t="s">
        <v>4666</v>
      </c>
      <c r="D2288" s="105" t="s">
        <v>4667</v>
      </c>
      <c r="E2288" s="187" t="s">
        <v>4616</v>
      </c>
      <c r="F2288" t="s">
        <v>3812</v>
      </c>
      <c r="H2288" t="s">
        <v>8152</v>
      </c>
    </row>
    <row r="2289" spans="1:8">
      <c r="A2289" t="s">
        <v>7702</v>
      </c>
      <c r="B2289" t="s">
        <v>8699</v>
      </c>
      <c r="C2289" t="s">
        <v>4668</v>
      </c>
      <c r="D2289" s="105" t="s">
        <v>4669</v>
      </c>
      <c r="E2289" s="187" t="s">
        <v>4616</v>
      </c>
      <c r="F2289" t="s">
        <v>3812</v>
      </c>
      <c r="H2289" t="s">
        <v>8152</v>
      </c>
    </row>
    <row r="2290" spans="1:8">
      <c r="A2290" t="s">
        <v>7702</v>
      </c>
      <c r="B2290" t="s">
        <v>8700</v>
      </c>
      <c r="C2290" t="s">
        <v>4670</v>
      </c>
      <c r="D2290" s="105" t="s">
        <v>4671</v>
      </c>
      <c r="E2290" s="187" t="s">
        <v>4616</v>
      </c>
      <c r="F2290" t="s">
        <v>3812</v>
      </c>
      <c r="H2290" t="s">
        <v>7856</v>
      </c>
    </row>
    <row r="2291" spans="1:8">
      <c r="A2291" t="s">
        <v>8701</v>
      </c>
      <c r="B2291" t="s">
        <v>8702</v>
      </c>
      <c r="C2291" t="s">
        <v>4672</v>
      </c>
      <c r="D2291" s="105" t="s">
        <v>4673</v>
      </c>
      <c r="E2291" s="187" t="s">
        <v>4616</v>
      </c>
      <c r="F2291" t="s">
        <v>3812</v>
      </c>
      <c r="H2291" t="s">
        <v>8520</v>
      </c>
    </row>
    <row r="2292" spans="1:8">
      <c r="A2292" t="s">
        <v>8701</v>
      </c>
      <c r="B2292" t="s">
        <v>8703</v>
      </c>
      <c r="C2292" t="s">
        <v>4674</v>
      </c>
      <c r="D2292" s="105" t="s">
        <v>4675</v>
      </c>
      <c r="E2292" s="187" t="s">
        <v>4616</v>
      </c>
      <c r="F2292" t="s">
        <v>3812</v>
      </c>
      <c r="H2292" t="s">
        <v>8160</v>
      </c>
    </row>
    <row r="2293" spans="1:8">
      <c r="A2293" t="s">
        <v>8701</v>
      </c>
      <c r="B2293" t="s">
        <v>8704</v>
      </c>
      <c r="C2293" t="s">
        <v>4676</v>
      </c>
      <c r="D2293" s="105" t="s">
        <v>4677</v>
      </c>
      <c r="E2293" s="187" t="s">
        <v>4616</v>
      </c>
      <c r="F2293" t="s">
        <v>3812</v>
      </c>
      <c r="H2293" t="s">
        <v>8160</v>
      </c>
    </row>
    <row r="2294" spans="1:8">
      <c r="A2294" t="s">
        <v>8701</v>
      </c>
      <c r="B2294" t="s">
        <v>8705</v>
      </c>
      <c r="C2294" t="s">
        <v>4678</v>
      </c>
      <c r="D2294" s="105" t="s">
        <v>4679</v>
      </c>
      <c r="E2294" s="187" t="s">
        <v>4616</v>
      </c>
      <c r="F2294" t="s">
        <v>3812</v>
      </c>
      <c r="H2294" t="s">
        <v>8706</v>
      </c>
    </row>
    <row r="2295" spans="1:8">
      <c r="A2295" t="s">
        <v>8701</v>
      </c>
      <c r="B2295" t="s">
        <v>8707</v>
      </c>
      <c r="C2295" t="s">
        <v>4680</v>
      </c>
      <c r="D2295" s="105" t="s">
        <v>2134</v>
      </c>
      <c r="E2295" s="187" t="s">
        <v>4616</v>
      </c>
      <c r="F2295" t="s">
        <v>3812</v>
      </c>
      <c r="H2295" t="s">
        <v>8706</v>
      </c>
    </row>
    <row r="2296" spans="1:8">
      <c r="A2296" t="s">
        <v>8701</v>
      </c>
      <c r="B2296" t="s">
        <v>8708</v>
      </c>
      <c r="C2296" t="s">
        <v>4681</v>
      </c>
      <c r="D2296" s="105" t="s">
        <v>4682</v>
      </c>
      <c r="E2296" s="187" t="s">
        <v>4616</v>
      </c>
      <c r="F2296" t="s">
        <v>3812</v>
      </c>
      <c r="H2296" t="s">
        <v>8706</v>
      </c>
    </row>
    <row r="2297" spans="1:8">
      <c r="A2297" t="s">
        <v>7274</v>
      </c>
      <c r="B2297" t="s">
        <v>8709</v>
      </c>
      <c r="C2297" t="s">
        <v>4683</v>
      </c>
      <c r="D2297" s="105" t="s">
        <v>4684</v>
      </c>
      <c r="E2297" s="187" t="s">
        <v>4616</v>
      </c>
      <c r="F2297" t="s">
        <v>3812</v>
      </c>
      <c r="H2297" t="s">
        <v>8637</v>
      </c>
    </row>
    <row r="2298" spans="1:8">
      <c r="A2298" t="s">
        <v>7274</v>
      </c>
      <c r="B2298" t="s">
        <v>8710</v>
      </c>
      <c r="C2298" t="s">
        <v>4685</v>
      </c>
      <c r="D2298" s="105" t="s">
        <v>4686</v>
      </c>
      <c r="E2298" s="187" t="s">
        <v>4616</v>
      </c>
      <c r="F2298" t="s">
        <v>3812</v>
      </c>
      <c r="H2298" t="s">
        <v>7457</v>
      </c>
    </row>
    <row r="2299" spans="1:8">
      <c r="A2299" t="s">
        <v>7274</v>
      </c>
      <c r="B2299" t="s">
        <v>8711</v>
      </c>
      <c r="C2299" t="s">
        <v>4687</v>
      </c>
      <c r="D2299" s="105" t="s">
        <v>4688</v>
      </c>
      <c r="E2299" s="187" t="s">
        <v>4616</v>
      </c>
      <c r="F2299" t="s">
        <v>3812</v>
      </c>
      <c r="H2299" t="s">
        <v>7457</v>
      </c>
    </row>
    <row r="2300" spans="1:8">
      <c r="A2300" t="s">
        <v>6531</v>
      </c>
      <c r="B2300" t="s">
        <v>8712</v>
      </c>
      <c r="C2300" t="s">
        <v>4689</v>
      </c>
      <c r="D2300" s="105" t="s">
        <v>4690</v>
      </c>
      <c r="E2300" s="187" t="s">
        <v>4616</v>
      </c>
      <c r="F2300" t="s">
        <v>3812</v>
      </c>
      <c r="H2300" t="s">
        <v>6617</v>
      </c>
    </row>
    <row r="2301" spans="1:8">
      <c r="A2301" t="s">
        <v>8627</v>
      </c>
      <c r="B2301" t="s">
        <v>8713</v>
      </c>
      <c r="C2301" t="s">
        <v>4691</v>
      </c>
      <c r="D2301" s="105" t="s">
        <v>4692</v>
      </c>
      <c r="E2301" s="187" t="s">
        <v>4693</v>
      </c>
      <c r="F2301" t="s">
        <v>107</v>
      </c>
      <c r="H2301" t="s">
        <v>8714</v>
      </c>
    </row>
    <row r="2302" spans="1:8">
      <c r="A2302" t="s">
        <v>7652</v>
      </c>
      <c r="B2302" t="s">
        <v>8715</v>
      </c>
      <c r="C2302" t="s">
        <v>4694</v>
      </c>
      <c r="D2302" s="105" t="s">
        <v>4695</v>
      </c>
      <c r="E2302" s="187" t="s">
        <v>4696</v>
      </c>
      <c r="F2302" t="s">
        <v>3812</v>
      </c>
      <c r="H2302" t="s">
        <v>8642</v>
      </c>
    </row>
    <row r="2303" spans="1:8">
      <c r="A2303" t="s">
        <v>7652</v>
      </c>
      <c r="B2303" t="s">
        <v>8716</v>
      </c>
      <c r="C2303" t="s">
        <v>4697</v>
      </c>
      <c r="D2303" s="105" t="s">
        <v>4698</v>
      </c>
      <c r="E2303" s="187" t="s">
        <v>4696</v>
      </c>
      <c r="F2303" t="s">
        <v>3812</v>
      </c>
      <c r="H2303" t="s">
        <v>8642</v>
      </c>
    </row>
    <row r="2304" spans="1:8">
      <c r="A2304" t="s">
        <v>58</v>
      </c>
      <c r="B2304" t="s">
        <v>8717</v>
      </c>
      <c r="C2304" t="s">
        <v>62</v>
      </c>
      <c r="D2304" s="105" t="s">
        <v>63</v>
      </c>
      <c r="E2304" s="187" t="s">
        <v>4699</v>
      </c>
      <c r="F2304" t="s">
        <v>15</v>
      </c>
      <c r="H2304" t="s">
        <v>8718</v>
      </c>
    </row>
    <row r="2305" spans="1:8">
      <c r="A2305" t="s">
        <v>6078</v>
      </c>
      <c r="B2305" t="s">
        <v>8719</v>
      </c>
      <c r="C2305" t="s">
        <v>4700</v>
      </c>
      <c r="D2305" s="105" t="s">
        <v>4701</v>
      </c>
      <c r="E2305" s="187">
        <v>43528</v>
      </c>
      <c r="F2305" t="s">
        <v>3812</v>
      </c>
      <c r="H2305" t="s">
        <v>7951</v>
      </c>
    </row>
    <row r="2306" spans="1:8">
      <c r="A2306" t="s">
        <v>6078</v>
      </c>
      <c r="B2306" t="s">
        <v>8720</v>
      </c>
      <c r="C2306" t="s">
        <v>4702</v>
      </c>
      <c r="D2306" s="105" t="s">
        <v>4703</v>
      </c>
      <c r="E2306" s="187">
        <v>43525</v>
      </c>
      <c r="F2306" t="s">
        <v>3812</v>
      </c>
      <c r="H2306" t="s">
        <v>8291</v>
      </c>
    </row>
    <row r="2307" spans="1:8">
      <c r="A2307" t="s">
        <v>6078</v>
      </c>
      <c r="B2307" t="s">
        <v>8721</v>
      </c>
      <c r="C2307" t="s">
        <v>4704</v>
      </c>
      <c r="D2307" s="105" t="s">
        <v>4705</v>
      </c>
      <c r="E2307" s="187">
        <v>43525</v>
      </c>
      <c r="F2307" t="s">
        <v>3812</v>
      </c>
      <c r="H2307" t="s">
        <v>8429</v>
      </c>
    </row>
    <row r="2308" spans="1:8">
      <c r="A2308" t="s">
        <v>6078</v>
      </c>
      <c r="B2308" t="s">
        <v>8722</v>
      </c>
      <c r="C2308" t="s">
        <v>4706</v>
      </c>
      <c r="D2308" s="105" t="s">
        <v>4707</v>
      </c>
      <c r="E2308" s="187">
        <v>43521</v>
      </c>
      <c r="F2308" t="s">
        <v>3234</v>
      </c>
      <c r="H2308" t="s">
        <v>8723</v>
      </c>
    </row>
    <row r="2309" spans="1:8">
      <c r="A2309" t="s">
        <v>6531</v>
      </c>
      <c r="B2309" t="s">
        <v>8724</v>
      </c>
      <c r="C2309" t="s">
        <v>4708</v>
      </c>
      <c r="D2309" s="105" t="s">
        <v>4709</v>
      </c>
      <c r="E2309" s="187" t="s">
        <v>4710</v>
      </c>
      <c r="F2309" t="s">
        <v>3812</v>
      </c>
      <c r="H2309" t="s">
        <v>8503</v>
      </c>
    </row>
    <row r="2310" spans="1:8">
      <c r="A2310" t="s">
        <v>8627</v>
      </c>
      <c r="B2310" t="s">
        <v>8725</v>
      </c>
      <c r="C2310" t="s">
        <v>4711</v>
      </c>
      <c r="D2310" s="105" t="s">
        <v>4712</v>
      </c>
      <c r="E2310" s="187">
        <v>43529</v>
      </c>
      <c r="F2310" t="s">
        <v>3812</v>
      </c>
      <c r="H2310" t="s">
        <v>6748</v>
      </c>
    </row>
    <row r="2311" spans="1:8">
      <c r="A2311" t="s">
        <v>7652</v>
      </c>
      <c r="B2311" t="s">
        <v>8726</v>
      </c>
      <c r="C2311" t="s">
        <v>4713</v>
      </c>
      <c r="D2311" s="105" t="s">
        <v>4714</v>
      </c>
      <c r="E2311" s="187" t="s">
        <v>4715</v>
      </c>
      <c r="F2311" t="s">
        <v>3812</v>
      </c>
      <c r="H2311" t="s">
        <v>8583</v>
      </c>
    </row>
    <row r="2312" spans="1:8">
      <c r="A2312" t="s">
        <v>7652</v>
      </c>
      <c r="B2312" t="s">
        <v>8727</v>
      </c>
      <c r="C2312" t="s">
        <v>4716</v>
      </c>
      <c r="D2312" s="105" t="s">
        <v>4717</v>
      </c>
      <c r="E2312" s="187" t="s">
        <v>4715</v>
      </c>
      <c r="F2312" t="s">
        <v>3812</v>
      </c>
      <c r="H2312" t="s">
        <v>8583</v>
      </c>
    </row>
    <row r="2313" spans="1:8">
      <c r="A2313" t="s">
        <v>7652</v>
      </c>
      <c r="B2313" t="s">
        <v>8728</v>
      </c>
      <c r="C2313" t="s">
        <v>4718</v>
      </c>
      <c r="D2313" s="105" t="s">
        <v>4719</v>
      </c>
      <c r="E2313" s="187" t="s">
        <v>4715</v>
      </c>
      <c r="F2313" t="s">
        <v>3812</v>
      </c>
      <c r="H2313" t="s">
        <v>8583</v>
      </c>
    </row>
    <row r="2314" spans="1:8">
      <c r="A2314" t="s">
        <v>8627</v>
      </c>
      <c r="B2314" t="s">
        <v>8729</v>
      </c>
      <c r="C2314" t="s">
        <v>4720</v>
      </c>
      <c r="D2314" s="105" t="s">
        <v>4721</v>
      </c>
      <c r="E2314" s="187">
        <v>43530</v>
      </c>
      <c r="F2314" t="s">
        <v>3812</v>
      </c>
      <c r="H2314" t="s">
        <v>7263</v>
      </c>
    </row>
    <row r="2315" spans="1:8">
      <c r="A2315" t="s">
        <v>8730</v>
      </c>
      <c r="B2315" t="s">
        <v>8731</v>
      </c>
      <c r="C2315" t="s">
        <v>4722</v>
      </c>
      <c r="D2315" s="105" t="s">
        <v>4723</v>
      </c>
      <c r="E2315" s="187">
        <v>43530</v>
      </c>
      <c r="F2315" t="s">
        <v>3812</v>
      </c>
      <c r="H2315" t="s">
        <v>7856</v>
      </c>
    </row>
    <row r="2316" spans="1:8">
      <c r="A2316" t="s">
        <v>6078</v>
      </c>
      <c r="B2316" t="s">
        <v>8732</v>
      </c>
      <c r="C2316" t="s">
        <v>4724</v>
      </c>
      <c r="D2316" s="105" t="s">
        <v>4725</v>
      </c>
      <c r="E2316" s="187">
        <v>43533</v>
      </c>
      <c r="F2316" t="s">
        <v>3812</v>
      </c>
      <c r="H2316" t="s">
        <v>8291</v>
      </c>
    </row>
    <row r="2317" spans="1:8">
      <c r="A2317" t="s">
        <v>6078</v>
      </c>
      <c r="B2317" t="s">
        <v>6083</v>
      </c>
      <c r="C2317" t="s">
        <v>4726</v>
      </c>
      <c r="D2317" s="105" t="s">
        <v>111</v>
      </c>
      <c r="E2317" s="187">
        <v>43533</v>
      </c>
      <c r="F2317" t="s">
        <v>3812</v>
      </c>
      <c r="H2317" t="s">
        <v>8291</v>
      </c>
    </row>
    <row r="2318" spans="1:8">
      <c r="A2318" t="s">
        <v>8733</v>
      </c>
      <c r="B2318" t="s">
        <v>8734</v>
      </c>
      <c r="C2318" t="s">
        <v>4727</v>
      </c>
      <c r="D2318" s="105" t="s">
        <v>4728</v>
      </c>
      <c r="E2318" s="187">
        <v>43535</v>
      </c>
      <c r="F2318" t="s">
        <v>3812</v>
      </c>
      <c r="H2318" t="s">
        <v>6664</v>
      </c>
    </row>
    <row r="2319" spans="1:8">
      <c r="A2319" t="s">
        <v>7652</v>
      </c>
      <c r="B2319" t="s">
        <v>8735</v>
      </c>
      <c r="C2319" t="s">
        <v>4729</v>
      </c>
      <c r="D2319" s="105" t="s">
        <v>4730</v>
      </c>
      <c r="E2319" s="187">
        <v>43532</v>
      </c>
      <c r="F2319" t="s">
        <v>3812</v>
      </c>
      <c r="H2319" t="s">
        <v>8583</v>
      </c>
    </row>
    <row r="2320" spans="1:8">
      <c r="A2320" t="s">
        <v>8733</v>
      </c>
      <c r="B2320" t="s">
        <v>8736</v>
      </c>
      <c r="C2320" t="s">
        <v>4731</v>
      </c>
      <c r="D2320" s="105" t="s">
        <v>4732</v>
      </c>
      <c r="E2320" s="187">
        <v>43532</v>
      </c>
      <c r="F2320" t="s">
        <v>3812</v>
      </c>
      <c r="H2320" t="s">
        <v>7822</v>
      </c>
    </row>
    <row r="2321" spans="1:8">
      <c r="A2321" t="s">
        <v>8733</v>
      </c>
      <c r="B2321" t="s">
        <v>8737</v>
      </c>
      <c r="C2321" t="s">
        <v>4733</v>
      </c>
      <c r="D2321" s="105" t="s">
        <v>4734</v>
      </c>
      <c r="E2321" s="187">
        <v>43532</v>
      </c>
      <c r="F2321" t="s">
        <v>3812</v>
      </c>
      <c r="H2321" t="s">
        <v>7822</v>
      </c>
    </row>
    <row r="2322" spans="1:8">
      <c r="A2322" t="s">
        <v>58</v>
      </c>
      <c r="B2322" t="s">
        <v>8738</v>
      </c>
      <c r="C2322" t="s">
        <v>64</v>
      </c>
      <c r="D2322" s="105" t="s">
        <v>65</v>
      </c>
      <c r="E2322" s="187">
        <v>43529</v>
      </c>
      <c r="F2322" t="s">
        <v>4735</v>
      </c>
      <c r="H2322" t="s">
        <v>5417</v>
      </c>
    </row>
    <row r="2323" spans="1:8">
      <c r="A2323" t="s">
        <v>58</v>
      </c>
      <c r="B2323" t="s">
        <v>8739</v>
      </c>
      <c r="C2323" t="s">
        <v>4736</v>
      </c>
      <c r="D2323" s="105" t="s">
        <v>71</v>
      </c>
      <c r="E2323" s="187">
        <v>43535</v>
      </c>
      <c r="F2323" t="s">
        <v>4735</v>
      </c>
      <c r="H2323" t="s">
        <v>5417</v>
      </c>
    </row>
    <row r="2324" spans="1:8">
      <c r="A2324" t="s">
        <v>6078</v>
      </c>
      <c r="B2324" t="s">
        <v>8398</v>
      </c>
      <c r="C2324" t="s">
        <v>4737</v>
      </c>
      <c r="D2324" s="105" t="s">
        <v>4104</v>
      </c>
      <c r="E2324" s="187">
        <v>43535</v>
      </c>
      <c r="F2324" t="s">
        <v>3812</v>
      </c>
      <c r="H2324" t="s">
        <v>8538</v>
      </c>
    </row>
    <row r="2325" spans="1:8">
      <c r="A2325" t="s">
        <v>6078</v>
      </c>
      <c r="B2325" t="s">
        <v>8740</v>
      </c>
      <c r="C2325" t="s">
        <v>4738</v>
      </c>
      <c r="D2325" s="105" t="s">
        <v>4739</v>
      </c>
      <c r="E2325" s="187">
        <v>43535</v>
      </c>
      <c r="F2325" t="s">
        <v>3812</v>
      </c>
      <c r="H2325" t="s">
        <v>8538</v>
      </c>
    </row>
    <row r="2326" spans="1:8">
      <c r="A2326" t="s">
        <v>6078</v>
      </c>
      <c r="B2326" t="s">
        <v>8741</v>
      </c>
      <c r="C2326" t="s">
        <v>4740</v>
      </c>
      <c r="D2326" s="105" t="s">
        <v>4741</v>
      </c>
      <c r="E2326" s="187">
        <v>43535</v>
      </c>
      <c r="F2326" t="s">
        <v>3812</v>
      </c>
      <c r="H2326" t="s">
        <v>8429</v>
      </c>
    </row>
    <row r="2327" spans="1:8">
      <c r="A2327" t="s">
        <v>6078</v>
      </c>
      <c r="B2327" t="s">
        <v>8742</v>
      </c>
      <c r="C2327" t="s">
        <v>4742</v>
      </c>
      <c r="D2327" s="105" t="s">
        <v>4743</v>
      </c>
      <c r="E2327" s="187">
        <v>43535</v>
      </c>
      <c r="F2327" t="s">
        <v>3812</v>
      </c>
      <c r="H2327" t="s">
        <v>8441</v>
      </c>
    </row>
    <row r="2328" spans="1:8">
      <c r="A2328" t="s">
        <v>6078</v>
      </c>
      <c r="B2328" t="s">
        <v>8743</v>
      </c>
      <c r="C2328" t="s">
        <v>4744</v>
      </c>
      <c r="D2328" s="105" t="s">
        <v>4745</v>
      </c>
      <c r="E2328" s="187">
        <v>43535</v>
      </c>
      <c r="F2328" t="s">
        <v>3812</v>
      </c>
      <c r="H2328" t="s">
        <v>8441</v>
      </c>
    </row>
    <row r="2329" spans="1:8">
      <c r="A2329" t="s">
        <v>6078</v>
      </c>
      <c r="B2329" t="s">
        <v>8120</v>
      </c>
      <c r="C2329" t="s">
        <v>4746</v>
      </c>
      <c r="D2329" s="105" t="s">
        <v>1009</v>
      </c>
      <c r="E2329" s="187">
        <v>43535</v>
      </c>
      <c r="F2329" t="s">
        <v>3812</v>
      </c>
      <c r="H2329" t="s">
        <v>8441</v>
      </c>
    </row>
    <row r="2330" spans="1:8">
      <c r="A2330" t="s">
        <v>8733</v>
      </c>
      <c r="B2330" t="s">
        <v>8744</v>
      </c>
      <c r="C2330" t="s">
        <v>4747</v>
      </c>
      <c r="D2330" s="105" t="s">
        <v>4748</v>
      </c>
      <c r="E2330" s="187">
        <v>43537</v>
      </c>
      <c r="F2330" t="s">
        <v>3812</v>
      </c>
      <c r="H2330" t="s">
        <v>8583</v>
      </c>
    </row>
    <row r="2331" spans="1:8">
      <c r="A2331" t="s">
        <v>8701</v>
      </c>
      <c r="B2331" t="s">
        <v>8745</v>
      </c>
      <c r="C2331" t="s">
        <v>4749</v>
      </c>
      <c r="D2331" s="105" t="s">
        <v>4750</v>
      </c>
      <c r="E2331" s="187">
        <v>43536</v>
      </c>
      <c r="F2331" t="s">
        <v>3812</v>
      </c>
      <c r="H2331" t="s">
        <v>8160</v>
      </c>
    </row>
    <row r="2332" spans="1:8">
      <c r="A2332" t="s">
        <v>6078</v>
      </c>
      <c r="B2332" t="s">
        <v>8000</v>
      </c>
      <c r="C2332" t="s">
        <v>4751</v>
      </c>
      <c r="D2332" s="105" t="s">
        <v>1039</v>
      </c>
      <c r="E2332" s="187">
        <v>43536</v>
      </c>
      <c r="F2332" t="s">
        <v>3812</v>
      </c>
      <c r="H2332" t="s">
        <v>8291</v>
      </c>
    </row>
    <row r="2333" spans="1:8">
      <c r="A2333" t="s">
        <v>6078</v>
      </c>
      <c r="B2333" t="s">
        <v>7787</v>
      </c>
      <c r="C2333" t="s">
        <v>4752</v>
      </c>
      <c r="D2333" s="105" t="s">
        <v>2892</v>
      </c>
      <c r="E2333" s="187">
        <v>43536</v>
      </c>
      <c r="F2333" t="s">
        <v>3812</v>
      </c>
      <c r="H2333" t="s">
        <v>7951</v>
      </c>
    </row>
    <row r="2334" spans="1:8">
      <c r="A2334" t="s">
        <v>8733</v>
      </c>
      <c r="B2334" t="s">
        <v>8746</v>
      </c>
      <c r="C2334" t="s">
        <v>4753</v>
      </c>
      <c r="D2334" s="105" t="s">
        <v>3582</v>
      </c>
      <c r="E2334" s="187">
        <v>43539</v>
      </c>
      <c r="F2334" t="s">
        <v>203</v>
      </c>
      <c r="H2334" t="s">
        <v>8747</v>
      </c>
    </row>
    <row r="2335" spans="1:8">
      <c r="A2335" t="s">
        <v>8730</v>
      </c>
      <c r="B2335" t="s">
        <v>8748</v>
      </c>
      <c r="C2335" t="s">
        <v>4754</v>
      </c>
      <c r="D2335" s="105" t="s">
        <v>4755</v>
      </c>
      <c r="E2335" s="187" t="s">
        <v>4756</v>
      </c>
      <c r="F2335" t="s">
        <v>107</v>
      </c>
      <c r="H2335" t="s">
        <v>7652</v>
      </c>
    </row>
    <row r="2336" spans="1:8">
      <c r="A2336" t="s">
        <v>7274</v>
      </c>
      <c r="B2336" t="s">
        <v>8749</v>
      </c>
      <c r="C2336" t="s">
        <v>4757</v>
      </c>
      <c r="D2336" s="105" t="s">
        <v>4758</v>
      </c>
      <c r="E2336" s="187">
        <v>43537</v>
      </c>
      <c r="F2336" t="s">
        <v>3812</v>
      </c>
      <c r="H2336" t="s">
        <v>6336</v>
      </c>
    </row>
    <row r="2337" spans="1:8">
      <c r="A2337" t="s">
        <v>6078</v>
      </c>
      <c r="B2337" t="s">
        <v>8750</v>
      </c>
      <c r="C2337" t="s">
        <v>4759</v>
      </c>
      <c r="D2337" s="105" t="s">
        <v>4760</v>
      </c>
      <c r="E2337" s="187">
        <v>43537</v>
      </c>
      <c r="F2337" t="s">
        <v>203</v>
      </c>
      <c r="H2337" t="s">
        <v>8751</v>
      </c>
    </row>
    <row r="2338" spans="1:8">
      <c r="A2338" t="s">
        <v>7274</v>
      </c>
      <c r="B2338" t="s">
        <v>8752</v>
      </c>
      <c r="C2338" t="s">
        <v>4761</v>
      </c>
      <c r="D2338" s="105" t="s">
        <v>4762</v>
      </c>
      <c r="E2338" s="187">
        <v>43542</v>
      </c>
      <c r="F2338" t="s">
        <v>107</v>
      </c>
      <c r="H2338" t="s">
        <v>8753</v>
      </c>
    </row>
    <row r="2339" spans="1:8">
      <c r="A2339" t="s">
        <v>7274</v>
      </c>
      <c r="B2339" t="s">
        <v>8754</v>
      </c>
      <c r="C2339" t="s">
        <v>4763</v>
      </c>
      <c r="D2339" s="105" t="s">
        <v>4764</v>
      </c>
      <c r="E2339" s="187">
        <v>43542</v>
      </c>
      <c r="F2339" t="s">
        <v>107</v>
      </c>
      <c r="H2339" t="s">
        <v>8755</v>
      </c>
    </row>
    <row r="2340" spans="1:8">
      <c r="A2340" t="s">
        <v>8733</v>
      </c>
      <c r="B2340" t="s">
        <v>8756</v>
      </c>
      <c r="C2340" t="s">
        <v>4765</v>
      </c>
      <c r="D2340" s="105" t="s">
        <v>4766</v>
      </c>
      <c r="E2340" s="187">
        <v>43542</v>
      </c>
      <c r="F2340" t="s">
        <v>203</v>
      </c>
      <c r="H2340" t="s">
        <v>7672</v>
      </c>
    </row>
    <row r="2341" spans="1:8">
      <c r="A2341" t="s">
        <v>8733</v>
      </c>
      <c r="B2341" t="s">
        <v>8757</v>
      </c>
      <c r="C2341" t="s">
        <v>4767</v>
      </c>
      <c r="D2341" s="105" t="s">
        <v>4768</v>
      </c>
      <c r="E2341" s="187">
        <v>43542</v>
      </c>
      <c r="F2341" t="s">
        <v>3812</v>
      </c>
      <c r="H2341" t="s">
        <v>7512</v>
      </c>
    </row>
    <row r="2342" spans="1:8">
      <c r="A2342" t="s">
        <v>6078</v>
      </c>
      <c r="B2342" t="s">
        <v>8758</v>
      </c>
      <c r="C2342" t="s">
        <v>4769</v>
      </c>
      <c r="D2342" s="105" t="s">
        <v>4770</v>
      </c>
      <c r="E2342" s="187">
        <v>43542</v>
      </c>
      <c r="F2342" t="s">
        <v>3812</v>
      </c>
      <c r="H2342" t="s">
        <v>7951</v>
      </c>
    </row>
    <row r="2343" spans="1:8">
      <c r="A2343" t="s">
        <v>6078</v>
      </c>
      <c r="B2343" t="s">
        <v>8620</v>
      </c>
      <c r="C2343" t="s">
        <v>4771</v>
      </c>
      <c r="D2343" s="105" t="s">
        <v>477</v>
      </c>
      <c r="E2343" s="187">
        <v>43542</v>
      </c>
      <c r="F2343" t="s">
        <v>3812</v>
      </c>
      <c r="H2343" t="s">
        <v>8759</v>
      </c>
    </row>
    <row r="2344" spans="1:8">
      <c r="A2344" t="s">
        <v>8733</v>
      </c>
      <c r="B2344" t="s">
        <v>8760</v>
      </c>
      <c r="C2344" t="s">
        <v>4772</v>
      </c>
      <c r="D2344" s="105" t="s">
        <v>4773</v>
      </c>
      <c r="E2344" s="187">
        <v>43542</v>
      </c>
      <c r="F2344" t="s">
        <v>107</v>
      </c>
      <c r="H2344" t="s">
        <v>6638</v>
      </c>
    </row>
    <row r="2345" spans="1:8">
      <c r="A2345" t="s">
        <v>6078</v>
      </c>
      <c r="B2345" t="s">
        <v>8761</v>
      </c>
      <c r="C2345" t="s">
        <v>4774</v>
      </c>
      <c r="D2345" s="105" t="s">
        <v>4659</v>
      </c>
      <c r="E2345" s="187">
        <v>43542</v>
      </c>
      <c r="F2345" t="s">
        <v>107</v>
      </c>
      <c r="H2345" t="s">
        <v>8516</v>
      </c>
    </row>
    <row r="2346" spans="1:8">
      <c r="A2346" t="s">
        <v>6078</v>
      </c>
      <c r="B2346" t="s">
        <v>8762</v>
      </c>
      <c r="C2346" t="s">
        <v>4775</v>
      </c>
      <c r="D2346" s="105" t="s">
        <v>4776</v>
      </c>
      <c r="E2346" s="187">
        <v>43542</v>
      </c>
      <c r="F2346" t="s">
        <v>107</v>
      </c>
      <c r="H2346" t="s">
        <v>8759</v>
      </c>
    </row>
    <row r="2347" spans="1:8">
      <c r="A2347" t="s">
        <v>6078</v>
      </c>
      <c r="B2347" t="s">
        <v>6202</v>
      </c>
      <c r="C2347" t="s">
        <v>4777</v>
      </c>
      <c r="D2347" s="105" t="s">
        <v>294</v>
      </c>
      <c r="E2347" s="187">
        <v>43542</v>
      </c>
      <c r="F2347" t="s">
        <v>3812</v>
      </c>
      <c r="H2347" t="s">
        <v>8759</v>
      </c>
    </row>
    <row r="2348" spans="1:8">
      <c r="A2348" t="s">
        <v>8733</v>
      </c>
      <c r="B2348" t="s">
        <v>8763</v>
      </c>
      <c r="C2348" t="s">
        <v>4778</v>
      </c>
      <c r="D2348" s="105" t="s">
        <v>4779</v>
      </c>
      <c r="E2348" s="187">
        <v>43544</v>
      </c>
      <c r="F2348" t="s">
        <v>3812</v>
      </c>
      <c r="H2348" t="s">
        <v>8503</v>
      </c>
    </row>
    <row r="2349" spans="1:8">
      <c r="A2349" t="s">
        <v>8733</v>
      </c>
      <c r="B2349" t="s">
        <v>8764</v>
      </c>
      <c r="C2349" t="s">
        <v>4780</v>
      </c>
      <c r="D2349" s="105" t="s">
        <v>4781</v>
      </c>
      <c r="E2349" s="187">
        <v>43545</v>
      </c>
      <c r="F2349" t="s">
        <v>3812</v>
      </c>
      <c r="H2349" t="s">
        <v>6582</v>
      </c>
    </row>
    <row r="2350" spans="1:8">
      <c r="A2350" t="s">
        <v>8733</v>
      </c>
      <c r="B2350" t="s">
        <v>8765</v>
      </c>
      <c r="C2350" t="s">
        <v>4782</v>
      </c>
      <c r="D2350" s="105" t="s">
        <v>882</v>
      </c>
      <c r="E2350" s="187">
        <v>43545</v>
      </c>
      <c r="F2350" t="s">
        <v>3812</v>
      </c>
      <c r="H2350" t="s">
        <v>6569</v>
      </c>
    </row>
    <row r="2351" spans="1:8">
      <c r="A2351" t="s">
        <v>8733</v>
      </c>
      <c r="B2351" t="s">
        <v>8766</v>
      </c>
      <c r="C2351" t="s">
        <v>4783</v>
      </c>
      <c r="D2351" s="105" t="s">
        <v>4784</v>
      </c>
      <c r="E2351" s="187">
        <v>43545</v>
      </c>
      <c r="F2351" t="s">
        <v>3812</v>
      </c>
      <c r="H2351" t="s">
        <v>7822</v>
      </c>
    </row>
    <row r="2352" spans="1:8">
      <c r="A2352" t="s">
        <v>8733</v>
      </c>
      <c r="B2352" t="s">
        <v>8767</v>
      </c>
      <c r="C2352" t="s">
        <v>4785</v>
      </c>
      <c r="D2352" s="105" t="s">
        <v>4786</v>
      </c>
      <c r="E2352" s="187">
        <v>43545</v>
      </c>
      <c r="F2352" t="s">
        <v>3812</v>
      </c>
      <c r="H2352" t="s">
        <v>7822</v>
      </c>
    </row>
    <row r="2353" spans="1:8">
      <c r="A2353" t="s">
        <v>8733</v>
      </c>
      <c r="B2353" t="s">
        <v>8768</v>
      </c>
      <c r="C2353" t="s">
        <v>4787</v>
      </c>
      <c r="D2353" s="105" t="s">
        <v>4788</v>
      </c>
      <c r="E2353" s="187">
        <v>43545</v>
      </c>
      <c r="F2353" t="s">
        <v>3812</v>
      </c>
      <c r="H2353" t="s">
        <v>7822</v>
      </c>
    </row>
    <row r="2354" spans="1:8">
      <c r="A2354" t="s">
        <v>6213</v>
      </c>
      <c r="B2354" t="s">
        <v>8769</v>
      </c>
      <c r="C2354" t="s">
        <v>4789</v>
      </c>
      <c r="D2354" s="105" t="s">
        <v>4790</v>
      </c>
      <c r="E2354" s="187">
        <v>43545</v>
      </c>
      <c r="F2354" t="s">
        <v>3812</v>
      </c>
      <c r="H2354" t="s">
        <v>8662</v>
      </c>
    </row>
    <row r="2355" spans="1:8">
      <c r="A2355" t="s">
        <v>6213</v>
      </c>
      <c r="B2355" t="s">
        <v>8770</v>
      </c>
      <c r="C2355" t="s">
        <v>4791</v>
      </c>
      <c r="D2355" s="105" t="s">
        <v>4792</v>
      </c>
      <c r="E2355" s="187">
        <v>43545</v>
      </c>
      <c r="F2355" t="s">
        <v>3812</v>
      </c>
      <c r="H2355" t="s">
        <v>8164</v>
      </c>
    </row>
    <row r="2356" spans="1:8">
      <c r="A2356" t="s">
        <v>6078</v>
      </c>
      <c r="B2356" t="s">
        <v>8771</v>
      </c>
      <c r="C2356" t="s">
        <v>4793</v>
      </c>
      <c r="D2356" s="105" t="s">
        <v>4794</v>
      </c>
      <c r="E2356" s="187">
        <v>43547</v>
      </c>
      <c r="F2356" t="s">
        <v>3812</v>
      </c>
      <c r="H2356" t="s">
        <v>8291</v>
      </c>
    </row>
    <row r="2357" spans="1:8">
      <c r="A2357" t="s">
        <v>8627</v>
      </c>
      <c r="B2357" t="s">
        <v>8772</v>
      </c>
      <c r="C2357" t="s">
        <v>4795</v>
      </c>
      <c r="D2357" s="105" t="s">
        <v>4796</v>
      </c>
      <c r="E2357" s="187">
        <v>43545</v>
      </c>
      <c r="F2357" t="s">
        <v>107</v>
      </c>
      <c r="H2357" t="s">
        <v>8773</v>
      </c>
    </row>
    <row r="2358" spans="1:8">
      <c r="A2358" t="s">
        <v>6213</v>
      </c>
      <c r="B2358" t="s">
        <v>8774</v>
      </c>
      <c r="C2358" t="s">
        <v>4797</v>
      </c>
      <c r="D2358" s="105" t="s">
        <v>4798</v>
      </c>
      <c r="E2358" s="187">
        <v>43545</v>
      </c>
      <c r="F2358" t="s">
        <v>107</v>
      </c>
      <c r="H2358" t="s">
        <v>8775</v>
      </c>
    </row>
    <row r="2359" spans="1:8">
      <c r="A2359" t="s">
        <v>6213</v>
      </c>
      <c r="B2359" t="s">
        <v>8071</v>
      </c>
      <c r="C2359" t="s">
        <v>4799</v>
      </c>
      <c r="D2359" s="105" t="s">
        <v>3437</v>
      </c>
      <c r="E2359" s="187">
        <v>43545</v>
      </c>
      <c r="F2359" t="s">
        <v>3812</v>
      </c>
      <c r="H2359" t="s">
        <v>7457</v>
      </c>
    </row>
    <row r="2360" spans="1:8">
      <c r="A2360" t="s">
        <v>6213</v>
      </c>
      <c r="B2360" t="s">
        <v>7756</v>
      </c>
      <c r="C2360" t="s">
        <v>4800</v>
      </c>
      <c r="D2360" s="105" t="s">
        <v>2839</v>
      </c>
      <c r="E2360" s="187">
        <v>43545</v>
      </c>
      <c r="F2360" t="s">
        <v>3812</v>
      </c>
      <c r="H2360" t="s">
        <v>7457</v>
      </c>
    </row>
    <row r="2361" spans="1:8">
      <c r="A2361" t="s">
        <v>8733</v>
      </c>
      <c r="B2361" t="s">
        <v>8776</v>
      </c>
      <c r="C2361" t="s">
        <v>4801</v>
      </c>
      <c r="D2361" s="105" t="s">
        <v>4802</v>
      </c>
      <c r="F2361" t="s">
        <v>107</v>
      </c>
      <c r="H2361" t="s">
        <v>6628</v>
      </c>
    </row>
    <row r="2362" spans="1:8">
      <c r="A2362" t="s">
        <v>8777</v>
      </c>
      <c r="B2362" t="s">
        <v>8778</v>
      </c>
      <c r="C2362" t="s">
        <v>4803</v>
      </c>
      <c r="D2362" s="105" t="s">
        <v>4804</v>
      </c>
      <c r="E2362" s="187">
        <v>43544</v>
      </c>
      <c r="F2362" t="s">
        <v>107</v>
      </c>
      <c r="H2362" t="s">
        <v>6483</v>
      </c>
    </row>
    <row r="2363" spans="1:8">
      <c r="A2363" t="s">
        <v>7702</v>
      </c>
      <c r="B2363" t="s">
        <v>8779</v>
      </c>
      <c r="C2363" t="s">
        <v>4805</v>
      </c>
      <c r="D2363" s="105" t="s">
        <v>3618</v>
      </c>
      <c r="E2363" s="187">
        <v>43545</v>
      </c>
      <c r="F2363" t="s">
        <v>3812</v>
      </c>
      <c r="H2363" t="s">
        <v>7856</v>
      </c>
    </row>
    <row r="2364" spans="1:8">
      <c r="A2364" t="s">
        <v>8733</v>
      </c>
      <c r="B2364" t="s">
        <v>8780</v>
      </c>
      <c r="C2364" t="s">
        <v>4806</v>
      </c>
      <c r="D2364" s="105" t="s">
        <v>4807</v>
      </c>
      <c r="E2364" s="187">
        <v>43556</v>
      </c>
      <c r="F2364" t="s">
        <v>107</v>
      </c>
      <c r="H2364" t="s">
        <v>8781</v>
      </c>
    </row>
    <row r="2365" spans="1:8">
      <c r="A2365" t="s">
        <v>8733</v>
      </c>
      <c r="B2365" t="s">
        <v>8782</v>
      </c>
      <c r="C2365" t="s">
        <v>4808</v>
      </c>
      <c r="D2365" s="105" t="s">
        <v>4809</v>
      </c>
      <c r="E2365" s="187">
        <v>43556</v>
      </c>
      <c r="F2365" t="s">
        <v>107</v>
      </c>
      <c r="H2365" t="s">
        <v>7822</v>
      </c>
    </row>
    <row r="2366" spans="1:8">
      <c r="A2366" t="s">
        <v>8733</v>
      </c>
      <c r="B2366" t="s">
        <v>8783</v>
      </c>
      <c r="C2366" t="s">
        <v>4810</v>
      </c>
      <c r="D2366" s="105" t="s">
        <v>4811</v>
      </c>
      <c r="E2366" s="187">
        <v>43556</v>
      </c>
      <c r="F2366" t="s">
        <v>107</v>
      </c>
      <c r="H2366" t="s">
        <v>8253</v>
      </c>
    </row>
    <row r="2367" spans="1:8">
      <c r="A2367" t="s">
        <v>8733</v>
      </c>
      <c r="B2367" t="s">
        <v>8784</v>
      </c>
      <c r="C2367" t="s">
        <v>4812</v>
      </c>
      <c r="D2367" s="105" t="s">
        <v>843</v>
      </c>
      <c r="E2367" s="187">
        <v>43556</v>
      </c>
      <c r="F2367" t="s">
        <v>3812</v>
      </c>
      <c r="H2367" t="s">
        <v>7822</v>
      </c>
    </row>
    <row r="2368" spans="1:8">
      <c r="A2368" t="s">
        <v>8627</v>
      </c>
      <c r="B2368" t="s">
        <v>8785</v>
      </c>
      <c r="C2368" t="s">
        <v>4813</v>
      </c>
      <c r="D2368" s="105" t="s">
        <v>4814</v>
      </c>
      <c r="E2368" s="187">
        <v>43556</v>
      </c>
      <c r="F2368" t="s">
        <v>3812</v>
      </c>
      <c r="H2368" t="s">
        <v>538</v>
      </c>
    </row>
    <row r="2369" spans="1:8">
      <c r="A2369" t="s">
        <v>8627</v>
      </c>
      <c r="B2369" t="s">
        <v>8786</v>
      </c>
      <c r="C2369" t="s">
        <v>4815</v>
      </c>
      <c r="D2369" s="105" t="s">
        <v>4816</v>
      </c>
      <c r="E2369" s="187">
        <v>43556</v>
      </c>
      <c r="F2369" t="s">
        <v>3812</v>
      </c>
      <c r="H2369" t="s">
        <v>7109</v>
      </c>
    </row>
    <row r="2370" spans="1:8">
      <c r="A2370" t="s">
        <v>8627</v>
      </c>
      <c r="B2370" t="s">
        <v>8787</v>
      </c>
      <c r="C2370" t="s">
        <v>4817</v>
      </c>
      <c r="D2370" s="105" t="s">
        <v>4818</v>
      </c>
      <c r="E2370" s="187">
        <v>43556</v>
      </c>
      <c r="F2370" t="s">
        <v>3812</v>
      </c>
      <c r="H2370" t="s">
        <v>7843</v>
      </c>
    </row>
    <row r="2371" spans="1:8">
      <c r="A2371" t="s">
        <v>8627</v>
      </c>
      <c r="B2371" t="s">
        <v>8788</v>
      </c>
      <c r="C2371" t="s">
        <v>4819</v>
      </c>
      <c r="D2371" s="105" t="s">
        <v>1306</v>
      </c>
      <c r="E2371" s="187">
        <v>43556</v>
      </c>
      <c r="F2371" t="s">
        <v>3812</v>
      </c>
      <c r="H2371" t="s">
        <v>6850</v>
      </c>
    </row>
    <row r="2372" spans="1:8">
      <c r="A2372" t="s">
        <v>8627</v>
      </c>
      <c r="B2372" t="s">
        <v>8789</v>
      </c>
      <c r="C2372" t="s">
        <v>4820</v>
      </c>
      <c r="D2372" s="105" t="s">
        <v>4821</v>
      </c>
      <c r="E2372" s="187">
        <v>43556</v>
      </c>
      <c r="F2372" t="s">
        <v>3812</v>
      </c>
      <c r="H2372" t="s">
        <v>8367</v>
      </c>
    </row>
    <row r="2373" spans="1:8">
      <c r="A2373" t="s">
        <v>8627</v>
      </c>
      <c r="B2373" t="s">
        <v>8790</v>
      </c>
      <c r="C2373" t="s">
        <v>4822</v>
      </c>
      <c r="D2373" s="105" t="s">
        <v>4823</v>
      </c>
      <c r="E2373" s="187">
        <v>43556</v>
      </c>
      <c r="F2373" t="s">
        <v>3812</v>
      </c>
      <c r="H2373" t="s">
        <v>7617</v>
      </c>
    </row>
    <row r="2374" spans="1:8">
      <c r="A2374" t="s">
        <v>8777</v>
      </c>
      <c r="B2374" t="s">
        <v>8791</v>
      </c>
      <c r="C2374" t="s">
        <v>4824</v>
      </c>
      <c r="D2374" s="105" t="s">
        <v>4825</v>
      </c>
      <c r="E2374" s="187">
        <v>43556</v>
      </c>
      <c r="F2374" t="s">
        <v>3812</v>
      </c>
      <c r="H2374" t="s">
        <v>6483</v>
      </c>
    </row>
    <row r="2375" spans="1:8">
      <c r="A2375" t="s">
        <v>8777</v>
      </c>
      <c r="B2375" t="s">
        <v>8792</v>
      </c>
      <c r="C2375" t="s">
        <v>4826</v>
      </c>
      <c r="D2375" s="105" t="s">
        <v>3600</v>
      </c>
      <c r="E2375" s="187">
        <v>43556</v>
      </c>
      <c r="F2375" t="s">
        <v>3812</v>
      </c>
      <c r="H2375" t="s">
        <v>6483</v>
      </c>
    </row>
    <row r="2376" spans="1:8">
      <c r="A2376" t="s">
        <v>8777</v>
      </c>
      <c r="B2376" t="s">
        <v>8793</v>
      </c>
      <c r="C2376" t="s">
        <v>4827</v>
      </c>
      <c r="D2376" s="105" t="s">
        <v>4828</v>
      </c>
      <c r="E2376" s="187">
        <v>43556</v>
      </c>
      <c r="F2376" t="s">
        <v>3812</v>
      </c>
      <c r="H2376" t="s">
        <v>6483</v>
      </c>
    </row>
    <row r="2377" spans="1:8">
      <c r="A2377" t="s">
        <v>8777</v>
      </c>
      <c r="B2377" t="s">
        <v>8794</v>
      </c>
      <c r="C2377" t="s">
        <v>4829</v>
      </c>
      <c r="D2377" s="105" t="s">
        <v>4830</v>
      </c>
      <c r="E2377" s="187">
        <v>43556</v>
      </c>
      <c r="F2377" t="s">
        <v>3812</v>
      </c>
      <c r="H2377" t="s">
        <v>6483</v>
      </c>
    </row>
    <row r="2378" spans="1:8">
      <c r="A2378" t="s">
        <v>8777</v>
      </c>
      <c r="B2378" t="s">
        <v>8795</v>
      </c>
      <c r="C2378" t="s">
        <v>4831</v>
      </c>
      <c r="D2378" s="105" t="s">
        <v>3742</v>
      </c>
      <c r="E2378" s="187">
        <v>43556</v>
      </c>
      <c r="F2378" t="s">
        <v>3812</v>
      </c>
      <c r="H2378" t="s">
        <v>6483</v>
      </c>
    </row>
    <row r="2379" spans="1:8">
      <c r="A2379" t="s">
        <v>8777</v>
      </c>
      <c r="B2379" t="s">
        <v>8796</v>
      </c>
      <c r="C2379" t="s">
        <v>4832</v>
      </c>
      <c r="D2379" s="105" t="s">
        <v>4296</v>
      </c>
      <c r="E2379" s="187">
        <v>43556</v>
      </c>
      <c r="F2379" t="s">
        <v>3812</v>
      </c>
      <c r="H2379" t="s">
        <v>6518</v>
      </c>
    </row>
    <row r="2380" spans="1:8">
      <c r="A2380" t="s">
        <v>8777</v>
      </c>
      <c r="B2380" t="s">
        <v>8797</v>
      </c>
      <c r="C2380" t="s">
        <v>4833</v>
      </c>
      <c r="D2380" s="105" t="s">
        <v>4834</v>
      </c>
      <c r="E2380" s="187">
        <v>43556</v>
      </c>
      <c r="F2380" t="s">
        <v>3812</v>
      </c>
      <c r="H2380" t="s">
        <v>6518</v>
      </c>
    </row>
    <row r="2381" spans="1:8">
      <c r="A2381" t="s">
        <v>8733</v>
      </c>
      <c r="B2381" t="s">
        <v>8798</v>
      </c>
      <c r="C2381" t="s">
        <v>4835</v>
      </c>
      <c r="D2381" s="105" t="s">
        <v>4836</v>
      </c>
      <c r="E2381" s="187">
        <v>43556</v>
      </c>
      <c r="F2381" t="s">
        <v>3812</v>
      </c>
      <c r="H2381" t="s">
        <v>8799</v>
      </c>
    </row>
    <row r="2382" spans="1:8">
      <c r="A2382" t="s">
        <v>8733</v>
      </c>
      <c r="B2382" t="s">
        <v>8800</v>
      </c>
      <c r="C2382" t="s">
        <v>4837</v>
      </c>
      <c r="D2382" s="105" t="s">
        <v>4838</v>
      </c>
      <c r="E2382" s="187">
        <v>43556</v>
      </c>
      <c r="F2382" t="s">
        <v>3812</v>
      </c>
      <c r="H2382" t="s">
        <v>6687</v>
      </c>
    </row>
    <row r="2383" spans="1:8">
      <c r="A2383" t="s">
        <v>8777</v>
      </c>
      <c r="B2383" t="s">
        <v>8801</v>
      </c>
      <c r="C2383" t="s">
        <v>4839</v>
      </c>
      <c r="D2383" s="105" t="s">
        <v>4840</v>
      </c>
      <c r="E2383" s="187">
        <v>43556</v>
      </c>
      <c r="F2383" t="s">
        <v>3812</v>
      </c>
      <c r="H2383" t="s">
        <v>7749</v>
      </c>
    </row>
    <row r="2384" spans="1:8">
      <c r="A2384" t="s">
        <v>8777</v>
      </c>
      <c r="B2384" t="s">
        <v>8802</v>
      </c>
      <c r="C2384" t="s">
        <v>4841</v>
      </c>
      <c r="D2384" s="105" t="s">
        <v>2491</v>
      </c>
      <c r="E2384" s="187">
        <v>43556</v>
      </c>
      <c r="F2384" t="s">
        <v>3812</v>
      </c>
      <c r="H2384" t="s">
        <v>8803</v>
      </c>
    </row>
    <row r="2385" spans="1:8">
      <c r="A2385" t="s">
        <v>8733</v>
      </c>
      <c r="B2385" t="s">
        <v>8804</v>
      </c>
      <c r="C2385" t="s">
        <v>4842</v>
      </c>
      <c r="D2385" s="105" t="s">
        <v>4843</v>
      </c>
      <c r="E2385" s="187">
        <v>43556</v>
      </c>
      <c r="F2385" t="s">
        <v>3812</v>
      </c>
      <c r="H2385" t="s">
        <v>8503</v>
      </c>
    </row>
    <row r="2386" spans="1:8">
      <c r="A2386" t="s">
        <v>8777</v>
      </c>
      <c r="B2386" t="s">
        <v>8805</v>
      </c>
      <c r="C2386" t="s">
        <v>4844</v>
      </c>
      <c r="D2386" s="105" t="s">
        <v>4845</v>
      </c>
      <c r="E2386" s="187">
        <v>43556</v>
      </c>
      <c r="F2386" t="s">
        <v>3812</v>
      </c>
      <c r="H2386" t="s">
        <v>8583</v>
      </c>
    </row>
    <row r="2387" spans="1:8">
      <c r="A2387" t="s">
        <v>8733</v>
      </c>
      <c r="B2387" t="s">
        <v>8806</v>
      </c>
      <c r="C2387" t="s">
        <v>4846</v>
      </c>
      <c r="D2387" s="105" t="s">
        <v>4847</v>
      </c>
      <c r="E2387" s="187">
        <v>43556</v>
      </c>
      <c r="F2387" t="s">
        <v>3812</v>
      </c>
      <c r="H2387" t="s">
        <v>8807</v>
      </c>
    </row>
    <row r="2388" spans="1:8">
      <c r="A2388" t="s">
        <v>6213</v>
      </c>
      <c r="B2388" t="s">
        <v>8808</v>
      </c>
      <c r="C2388" t="s">
        <v>4848</v>
      </c>
      <c r="D2388" s="105" t="s">
        <v>4849</v>
      </c>
      <c r="E2388" s="187">
        <v>43556</v>
      </c>
      <c r="F2388" t="s">
        <v>3812</v>
      </c>
      <c r="H2388" t="s">
        <v>8637</v>
      </c>
    </row>
    <row r="2389" spans="1:8">
      <c r="A2389" t="s">
        <v>6213</v>
      </c>
      <c r="B2389" t="s">
        <v>8809</v>
      </c>
      <c r="C2389" t="s">
        <v>4850</v>
      </c>
      <c r="D2389" s="105" t="s">
        <v>4851</v>
      </c>
      <c r="E2389" s="187">
        <v>43556</v>
      </c>
      <c r="F2389" t="s">
        <v>3812</v>
      </c>
      <c r="H2389" t="s">
        <v>8637</v>
      </c>
    </row>
    <row r="2390" spans="1:8">
      <c r="A2390" t="s">
        <v>6213</v>
      </c>
      <c r="B2390" t="s">
        <v>8810</v>
      </c>
      <c r="C2390" t="s">
        <v>4852</v>
      </c>
      <c r="D2390" s="105" t="s">
        <v>4853</v>
      </c>
      <c r="E2390" s="187">
        <v>43556</v>
      </c>
      <c r="F2390" t="s">
        <v>3812</v>
      </c>
      <c r="H2390" t="s">
        <v>7457</v>
      </c>
    </row>
    <row r="2391" spans="1:8">
      <c r="A2391" t="s">
        <v>6213</v>
      </c>
      <c r="B2391" t="s">
        <v>8811</v>
      </c>
      <c r="C2391" t="s">
        <v>4854</v>
      </c>
      <c r="D2391" s="105" t="s">
        <v>3775</v>
      </c>
      <c r="E2391" s="187">
        <v>43556</v>
      </c>
      <c r="F2391" t="s">
        <v>3812</v>
      </c>
      <c r="H2391" t="s">
        <v>8662</v>
      </c>
    </row>
    <row r="2392" spans="1:8">
      <c r="A2392" t="s">
        <v>6213</v>
      </c>
      <c r="B2392" t="s">
        <v>7706</v>
      </c>
      <c r="C2392" t="s">
        <v>4855</v>
      </c>
      <c r="D2392" s="105" t="s">
        <v>2749</v>
      </c>
      <c r="E2392" s="187">
        <v>43556</v>
      </c>
      <c r="F2392" t="s">
        <v>3812</v>
      </c>
      <c r="H2392" t="s">
        <v>8812</v>
      </c>
    </row>
    <row r="2393" spans="1:8">
      <c r="A2393" t="s">
        <v>7702</v>
      </c>
      <c r="B2393" t="s">
        <v>8813</v>
      </c>
      <c r="C2393" t="s">
        <v>4856</v>
      </c>
      <c r="D2393" s="105" t="s">
        <v>4857</v>
      </c>
      <c r="E2393" s="187">
        <v>43556</v>
      </c>
      <c r="F2393" t="s">
        <v>3812</v>
      </c>
      <c r="H2393" t="s">
        <v>8164</v>
      </c>
    </row>
    <row r="2394" spans="1:8">
      <c r="A2394" t="s">
        <v>7702</v>
      </c>
      <c r="B2394" t="s">
        <v>8814</v>
      </c>
      <c r="C2394" t="s">
        <v>4858</v>
      </c>
      <c r="D2394" s="105" t="s">
        <v>4859</v>
      </c>
      <c r="E2394" s="187">
        <v>43556</v>
      </c>
      <c r="F2394" t="s">
        <v>3812</v>
      </c>
      <c r="H2394" t="s">
        <v>8815</v>
      </c>
    </row>
    <row r="2395" spans="1:8">
      <c r="A2395" t="s">
        <v>6213</v>
      </c>
      <c r="B2395" t="s">
        <v>8816</v>
      </c>
      <c r="C2395" t="s">
        <v>4860</v>
      </c>
      <c r="D2395" s="105" t="s">
        <v>4861</v>
      </c>
      <c r="E2395" s="187">
        <v>43556</v>
      </c>
      <c r="F2395" t="s">
        <v>3812</v>
      </c>
      <c r="H2395" t="s">
        <v>8160</v>
      </c>
    </row>
    <row r="2396" spans="1:8">
      <c r="A2396" t="s">
        <v>6531</v>
      </c>
      <c r="B2396" t="s">
        <v>8817</v>
      </c>
      <c r="C2396" t="s">
        <v>4862</v>
      </c>
      <c r="D2396" s="105" t="s">
        <v>4863</v>
      </c>
      <c r="E2396" s="187">
        <v>43556</v>
      </c>
      <c r="F2396" t="s">
        <v>3812</v>
      </c>
      <c r="H2396" t="s">
        <v>8591</v>
      </c>
    </row>
    <row r="2397" spans="1:8">
      <c r="A2397" t="s">
        <v>6078</v>
      </c>
      <c r="B2397" t="s">
        <v>8818</v>
      </c>
      <c r="C2397" t="s">
        <v>4864</v>
      </c>
      <c r="D2397" s="105" t="s">
        <v>4865</v>
      </c>
      <c r="E2397" s="187">
        <v>43556</v>
      </c>
      <c r="F2397" t="s">
        <v>3812</v>
      </c>
      <c r="H2397" t="s">
        <v>7936</v>
      </c>
    </row>
    <row r="2398" spans="1:8">
      <c r="A2398" t="s">
        <v>6078</v>
      </c>
      <c r="B2398" t="s">
        <v>7490</v>
      </c>
      <c r="C2398" t="s">
        <v>4866</v>
      </c>
      <c r="D2398" s="105" t="s">
        <v>2382</v>
      </c>
      <c r="E2398" s="187">
        <v>43556</v>
      </c>
      <c r="F2398" t="s">
        <v>3812</v>
      </c>
      <c r="H2398" t="s">
        <v>7951</v>
      </c>
    </row>
    <row r="2399" spans="1:8">
      <c r="A2399" t="s">
        <v>8627</v>
      </c>
      <c r="B2399" t="s">
        <v>8819</v>
      </c>
      <c r="C2399" t="s">
        <v>4867</v>
      </c>
      <c r="D2399" s="105" t="s">
        <v>1145</v>
      </c>
      <c r="E2399" s="187">
        <v>43556</v>
      </c>
      <c r="F2399" t="s">
        <v>3812</v>
      </c>
      <c r="H2399" t="s">
        <v>8150</v>
      </c>
    </row>
    <row r="2400" spans="1:8">
      <c r="A2400" t="s">
        <v>8627</v>
      </c>
      <c r="B2400" t="s">
        <v>8820</v>
      </c>
      <c r="C2400" t="s">
        <v>4868</v>
      </c>
      <c r="D2400" s="105" t="s">
        <v>4869</v>
      </c>
      <c r="E2400" s="187">
        <v>43556</v>
      </c>
      <c r="F2400" t="s">
        <v>3812</v>
      </c>
      <c r="H2400" t="s">
        <v>8150</v>
      </c>
    </row>
    <row r="2401" spans="1:8">
      <c r="A2401" t="s">
        <v>8627</v>
      </c>
      <c r="B2401" t="s">
        <v>8821</v>
      </c>
      <c r="C2401" t="s">
        <v>4870</v>
      </c>
      <c r="D2401" s="105" t="s">
        <v>3520</v>
      </c>
      <c r="E2401" s="187">
        <v>43556</v>
      </c>
      <c r="F2401" t="s">
        <v>3812</v>
      </c>
      <c r="H2401" t="s">
        <v>8115</v>
      </c>
    </row>
    <row r="2402" spans="1:8">
      <c r="A2402" t="s">
        <v>6531</v>
      </c>
      <c r="B2402" t="s">
        <v>8822</v>
      </c>
      <c r="C2402" t="s">
        <v>4871</v>
      </c>
      <c r="D2402" s="105" t="s">
        <v>4872</v>
      </c>
      <c r="E2402" s="187">
        <v>43556</v>
      </c>
      <c r="F2402" t="s">
        <v>3083</v>
      </c>
      <c r="H2402" t="s">
        <v>8823</v>
      </c>
    </row>
    <row r="2403" spans="1:8">
      <c r="A2403" t="s">
        <v>8627</v>
      </c>
      <c r="B2403" t="s">
        <v>8824</v>
      </c>
      <c r="C2403" t="s">
        <v>4873</v>
      </c>
      <c r="D2403" s="105" t="s">
        <v>4874</v>
      </c>
      <c r="E2403" s="187">
        <v>43556</v>
      </c>
      <c r="F2403" t="s">
        <v>3812</v>
      </c>
      <c r="H2403" t="s">
        <v>8825</v>
      </c>
    </row>
    <row r="2404" spans="1:8">
      <c r="A2404" t="s">
        <v>6531</v>
      </c>
      <c r="B2404" t="s">
        <v>8826</v>
      </c>
      <c r="C2404" t="s">
        <v>4875</v>
      </c>
      <c r="D2404" s="105" t="s">
        <v>4876</v>
      </c>
      <c r="E2404" s="187">
        <v>43558</v>
      </c>
      <c r="F2404" t="s">
        <v>3812</v>
      </c>
      <c r="H2404" t="s">
        <v>8827</v>
      </c>
    </row>
    <row r="2405" spans="1:8">
      <c r="A2405" t="s">
        <v>6531</v>
      </c>
      <c r="B2405" t="s">
        <v>8828</v>
      </c>
      <c r="C2405" t="s">
        <v>4877</v>
      </c>
      <c r="D2405" s="105" t="s">
        <v>4878</v>
      </c>
      <c r="E2405" s="187">
        <v>43559</v>
      </c>
      <c r="F2405" t="s">
        <v>3812</v>
      </c>
      <c r="H2405" t="s">
        <v>6628</v>
      </c>
    </row>
    <row r="2406" spans="1:8">
      <c r="A2406" t="s">
        <v>6078</v>
      </c>
      <c r="B2406" t="s">
        <v>8607</v>
      </c>
      <c r="C2406" t="s">
        <v>4879</v>
      </c>
      <c r="D2406" s="105" t="s">
        <v>1462</v>
      </c>
      <c r="E2406" s="187">
        <v>43556</v>
      </c>
      <c r="F2406" t="s">
        <v>3812</v>
      </c>
      <c r="H2406" t="s">
        <v>7936</v>
      </c>
    </row>
    <row r="2407" spans="1:8">
      <c r="A2407" t="s">
        <v>6078</v>
      </c>
      <c r="B2407" t="s">
        <v>8829</v>
      </c>
      <c r="C2407" t="s">
        <v>4880</v>
      </c>
      <c r="D2407" s="105" t="s">
        <v>4881</v>
      </c>
      <c r="E2407" s="187">
        <v>43556</v>
      </c>
      <c r="F2407" t="s">
        <v>3812</v>
      </c>
      <c r="H2407" t="s">
        <v>7936</v>
      </c>
    </row>
    <row r="2408" spans="1:8">
      <c r="A2408" t="s">
        <v>6078</v>
      </c>
      <c r="B2408" t="s">
        <v>7545</v>
      </c>
      <c r="C2408" t="s">
        <v>4882</v>
      </c>
      <c r="D2408" s="105" t="s">
        <v>2477</v>
      </c>
      <c r="E2408" s="187">
        <v>43556</v>
      </c>
      <c r="F2408" t="s">
        <v>3812</v>
      </c>
      <c r="H2408" t="s">
        <v>7936</v>
      </c>
    </row>
    <row r="2409" spans="1:8">
      <c r="A2409" t="s">
        <v>6078</v>
      </c>
      <c r="B2409" t="s">
        <v>8830</v>
      </c>
      <c r="C2409" t="s">
        <v>4883</v>
      </c>
      <c r="D2409" s="105" t="s">
        <v>4884</v>
      </c>
      <c r="E2409" s="187">
        <v>43556</v>
      </c>
      <c r="F2409" t="s">
        <v>3234</v>
      </c>
      <c r="H2409" t="s">
        <v>8831</v>
      </c>
    </row>
    <row r="2410" spans="1:8">
      <c r="A2410" t="s">
        <v>6078</v>
      </c>
      <c r="B2410" t="s">
        <v>8832</v>
      </c>
      <c r="C2410" t="s">
        <v>4885</v>
      </c>
      <c r="D2410" s="105" t="s">
        <v>4886</v>
      </c>
      <c r="E2410" s="187">
        <v>43556</v>
      </c>
      <c r="F2410" t="s">
        <v>3812</v>
      </c>
      <c r="H2410" t="s">
        <v>7951</v>
      </c>
    </row>
    <row r="2411" spans="1:8">
      <c r="A2411" t="s">
        <v>6078</v>
      </c>
      <c r="B2411" t="s">
        <v>8833</v>
      </c>
      <c r="C2411" t="s">
        <v>4887</v>
      </c>
      <c r="D2411" s="105" t="s">
        <v>4888</v>
      </c>
      <c r="E2411" s="187">
        <v>43556</v>
      </c>
      <c r="F2411" t="s">
        <v>107</v>
      </c>
      <c r="H2411" t="s">
        <v>8516</v>
      </c>
    </row>
    <row r="2412" spans="1:8">
      <c r="A2412" t="s">
        <v>6078</v>
      </c>
      <c r="B2412" t="s">
        <v>7781</v>
      </c>
      <c r="C2412" t="s">
        <v>4889</v>
      </c>
      <c r="D2412" s="105" t="s">
        <v>2882</v>
      </c>
      <c r="E2412" s="187">
        <v>43556</v>
      </c>
      <c r="F2412" t="s">
        <v>3812</v>
      </c>
      <c r="H2412" t="s">
        <v>8500</v>
      </c>
    </row>
    <row r="2413" spans="1:8">
      <c r="A2413" t="s">
        <v>6078</v>
      </c>
      <c r="B2413" t="s">
        <v>8481</v>
      </c>
      <c r="C2413" t="s">
        <v>4890</v>
      </c>
      <c r="D2413" s="105" t="s">
        <v>4274</v>
      </c>
      <c r="E2413" s="187">
        <v>43556</v>
      </c>
      <c r="F2413" t="s">
        <v>3812</v>
      </c>
      <c r="H2413" t="s">
        <v>8291</v>
      </c>
    </row>
    <row r="2414" spans="1:8">
      <c r="A2414" t="s">
        <v>6078</v>
      </c>
      <c r="B2414" t="s">
        <v>8834</v>
      </c>
      <c r="C2414" t="s">
        <v>4891</v>
      </c>
      <c r="D2414" s="105" t="s">
        <v>4892</v>
      </c>
      <c r="E2414" s="187">
        <v>43556</v>
      </c>
      <c r="F2414" t="s">
        <v>3234</v>
      </c>
    </row>
    <row r="2415" spans="1:8">
      <c r="A2415" t="s">
        <v>58</v>
      </c>
      <c r="B2415" t="s">
        <v>8835</v>
      </c>
      <c r="C2415" t="s">
        <v>79</v>
      </c>
      <c r="D2415" s="105" t="s">
        <v>69</v>
      </c>
      <c r="E2415" s="187">
        <v>43556</v>
      </c>
      <c r="F2415" t="s">
        <v>15</v>
      </c>
      <c r="H2415" t="s">
        <v>5417</v>
      </c>
    </row>
    <row r="2416" spans="1:8">
      <c r="A2416" t="s">
        <v>8627</v>
      </c>
      <c r="B2416" t="s">
        <v>8836</v>
      </c>
      <c r="C2416" t="s">
        <v>4893</v>
      </c>
      <c r="D2416" s="105" t="s">
        <v>4894</v>
      </c>
      <c r="E2416" s="187">
        <v>43560</v>
      </c>
      <c r="F2416" t="s">
        <v>3812</v>
      </c>
      <c r="H2416" t="s">
        <v>6818</v>
      </c>
    </row>
    <row r="2417" spans="1:8">
      <c r="A2417" t="s">
        <v>8627</v>
      </c>
      <c r="B2417" t="s">
        <v>8837</v>
      </c>
      <c r="C2417" t="s">
        <v>4895</v>
      </c>
      <c r="D2417" s="105" t="s">
        <v>3365</v>
      </c>
      <c r="E2417" s="187">
        <v>43560</v>
      </c>
      <c r="F2417" t="s">
        <v>3812</v>
      </c>
      <c r="H2417" t="s">
        <v>8838</v>
      </c>
    </row>
    <row r="2418" spans="1:8">
      <c r="A2418" t="s">
        <v>8627</v>
      </c>
      <c r="B2418" t="s">
        <v>8839</v>
      </c>
      <c r="C2418" t="s">
        <v>4896</v>
      </c>
      <c r="D2418" s="105" t="s">
        <v>4897</v>
      </c>
      <c r="E2418" s="187">
        <v>43560</v>
      </c>
      <c r="F2418" t="s">
        <v>107</v>
      </c>
      <c r="H2418" t="s">
        <v>8840</v>
      </c>
    </row>
    <row r="2419" spans="1:8">
      <c r="A2419" t="s">
        <v>6078</v>
      </c>
      <c r="B2419" t="s">
        <v>8841</v>
      </c>
      <c r="C2419" t="s">
        <v>4898</v>
      </c>
      <c r="D2419" s="105" t="s">
        <v>4899</v>
      </c>
      <c r="E2419" s="187">
        <v>43560</v>
      </c>
      <c r="F2419" t="s">
        <v>3812</v>
      </c>
      <c r="H2419" t="s">
        <v>8842</v>
      </c>
    </row>
    <row r="2420" spans="1:8">
      <c r="A2420" t="s">
        <v>58</v>
      </c>
      <c r="B2420" t="s">
        <v>8843</v>
      </c>
      <c r="C2420" t="s">
        <v>4900</v>
      </c>
      <c r="D2420" s="105" t="s">
        <v>2132</v>
      </c>
      <c r="E2420" s="187">
        <v>43560</v>
      </c>
      <c r="F2420" t="s">
        <v>4901</v>
      </c>
      <c r="H2420" t="s">
        <v>7134</v>
      </c>
    </row>
    <row r="2421" spans="1:8">
      <c r="A2421" t="s">
        <v>6078</v>
      </c>
      <c r="B2421" t="s">
        <v>8844</v>
      </c>
      <c r="C2421" t="s">
        <v>4902</v>
      </c>
      <c r="D2421" s="105" t="s">
        <v>4903</v>
      </c>
      <c r="E2421" s="187">
        <v>43564</v>
      </c>
      <c r="F2421" t="s">
        <v>3812</v>
      </c>
    </row>
    <row r="2422" spans="1:8">
      <c r="A2422" t="s">
        <v>6078</v>
      </c>
      <c r="B2422" t="s">
        <v>8845</v>
      </c>
      <c r="C2422" t="s">
        <v>4904</v>
      </c>
      <c r="D2422" s="105" t="s">
        <v>4905</v>
      </c>
      <c r="E2422" s="187">
        <v>43564</v>
      </c>
      <c r="F2422" t="s">
        <v>3812</v>
      </c>
    </row>
    <row r="2423" spans="1:8">
      <c r="A2423" t="s">
        <v>8627</v>
      </c>
      <c r="B2423" t="s">
        <v>8846</v>
      </c>
      <c r="C2423" t="s">
        <v>4906</v>
      </c>
      <c r="D2423" s="105" t="s">
        <v>4907</v>
      </c>
      <c r="E2423" s="187">
        <v>43564</v>
      </c>
      <c r="F2423" t="s">
        <v>3812</v>
      </c>
      <c r="H2423" t="s">
        <v>538</v>
      </c>
    </row>
    <row r="2424" spans="1:8">
      <c r="A2424" t="s">
        <v>6078</v>
      </c>
      <c r="B2424" t="s">
        <v>8847</v>
      </c>
      <c r="C2424" t="s">
        <v>4908</v>
      </c>
      <c r="D2424" s="105" t="s">
        <v>4909</v>
      </c>
      <c r="E2424" s="187">
        <v>43564</v>
      </c>
      <c r="F2424" t="s">
        <v>3812</v>
      </c>
      <c r="H2424" t="s">
        <v>8429</v>
      </c>
    </row>
    <row r="2425" spans="1:8">
      <c r="A2425" t="s">
        <v>6078</v>
      </c>
      <c r="B2425" t="s">
        <v>8848</v>
      </c>
      <c r="C2425" t="s">
        <v>4910</v>
      </c>
      <c r="D2425" s="105" t="s">
        <v>4911</v>
      </c>
      <c r="E2425" s="187">
        <v>43564</v>
      </c>
      <c r="F2425" t="s">
        <v>3812</v>
      </c>
      <c r="H2425" t="s">
        <v>8429</v>
      </c>
    </row>
    <row r="2426" spans="1:8">
      <c r="A2426" t="s">
        <v>6078</v>
      </c>
      <c r="B2426" t="s">
        <v>8849</v>
      </c>
      <c r="C2426" t="s">
        <v>4912</v>
      </c>
      <c r="D2426" s="105" t="s">
        <v>4913</v>
      </c>
      <c r="E2426" s="187">
        <v>43564</v>
      </c>
      <c r="F2426" t="s">
        <v>3812</v>
      </c>
      <c r="H2426" t="s">
        <v>8429</v>
      </c>
    </row>
    <row r="2427" spans="1:8">
      <c r="A2427" t="s">
        <v>8627</v>
      </c>
      <c r="B2427" t="s">
        <v>8850</v>
      </c>
      <c r="C2427" t="s">
        <v>4914</v>
      </c>
      <c r="D2427" s="105" t="s">
        <v>4915</v>
      </c>
      <c r="E2427" s="187">
        <v>43566</v>
      </c>
      <c r="F2427" t="s">
        <v>203</v>
      </c>
    </row>
    <row r="2428" spans="1:8">
      <c r="A2428" t="s">
        <v>8627</v>
      </c>
      <c r="B2428" t="s">
        <v>8851</v>
      </c>
      <c r="C2428" t="s">
        <v>4916</v>
      </c>
      <c r="D2428" s="105" t="s">
        <v>4917</v>
      </c>
      <c r="E2428" s="187">
        <v>43566</v>
      </c>
      <c r="F2428" t="s">
        <v>107</v>
      </c>
      <c r="H2428" t="s">
        <v>7276</v>
      </c>
    </row>
    <row r="2429" spans="1:8">
      <c r="A2429" t="s">
        <v>6213</v>
      </c>
      <c r="B2429" t="s">
        <v>8852</v>
      </c>
      <c r="C2429" t="s">
        <v>4918</v>
      </c>
      <c r="D2429" s="105" t="s">
        <v>4919</v>
      </c>
      <c r="E2429" s="187">
        <v>43565</v>
      </c>
      <c r="F2429" t="s">
        <v>3812</v>
      </c>
      <c r="H2429" t="s">
        <v>7665</v>
      </c>
    </row>
    <row r="2430" spans="1:8">
      <c r="A2430" t="s">
        <v>6078</v>
      </c>
      <c r="B2430" t="s">
        <v>8853</v>
      </c>
      <c r="C2430" t="s">
        <v>4920</v>
      </c>
      <c r="D2430" s="105" t="s">
        <v>4921</v>
      </c>
      <c r="E2430" s="187">
        <v>43566</v>
      </c>
      <c r="F2430" t="s">
        <v>107</v>
      </c>
      <c r="H2430" t="s">
        <v>8429</v>
      </c>
    </row>
    <row r="2431" spans="1:8">
      <c r="A2431" t="s">
        <v>58</v>
      </c>
      <c r="B2431" t="s">
        <v>8854</v>
      </c>
      <c r="C2431" t="s">
        <v>4922</v>
      </c>
      <c r="D2431" s="105" t="s">
        <v>4923</v>
      </c>
      <c r="E2431" s="187">
        <v>43540</v>
      </c>
      <c r="F2431" t="s">
        <v>15</v>
      </c>
      <c r="H2431" t="s">
        <v>8855</v>
      </c>
    </row>
    <row r="2432" spans="1:8">
      <c r="A2432" t="s">
        <v>6078</v>
      </c>
      <c r="B2432" t="s">
        <v>8856</v>
      </c>
      <c r="C2432" t="s">
        <v>4924</v>
      </c>
      <c r="D2432" s="105" t="s">
        <v>351</v>
      </c>
      <c r="E2432" s="187">
        <v>43540</v>
      </c>
      <c r="F2432" t="s">
        <v>3812</v>
      </c>
      <c r="H2432" t="s">
        <v>8429</v>
      </c>
    </row>
    <row r="2433" spans="1:8">
      <c r="A2433" t="s">
        <v>6078</v>
      </c>
      <c r="B2433" t="s">
        <v>8658</v>
      </c>
      <c r="C2433" t="s">
        <v>4925</v>
      </c>
      <c r="D2433" s="105" t="s">
        <v>4591</v>
      </c>
      <c r="E2433" s="187">
        <v>43568</v>
      </c>
      <c r="F2433" t="s">
        <v>3812</v>
      </c>
      <c r="H2433" t="s">
        <v>8429</v>
      </c>
    </row>
    <row r="2434" spans="1:8">
      <c r="A2434" t="s">
        <v>6078</v>
      </c>
      <c r="B2434" t="s">
        <v>8857</v>
      </c>
      <c r="C2434" t="s">
        <v>4926</v>
      </c>
      <c r="D2434" s="105" t="s">
        <v>4927</v>
      </c>
      <c r="E2434" s="187">
        <v>43571</v>
      </c>
      <c r="F2434" t="s">
        <v>3812</v>
      </c>
      <c r="H2434" t="s">
        <v>8429</v>
      </c>
    </row>
    <row r="2435" spans="1:8">
      <c r="A2435" t="s">
        <v>6078</v>
      </c>
      <c r="B2435" t="s">
        <v>8858</v>
      </c>
      <c r="C2435" t="s">
        <v>4928</v>
      </c>
      <c r="D2435" s="105" t="s">
        <v>4929</v>
      </c>
      <c r="E2435" s="187">
        <v>43572</v>
      </c>
      <c r="F2435" t="s">
        <v>3812</v>
      </c>
      <c r="H2435" t="s">
        <v>8429</v>
      </c>
    </row>
    <row r="2436" spans="1:8">
      <c r="A2436" t="s">
        <v>6078</v>
      </c>
      <c r="B2436" t="s">
        <v>7237</v>
      </c>
      <c r="C2436" t="s">
        <v>4930</v>
      </c>
      <c r="D2436" s="105" t="s">
        <v>1925</v>
      </c>
      <c r="E2436" s="187">
        <v>43566</v>
      </c>
      <c r="F2436" t="s">
        <v>107</v>
      </c>
      <c r="H2436" t="s">
        <v>8291</v>
      </c>
    </row>
    <row r="2437" spans="1:8">
      <c r="A2437" t="s">
        <v>6078</v>
      </c>
      <c r="B2437" t="s">
        <v>8652</v>
      </c>
      <c r="C2437" t="s">
        <v>4931</v>
      </c>
      <c r="D2437" s="105" t="s">
        <v>4579</v>
      </c>
      <c r="E2437" s="187">
        <v>43556</v>
      </c>
      <c r="F2437" t="s">
        <v>3812</v>
      </c>
      <c r="H2437" t="s">
        <v>8441</v>
      </c>
    </row>
    <row r="2438" spans="1:8">
      <c r="A2438" t="s">
        <v>6213</v>
      </c>
      <c r="B2438" t="s">
        <v>8859</v>
      </c>
      <c r="C2438" t="s">
        <v>4932</v>
      </c>
      <c r="D2438" s="105" t="s">
        <v>4933</v>
      </c>
      <c r="E2438" s="187">
        <v>43568</v>
      </c>
      <c r="F2438" t="s">
        <v>107</v>
      </c>
      <c r="H2438" t="s">
        <v>8860</v>
      </c>
    </row>
    <row r="2439" spans="1:8">
      <c r="A2439" t="s">
        <v>7652</v>
      </c>
      <c r="B2439" t="s">
        <v>8861</v>
      </c>
      <c r="C2439" t="s">
        <v>4934</v>
      </c>
      <c r="D2439" s="105" t="s">
        <v>4935</v>
      </c>
      <c r="E2439" s="187">
        <v>43577</v>
      </c>
      <c r="F2439" t="s">
        <v>3812</v>
      </c>
      <c r="H2439" t="s">
        <v>6470</v>
      </c>
    </row>
    <row r="2440" spans="1:8">
      <c r="A2440" t="s">
        <v>8701</v>
      </c>
      <c r="B2440" t="s">
        <v>8862</v>
      </c>
      <c r="C2440" t="s">
        <v>4936</v>
      </c>
      <c r="D2440" s="105" t="s">
        <v>4937</v>
      </c>
      <c r="E2440" s="187">
        <v>43575</v>
      </c>
      <c r="F2440" t="s">
        <v>3812</v>
      </c>
      <c r="H2440" t="s">
        <v>8863</v>
      </c>
    </row>
    <row r="2441" spans="1:8">
      <c r="A2441" t="s">
        <v>8701</v>
      </c>
      <c r="B2441" t="s">
        <v>8864</v>
      </c>
      <c r="C2441" t="s">
        <v>4938</v>
      </c>
      <c r="D2441" s="105" t="s">
        <v>4939</v>
      </c>
      <c r="E2441" s="187">
        <v>43575</v>
      </c>
      <c r="F2441" t="s">
        <v>3812</v>
      </c>
      <c r="H2441" t="s">
        <v>8863</v>
      </c>
    </row>
    <row r="2442" spans="1:8">
      <c r="A2442" t="s">
        <v>58</v>
      </c>
      <c r="B2442" t="s">
        <v>8865</v>
      </c>
      <c r="C2442" t="s">
        <v>80</v>
      </c>
      <c r="D2442" s="105" t="s">
        <v>70</v>
      </c>
      <c r="E2442" s="187">
        <v>43575</v>
      </c>
      <c r="H2442" t="s">
        <v>58</v>
      </c>
    </row>
    <row r="2443" spans="1:8">
      <c r="A2443" t="s">
        <v>58</v>
      </c>
      <c r="B2443" t="s">
        <v>8866</v>
      </c>
      <c r="C2443" t="s">
        <v>91</v>
      </c>
      <c r="D2443" s="105" t="s">
        <v>68</v>
      </c>
      <c r="E2443" s="187">
        <v>43575</v>
      </c>
      <c r="H2443" t="s">
        <v>58</v>
      </c>
    </row>
    <row r="2444" spans="1:8">
      <c r="A2444" t="s">
        <v>58</v>
      </c>
      <c r="B2444" t="s">
        <v>8867</v>
      </c>
      <c r="C2444" t="s">
        <v>78</v>
      </c>
      <c r="D2444" s="105" t="s">
        <v>67</v>
      </c>
      <c r="E2444" s="187">
        <v>43575</v>
      </c>
      <c r="H2444" t="s">
        <v>58</v>
      </c>
    </row>
    <row r="2445" spans="1:8">
      <c r="A2445" t="s">
        <v>58</v>
      </c>
      <c r="B2445" t="s">
        <v>8868</v>
      </c>
      <c r="C2445" t="s">
        <v>103</v>
      </c>
      <c r="D2445" s="105" t="s">
        <v>96</v>
      </c>
      <c r="E2445" s="187">
        <v>43578</v>
      </c>
      <c r="H2445" t="s">
        <v>58</v>
      </c>
    </row>
    <row r="2446" spans="1:8">
      <c r="A2446" t="s">
        <v>58</v>
      </c>
      <c r="B2446" t="s">
        <v>8739</v>
      </c>
      <c r="C2446" t="s">
        <v>81</v>
      </c>
      <c r="D2446" s="105" t="s">
        <v>71</v>
      </c>
      <c r="E2446" s="187">
        <v>43568</v>
      </c>
      <c r="H2446" t="s">
        <v>58</v>
      </c>
    </row>
    <row r="2447" spans="1:8">
      <c r="A2447" t="s">
        <v>7274</v>
      </c>
      <c r="B2447" t="s">
        <v>8869</v>
      </c>
      <c r="C2447" t="s">
        <v>4940</v>
      </c>
      <c r="D2447" s="105" t="s">
        <v>4941</v>
      </c>
      <c r="E2447" s="187">
        <v>43577</v>
      </c>
      <c r="F2447" t="s">
        <v>3812</v>
      </c>
      <c r="H2447" t="s">
        <v>6369</v>
      </c>
    </row>
    <row r="2448" spans="1:8">
      <c r="A2448" t="s">
        <v>7274</v>
      </c>
      <c r="B2448" t="s">
        <v>8870</v>
      </c>
      <c r="C2448" t="s">
        <v>4942</v>
      </c>
      <c r="D2448" s="105" t="s">
        <v>4943</v>
      </c>
      <c r="E2448" s="187">
        <v>43577</v>
      </c>
      <c r="F2448" t="s">
        <v>3812</v>
      </c>
      <c r="H2448" t="s">
        <v>6369</v>
      </c>
    </row>
    <row r="2449" spans="1:8">
      <c r="A2449" t="s">
        <v>7274</v>
      </c>
      <c r="B2449" t="s">
        <v>8871</v>
      </c>
      <c r="C2449" t="s">
        <v>4944</v>
      </c>
      <c r="D2449" s="105" t="s">
        <v>4945</v>
      </c>
      <c r="E2449" s="187">
        <v>43577</v>
      </c>
      <c r="F2449" t="s">
        <v>3812</v>
      </c>
      <c r="H2449" t="s">
        <v>8415</v>
      </c>
    </row>
    <row r="2450" spans="1:8">
      <c r="A2450" t="s">
        <v>6531</v>
      </c>
      <c r="B2450" t="s">
        <v>8872</v>
      </c>
      <c r="C2450" t="s">
        <v>4946</v>
      </c>
      <c r="D2450" s="105" t="s">
        <v>4947</v>
      </c>
      <c r="E2450" s="187">
        <v>43582</v>
      </c>
      <c r="F2450" t="s">
        <v>3812</v>
      </c>
      <c r="H2450" t="s">
        <v>6617</v>
      </c>
    </row>
    <row r="2451" spans="1:8">
      <c r="A2451" t="s">
        <v>8627</v>
      </c>
      <c r="B2451" t="s">
        <v>8873</v>
      </c>
      <c r="C2451" t="s">
        <v>4948</v>
      </c>
      <c r="D2451" s="105" t="s">
        <v>4949</v>
      </c>
      <c r="E2451" s="187">
        <v>43588</v>
      </c>
      <c r="F2451" t="s">
        <v>3812</v>
      </c>
      <c r="H2451" t="s">
        <v>8506</v>
      </c>
    </row>
    <row r="2452" spans="1:8">
      <c r="A2452" t="s">
        <v>58</v>
      </c>
      <c r="B2452" t="s">
        <v>8874</v>
      </c>
      <c r="C2452" t="s">
        <v>4950</v>
      </c>
      <c r="D2452" s="105" t="s">
        <v>4951</v>
      </c>
      <c r="E2452" s="187">
        <v>43573</v>
      </c>
      <c r="H2452" t="s">
        <v>58</v>
      </c>
    </row>
    <row r="2453" spans="1:8">
      <c r="A2453" t="s">
        <v>8627</v>
      </c>
      <c r="B2453" t="s">
        <v>8875</v>
      </c>
      <c r="C2453" t="s">
        <v>4952</v>
      </c>
      <c r="D2453" s="105" t="s">
        <v>4953</v>
      </c>
      <c r="E2453" s="187">
        <v>43572</v>
      </c>
      <c r="F2453" t="s">
        <v>107</v>
      </c>
      <c r="H2453" t="s">
        <v>8876</v>
      </c>
    </row>
    <row r="2454" spans="1:8">
      <c r="A2454" t="s">
        <v>8701</v>
      </c>
      <c r="B2454" t="s">
        <v>8877</v>
      </c>
      <c r="C2454" t="s">
        <v>4954</v>
      </c>
      <c r="D2454" s="105" t="s">
        <v>4955</v>
      </c>
      <c r="E2454" s="187">
        <v>43587</v>
      </c>
      <c r="F2454" t="s">
        <v>3812</v>
      </c>
      <c r="H2454" t="s">
        <v>7665</v>
      </c>
    </row>
    <row r="2455" spans="1:8">
      <c r="A2455" t="s">
        <v>7274</v>
      </c>
      <c r="B2455" t="s">
        <v>8878</v>
      </c>
      <c r="C2455" t="s">
        <v>4956</v>
      </c>
      <c r="D2455" s="105" t="s">
        <v>4957</v>
      </c>
      <c r="E2455" s="187">
        <v>43587</v>
      </c>
      <c r="F2455" t="s">
        <v>3812</v>
      </c>
      <c r="H2455" t="s">
        <v>8662</v>
      </c>
    </row>
    <row r="2456" spans="1:8">
      <c r="A2456" t="s">
        <v>6078</v>
      </c>
      <c r="B2456" t="s">
        <v>8879</v>
      </c>
      <c r="C2456" t="s">
        <v>4958</v>
      </c>
      <c r="D2456" s="105" t="s">
        <v>4959</v>
      </c>
      <c r="E2456" s="187">
        <v>43587</v>
      </c>
      <c r="F2456" t="s">
        <v>107</v>
      </c>
      <c r="H2456" t="s">
        <v>7936</v>
      </c>
    </row>
    <row r="2457" spans="1:8">
      <c r="A2457" t="s">
        <v>6078</v>
      </c>
      <c r="B2457" t="s">
        <v>8880</v>
      </c>
      <c r="C2457" t="s">
        <v>4960</v>
      </c>
      <c r="D2457" s="105" t="s">
        <v>4961</v>
      </c>
      <c r="E2457" s="187">
        <v>43587</v>
      </c>
      <c r="F2457" t="s">
        <v>3812</v>
      </c>
      <c r="H2457" t="s">
        <v>8538</v>
      </c>
    </row>
    <row r="2458" spans="1:8">
      <c r="A2458" t="s">
        <v>6078</v>
      </c>
      <c r="B2458" t="s">
        <v>7392</v>
      </c>
      <c r="C2458" t="s">
        <v>4962</v>
      </c>
      <c r="D2458" s="105" t="s">
        <v>2206</v>
      </c>
      <c r="E2458" s="187">
        <v>43587</v>
      </c>
      <c r="F2458" t="s">
        <v>3812</v>
      </c>
      <c r="H2458" t="s">
        <v>8538</v>
      </c>
    </row>
    <row r="2459" spans="1:8">
      <c r="A2459" t="s">
        <v>6078</v>
      </c>
      <c r="B2459" t="s">
        <v>8881</v>
      </c>
      <c r="C2459" t="s">
        <v>4963</v>
      </c>
      <c r="D2459" s="105" t="s">
        <v>4964</v>
      </c>
      <c r="E2459" s="187">
        <v>43587</v>
      </c>
      <c r="F2459" t="s">
        <v>3812</v>
      </c>
      <c r="H2459" t="s">
        <v>8429</v>
      </c>
    </row>
    <row r="2460" spans="1:8">
      <c r="A2460" t="s">
        <v>6078</v>
      </c>
      <c r="B2460" t="s">
        <v>8882</v>
      </c>
      <c r="C2460" t="s">
        <v>4965</v>
      </c>
      <c r="D2460" s="105" t="s">
        <v>4542</v>
      </c>
      <c r="E2460" s="187">
        <v>43587</v>
      </c>
      <c r="F2460" t="s">
        <v>176</v>
      </c>
      <c r="H2460" t="s">
        <v>8516</v>
      </c>
    </row>
    <row r="2461" spans="1:8">
      <c r="A2461" t="s">
        <v>8627</v>
      </c>
      <c r="B2461" t="s">
        <v>8883</v>
      </c>
      <c r="C2461" t="s">
        <v>4966</v>
      </c>
      <c r="D2461" s="105" t="s">
        <v>4967</v>
      </c>
      <c r="E2461" s="187">
        <v>43587</v>
      </c>
      <c r="F2461" t="s">
        <v>3812</v>
      </c>
      <c r="H2461" t="s">
        <v>8506</v>
      </c>
    </row>
    <row r="2462" spans="1:8">
      <c r="A2462" t="s">
        <v>8627</v>
      </c>
      <c r="B2462" t="s">
        <v>8884</v>
      </c>
      <c r="C2462" t="s">
        <v>4968</v>
      </c>
      <c r="D2462" s="105" t="s">
        <v>4969</v>
      </c>
      <c r="E2462" s="187">
        <v>43587</v>
      </c>
      <c r="F2462" t="s">
        <v>3812</v>
      </c>
      <c r="H2462" t="s">
        <v>7617</v>
      </c>
    </row>
    <row r="2463" spans="1:8">
      <c r="A2463" t="s">
        <v>6531</v>
      </c>
      <c r="B2463" t="s">
        <v>8885</v>
      </c>
      <c r="C2463" t="s">
        <v>4970</v>
      </c>
      <c r="D2463" s="105" t="s">
        <v>4971</v>
      </c>
      <c r="E2463" s="187">
        <v>43587</v>
      </c>
      <c r="F2463" t="s">
        <v>3812</v>
      </c>
      <c r="H2463" t="s">
        <v>1141</v>
      </c>
    </row>
    <row r="2464" spans="1:8">
      <c r="A2464" t="s">
        <v>6531</v>
      </c>
      <c r="B2464" t="s">
        <v>8886</v>
      </c>
      <c r="C2464" t="s">
        <v>4972</v>
      </c>
      <c r="D2464" s="105" t="s">
        <v>4973</v>
      </c>
      <c r="E2464" s="187">
        <v>43587</v>
      </c>
      <c r="F2464" t="s">
        <v>3812</v>
      </c>
      <c r="H2464" t="s">
        <v>6569</v>
      </c>
    </row>
    <row r="2465" spans="1:8">
      <c r="A2465" t="s">
        <v>6078</v>
      </c>
      <c r="B2465" t="s">
        <v>8887</v>
      </c>
      <c r="C2465" t="s">
        <v>4974</v>
      </c>
      <c r="D2465" s="105" t="s">
        <v>4975</v>
      </c>
      <c r="E2465" s="187">
        <v>43587</v>
      </c>
      <c r="F2465" t="s">
        <v>107</v>
      </c>
      <c r="H2465" t="s">
        <v>7951</v>
      </c>
    </row>
    <row r="2466" spans="1:8">
      <c r="A2466" t="s">
        <v>6078</v>
      </c>
      <c r="B2466" t="s">
        <v>8888</v>
      </c>
      <c r="C2466" t="s">
        <v>4976</v>
      </c>
      <c r="D2466" s="105" t="s">
        <v>460</v>
      </c>
      <c r="E2466" s="187">
        <v>43587</v>
      </c>
      <c r="F2466" t="s">
        <v>3812</v>
      </c>
      <c r="H2466" t="s">
        <v>8291</v>
      </c>
    </row>
    <row r="2467" spans="1:8">
      <c r="A2467" t="s">
        <v>6078</v>
      </c>
      <c r="B2467" t="s">
        <v>8889</v>
      </c>
      <c r="C2467" t="s">
        <v>4977</v>
      </c>
      <c r="D2467" s="105" t="s">
        <v>4978</v>
      </c>
      <c r="E2467" s="187">
        <v>43587</v>
      </c>
      <c r="F2467" t="s">
        <v>4979</v>
      </c>
      <c r="H2467" t="s">
        <v>8516</v>
      </c>
    </row>
    <row r="2468" spans="1:8">
      <c r="A2468" t="s">
        <v>6078</v>
      </c>
      <c r="B2468" t="s">
        <v>8890</v>
      </c>
      <c r="C2468" t="s">
        <v>4980</v>
      </c>
      <c r="D2468" s="105" t="s">
        <v>4981</v>
      </c>
      <c r="E2468" s="187">
        <v>43587</v>
      </c>
      <c r="F2468" t="s">
        <v>176</v>
      </c>
      <c r="H2468" t="s">
        <v>8516</v>
      </c>
    </row>
    <row r="2469" spans="1:8">
      <c r="A2469" t="s">
        <v>6078</v>
      </c>
      <c r="B2469" t="s">
        <v>8891</v>
      </c>
      <c r="C2469" t="s">
        <v>4982</v>
      </c>
      <c r="D2469" s="105" t="s">
        <v>4983</v>
      </c>
      <c r="E2469" s="187">
        <v>43587</v>
      </c>
      <c r="F2469" t="s">
        <v>176</v>
      </c>
      <c r="H2469" t="s">
        <v>8538</v>
      </c>
    </row>
    <row r="2470" spans="1:8">
      <c r="A2470" t="s">
        <v>6078</v>
      </c>
      <c r="B2470" t="s">
        <v>8892</v>
      </c>
      <c r="C2470" t="s">
        <v>4984</v>
      </c>
      <c r="D2470" s="105" t="s">
        <v>3142</v>
      </c>
      <c r="E2470" s="187">
        <v>43587</v>
      </c>
      <c r="F2470" t="s">
        <v>4979</v>
      </c>
      <c r="H2470" t="s">
        <v>8429</v>
      </c>
    </row>
    <row r="2471" spans="1:8">
      <c r="A2471" t="s">
        <v>6078</v>
      </c>
      <c r="B2471" t="s">
        <v>8893</v>
      </c>
      <c r="C2471" t="s">
        <v>4985</v>
      </c>
      <c r="D2471" s="105" t="s">
        <v>4986</v>
      </c>
      <c r="E2471" s="187">
        <v>43587</v>
      </c>
      <c r="F2471" t="s">
        <v>4979</v>
      </c>
      <c r="H2471" t="s">
        <v>8429</v>
      </c>
    </row>
    <row r="2472" spans="1:8">
      <c r="A2472" t="s">
        <v>6078</v>
      </c>
      <c r="B2472" t="s">
        <v>8894</v>
      </c>
      <c r="C2472" t="s">
        <v>4987</v>
      </c>
      <c r="D2472" s="105" t="s">
        <v>4988</v>
      </c>
      <c r="E2472" s="187">
        <v>43587</v>
      </c>
      <c r="F2472" t="s">
        <v>4979</v>
      </c>
      <c r="H2472" t="s">
        <v>8516</v>
      </c>
    </row>
    <row r="2473" spans="1:8">
      <c r="A2473" t="s">
        <v>6078</v>
      </c>
      <c r="B2473" t="s">
        <v>8895</v>
      </c>
      <c r="C2473" t="s">
        <v>4989</v>
      </c>
      <c r="D2473" s="105" t="s">
        <v>4990</v>
      </c>
      <c r="E2473" s="187">
        <v>43587</v>
      </c>
      <c r="F2473" t="s">
        <v>4979</v>
      </c>
      <c r="H2473" t="s">
        <v>8429</v>
      </c>
    </row>
    <row r="2474" spans="1:8">
      <c r="A2474" t="s">
        <v>6078</v>
      </c>
      <c r="B2474" t="s">
        <v>8896</v>
      </c>
      <c r="C2474" t="s">
        <v>4991</v>
      </c>
      <c r="D2474" s="105" t="s">
        <v>4992</v>
      </c>
      <c r="E2474" s="187">
        <v>43587</v>
      </c>
      <c r="F2474" t="s">
        <v>176</v>
      </c>
      <c r="H2474" t="s">
        <v>8429</v>
      </c>
    </row>
    <row r="2475" spans="1:8">
      <c r="A2475" t="s">
        <v>6078</v>
      </c>
      <c r="B2475" t="s">
        <v>8897</v>
      </c>
      <c r="C2475" t="s">
        <v>4993</v>
      </c>
      <c r="D2475" s="105" t="s">
        <v>4994</v>
      </c>
      <c r="E2475" s="187">
        <v>43587</v>
      </c>
      <c r="F2475" t="s">
        <v>4979</v>
      </c>
      <c r="H2475" t="s">
        <v>8500</v>
      </c>
    </row>
    <row r="2476" spans="1:8">
      <c r="A2476" t="s">
        <v>6078</v>
      </c>
      <c r="B2476" t="s">
        <v>8898</v>
      </c>
      <c r="C2476" t="s">
        <v>4995</v>
      </c>
      <c r="D2476" s="105" t="s">
        <v>4996</v>
      </c>
      <c r="E2476" s="187">
        <v>43587</v>
      </c>
      <c r="F2476" t="s">
        <v>4979</v>
      </c>
      <c r="H2476" t="s">
        <v>8500</v>
      </c>
    </row>
    <row r="2477" spans="1:8">
      <c r="A2477" t="s">
        <v>6078</v>
      </c>
      <c r="B2477" t="s">
        <v>8899</v>
      </c>
      <c r="C2477" t="s">
        <v>4997</v>
      </c>
      <c r="D2477" s="105" t="s">
        <v>4998</v>
      </c>
      <c r="E2477" s="187">
        <v>43587</v>
      </c>
      <c r="F2477" t="s">
        <v>176</v>
      </c>
      <c r="H2477" t="s">
        <v>8500</v>
      </c>
    </row>
    <row r="2478" spans="1:8">
      <c r="A2478" t="s">
        <v>6078</v>
      </c>
      <c r="B2478" t="s">
        <v>8900</v>
      </c>
      <c r="C2478" t="s">
        <v>4999</v>
      </c>
      <c r="D2478" s="105" t="s">
        <v>5000</v>
      </c>
      <c r="E2478" s="187">
        <v>43587</v>
      </c>
      <c r="F2478" t="s">
        <v>176</v>
      </c>
      <c r="H2478" t="s">
        <v>8500</v>
      </c>
    </row>
    <row r="2479" spans="1:8">
      <c r="A2479" t="s">
        <v>6078</v>
      </c>
      <c r="B2479" t="s">
        <v>8233</v>
      </c>
      <c r="C2479" t="s">
        <v>5001</v>
      </c>
      <c r="D2479" s="105" t="s">
        <v>3769</v>
      </c>
      <c r="E2479" s="187">
        <v>43587</v>
      </c>
      <c r="F2479" t="s">
        <v>176</v>
      </c>
      <c r="H2479" t="s">
        <v>8291</v>
      </c>
    </row>
    <row r="2480" spans="1:8">
      <c r="A2480" t="s">
        <v>6078</v>
      </c>
      <c r="B2480" t="s">
        <v>8901</v>
      </c>
      <c r="C2480" t="s">
        <v>5002</v>
      </c>
      <c r="D2480" s="105" t="s">
        <v>5003</v>
      </c>
      <c r="E2480" s="187">
        <v>43587</v>
      </c>
      <c r="F2480" t="s">
        <v>176</v>
      </c>
      <c r="H2480" t="s">
        <v>8291</v>
      </c>
    </row>
    <row r="2481" spans="1:8">
      <c r="A2481" t="s">
        <v>6078</v>
      </c>
      <c r="B2481" t="s">
        <v>6203</v>
      </c>
      <c r="C2481" t="s">
        <v>5004</v>
      </c>
      <c r="D2481" s="105" t="s">
        <v>296</v>
      </c>
      <c r="E2481" s="187">
        <v>43587</v>
      </c>
      <c r="F2481" t="s">
        <v>176</v>
      </c>
      <c r="H2481" t="s">
        <v>8291</v>
      </c>
    </row>
    <row r="2482" spans="1:8">
      <c r="A2482" t="s">
        <v>6078</v>
      </c>
      <c r="B2482" t="s">
        <v>8902</v>
      </c>
      <c r="C2482" t="s">
        <v>5005</v>
      </c>
      <c r="D2482" s="105" t="s">
        <v>5006</v>
      </c>
      <c r="E2482" s="187">
        <v>43592</v>
      </c>
      <c r="F2482" t="s">
        <v>4979</v>
      </c>
      <c r="H2482" t="s">
        <v>7951</v>
      </c>
    </row>
    <row r="2483" spans="1:8">
      <c r="A2483" t="s">
        <v>6078</v>
      </c>
      <c r="B2483" t="s">
        <v>8832</v>
      </c>
      <c r="C2483" t="s">
        <v>5007</v>
      </c>
      <c r="D2483" s="105" t="s">
        <v>4886</v>
      </c>
      <c r="E2483" s="187">
        <v>43592</v>
      </c>
      <c r="F2483" t="s">
        <v>176</v>
      </c>
      <c r="H2483" t="s">
        <v>8429</v>
      </c>
    </row>
    <row r="2484" spans="1:8">
      <c r="A2484" t="s">
        <v>6078</v>
      </c>
      <c r="B2484" t="s">
        <v>8903</v>
      </c>
      <c r="C2484" t="s">
        <v>5008</v>
      </c>
      <c r="D2484" s="105" t="s">
        <v>5009</v>
      </c>
      <c r="E2484" s="187">
        <v>43592</v>
      </c>
      <c r="F2484" t="s">
        <v>4979</v>
      </c>
      <c r="H2484" t="s">
        <v>8291</v>
      </c>
    </row>
    <row r="2485" spans="1:8">
      <c r="A2485" t="s">
        <v>6078</v>
      </c>
      <c r="B2485" t="s">
        <v>8904</v>
      </c>
      <c r="C2485" t="s">
        <v>5010</v>
      </c>
      <c r="D2485" s="105" t="s">
        <v>5011</v>
      </c>
      <c r="E2485" s="187">
        <v>43592</v>
      </c>
      <c r="F2485" t="s">
        <v>4979</v>
      </c>
      <c r="H2485" t="s">
        <v>8291</v>
      </c>
    </row>
    <row r="2486" spans="1:8">
      <c r="A2486" t="s">
        <v>6078</v>
      </c>
      <c r="B2486" t="s">
        <v>8905</v>
      </c>
      <c r="C2486" t="s">
        <v>5012</v>
      </c>
      <c r="D2486" s="105" t="s">
        <v>5013</v>
      </c>
      <c r="E2486" s="187">
        <v>43592</v>
      </c>
      <c r="F2486" t="s">
        <v>4979</v>
      </c>
      <c r="H2486" t="s">
        <v>8291</v>
      </c>
    </row>
    <row r="2487" spans="1:8">
      <c r="A2487" t="s">
        <v>6078</v>
      </c>
      <c r="B2487" t="s">
        <v>8906</v>
      </c>
      <c r="C2487" t="s">
        <v>5014</v>
      </c>
      <c r="D2487" s="105" t="s">
        <v>5015</v>
      </c>
      <c r="E2487" s="187">
        <v>43592</v>
      </c>
      <c r="F2487" t="s">
        <v>4979</v>
      </c>
      <c r="H2487" t="s">
        <v>8291</v>
      </c>
    </row>
    <row r="2488" spans="1:8">
      <c r="A2488" t="s">
        <v>7274</v>
      </c>
      <c r="B2488" t="s">
        <v>8907</v>
      </c>
      <c r="C2488" t="s">
        <v>5016</v>
      </c>
      <c r="D2488" s="105" t="s">
        <v>5017</v>
      </c>
      <c r="E2488" s="187">
        <v>43587</v>
      </c>
      <c r="F2488" t="s">
        <v>3812</v>
      </c>
      <c r="H2488" t="s">
        <v>6346</v>
      </c>
    </row>
    <row r="2489" spans="1:8">
      <c r="A2489" t="s">
        <v>8627</v>
      </c>
      <c r="B2489" t="s">
        <v>8908</v>
      </c>
      <c r="C2489" t="s">
        <v>5018</v>
      </c>
      <c r="D2489" s="105" t="s">
        <v>5019</v>
      </c>
      <c r="E2489" s="187">
        <v>43591</v>
      </c>
      <c r="F2489" t="s">
        <v>107</v>
      </c>
      <c r="H2489" t="s">
        <v>8773</v>
      </c>
    </row>
    <row r="2490" spans="1:8">
      <c r="A2490" t="s">
        <v>6078</v>
      </c>
      <c r="B2490" t="s">
        <v>8909</v>
      </c>
      <c r="C2490" t="s">
        <v>5020</v>
      </c>
      <c r="D2490" s="105" t="s">
        <v>5021</v>
      </c>
      <c r="E2490" s="187">
        <v>43591</v>
      </c>
      <c r="F2490" t="s">
        <v>3812</v>
      </c>
      <c r="H2490" t="s">
        <v>8150</v>
      </c>
    </row>
    <row r="2491" spans="1:8">
      <c r="A2491" t="s">
        <v>6078</v>
      </c>
      <c r="B2491" t="s">
        <v>8910</v>
      </c>
      <c r="C2491" t="s">
        <v>5022</v>
      </c>
      <c r="D2491" s="105" t="s">
        <v>5023</v>
      </c>
      <c r="E2491" s="187">
        <v>43591</v>
      </c>
      <c r="F2491" t="s">
        <v>176</v>
      </c>
      <c r="H2491" t="s">
        <v>8604</v>
      </c>
    </row>
    <row r="2492" spans="1:8">
      <c r="A2492" t="s">
        <v>6078</v>
      </c>
      <c r="B2492" t="s">
        <v>8911</v>
      </c>
      <c r="C2492" t="s">
        <v>5024</v>
      </c>
      <c r="D2492" s="105" t="s">
        <v>5025</v>
      </c>
      <c r="E2492" s="187">
        <v>43591</v>
      </c>
      <c r="F2492" t="s">
        <v>4979</v>
      </c>
      <c r="H2492" t="s">
        <v>8604</v>
      </c>
    </row>
    <row r="2493" spans="1:8">
      <c r="A2493" t="s">
        <v>6078</v>
      </c>
      <c r="B2493" t="s">
        <v>8912</v>
      </c>
      <c r="C2493" t="s">
        <v>5026</v>
      </c>
      <c r="D2493" s="105" t="s">
        <v>5027</v>
      </c>
      <c r="E2493" s="187">
        <v>43591</v>
      </c>
      <c r="F2493" t="s">
        <v>4979</v>
      </c>
      <c r="H2493" t="s">
        <v>8291</v>
      </c>
    </row>
    <row r="2494" spans="1:8">
      <c r="A2494" t="s">
        <v>6078</v>
      </c>
      <c r="B2494" t="s">
        <v>8913</v>
      </c>
      <c r="C2494" t="s">
        <v>5028</v>
      </c>
      <c r="D2494" s="105" t="s">
        <v>5029</v>
      </c>
      <c r="E2494" s="187">
        <v>43591</v>
      </c>
      <c r="F2494" t="s">
        <v>4979</v>
      </c>
      <c r="H2494" t="s">
        <v>8291</v>
      </c>
    </row>
    <row r="2495" spans="1:8">
      <c r="A2495" t="s">
        <v>6078</v>
      </c>
      <c r="B2495" t="s">
        <v>8914</v>
      </c>
      <c r="C2495" t="s">
        <v>5030</v>
      </c>
      <c r="D2495" s="105" t="s">
        <v>5031</v>
      </c>
      <c r="E2495" s="187">
        <v>43591</v>
      </c>
      <c r="F2495" t="s">
        <v>4979</v>
      </c>
      <c r="H2495" t="s">
        <v>8291</v>
      </c>
    </row>
    <row r="2496" spans="1:8">
      <c r="A2496" t="s">
        <v>6078</v>
      </c>
      <c r="B2496" t="s">
        <v>7839</v>
      </c>
      <c r="C2496" t="s">
        <v>5032</v>
      </c>
      <c r="D2496" s="105" t="s">
        <v>2985</v>
      </c>
      <c r="E2496" s="187">
        <v>43591</v>
      </c>
      <c r="F2496" t="s">
        <v>176</v>
      </c>
      <c r="H2496" t="s">
        <v>8291</v>
      </c>
    </row>
    <row r="2497" spans="1:8">
      <c r="A2497" t="s">
        <v>58</v>
      </c>
      <c r="B2497" t="s">
        <v>6877</v>
      </c>
      <c r="C2497" t="s">
        <v>101</v>
      </c>
      <c r="D2497" s="105" t="s">
        <v>94</v>
      </c>
      <c r="E2497" s="187">
        <v>43587</v>
      </c>
      <c r="F2497" t="s">
        <v>15</v>
      </c>
      <c r="H2497" t="s">
        <v>6867</v>
      </c>
    </row>
    <row r="2498" spans="1:8">
      <c r="A2498" t="s">
        <v>58</v>
      </c>
      <c r="B2498" t="s">
        <v>8915</v>
      </c>
      <c r="C2498" t="s">
        <v>100</v>
      </c>
      <c r="D2498" s="105" t="s">
        <v>93</v>
      </c>
      <c r="E2498" s="187">
        <v>43588</v>
      </c>
      <c r="F2498" t="s">
        <v>15</v>
      </c>
      <c r="H2498" t="s">
        <v>6867</v>
      </c>
    </row>
    <row r="2499" spans="1:8">
      <c r="A2499" t="s">
        <v>7702</v>
      </c>
      <c r="B2499" t="s">
        <v>8916</v>
      </c>
      <c r="C2499" t="s">
        <v>5033</v>
      </c>
      <c r="D2499" s="105" t="s">
        <v>5034</v>
      </c>
      <c r="E2499" s="187">
        <v>43591</v>
      </c>
      <c r="F2499" t="s">
        <v>3812</v>
      </c>
      <c r="H2499" t="s">
        <v>8815</v>
      </c>
    </row>
    <row r="2500" spans="1:8">
      <c r="A2500" t="s">
        <v>7274</v>
      </c>
      <c r="B2500" t="s">
        <v>8917</v>
      </c>
      <c r="C2500" t="s">
        <v>5035</v>
      </c>
      <c r="D2500" s="105" t="s">
        <v>5036</v>
      </c>
      <c r="E2500" s="187">
        <v>43591</v>
      </c>
      <c r="F2500" t="s">
        <v>3812</v>
      </c>
      <c r="H2500" t="s">
        <v>8415</v>
      </c>
    </row>
    <row r="2501" spans="1:8">
      <c r="A2501" t="s">
        <v>6078</v>
      </c>
      <c r="B2501" t="s">
        <v>8918</v>
      </c>
      <c r="C2501" t="s">
        <v>5037</v>
      </c>
      <c r="D2501" s="105" t="s">
        <v>5038</v>
      </c>
      <c r="E2501" s="187">
        <v>43591</v>
      </c>
      <c r="F2501" t="s">
        <v>4979</v>
      </c>
      <c r="H2501" t="s">
        <v>8291</v>
      </c>
    </row>
    <row r="2502" spans="1:8">
      <c r="A2502" t="s">
        <v>7274</v>
      </c>
      <c r="B2502" t="s">
        <v>8919</v>
      </c>
      <c r="C2502" t="s">
        <v>5039</v>
      </c>
      <c r="D2502" s="105" t="s">
        <v>4144</v>
      </c>
      <c r="E2502" s="187">
        <v>43592</v>
      </c>
      <c r="F2502" t="s">
        <v>3812</v>
      </c>
      <c r="H2502" t="s">
        <v>6346</v>
      </c>
    </row>
    <row r="2503" spans="1:8">
      <c r="A2503" t="s">
        <v>6078</v>
      </c>
      <c r="B2503" t="s">
        <v>8920</v>
      </c>
      <c r="C2503" t="s">
        <v>5040</v>
      </c>
      <c r="D2503" s="105" t="s">
        <v>5041</v>
      </c>
      <c r="E2503" s="187">
        <v>43592</v>
      </c>
      <c r="F2503" t="s">
        <v>107</v>
      </c>
      <c r="H2503" t="s">
        <v>8538</v>
      </c>
    </row>
    <row r="2504" spans="1:8">
      <c r="A2504" t="s">
        <v>6078</v>
      </c>
      <c r="B2504" t="s">
        <v>8921</v>
      </c>
      <c r="C2504" t="s">
        <v>5042</v>
      </c>
      <c r="D2504" s="105" t="s">
        <v>5043</v>
      </c>
      <c r="E2504" s="187">
        <v>43592</v>
      </c>
      <c r="F2504" t="s">
        <v>176</v>
      </c>
      <c r="H2504" t="s">
        <v>8500</v>
      </c>
    </row>
    <row r="2505" spans="1:8">
      <c r="A2505" t="s">
        <v>6078</v>
      </c>
      <c r="B2505" t="s">
        <v>8290</v>
      </c>
      <c r="C2505" t="s">
        <v>5044</v>
      </c>
      <c r="D2505" s="105" t="s">
        <v>3881</v>
      </c>
      <c r="E2505" s="187">
        <v>43592</v>
      </c>
      <c r="F2505" t="s">
        <v>4979</v>
      </c>
      <c r="H2505" t="s">
        <v>8526</v>
      </c>
    </row>
    <row r="2506" spans="1:8">
      <c r="A2506" t="s">
        <v>8627</v>
      </c>
      <c r="B2506" t="s">
        <v>8922</v>
      </c>
      <c r="C2506" t="s">
        <v>5045</v>
      </c>
      <c r="D2506" s="105" t="s">
        <v>4018</v>
      </c>
      <c r="E2506" s="187">
        <v>43593</v>
      </c>
      <c r="F2506" t="s">
        <v>3812</v>
      </c>
      <c r="H2506" t="s">
        <v>7483</v>
      </c>
    </row>
    <row r="2507" spans="1:8">
      <c r="A2507" t="s">
        <v>6078</v>
      </c>
      <c r="B2507" t="s">
        <v>8923</v>
      </c>
      <c r="C2507" t="s">
        <v>5046</v>
      </c>
      <c r="D2507" s="105" t="s">
        <v>5047</v>
      </c>
      <c r="E2507" s="187">
        <v>43593</v>
      </c>
      <c r="F2507" t="s">
        <v>4979</v>
      </c>
      <c r="H2507" t="s">
        <v>8538</v>
      </c>
    </row>
    <row r="2508" spans="1:8">
      <c r="A2508" t="s">
        <v>6078</v>
      </c>
      <c r="B2508" t="s">
        <v>8924</v>
      </c>
      <c r="C2508" t="s">
        <v>5048</v>
      </c>
      <c r="D2508" s="105" t="s">
        <v>5049</v>
      </c>
      <c r="E2508" s="187">
        <v>43593</v>
      </c>
      <c r="F2508" t="s">
        <v>4979</v>
      </c>
      <c r="H2508" t="s">
        <v>8538</v>
      </c>
    </row>
    <row r="2509" spans="1:8">
      <c r="A2509" t="s">
        <v>6078</v>
      </c>
      <c r="B2509" t="s">
        <v>8925</v>
      </c>
      <c r="C2509" t="s">
        <v>5050</v>
      </c>
      <c r="D2509" s="105" t="s">
        <v>975</v>
      </c>
      <c r="E2509" s="187">
        <v>43593</v>
      </c>
      <c r="F2509" t="s">
        <v>4979</v>
      </c>
      <c r="H2509" t="s">
        <v>8538</v>
      </c>
    </row>
    <row r="2510" spans="1:8">
      <c r="A2510" t="s">
        <v>6078</v>
      </c>
      <c r="B2510" t="s">
        <v>8926</v>
      </c>
      <c r="C2510" t="s">
        <v>5051</v>
      </c>
      <c r="D2510" s="105" t="s">
        <v>5052</v>
      </c>
      <c r="E2510" s="187">
        <v>43593</v>
      </c>
      <c r="F2510" t="s">
        <v>4979</v>
      </c>
      <c r="H2510" t="s">
        <v>8538</v>
      </c>
    </row>
    <row r="2511" spans="1:8">
      <c r="A2511" t="s">
        <v>6078</v>
      </c>
      <c r="B2511" t="s">
        <v>8927</v>
      </c>
      <c r="C2511" t="s">
        <v>5053</v>
      </c>
      <c r="D2511" s="105" t="s">
        <v>3482</v>
      </c>
      <c r="E2511" s="187">
        <v>43593</v>
      </c>
      <c r="F2511" t="s">
        <v>4979</v>
      </c>
      <c r="H2511" t="s">
        <v>8538</v>
      </c>
    </row>
    <row r="2512" spans="1:8">
      <c r="A2512" t="s">
        <v>6078</v>
      </c>
      <c r="B2512" t="s">
        <v>8928</v>
      </c>
      <c r="C2512" t="s">
        <v>5054</v>
      </c>
      <c r="D2512" s="105" t="s">
        <v>5055</v>
      </c>
      <c r="E2512" s="187">
        <v>43593</v>
      </c>
      <c r="F2512" t="s">
        <v>4979</v>
      </c>
      <c r="H2512" t="s">
        <v>8538</v>
      </c>
    </row>
    <row r="2513" spans="1:8">
      <c r="A2513" t="s">
        <v>6078</v>
      </c>
      <c r="B2513" t="s">
        <v>8929</v>
      </c>
      <c r="C2513" t="s">
        <v>5056</v>
      </c>
      <c r="D2513" s="105" t="s">
        <v>5057</v>
      </c>
      <c r="E2513" s="187">
        <v>43593</v>
      </c>
      <c r="F2513" t="s">
        <v>176</v>
      </c>
      <c r="H2513" t="s">
        <v>8429</v>
      </c>
    </row>
    <row r="2514" spans="1:8">
      <c r="A2514" t="s">
        <v>6078</v>
      </c>
      <c r="B2514" t="s">
        <v>8404</v>
      </c>
      <c r="C2514" t="s">
        <v>5058</v>
      </c>
      <c r="D2514" s="105" t="s">
        <v>4118</v>
      </c>
      <c r="E2514" s="187">
        <v>43593</v>
      </c>
      <c r="F2514" t="s">
        <v>4979</v>
      </c>
      <c r="H2514" t="s">
        <v>8500</v>
      </c>
    </row>
    <row r="2515" spans="1:8">
      <c r="A2515" t="s">
        <v>8627</v>
      </c>
      <c r="B2515" t="s">
        <v>8930</v>
      </c>
      <c r="C2515" t="s">
        <v>5059</v>
      </c>
      <c r="D2515" s="105" t="s">
        <v>5060</v>
      </c>
      <c r="E2515" s="187">
        <v>43595</v>
      </c>
      <c r="F2515" t="s">
        <v>3812</v>
      </c>
      <c r="H2515" t="s">
        <v>7617</v>
      </c>
    </row>
    <row r="2516" spans="1:8">
      <c r="A2516" t="s">
        <v>8627</v>
      </c>
      <c r="B2516" t="s">
        <v>8931</v>
      </c>
      <c r="C2516" t="s">
        <v>5061</v>
      </c>
      <c r="D2516" s="105" t="s">
        <v>5062</v>
      </c>
      <c r="E2516" s="187">
        <v>43593</v>
      </c>
      <c r="F2516" t="s">
        <v>203</v>
      </c>
      <c r="H2516" t="s">
        <v>8565</v>
      </c>
    </row>
    <row r="2517" spans="1:8">
      <c r="A2517" t="s">
        <v>8701</v>
      </c>
      <c r="B2517" t="s">
        <v>8932</v>
      </c>
      <c r="C2517" t="s">
        <v>5063</v>
      </c>
      <c r="D2517" s="105" t="s">
        <v>5064</v>
      </c>
      <c r="E2517" s="187">
        <v>43595</v>
      </c>
      <c r="F2517" t="s">
        <v>3812</v>
      </c>
      <c r="H2517" t="s">
        <v>7882</v>
      </c>
    </row>
    <row r="2518" spans="1:8">
      <c r="A2518" t="s">
        <v>6078</v>
      </c>
      <c r="B2518" t="s">
        <v>8622</v>
      </c>
      <c r="C2518" t="s">
        <v>5065</v>
      </c>
      <c r="D2518" s="105" t="s">
        <v>4523</v>
      </c>
      <c r="E2518" s="187">
        <v>43595</v>
      </c>
      <c r="F2518" t="s">
        <v>107</v>
      </c>
      <c r="H2518" t="s">
        <v>8429</v>
      </c>
    </row>
    <row r="2519" spans="1:8">
      <c r="A2519" t="s">
        <v>6078</v>
      </c>
      <c r="B2519" t="s">
        <v>8844</v>
      </c>
      <c r="C2519" t="s">
        <v>5066</v>
      </c>
      <c r="D2519" s="105" t="s">
        <v>4903</v>
      </c>
      <c r="E2519" s="187">
        <v>43595</v>
      </c>
      <c r="F2519" t="s">
        <v>4979</v>
      </c>
      <c r="H2519" t="s">
        <v>8429</v>
      </c>
    </row>
    <row r="2520" spans="1:8">
      <c r="A2520" t="s">
        <v>6078</v>
      </c>
      <c r="B2520" t="s">
        <v>8762</v>
      </c>
      <c r="C2520" t="s">
        <v>5067</v>
      </c>
      <c r="D2520" s="105" t="s">
        <v>4776</v>
      </c>
      <c r="E2520" s="187">
        <v>43595</v>
      </c>
      <c r="F2520" t="s">
        <v>107</v>
      </c>
      <c r="H2520" t="s">
        <v>8291</v>
      </c>
    </row>
    <row r="2521" spans="1:8">
      <c r="A2521" t="s">
        <v>6078</v>
      </c>
      <c r="B2521" t="s">
        <v>8933</v>
      </c>
      <c r="C2521" t="s">
        <v>5068</v>
      </c>
      <c r="D2521" s="105" t="s">
        <v>5069</v>
      </c>
      <c r="E2521" s="187">
        <v>43595</v>
      </c>
      <c r="F2521" t="s">
        <v>4979</v>
      </c>
      <c r="H2521" t="s">
        <v>8291</v>
      </c>
    </row>
    <row r="2522" spans="1:8">
      <c r="A2522" t="s">
        <v>58</v>
      </c>
      <c r="B2522" t="s">
        <v>8934</v>
      </c>
      <c r="C2522" t="s">
        <v>99</v>
      </c>
      <c r="D2522" s="105" t="s">
        <v>92</v>
      </c>
      <c r="E2522" s="187">
        <v>43595</v>
      </c>
      <c r="F2522" t="s">
        <v>15</v>
      </c>
      <c r="H2522" t="s">
        <v>8935</v>
      </c>
    </row>
    <row r="2523" spans="1:8">
      <c r="A2523" t="s">
        <v>6531</v>
      </c>
      <c r="B2523" t="s">
        <v>8936</v>
      </c>
      <c r="C2523" t="s">
        <v>5070</v>
      </c>
      <c r="D2523" s="105" t="s">
        <v>5071</v>
      </c>
      <c r="E2523" s="187">
        <v>43598</v>
      </c>
      <c r="F2523" t="s">
        <v>3812</v>
      </c>
      <c r="H2523" t="s">
        <v>1141</v>
      </c>
    </row>
    <row r="2524" spans="1:8">
      <c r="A2524" t="s">
        <v>6078</v>
      </c>
      <c r="B2524" t="s">
        <v>8937</v>
      </c>
      <c r="C2524" t="s">
        <v>5072</v>
      </c>
      <c r="D2524" s="105" t="s">
        <v>5073</v>
      </c>
      <c r="E2524" s="187">
        <v>43598</v>
      </c>
      <c r="F2524" t="s">
        <v>4979</v>
      </c>
      <c r="H2524" t="s">
        <v>8291</v>
      </c>
    </row>
    <row r="2525" spans="1:8">
      <c r="A2525" t="s">
        <v>6078</v>
      </c>
      <c r="B2525" t="s">
        <v>8938</v>
      </c>
      <c r="C2525" t="s">
        <v>5074</v>
      </c>
      <c r="D2525" s="105" t="s">
        <v>5075</v>
      </c>
      <c r="E2525" s="187">
        <v>43598</v>
      </c>
      <c r="F2525" t="s">
        <v>107</v>
      </c>
      <c r="H2525" t="s">
        <v>8939</v>
      </c>
    </row>
    <row r="2526" spans="1:8">
      <c r="A2526" t="s">
        <v>6078</v>
      </c>
      <c r="B2526" t="s">
        <v>7679</v>
      </c>
      <c r="C2526" t="s">
        <v>5076</v>
      </c>
      <c r="D2526" s="105" t="s">
        <v>2701</v>
      </c>
      <c r="E2526" s="187">
        <v>43598</v>
      </c>
      <c r="F2526" t="s">
        <v>107</v>
      </c>
      <c r="H2526" t="s">
        <v>8831</v>
      </c>
    </row>
    <row r="2527" spans="1:8">
      <c r="A2527" t="s">
        <v>6078</v>
      </c>
      <c r="B2527" t="s">
        <v>8940</v>
      </c>
      <c r="C2527" t="s">
        <v>5077</v>
      </c>
      <c r="D2527" s="105" t="s">
        <v>5078</v>
      </c>
      <c r="E2527" s="187">
        <v>43598</v>
      </c>
      <c r="F2527" t="s">
        <v>4979</v>
      </c>
      <c r="H2527" t="s">
        <v>8516</v>
      </c>
    </row>
    <row r="2528" spans="1:8">
      <c r="A2528" t="s">
        <v>6531</v>
      </c>
      <c r="B2528" t="s">
        <v>8941</v>
      </c>
      <c r="C2528" t="s">
        <v>5079</v>
      </c>
      <c r="D2528" s="105" t="s">
        <v>5080</v>
      </c>
      <c r="E2528" s="187">
        <v>43600</v>
      </c>
      <c r="F2528" t="s">
        <v>3812</v>
      </c>
      <c r="H2528" t="s">
        <v>8942</v>
      </c>
    </row>
    <row r="2529" spans="1:8">
      <c r="A2529" t="s">
        <v>6078</v>
      </c>
      <c r="B2529" t="s">
        <v>8943</v>
      </c>
      <c r="C2529" t="s">
        <v>5081</v>
      </c>
      <c r="D2529" s="105" t="s">
        <v>5082</v>
      </c>
      <c r="E2529" s="187">
        <v>43605</v>
      </c>
      <c r="F2529" t="s">
        <v>107</v>
      </c>
      <c r="H2529" t="s">
        <v>8291</v>
      </c>
    </row>
    <row r="2530" spans="1:8">
      <c r="A2530" t="s">
        <v>6078</v>
      </c>
      <c r="B2530" t="s">
        <v>8944</v>
      </c>
      <c r="C2530" t="s">
        <v>5083</v>
      </c>
      <c r="D2530" s="105" t="s">
        <v>5084</v>
      </c>
      <c r="E2530" s="187">
        <v>43605</v>
      </c>
      <c r="F2530" t="s">
        <v>4979</v>
      </c>
      <c r="H2530" t="s">
        <v>8291</v>
      </c>
    </row>
    <row r="2531" spans="1:8">
      <c r="A2531" t="s">
        <v>6078</v>
      </c>
      <c r="B2531" t="s">
        <v>8945</v>
      </c>
      <c r="C2531" t="s">
        <v>5085</v>
      </c>
      <c r="D2531" s="105" t="s">
        <v>5086</v>
      </c>
      <c r="E2531" s="187">
        <v>43605</v>
      </c>
      <c r="F2531" t="s">
        <v>4979</v>
      </c>
      <c r="H2531" t="s">
        <v>8291</v>
      </c>
    </row>
    <row r="2532" spans="1:8">
      <c r="A2532" t="s">
        <v>6078</v>
      </c>
      <c r="B2532" t="s">
        <v>8946</v>
      </c>
      <c r="C2532" t="s">
        <v>5087</v>
      </c>
      <c r="D2532" s="105" t="s">
        <v>5088</v>
      </c>
      <c r="E2532" s="187">
        <v>43605</v>
      </c>
      <c r="F2532" t="s">
        <v>4979</v>
      </c>
      <c r="H2532" t="s">
        <v>8291</v>
      </c>
    </row>
    <row r="2533" spans="1:8">
      <c r="A2533" t="s">
        <v>6078</v>
      </c>
      <c r="B2533" t="s">
        <v>8947</v>
      </c>
      <c r="C2533" t="s">
        <v>5089</v>
      </c>
      <c r="D2533" s="105" t="s">
        <v>5090</v>
      </c>
      <c r="E2533" s="187">
        <v>43605</v>
      </c>
      <c r="F2533" t="s">
        <v>176</v>
      </c>
      <c r="H2533" t="s">
        <v>8291</v>
      </c>
    </row>
    <row r="2534" spans="1:8">
      <c r="A2534" t="s">
        <v>6078</v>
      </c>
      <c r="B2534" t="s">
        <v>6085</v>
      </c>
      <c r="C2534" t="s">
        <v>5091</v>
      </c>
      <c r="D2534" s="105" t="s">
        <v>113</v>
      </c>
      <c r="E2534" s="187">
        <v>43605</v>
      </c>
      <c r="F2534" t="s">
        <v>176</v>
      </c>
      <c r="H2534" t="s">
        <v>8604</v>
      </c>
    </row>
    <row r="2535" spans="1:8">
      <c r="A2535" t="s">
        <v>6078</v>
      </c>
      <c r="B2535" t="s">
        <v>8948</v>
      </c>
      <c r="C2535" t="s">
        <v>5092</v>
      </c>
      <c r="D2535" s="105" t="s">
        <v>5093</v>
      </c>
      <c r="E2535" s="187">
        <v>43605</v>
      </c>
      <c r="F2535" t="s">
        <v>4979</v>
      </c>
      <c r="H2535" t="s">
        <v>8429</v>
      </c>
    </row>
    <row r="2536" spans="1:8">
      <c r="A2536" t="s">
        <v>6078</v>
      </c>
      <c r="B2536" t="s">
        <v>8949</v>
      </c>
      <c r="C2536" t="s">
        <v>5094</v>
      </c>
      <c r="D2536" s="105" t="s">
        <v>5095</v>
      </c>
      <c r="E2536" s="187">
        <v>43605</v>
      </c>
      <c r="F2536" t="s">
        <v>4979</v>
      </c>
      <c r="H2536" t="s">
        <v>7936</v>
      </c>
    </row>
    <row r="2537" spans="1:8">
      <c r="A2537" t="s">
        <v>6078</v>
      </c>
      <c r="B2537" t="s">
        <v>8950</v>
      </c>
      <c r="C2537" t="s">
        <v>5096</v>
      </c>
      <c r="D2537" s="105" t="s">
        <v>5097</v>
      </c>
      <c r="E2537" s="187">
        <v>43605</v>
      </c>
      <c r="F2537" t="s">
        <v>176</v>
      </c>
      <c r="H2537" t="s">
        <v>8538</v>
      </c>
    </row>
    <row r="2538" spans="1:8">
      <c r="A2538" t="s">
        <v>6531</v>
      </c>
      <c r="B2538" t="s">
        <v>8951</v>
      </c>
      <c r="C2538" t="s">
        <v>5098</v>
      </c>
      <c r="D2538" s="105" t="s">
        <v>5099</v>
      </c>
      <c r="E2538" s="187">
        <v>43605</v>
      </c>
      <c r="F2538" t="s">
        <v>3812</v>
      </c>
      <c r="H2538" t="s">
        <v>8253</v>
      </c>
    </row>
    <row r="2539" spans="1:8">
      <c r="A2539" t="s">
        <v>6531</v>
      </c>
      <c r="B2539" t="s">
        <v>8952</v>
      </c>
      <c r="C2539" t="s">
        <v>5100</v>
      </c>
      <c r="D2539" s="105" t="s">
        <v>5101</v>
      </c>
      <c r="E2539" s="187">
        <v>43605</v>
      </c>
      <c r="F2539" t="s">
        <v>3812</v>
      </c>
      <c r="H2539" t="s">
        <v>8253</v>
      </c>
    </row>
    <row r="2540" spans="1:8">
      <c r="A2540" t="s">
        <v>6531</v>
      </c>
      <c r="B2540" t="s">
        <v>6647</v>
      </c>
      <c r="C2540" t="s">
        <v>5102</v>
      </c>
      <c r="D2540" s="105" t="s">
        <v>983</v>
      </c>
      <c r="E2540" s="187">
        <v>43594</v>
      </c>
      <c r="F2540" t="s">
        <v>107</v>
      </c>
      <c r="H2540" t="s">
        <v>6628</v>
      </c>
    </row>
    <row r="2541" spans="1:8">
      <c r="A2541" t="s">
        <v>7652</v>
      </c>
      <c r="B2541" t="s">
        <v>8953</v>
      </c>
      <c r="C2541" t="s">
        <v>5103</v>
      </c>
      <c r="D2541" s="105" t="s">
        <v>4884</v>
      </c>
      <c r="F2541" t="s">
        <v>203</v>
      </c>
      <c r="H2541" t="s">
        <v>7652</v>
      </c>
    </row>
    <row r="2542" spans="1:8">
      <c r="A2542" t="s">
        <v>8954</v>
      </c>
      <c r="B2542" t="s">
        <v>8955</v>
      </c>
      <c r="C2542" t="s">
        <v>5104</v>
      </c>
      <c r="D2542" s="105" t="s">
        <v>5105</v>
      </c>
      <c r="E2542" s="187">
        <v>43601</v>
      </c>
      <c r="F2542" t="s">
        <v>107</v>
      </c>
      <c r="H2542" t="s">
        <v>7276</v>
      </c>
    </row>
    <row r="2543" spans="1:8">
      <c r="A2543" t="s">
        <v>8954</v>
      </c>
      <c r="B2543" t="s">
        <v>8956</v>
      </c>
      <c r="C2543" t="s">
        <v>5106</v>
      </c>
      <c r="D2543" s="105" t="s">
        <v>5107</v>
      </c>
      <c r="E2543" s="187">
        <v>43606</v>
      </c>
      <c r="F2543" t="s">
        <v>107</v>
      </c>
      <c r="H2543" t="s">
        <v>8957</v>
      </c>
    </row>
    <row r="2544" spans="1:8">
      <c r="A2544" t="s">
        <v>8701</v>
      </c>
      <c r="B2544" t="s">
        <v>8958</v>
      </c>
      <c r="C2544" t="s">
        <v>5108</v>
      </c>
      <c r="D2544" s="105" t="s">
        <v>5109</v>
      </c>
      <c r="E2544" s="187">
        <v>43605</v>
      </c>
      <c r="F2544" t="s">
        <v>3812</v>
      </c>
      <c r="H2544" t="s">
        <v>8959</v>
      </c>
    </row>
    <row r="2545" spans="1:8">
      <c r="A2545" t="s">
        <v>8701</v>
      </c>
      <c r="B2545" t="s">
        <v>8960</v>
      </c>
      <c r="C2545" t="s">
        <v>5110</v>
      </c>
      <c r="D2545" s="105" t="s">
        <v>5111</v>
      </c>
      <c r="E2545" s="187">
        <v>43605</v>
      </c>
      <c r="F2545" t="s">
        <v>3812</v>
      </c>
      <c r="H2545" t="s">
        <v>8959</v>
      </c>
    </row>
    <row r="2546" spans="1:8">
      <c r="A2546" t="s">
        <v>8701</v>
      </c>
      <c r="B2546" t="s">
        <v>8961</v>
      </c>
      <c r="C2546" t="s">
        <v>5112</v>
      </c>
      <c r="D2546" s="105" t="s">
        <v>5113</v>
      </c>
      <c r="E2546" s="187">
        <v>43605</v>
      </c>
      <c r="F2546" t="s">
        <v>3812</v>
      </c>
      <c r="H2546" t="s">
        <v>8959</v>
      </c>
    </row>
    <row r="2547" spans="1:8">
      <c r="A2547" t="s">
        <v>8701</v>
      </c>
      <c r="B2547" t="s">
        <v>8962</v>
      </c>
      <c r="C2547" t="s">
        <v>5114</v>
      </c>
      <c r="D2547" s="105" t="s">
        <v>5115</v>
      </c>
      <c r="E2547" s="187">
        <v>43605</v>
      </c>
      <c r="F2547" t="s">
        <v>3812</v>
      </c>
      <c r="H2547" t="s">
        <v>8959</v>
      </c>
    </row>
    <row r="2548" spans="1:8">
      <c r="A2548" t="s">
        <v>8701</v>
      </c>
      <c r="B2548" t="s">
        <v>8963</v>
      </c>
      <c r="C2548" t="s">
        <v>5116</v>
      </c>
      <c r="D2548" s="105" t="s">
        <v>5117</v>
      </c>
      <c r="E2548" s="187">
        <v>43605</v>
      </c>
      <c r="F2548" t="s">
        <v>3812</v>
      </c>
      <c r="H2548" t="s">
        <v>8959</v>
      </c>
    </row>
    <row r="2549" spans="1:8">
      <c r="A2549" t="s">
        <v>6078</v>
      </c>
      <c r="B2549" t="s">
        <v>8964</v>
      </c>
      <c r="C2549" t="s">
        <v>5118</v>
      </c>
      <c r="D2549" s="105" t="s">
        <v>5119</v>
      </c>
      <c r="E2549" s="187">
        <v>43605</v>
      </c>
      <c r="F2549" t="s">
        <v>176</v>
      </c>
      <c r="H2549" t="s">
        <v>8538</v>
      </c>
    </row>
    <row r="2550" spans="1:8">
      <c r="A2550" t="s">
        <v>6531</v>
      </c>
      <c r="B2550" t="s">
        <v>8965</v>
      </c>
      <c r="C2550" t="s">
        <v>5120</v>
      </c>
      <c r="D2550" s="105" t="s">
        <v>5121</v>
      </c>
      <c r="E2550" s="187">
        <v>43606</v>
      </c>
      <c r="F2550" t="s">
        <v>3812</v>
      </c>
      <c r="H2550" t="s">
        <v>8253</v>
      </c>
    </row>
    <row r="2551" spans="1:8">
      <c r="A2551" t="s">
        <v>6531</v>
      </c>
      <c r="B2551" t="s">
        <v>8966</v>
      </c>
      <c r="C2551" t="s">
        <v>5122</v>
      </c>
      <c r="D2551" s="105" t="s">
        <v>5123</v>
      </c>
      <c r="E2551" s="187">
        <v>43606</v>
      </c>
      <c r="F2551" t="s">
        <v>3812</v>
      </c>
      <c r="H2551" t="s">
        <v>7749</v>
      </c>
    </row>
    <row r="2552" spans="1:8">
      <c r="A2552" t="s">
        <v>8954</v>
      </c>
      <c r="B2552" t="s">
        <v>8967</v>
      </c>
      <c r="C2552" t="s">
        <v>5124</v>
      </c>
      <c r="D2552" s="105" t="s">
        <v>1628</v>
      </c>
      <c r="E2552" s="187">
        <v>43606</v>
      </c>
      <c r="F2552" t="s">
        <v>3812</v>
      </c>
      <c r="H2552" t="s">
        <v>8838</v>
      </c>
    </row>
    <row r="2553" spans="1:8">
      <c r="A2553" t="s">
        <v>6078</v>
      </c>
      <c r="B2553" t="s">
        <v>8968</v>
      </c>
      <c r="C2553" t="s">
        <v>5125</v>
      </c>
      <c r="D2553" s="105" t="s">
        <v>5126</v>
      </c>
      <c r="E2553" s="187">
        <v>43606</v>
      </c>
      <c r="F2553" t="s">
        <v>4979</v>
      </c>
      <c r="H2553" t="s">
        <v>7936</v>
      </c>
    </row>
    <row r="2554" spans="1:8">
      <c r="A2554" t="s">
        <v>6078</v>
      </c>
      <c r="B2554" t="s">
        <v>8969</v>
      </c>
      <c r="C2554" t="s">
        <v>5127</v>
      </c>
      <c r="D2554" s="105" t="s">
        <v>5128</v>
      </c>
      <c r="E2554" s="187">
        <v>43606</v>
      </c>
      <c r="F2554" t="s">
        <v>4979</v>
      </c>
      <c r="H2554" t="s">
        <v>7936</v>
      </c>
    </row>
    <row r="2555" spans="1:8">
      <c r="A2555" t="s">
        <v>6078</v>
      </c>
      <c r="B2555" t="s">
        <v>8829</v>
      </c>
      <c r="C2555" t="s">
        <v>5129</v>
      </c>
      <c r="D2555" s="105" t="s">
        <v>4881</v>
      </c>
      <c r="E2555" s="187">
        <v>43606</v>
      </c>
      <c r="F2555" t="s">
        <v>176</v>
      </c>
      <c r="H2555" t="s">
        <v>7936</v>
      </c>
    </row>
    <row r="2556" spans="1:8">
      <c r="A2556" t="s">
        <v>6078</v>
      </c>
      <c r="B2556" t="s">
        <v>8970</v>
      </c>
      <c r="C2556" t="s">
        <v>5130</v>
      </c>
      <c r="D2556" s="105" t="s">
        <v>5131</v>
      </c>
      <c r="E2556" s="187">
        <v>43606</v>
      </c>
      <c r="F2556" t="s">
        <v>4979</v>
      </c>
      <c r="H2556" t="s">
        <v>8538</v>
      </c>
    </row>
    <row r="2557" spans="1:8">
      <c r="A2557" t="s">
        <v>6078</v>
      </c>
      <c r="B2557" t="s">
        <v>8971</v>
      </c>
      <c r="C2557" t="s">
        <v>5132</v>
      </c>
      <c r="D2557" s="105" t="s">
        <v>5133</v>
      </c>
      <c r="E2557" s="187">
        <v>43606</v>
      </c>
      <c r="F2557" t="s">
        <v>4979</v>
      </c>
      <c r="H2557" t="s">
        <v>8538</v>
      </c>
    </row>
    <row r="2558" spans="1:8">
      <c r="A2558" t="s">
        <v>6078</v>
      </c>
      <c r="B2558" t="s">
        <v>8832</v>
      </c>
      <c r="C2558" t="s">
        <v>5134</v>
      </c>
      <c r="D2558" s="105" t="s">
        <v>4886</v>
      </c>
      <c r="E2558" s="187">
        <v>43606</v>
      </c>
      <c r="F2558" t="s">
        <v>176</v>
      </c>
      <c r="H2558" t="s">
        <v>8429</v>
      </c>
    </row>
    <row r="2559" spans="1:8">
      <c r="A2559" t="s">
        <v>6078</v>
      </c>
      <c r="B2559" t="s">
        <v>8972</v>
      </c>
      <c r="C2559" t="s">
        <v>5135</v>
      </c>
      <c r="D2559" s="105" t="s">
        <v>5136</v>
      </c>
      <c r="E2559" s="187">
        <v>43606</v>
      </c>
      <c r="F2559" t="s">
        <v>176</v>
      </c>
      <c r="H2559" t="s">
        <v>8429</v>
      </c>
    </row>
    <row r="2560" spans="1:8">
      <c r="A2560" t="s">
        <v>6078</v>
      </c>
      <c r="B2560" t="s">
        <v>8973</v>
      </c>
      <c r="C2560" t="s">
        <v>5137</v>
      </c>
      <c r="D2560" s="105" t="s">
        <v>5138</v>
      </c>
      <c r="E2560" s="187">
        <v>43606</v>
      </c>
      <c r="F2560" t="s">
        <v>4979</v>
      </c>
      <c r="H2560" t="s">
        <v>7936</v>
      </c>
    </row>
    <row r="2561" spans="1:8">
      <c r="A2561" t="s">
        <v>6078</v>
      </c>
      <c r="B2561" t="s">
        <v>8974</v>
      </c>
      <c r="C2561" t="s">
        <v>5139</v>
      </c>
      <c r="D2561" s="105" t="s">
        <v>5140</v>
      </c>
      <c r="E2561" s="187">
        <v>43609</v>
      </c>
      <c r="F2561" t="s">
        <v>107</v>
      </c>
      <c r="H2561" t="s">
        <v>8604</v>
      </c>
    </row>
    <row r="2562" spans="1:8">
      <c r="A2562" t="s">
        <v>6078</v>
      </c>
      <c r="B2562" t="s">
        <v>8975</v>
      </c>
      <c r="C2562" t="s">
        <v>5141</v>
      </c>
      <c r="D2562" s="105" t="s">
        <v>5142</v>
      </c>
      <c r="E2562" s="187">
        <v>43609</v>
      </c>
      <c r="F2562" t="s">
        <v>4979</v>
      </c>
      <c r="H2562" t="s">
        <v>8604</v>
      </c>
    </row>
    <row r="2563" spans="1:8">
      <c r="A2563" t="s">
        <v>8954</v>
      </c>
      <c r="B2563" t="s">
        <v>8976</v>
      </c>
      <c r="C2563" t="s">
        <v>5143</v>
      </c>
      <c r="D2563" s="105" t="s">
        <v>5144</v>
      </c>
      <c r="E2563" s="187">
        <v>43612</v>
      </c>
      <c r="F2563" t="s">
        <v>107</v>
      </c>
      <c r="H2563" t="s">
        <v>8977</v>
      </c>
    </row>
    <row r="2564" spans="1:8">
      <c r="A2564" t="s">
        <v>58</v>
      </c>
      <c r="B2564" t="s">
        <v>8978</v>
      </c>
      <c r="C2564" t="s">
        <v>102</v>
      </c>
      <c r="D2564" s="105" t="s">
        <v>95</v>
      </c>
      <c r="E2564" s="187">
        <v>43606</v>
      </c>
      <c r="F2564" t="s">
        <v>15</v>
      </c>
      <c r="H2564" t="s">
        <v>3666</v>
      </c>
    </row>
    <row r="2565" spans="1:8">
      <c r="A2565" t="s">
        <v>6078</v>
      </c>
      <c r="B2565" t="s">
        <v>8979</v>
      </c>
      <c r="C2565" t="s">
        <v>5145</v>
      </c>
      <c r="D2565" s="105" t="s">
        <v>5146</v>
      </c>
      <c r="E2565" s="187">
        <v>43249</v>
      </c>
      <c r="F2565" t="s">
        <v>4979</v>
      </c>
      <c r="H2565" t="s">
        <v>7951</v>
      </c>
    </row>
    <row r="2566" spans="1:8">
      <c r="A2566" t="s">
        <v>6078</v>
      </c>
      <c r="B2566" t="s">
        <v>6171</v>
      </c>
      <c r="C2566" t="s">
        <v>5147</v>
      </c>
      <c r="D2566" s="105" t="s">
        <v>244</v>
      </c>
      <c r="E2566" s="187">
        <v>43249</v>
      </c>
      <c r="F2566" t="s">
        <v>4979</v>
      </c>
      <c r="H2566" t="s">
        <v>8291</v>
      </c>
    </row>
    <row r="2567" spans="1:8">
      <c r="A2567" t="s">
        <v>6078</v>
      </c>
      <c r="B2567" t="s">
        <v>8980</v>
      </c>
      <c r="C2567" t="s">
        <v>5148</v>
      </c>
      <c r="D2567" s="105" t="s">
        <v>5149</v>
      </c>
      <c r="E2567" s="187">
        <v>43249</v>
      </c>
      <c r="F2567" t="s">
        <v>4979</v>
      </c>
      <c r="H2567" t="s">
        <v>8291</v>
      </c>
    </row>
    <row r="2568" spans="1:8">
      <c r="A2568" t="s">
        <v>6078</v>
      </c>
      <c r="B2568" t="s">
        <v>8981</v>
      </c>
      <c r="C2568" t="s">
        <v>5150</v>
      </c>
      <c r="D2568" s="105" t="s">
        <v>5151</v>
      </c>
      <c r="E2568" s="187">
        <v>43249</v>
      </c>
      <c r="F2568" t="s">
        <v>4979</v>
      </c>
      <c r="H2568" t="s">
        <v>8291</v>
      </c>
    </row>
    <row r="2569" spans="1:8">
      <c r="A2569" t="s">
        <v>8954</v>
      </c>
      <c r="B2569" t="s">
        <v>8982</v>
      </c>
      <c r="C2569" t="s">
        <v>5152</v>
      </c>
      <c r="D2569" s="105" t="s">
        <v>5153</v>
      </c>
      <c r="E2569" s="187">
        <v>43249</v>
      </c>
      <c r="F2569" t="s">
        <v>107</v>
      </c>
      <c r="H2569" t="s">
        <v>8957</v>
      </c>
    </row>
    <row r="2570" spans="1:8">
      <c r="A2570" t="s">
        <v>6078</v>
      </c>
      <c r="B2570" t="s">
        <v>8983</v>
      </c>
      <c r="C2570" t="s">
        <v>5154</v>
      </c>
      <c r="D2570" s="105" t="s">
        <v>5155</v>
      </c>
      <c r="E2570" s="187">
        <v>43249</v>
      </c>
      <c r="F2570" t="s">
        <v>4979</v>
      </c>
      <c r="H2570" t="s">
        <v>7936</v>
      </c>
    </row>
    <row r="2571" spans="1:8">
      <c r="A2571" t="s">
        <v>6078</v>
      </c>
      <c r="B2571" t="s">
        <v>8984</v>
      </c>
      <c r="C2571" t="s">
        <v>5156</v>
      </c>
      <c r="D2571" s="105" t="s">
        <v>5157</v>
      </c>
      <c r="E2571" s="187">
        <v>43249</v>
      </c>
      <c r="F2571" t="s">
        <v>176</v>
      </c>
      <c r="H2571" t="s">
        <v>7936</v>
      </c>
    </row>
    <row r="2572" spans="1:8">
      <c r="A2572" t="s">
        <v>6078</v>
      </c>
      <c r="B2572" t="s">
        <v>8848</v>
      </c>
      <c r="C2572" t="s">
        <v>5158</v>
      </c>
      <c r="D2572" s="105" t="s">
        <v>4911</v>
      </c>
      <c r="E2572" s="187">
        <v>43249</v>
      </c>
      <c r="F2572" t="s">
        <v>4979</v>
      </c>
      <c r="H2572" t="s">
        <v>8429</v>
      </c>
    </row>
    <row r="2573" spans="1:8">
      <c r="A2573" t="s">
        <v>6078</v>
      </c>
      <c r="B2573" t="s">
        <v>8029</v>
      </c>
      <c r="C2573" t="s">
        <v>5159</v>
      </c>
      <c r="D2573" s="105" t="s">
        <v>2270</v>
      </c>
      <c r="E2573" s="187">
        <v>43249</v>
      </c>
      <c r="F2573" t="s">
        <v>4979</v>
      </c>
      <c r="H2573" t="s">
        <v>8429</v>
      </c>
    </row>
    <row r="2574" spans="1:8">
      <c r="A2574" t="s">
        <v>6078</v>
      </c>
      <c r="B2574" t="s">
        <v>6093</v>
      </c>
      <c r="C2574" t="s">
        <v>5160</v>
      </c>
      <c r="D2574" s="105" t="s">
        <v>125</v>
      </c>
      <c r="E2574" s="187">
        <v>43250</v>
      </c>
      <c r="F2574" t="s">
        <v>176</v>
      </c>
      <c r="H2574" t="s">
        <v>8604</v>
      </c>
    </row>
    <row r="2575" spans="1:8">
      <c r="A2575" t="s">
        <v>6078</v>
      </c>
      <c r="B2575" t="s">
        <v>8985</v>
      </c>
      <c r="C2575" t="s">
        <v>5161</v>
      </c>
      <c r="D2575" s="105" t="s">
        <v>5162</v>
      </c>
      <c r="E2575" s="187">
        <v>43250</v>
      </c>
      <c r="F2575" t="s">
        <v>4979</v>
      </c>
      <c r="H2575" t="s">
        <v>8604</v>
      </c>
    </row>
    <row r="2576" spans="1:8">
      <c r="A2576" t="s">
        <v>6078</v>
      </c>
      <c r="B2576" t="s">
        <v>8899</v>
      </c>
      <c r="C2576" t="s">
        <v>5163</v>
      </c>
      <c r="D2576" s="105" t="s">
        <v>4998</v>
      </c>
      <c r="E2576" s="187">
        <v>43250</v>
      </c>
      <c r="F2576" t="s">
        <v>176</v>
      </c>
      <c r="H2576" t="s">
        <v>8500</v>
      </c>
    </row>
    <row r="2577" spans="1:8">
      <c r="A2577" t="s">
        <v>6078</v>
      </c>
      <c r="B2577" t="s">
        <v>8986</v>
      </c>
      <c r="C2577" t="s">
        <v>5164</v>
      </c>
      <c r="D2577" s="105" t="s">
        <v>5165</v>
      </c>
      <c r="E2577" s="187">
        <v>43250</v>
      </c>
      <c r="F2577" t="s">
        <v>4979</v>
      </c>
      <c r="H2577" t="s">
        <v>8291</v>
      </c>
    </row>
    <row r="2578" spans="1:8">
      <c r="A2578" t="s">
        <v>6078</v>
      </c>
      <c r="B2578" t="s">
        <v>8987</v>
      </c>
      <c r="C2578" t="s">
        <v>5166</v>
      </c>
      <c r="D2578" s="105" t="s">
        <v>5167</v>
      </c>
      <c r="E2578" s="187">
        <v>43250</v>
      </c>
      <c r="F2578" t="s">
        <v>4979</v>
      </c>
      <c r="H2578" t="s">
        <v>8291</v>
      </c>
    </row>
    <row r="2579" spans="1:8">
      <c r="A2579" t="s">
        <v>7652</v>
      </c>
      <c r="B2579" t="s">
        <v>8988</v>
      </c>
      <c r="C2579" t="s">
        <v>5168</v>
      </c>
      <c r="D2579" s="105" t="s">
        <v>5169</v>
      </c>
      <c r="E2579" s="187">
        <v>43617</v>
      </c>
      <c r="F2579" t="s">
        <v>3812</v>
      </c>
      <c r="H2579" t="s">
        <v>6470</v>
      </c>
    </row>
    <row r="2580" spans="1:8">
      <c r="A2580" t="s">
        <v>6078</v>
      </c>
      <c r="B2580" t="s">
        <v>8989</v>
      </c>
      <c r="C2580" t="s">
        <v>5170</v>
      </c>
      <c r="D2580" s="105" t="s">
        <v>5171</v>
      </c>
      <c r="E2580" s="187">
        <v>43617</v>
      </c>
      <c r="F2580" t="s">
        <v>3812</v>
      </c>
      <c r="H2580" t="s">
        <v>8591</v>
      </c>
    </row>
    <row r="2581" spans="1:8">
      <c r="A2581" t="s">
        <v>6078</v>
      </c>
      <c r="B2581" t="s">
        <v>8990</v>
      </c>
      <c r="C2581" t="s">
        <v>5172</v>
      </c>
      <c r="D2581" s="105" t="s">
        <v>5173</v>
      </c>
      <c r="E2581" s="187">
        <v>43617</v>
      </c>
      <c r="F2581" t="s">
        <v>4979</v>
      </c>
      <c r="H2581" t="s">
        <v>8538</v>
      </c>
    </row>
    <row r="2582" spans="1:8">
      <c r="A2582" t="s">
        <v>6078</v>
      </c>
      <c r="B2582" t="s">
        <v>8991</v>
      </c>
      <c r="C2582" t="s">
        <v>5174</v>
      </c>
      <c r="D2582" s="105" t="s">
        <v>5175</v>
      </c>
      <c r="E2582" s="187">
        <v>43617</v>
      </c>
      <c r="F2582" t="s">
        <v>4979</v>
      </c>
      <c r="H2582" t="s">
        <v>8538</v>
      </c>
    </row>
    <row r="2583" spans="1:8">
      <c r="A2583" t="s">
        <v>6078</v>
      </c>
      <c r="B2583" t="s">
        <v>8992</v>
      </c>
      <c r="C2583" t="s">
        <v>5176</v>
      </c>
      <c r="D2583" s="105" t="s">
        <v>5177</v>
      </c>
      <c r="E2583" s="187">
        <v>43617</v>
      </c>
      <c r="F2583" t="s">
        <v>4979</v>
      </c>
      <c r="H2583" t="s">
        <v>8500</v>
      </c>
    </row>
    <row r="2584" spans="1:8">
      <c r="A2584" t="s">
        <v>6078</v>
      </c>
      <c r="B2584" t="s">
        <v>8993</v>
      </c>
      <c r="C2584" t="s">
        <v>5178</v>
      </c>
      <c r="D2584" s="105" t="s">
        <v>5179</v>
      </c>
      <c r="E2584" s="187">
        <v>43617</v>
      </c>
      <c r="F2584" t="s">
        <v>4979</v>
      </c>
      <c r="H2584" t="s">
        <v>8291</v>
      </c>
    </row>
    <row r="2585" spans="1:8">
      <c r="A2585" t="s">
        <v>6078</v>
      </c>
      <c r="B2585" t="s">
        <v>8994</v>
      </c>
      <c r="C2585" t="s">
        <v>5180</v>
      </c>
      <c r="D2585" s="105" t="s">
        <v>5181</v>
      </c>
      <c r="E2585" s="187">
        <v>43617</v>
      </c>
      <c r="F2585" t="s">
        <v>3812</v>
      </c>
      <c r="H2585" t="s">
        <v>6664</v>
      </c>
    </row>
    <row r="2586" spans="1:8">
      <c r="A2586" t="s">
        <v>6078</v>
      </c>
      <c r="B2586" t="s">
        <v>8995</v>
      </c>
      <c r="C2586" t="s">
        <v>5182</v>
      </c>
      <c r="D2586" s="105" t="s">
        <v>5183</v>
      </c>
      <c r="E2586" s="187">
        <v>43617</v>
      </c>
      <c r="F2586" t="s">
        <v>4979</v>
      </c>
      <c r="H2586" t="s">
        <v>6664</v>
      </c>
    </row>
    <row r="2587" spans="1:8">
      <c r="A2587" t="s">
        <v>6078</v>
      </c>
      <c r="B2587" t="s">
        <v>8762</v>
      </c>
      <c r="C2587" t="s">
        <v>5184</v>
      </c>
      <c r="D2587" s="105" t="s">
        <v>4776</v>
      </c>
      <c r="E2587" s="187">
        <v>43617</v>
      </c>
      <c r="F2587" t="s">
        <v>176</v>
      </c>
      <c r="H2587" t="s">
        <v>6664</v>
      </c>
    </row>
    <row r="2588" spans="1:8">
      <c r="A2588" t="s">
        <v>8627</v>
      </c>
      <c r="B2588" t="s">
        <v>8996</v>
      </c>
      <c r="C2588" t="s">
        <v>5185</v>
      </c>
      <c r="D2588" s="105" t="s">
        <v>2369</v>
      </c>
      <c r="E2588" s="187">
        <v>43617</v>
      </c>
      <c r="F2588" t="s">
        <v>3812</v>
      </c>
      <c r="H2588" t="s">
        <v>7483</v>
      </c>
    </row>
    <row r="2589" spans="1:8">
      <c r="A2589" t="s">
        <v>6078</v>
      </c>
      <c r="B2589" t="s">
        <v>8997</v>
      </c>
      <c r="C2589" t="s">
        <v>5186</v>
      </c>
      <c r="D2589" s="105" t="s">
        <v>5187</v>
      </c>
      <c r="E2589" s="187">
        <v>43617</v>
      </c>
      <c r="F2589" t="s">
        <v>4979</v>
      </c>
      <c r="H2589" t="s">
        <v>7936</v>
      </c>
    </row>
    <row r="2590" spans="1:8">
      <c r="A2590" t="s">
        <v>8627</v>
      </c>
      <c r="B2590" t="s">
        <v>8998</v>
      </c>
      <c r="C2590" t="s">
        <v>5188</v>
      </c>
      <c r="D2590" s="105" t="s">
        <v>1110</v>
      </c>
      <c r="E2590" s="187">
        <v>43617</v>
      </c>
      <c r="F2590" t="s">
        <v>3812</v>
      </c>
      <c r="H2590" t="s">
        <v>6768</v>
      </c>
    </row>
    <row r="2591" spans="1:8">
      <c r="A2591" t="s">
        <v>8627</v>
      </c>
      <c r="B2591" t="s">
        <v>8999</v>
      </c>
      <c r="C2591" t="s">
        <v>5189</v>
      </c>
      <c r="D2591" s="105" t="s">
        <v>5190</v>
      </c>
      <c r="E2591" s="187">
        <v>43617</v>
      </c>
      <c r="F2591" t="s">
        <v>3812</v>
      </c>
      <c r="H2591" t="s">
        <v>8506</v>
      </c>
    </row>
    <row r="2592" spans="1:8">
      <c r="A2592" t="s">
        <v>6078</v>
      </c>
      <c r="B2592" t="s">
        <v>8428</v>
      </c>
      <c r="C2592" t="s">
        <v>5191</v>
      </c>
      <c r="D2592" s="105" t="s">
        <v>4168</v>
      </c>
      <c r="E2592" s="187">
        <v>43617</v>
      </c>
      <c r="F2592" t="s">
        <v>176</v>
      </c>
      <c r="H2592" t="s">
        <v>8429</v>
      </c>
    </row>
    <row r="2593" spans="1:8">
      <c r="A2593" t="s">
        <v>6078</v>
      </c>
      <c r="B2593" t="s">
        <v>9000</v>
      </c>
      <c r="C2593" t="s">
        <v>5192</v>
      </c>
      <c r="D2593" s="105" t="s">
        <v>5193</v>
      </c>
      <c r="E2593" s="187">
        <v>43617</v>
      </c>
      <c r="F2593" t="s">
        <v>4979</v>
      </c>
      <c r="H2593" t="s">
        <v>8291</v>
      </c>
    </row>
    <row r="2594" spans="1:8">
      <c r="A2594" t="s">
        <v>6078</v>
      </c>
      <c r="B2594" t="s">
        <v>9001</v>
      </c>
      <c r="C2594" t="s">
        <v>5194</v>
      </c>
      <c r="D2594" s="105" t="s">
        <v>5195</v>
      </c>
      <c r="E2594" s="187">
        <v>43617</v>
      </c>
      <c r="F2594" t="s">
        <v>4979</v>
      </c>
      <c r="H2594" t="s">
        <v>8291</v>
      </c>
    </row>
    <row r="2595" spans="1:8">
      <c r="A2595" t="s">
        <v>8701</v>
      </c>
      <c r="B2595" t="s">
        <v>9002</v>
      </c>
      <c r="C2595" t="s">
        <v>5196</v>
      </c>
      <c r="D2595" s="105" t="s">
        <v>5197</v>
      </c>
      <c r="E2595" s="187">
        <v>43617</v>
      </c>
      <c r="F2595" t="s">
        <v>3812</v>
      </c>
      <c r="H2595" t="s">
        <v>8959</v>
      </c>
    </row>
    <row r="2596" spans="1:8">
      <c r="A2596" t="s">
        <v>8701</v>
      </c>
      <c r="B2596" t="s">
        <v>9003</v>
      </c>
      <c r="C2596" t="s">
        <v>5198</v>
      </c>
      <c r="D2596" s="105" t="s">
        <v>328</v>
      </c>
      <c r="E2596" s="187">
        <v>43617</v>
      </c>
      <c r="F2596" t="s">
        <v>3812</v>
      </c>
      <c r="H2596" t="s">
        <v>6221</v>
      </c>
    </row>
    <row r="2597" spans="1:8">
      <c r="A2597" t="s">
        <v>7702</v>
      </c>
      <c r="B2597" t="s">
        <v>9004</v>
      </c>
      <c r="C2597" t="s">
        <v>5199</v>
      </c>
      <c r="D2597" s="105" t="s">
        <v>5200</v>
      </c>
      <c r="E2597" s="187">
        <v>43617</v>
      </c>
      <c r="F2597" t="s">
        <v>3812</v>
      </c>
      <c r="H2597" t="s">
        <v>8815</v>
      </c>
    </row>
    <row r="2598" spans="1:8">
      <c r="A2598" t="s">
        <v>7274</v>
      </c>
      <c r="B2598" t="s">
        <v>9005</v>
      </c>
      <c r="C2598" t="s">
        <v>5201</v>
      </c>
      <c r="D2598" s="105" t="s">
        <v>5202</v>
      </c>
      <c r="E2598" s="187">
        <v>43617</v>
      </c>
      <c r="F2598" t="s">
        <v>3812</v>
      </c>
      <c r="H2598" t="s">
        <v>7654</v>
      </c>
    </row>
    <row r="2599" spans="1:8">
      <c r="A2599" t="s">
        <v>6531</v>
      </c>
      <c r="B2599" t="s">
        <v>9006</v>
      </c>
      <c r="C2599" t="s">
        <v>5203</v>
      </c>
      <c r="D2599" s="105" t="s">
        <v>5204</v>
      </c>
      <c r="E2599" s="187">
        <v>43617</v>
      </c>
      <c r="F2599" t="s">
        <v>3812</v>
      </c>
      <c r="H2599" t="s">
        <v>7822</v>
      </c>
    </row>
    <row r="2600" spans="1:8">
      <c r="A2600" t="s">
        <v>6531</v>
      </c>
      <c r="B2600" t="s">
        <v>7812</v>
      </c>
      <c r="C2600" t="s">
        <v>5205</v>
      </c>
      <c r="D2600" s="105" t="s">
        <v>2940</v>
      </c>
      <c r="E2600" s="187">
        <v>43617</v>
      </c>
      <c r="F2600" t="s">
        <v>3812</v>
      </c>
      <c r="H2600" t="s">
        <v>7822</v>
      </c>
    </row>
    <row r="2601" spans="1:8">
      <c r="A2601" t="s">
        <v>6531</v>
      </c>
      <c r="B2601" t="s">
        <v>9007</v>
      </c>
      <c r="C2601" t="s">
        <v>5206</v>
      </c>
      <c r="D2601" s="105" t="s">
        <v>5207</v>
      </c>
      <c r="E2601" s="187">
        <v>43617</v>
      </c>
      <c r="F2601" t="s">
        <v>3812</v>
      </c>
      <c r="H2601" t="s">
        <v>6628</v>
      </c>
    </row>
    <row r="2602" spans="1:8">
      <c r="A2602" t="s">
        <v>6531</v>
      </c>
      <c r="B2602" t="s">
        <v>9008</v>
      </c>
      <c r="C2602" t="s">
        <v>5208</v>
      </c>
      <c r="D2602" s="105" t="s">
        <v>5209</v>
      </c>
      <c r="E2602" s="187">
        <v>43617</v>
      </c>
      <c r="F2602" t="s">
        <v>3812</v>
      </c>
      <c r="H2602" t="s">
        <v>6628</v>
      </c>
    </row>
    <row r="2603" spans="1:8">
      <c r="A2603" t="s">
        <v>6531</v>
      </c>
      <c r="B2603" t="s">
        <v>9009</v>
      </c>
      <c r="C2603" t="s">
        <v>5210</v>
      </c>
      <c r="D2603" s="105" t="s">
        <v>5211</v>
      </c>
      <c r="E2603" s="187">
        <v>43617</v>
      </c>
      <c r="F2603" t="s">
        <v>3812</v>
      </c>
      <c r="H2603" t="s">
        <v>6628</v>
      </c>
    </row>
    <row r="2604" spans="1:8">
      <c r="A2604" t="s">
        <v>7652</v>
      </c>
      <c r="B2604" t="s">
        <v>9010</v>
      </c>
      <c r="C2604" t="s">
        <v>5212</v>
      </c>
      <c r="D2604" s="105" t="s">
        <v>5213</v>
      </c>
      <c r="E2604" s="187">
        <v>43617</v>
      </c>
      <c r="F2604" t="s">
        <v>3812</v>
      </c>
      <c r="H2604" t="s">
        <v>8803</v>
      </c>
    </row>
    <row r="2605" spans="1:8">
      <c r="A2605" t="s">
        <v>7652</v>
      </c>
      <c r="B2605" t="s">
        <v>9011</v>
      </c>
      <c r="C2605" t="s">
        <v>5214</v>
      </c>
      <c r="D2605" s="105" t="s">
        <v>5215</v>
      </c>
      <c r="E2605" s="187">
        <v>43617</v>
      </c>
      <c r="F2605" t="s">
        <v>3812</v>
      </c>
      <c r="H2605" t="s">
        <v>8803</v>
      </c>
    </row>
    <row r="2606" spans="1:8">
      <c r="A2606" t="s">
        <v>7652</v>
      </c>
      <c r="B2606" t="s">
        <v>9012</v>
      </c>
      <c r="C2606" t="s">
        <v>5216</v>
      </c>
      <c r="D2606" s="105" t="s">
        <v>5217</v>
      </c>
      <c r="E2606" s="187">
        <v>43617</v>
      </c>
      <c r="F2606" t="s">
        <v>3812</v>
      </c>
      <c r="H2606" t="s">
        <v>9013</v>
      </c>
    </row>
    <row r="2607" spans="1:8">
      <c r="A2607" t="s">
        <v>7652</v>
      </c>
      <c r="B2607" t="s">
        <v>9014</v>
      </c>
      <c r="C2607" t="s">
        <v>5218</v>
      </c>
      <c r="D2607" s="105" t="s">
        <v>5219</v>
      </c>
      <c r="E2607" s="187">
        <v>43617</v>
      </c>
      <c r="F2607" t="s">
        <v>3812</v>
      </c>
      <c r="H2607" t="s">
        <v>9013</v>
      </c>
    </row>
    <row r="2608" spans="1:8">
      <c r="A2608" t="s">
        <v>7652</v>
      </c>
      <c r="B2608" t="s">
        <v>9015</v>
      </c>
      <c r="C2608" t="s">
        <v>5220</v>
      </c>
      <c r="D2608" s="105" t="s">
        <v>1837</v>
      </c>
      <c r="E2608" s="187">
        <v>43617</v>
      </c>
      <c r="F2608" t="s">
        <v>3812</v>
      </c>
      <c r="H2608" t="s">
        <v>7749</v>
      </c>
    </row>
    <row r="2609" spans="1:8">
      <c r="A2609" t="s">
        <v>7652</v>
      </c>
      <c r="B2609" t="s">
        <v>9016</v>
      </c>
      <c r="C2609" t="s">
        <v>5221</v>
      </c>
      <c r="D2609" s="105" t="s">
        <v>5222</v>
      </c>
      <c r="E2609" s="187">
        <v>43617</v>
      </c>
      <c r="F2609" t="s">
        <v>3812</v>
      </c>
      <c r="H2609" t="s">
        <v>7455</v>
      </c>
    </row>
    <row r="2610" spans="1:8">
      <c r="A2610" t="s">
        <v>6531</v>
      </c>
      <c r="B2610" t="s">
        <v>9017</v>
      </c>
      <c r="C2610" t="s">
        <v>5223</v>
      </c>
      <c r="D2610" s="105" t="s">
        <v>5224</v>
      </c>
      <c r="E2610" s="187">
        <v>43617</v>
      </c>
      <c r="F2610" t="s">
        <v>3812</v>
      </c>
      <c r="H2610" t="s">
        <v>9018</v>
      </c>
    </row>
    <row r="2611" spans="1:8">
      <c r="A2611" t="s">
        <v>6531</v>
      </c>
      <c r="B2611" t="s">
        <v>9019</v>
      </c>
      <c r="C2611" t="s">
        <v>5225</v>
      </c>
      <c r="D2611" s="105" t="s">
        <v>5226</v>
      </c>
      <c r="E2611" s="187">
        <v>43617</v>
      </c>
      <c r="F2611" t="s">
        <v>3812</v>
      </c>
      <c r="H2611" t="s">
        <v>6569</v>
      </c>
    </row>
    <row r="2612" spans="1:8">
      <c r="A2612" t="s">
        <v>7652</v>
      </c>
      <c r="B2612" t="s">
        <v>9020</v>
      </c>
      <c r="C2612" t="s">
        <v>5227</v>
      </c>
      <c r="D2612" s="105" t="s">
        <v>5228</v>
      </c>
      <c r="E2612" s="187">
        <v>43617</v>
      </c>
      <c r="F2612" t="s">
        <v>3812</v>
      </c>
      <c r="H2612" t="s">
        <v>8583</v>
      </c>
    </row>
    <row r="2613" spans="1:8">
      <c r="A2613" t="s">
        <v>7652</v>
      </c>
      <c r="B2613" t="s">
        <v>9021</v>
      </c>
      <c r="C2613" t="s">
        <v>5229</v>
      </c>
      <c r="D2613" s="105" t="s">
        <v>5230</v>
      </c>
      <c r="E2613" s="187">
        <v>43605</v>
      </c>
      <c r="F2613" t="s">
        <v>3083</v>
      </c>
      <c r="H2613" t="s">
        <v>9013</v>
      </c>
    </row>
    <row r="2614" spans="1:8">
      <c r="A2614" t="s">
        <v>7652</v>
      </c>
      <c r="B2614" t="s">
        <v>9022</v>
      </c>
      <c r="C2614" t="s">
        <v>5231</v>
      </c>
      <c r="D2614" s="105" t="s">
        <v>5232</v>
      </c>
      <c r="E2614" s="187">
        <v>43617</v>
      </c>
      <c r="F2614" t="s">
        <v>3812</v>
      </c>
      <c r="H2614" t="s">
        <v>7749</v>
      </c>
    </row>
    <row r="2615" spans="1:8">
      <c r="A2615" t="s">
        <v>6531</v>
      </c>
      <c r="B2615" t="s">
        <v>9023</v>
      </c>
      <c r="C2615" t="s">
        <v>5233</v>
      </c>
      <c r="D2615" s="105" t="s">
        <v>5234</v>
      </c>
      <c r="E2615" s="187">
        <v>43617</v>
      </c>
      <c r="F2615" t="s">
        <v>3812</v>
      </c>
      <c r="H2615" t="s">
        <v>6706</v>
      </c>
    </row>
    <row r="2616" spans="1:8">
      <c r="A2616" t="s">
        <v>6531</v>
      </c>
      <c r="B2616" t="s">
        <v>9024</v>
      </c>
      <c r="C2616" t="s">
        <v>5235</v>
      </c>
      <c r="D2616" s="105" t="s">
        <v>1324</v>
      </c>
      <c r="E2616" s="187">
        <v>43617</v>
      </c>
      <c r="F2616" t="s">
        <v>3812</v>
      </c>
      <c r="H2616" t="s">
        <v>6706</v>
      </c>
    </row>
    <row r="2617" spans="1:8">
      <c r="A2617" t="s">
        <v>6531</v>
      </c>
      <c r="B2617" t="s">
        <v>9025</v>
      </c>
      <c r="C2617" t="s">
        <v>5236</v>
      </c>
      <c r="D2617" s="105" t="s">
        <v>5237</v>
      </c>
      <c r="E2617" s="187">
        <v>43619</v>
      </c>
      <c r="F2617" t="s">
        <v>3812</v>
      </c>
      <c r="H2617" t="s">
        <v>8253</v>
      </c>
    </row>
    <row r="2618" spans="1:8">
      <c r="A2618" t="s">
        <v>6531</v>
      </c>
      <c r="B2618" t="s">
        <v>9026</v>
      </c>
      <c r="C2618" t="s">
        <v>5238</v>
      </c>
      <c r="D2618" s="105" t="s">
        <v>5239</v>
      </c>
      <c r="E2618" s="187">
        <v>43619</v>
      </c>
      <c r="F2618" t="s">
        <v>3812</v>
      </c>
      <c r="H2618" t="s">
        <v>7749</v>
      </c>
    </row>
    <row r="2619" spans="1:8">
      <c r="A2619" t="s">
        <v>6078</v>
      </c>
      <c r="B2619" t="s">
        <v>9027</v>
      </c>
      <c r="C2619" t="s">
        <v>5240</v>
      </c>
      <c r="D2619" s="105" t="s">
        <v>919</v>
      </c>
      <c r="E2619" s="187">
        <v>43619</v>
      </c>
      <c r="F2619" t="s">
        <v>4979</v>
      </c>
      <c r="H2619" t="s">
        <v>8429</v>
      </c>
    </row>
    <row r="2620" spans="1:8">
      <c r="A2620" t="s">
        <v>8627</v>
      </c>
      <c r="B2620" t="s">
        <v>9028</v>
      </c>
      <c r="C2620" t="s">
        <v>5241</v>
      </c>
      <c r="D2620" s="105" t="s">
        <v>5242</v>
      </c>
      <c r="E2620" s="187">
        <v>43617</v>
      </c>
      <c r="F2620" t="s">
        <v>3812</v>
      </c>
      <c r="H2620" t="s">
        <v>7617</v>
      </c>
    </row>
    <row r="2621" spans="1:8">
      <c r="A2621" t="s">
        <v>6531</v>
      </c>
      <c r="B2621" t="s">
        <v>9029</v>
      </c>
      <c r="C2621" t="s">
        <v>5243</v>
      </c>
      <c r="D2621" s="105" t="s">
        <v>5244</v>
      </c>
      <c r="E2621" s="187">
        <v>43620</v>
      </c>
      <c r="F2621" t="s">
        <v>3812</v>
      </c>
      <c r="H2621" t="s">
        <v>7749</v>
      </c>
    </row>
    <row r="2622" spans="1:8">
      <c r="A2622" t="s">
        <v>6531</v>
      </c>
      <c r="B2622" t="s">
        <v>9030</v>
      </c>
      <c r="C2622" t="s">
        <v>5245</v>
      </c>
      <c r="D2622" s="105" t="s">
        <v>5246</v>
      </c>
      <c r="E2622" s="187">
        <v>43620</v>
      </c>
      <c r="F2622" t="s">
        <v>3812</v>
      </c>
      <c r="H2622" t="s">
        <v>7749</v>
      </c>
    </row>
    <row r="2623" spans="1:8">
      <c r="A2623" t="s">
        <v>7702</v>
      </c>
      <c r="B2623" t="s">
        <v>9031</v>
      </c>
      <c r="C2623" t="s">
        <v>5247</v>
      </c>
      <c r="D2623" s="105" t="s">
        <v>252</v>
      </c>
      <c r="E2623" s="187">
        <v>43620</v>
      </c>
      <c r="F2623" t="s">
        <v>3812</v>
      </c>
      <c r="H2623" t="s">
        <v>8164</v>
      </c>
    </row>
    <row r="2624" spans="1:8">
      <c r="A2624" t="s">
        <v>7702</v>
      </c>
      <c r="B2624" t="s">
        <v>9032</v>
      </c>
      <c r="C2624" t="s">
        <v>5248</v>
      </c>
      <c r="D2624" s="105" t="s">
        <v>5249</v>
      </c>
      <c r="E2624" s="187">
        <v>43620</v>
      </c>
      <c r="F2624" t="s">
        <v>3812</v>
      </c>
      <c r="H2624" t="s">
        <v>8164</v>
      </c>
    </row>
    <row r="2625" spans="1:8">
      <c r="A2625" t="s">
        <v>6078</v>
      </c>
      <c r="B2625" t="s">
        <v>9033</v>
      </c>
      <c r="C2625" t="s">
        <v>5250</v>
      </c>
      <c r="D2625" s="105" t="s">
        <v>4130</v>
      </c>
      <c r="E2625" s="187">
        <v>43623</v>
      </c>
      <c r="F2625" t="s">
        <v>4979</v>
      </c>
      <c r="H2625" t="s">
        <v>8291</v>
      </c>
    </row>
    <row r="2626" spans="1:8">
      <c r="A2626" t="s">
        <v>6078</v>
      </c>
      <c r="B2626" t="s">
        <v>6092</v>
      </c>
      <c r="C2626" t="s">
        <v>5251</v>
      </c>
      <c r="D2626" s="105" t="s">
        <v>123</v>
      </c>
      <c r="E2626" s="187">
        <v>43623</v>
      </c>
      <c r="F2626" t="s">
        <v>4979</v>
      </c>
      <c r="H2626" t="s">
        <v>7951</v>
      </c>
    </row>
    <row r="2627" spans="1:8">
      <c r="A2627" t="s">
        <v>6531</v>
      </c>
      <c r="B2627" t="s">
        <v>9034</v>
      </c>
      <c r="C2627" t="s">
        <v>5252</v>
      </c>
      <c r="D2627" s="105" t="s">
        <v>5253</v>
      </c>
      <c r="E2627" s="187">
        <v>43624</v>
      </c>
      <c r="F2627" t="s">
        <v>3812</v>
      </c>
      <c r="H2627" t="s">
        <v>1141</v>
      </c>
    </row>
    <row r="2628" spans="1:8">
      <c r="A2628" t="s">
        <v>6531</v>
      </c>
      <c r="B2628" t="s">
        <v>9035</v>
      </c>
      <c r="C2628" t="s">
        <v>5254</v>
      </c>
      <c r="D2628" s="105" t="s">
        <v>5255</v>
      </c>
      <c r="E2628" s="187">
        <v>43627</v>
      </c>
      <c r="F2628" t="s">
        <v>3812</v>
      </c>
      <c r="H2628" t="s">
        <v>6628</v>
      </c>
    </row>
    <row r="2629" spans="1:8">
      <c r="A2629" t="s">
        <v>58</v>
      </c>
      <c r="B2629" t="s">
        <v>8854</v>
      </c>
      <c r="C2629" t="s">
        <v>5256</v>
      </c>
      <c r="D2629" s="105" t="s">
        <v>4923</v>
      </c>
      <c r="E2629" s="187">
        <v>43617</v>
      </c>
      <c r="F2629" t="s">
        <v>15</v>
      </c>
      <c r="H2629" t="s">
        <v>9036</v>
      </c>
    </row>
    <row r="2630" spans="1:8">
      <c r="A2630" t="s">
        <v>6078</v>
      </c>
      <c r="B2630" t="s">
        <v>8927</v>
      </c>
      <c r="C2630" t="s">
        <v>5257</v>
      </c>
      <c r="D2630" s="105" t="s">
        <v>3482</v>
      </c>
      <c r="E2630" s="187">
        <v>43626</v>
      </c>
      <c r="F2630" t="s">
        <v>4979</v>
      </c>
      <c r="H2630" t="s">
        <v>8538</v>
      </c>
    </row>
    <row r="2631" spans="1:8">
      <c r="A2631" t="s">
        <v>6078</v>
      </c>
      <c r="B2631" t="s">
        <v>9037</v>
      </c>
      <c r="C2631" t="s">
        <v>5258</v>
      </c>
      <c r="D2631" s="105" t="s">
        <v>5259</v>
      </c>
      <c r="E2631" s="187">
        <v>43626</v>
      </c>
      <c r="F2631" t="s">
        <v>107</v>
      </c>
      <c r="H2631" t="s">
        <v>8429</v>
      </c>
    </row>
    <row r="2632" spans="1:8">
      <c r="A2632" t="s">
        <v>6078</v>
      </c>
      <c r="B2632" t="s">
        <v>9038</v>
      </c>
      <c r="C2632" t="s">
        <v>5260</v>
      </c>
      <c r="D2632" s="105" t="s">
        <v>5261</v>
      </c>
      <c r="E2632" s="187">
        <v>43626</v>
      </c>
      <c r="F2632" t="s">
        <v>4979</v>
      </c>
      <c r="H2632" t="s">
        <v>8429</v>
      </c>
    </row>
    <row r="2633" spans="1:8">
      <c r="A2633" t="s">
        <v>6078</v>
      </c>
      <c r="B2633" t="s">
        <v>9039</v>
      </c>
      <c r="C2633" t="s">
        <v>5262</v>
      </c>
      <c r="D2633" s="105" t="s">
        <v>5263</v>
      </c>
      <c r="E2633" s="187">
        <v>43626</v>
      </c>
      <c r="F2633" t="s">
        <v>4979</v>
      </c>
      <c r="H2633" t="s">
        <v>8429</v>
      </c>
    </row>
    <row r="2634" spans="1:8">
      <c r="A2634" t="s">
        <v>6078</v>
      </c>
      <c r="B2634" t="s">
        <v>9040</v>
      </c>
      <c r="C2634" t="s">
        <v>5264</v>
      </c>
      <c r="D2634" s="105" t="s">
        <v>5265</v>
      </c>
      <c r="E2634" s="187">
        <v>43626</v>
      </c>
      <c r="F2634" t="s">
        <v>3234</v>
      </c>
      <c r="H2634" t="s">
        <v>9041</v>
      </c>
    </row>
    <row r="2635" spans="1:8">
      <c r="A2635" t="s">
        <v>6078</v>
      </c>
      <c r="B2635" t="s">
        <v>9042</v>
      </c>
      <c r="C2635" t="s">
        <v>5266</v>
      </c>
      <c r="D2635" s="105" t="s">
        <v>5267</v>
      </c>
      <c r="E2635" s="187">
        <v>43628</v>
      </c>
      <c r="F2635" t="s">
        <v>3812</v>
      </c>
      <c r="H2635" t="s">
        <v>6664</v>
      </c>
    </row>
    <row r="2636" spans="1:8">
      <c r="A2636" t="s">
        <v>6078</v>
      </c>
      <c r="B2636" t="s">
        <v>9043</v>
      </c>
      <c r="C2636" t="s">
        <v>5268</v>
      </c>
      <c r="D2636" s="105" t="s">
        <v>5269</v>
      </c>
      <c r="E2636" s="187">
        <v>43628</v>
      </c>
      <c r="F2636" t="s">
        <v>3812</v>
      </c>
      <c r="H2636" t="s">
        <v>6664</v>
      </c>
    </row>
    <row r="2637" spans="1:8">
      <c r="A2637" t="s">
        <v>6078</v>
      </c>
      <c r="B2637" t="s">
        <v>9044</v>
      </c>
      <c r="C2637" t="s">
        <v>5270</v>
      </c>
      <c r="D2637" s="105" t="s">
        <v>5271</v>
      </c>
      <c r="E2637" s="187">
        <v>43624</v>
      </c>
      <c r="F2637" t="s">
        <v>4979</v>
      </c>
      <c r="H2637" t="s">
        <v>8291</v>
      </c>
    </row>
    <row r="2638" spans="1:8">
      <c r="A2638" t="s">
        <v>8627</v>
      </c>
      <c r="B2638" t="s">
        <v>9045</v>
      </c>
      <c r="C2638" t="s">
        <v>5272</v>
      </c>
      <c r="D2638" s="105" t="s">
        <v>1100</v>
      </c>
      <c r="E2638" s="187">
        <v>43626</v>
      </c>
      <c r="F2638" t="s">
        <v>203</v>
      </c>
      <c r="H2638" t="s">
        <v>8558</v>
      </c>
    </row>
    <row r="2639" spans="1:8">
      <c r="A2639" t="s">
        <v>8627</v>
      </c>
      <c r="B2639" t="s">
        <v>9046</v>
      </c>
      <c r="C2639" t="s">
        <v>5273</v>
      </c>
      <c r="D2639" s="105" t="s">
        <v>9047</v>
      </c>
      <c r="E2639" s="187">
        <v>43627</v>
      </c>
      <c r="F2639" t="s">
        <v>3812</v>
      </c>
      <c r="H2639" t="s">
        <v>7263</v>
      </c>
    </row>
    <row r="2640" spans="1:8">
      <c r="A2640" t="s">
        <v>8627</v>
      </c>
      <c r="B2640" t="s">
        <v>9048</v>
      </c>
      <c r="C2640" t="s">
        <v>5274</v>
      </c>
      <c r="D2640" s="105" t="s">
        <v>5275</v>
      </c>
      <c r="E2640" s="187">
        <v>43627</v>
      </c>
      <c r="F2640" t="s">
        <v>3812</v>
      </c>
      <c r="H2640" t="s">
        <v>7263</v>
      </c>
    </row>
    <row r="2641" spans="1:8">
      <c r="A2641" t="s">
        <v>7652</v>
      </c>
      <c r="B2641" t="s">
        <v>9049</v>
      </c>
      <c r="C2641" t="s">
        <v>5276</v>
      </c>
      <c r="D2641" s="105" t="s">
        <v>4077</v>
      </c>
      <c r="E2641" s="187">
        <v>43627</v>
      </c>
      <c r="F2641" t="s">
        <v>3812</v>
      </c>
      <c r="H2641" t="s">
        <v>7749</v>
      </c>
    </row>
    <row r="2642" spans="1:8">
      <c r="A2642" t="s">
        <v>6078</v>
      </c>
      <c r="B2642" t="s">
        <v>9050</v>
      </c>
      <c r="C2642" t="s">
        <v>5277</v>
      </c>
      <c r="D2642" s="105" t="s">
        <v>5278</v>
      </c>
      <c r="E2642" s="187">
        <v>43627</v>
      </c>
      <c r="F2642" t="s">
        <v>4979</v>
      </c>
      <c r="H2642" t="s">
        <v>8291</v>
      </c>
    </row>
    <row r="2643" spans="1:8">
      <c r="A2643" t="s">
        <v>6078</v>
      </c>
      <c r="B2643" t="s">
        <v>7782</v>
      </c>
      <c r="C2643" t="s">
        <v>5279</v>
      </c>
      <c r="D2643" s="105" t="s">
        <v>2884</v>
      </c>
      <c r="E2643" s="187">
        <v>43627</v>
      </c>
      <c r="F2643" t="s">
        <v>4979</v>
      </c>
      <c r="H2643" t="s">
        <v>8291</v>
      </c>
    </row>
    <row r="2644" spans="1:8">
      <c r="A2644" t="s">
        <v>6078</v>
      </c>
      <c r="B2644" t="s">
        <v>9051</v>
      </c>
      <c r="C2644" t="s">
        <v>5280</v>
      </c>
      <c r="D2644" s="105" t="s">
        <v>5281</v>
      </c>
      <c r="E2644" s="187">
        <v>43630</v>
      </c>
      <c r="F2644" t="s">
        <v>4979</v>
      </c>
      <c r="H2644" t="s">
        <v>8429</v>
      </c>
    </row>
    <row r="2645" spans="1:8">
      <c r="A2645" t="s">
        <v>6078</v>
      </c>
      <c r="B2645" t="s">
        <v>9052</v>
      </c>
      <c r="C2645" t="s">
        <v>5282</v>
      </c>
      <c r="D2645" s="105" t="s">
        <v>5283</v>
      </c>
      <c r="E2645" s="187">
        <v>43630</v>
      </c>
      <c r="F2645" t="s">
        <v>4979</v>
      </c>
      <c r="H2645" t="s">
        <v>8429</v>
      </c>
    </row>
    <row r="2646" spans="1:8">
      <c r="A2646" t="s">
        <v>8627</v>
      </c>
      <c r="B2646" t="s">
        <v>9053</v>
      </c>
      <c r="C2646" t="s">
        <v>5284</v>
      </c>
      <c r="D2646" s="105" t="s">
        <v>5285</v>
      </c>
      <c r="E2646" s="187">
        <v>43630</v>
      </c>
      <c r="F2646" t="s">
        <v>3812</v>
      </c>
      <c r="H2646" t="s">
        <v>8508</v>
      </c>
    </row>
    <row r="2647" spans="1:8">
      <c r="A2647" t="s">
        <v>7652</v>
      </c>
      <c r="B2647" t="s">
        <v>9054</v>
      </c>
      <c r="C2647" t="s">
        <v>5286</v>
      </c>
      <c r="D2647" s="105" t="s">
        <v>5287</v>
      </c>
      <c r="E2647" s="187">
        <v>43629</v>
      </c>
      <c r="F2647" t="s">
        <v>107</v>
      </c>
      <c r="H2647" t="s">
        <v>9013</v>
      </c>
    </row>
    <row r="2648" spans="1:8">
      <c r="A2648" t="s">
        <v>6531</v>
      </c>
      <c r="B2648" t="s">
        <v>9055</v>
      </c>
      <c r="C2648" t="s">
        <v>5288</v>
      </c>
      <c r="D2648" s="105" t="s">
        <v>5289</v>
      </c>
      <c r="E2648" s="187">
        <v>43633</v>
      </c>
      <c r="F2648" t="s">
        <v>3812</v>
      </c>
      <c r="H2648" t="s">
        <v>7822</v>
      </c>
    </row>
    <row r="2649" spans="1:8">
      <c r="A2649" t="s">
        <v>6531</v>
      </c>
      <c r="B2649" t="s">
        <v>9056</v>
      </c>
      <c r="C2649" t="s">
        <v>5290</v>
      </c>
      <c r="D2649" s="105" t="s">
        <v>5291</v>
      </c>
      <c r="E2649" s="187">
        <v>43633</v>
      </c>
      <c r="F2649" t="s">
        <v>3812</v>
      </c>
      <c r="H2649" t="s">
        <v>6638</v>
      </c>
    </row>
    <row r="2650" spans="1:8">
      <c r="A2650" t="s">
        <v>6531</v>
      </c>
      <c r="B2650" t="s">
        <v>9057</v>
      </c>
      <c r="C2650" t="s">
        <v>5292</v>
      </c>
      <c r="D2650" s="105" t="s">
        <v>5293</v>
      </c>
      <c r="E2650" s="187">
        <v>43633</v>
      </c>
      <c r="F2650" t="s">
        <v>3812</v>
      </c>
      <c r="H2650" t="s">
        <v>6638</v>
      </c>
    </row>
    <row r="2651" spans="1:8">
      <c r="A2651" t="s">
        <v>6531</v>
      </c>
      <c r="B2651" t="s">
        <v>9058</v>
      </c>
      <c r="C2651" t="s">
        <v>9060</v>
      </c>
      <c r="D2651" s="105" t="s">
        <v>9059</v>
      </c>
      <c r="E2651" s="187">
        <v>43634</v>
      </c>
      <c r="F2651" t="s">
        <v>3812</v>
      </c>
      <c r="H2651" t="s">
        <v>6628</v>
      </c>
    </row>
    <row r="2652" spans="1:8">
      <c r="A2652" t="s">
        <v>6531</v>
      </c>
      <c r="B2652" t="s">
        <v>9061</v>
      </c>
      <c r="C2652" t="s">
        <v>9063</v>
      </c>
      <c r="D2652" s="105" t="s">
        <v>9062</v>
      </c>
      <c r="E2652" s="187">
        <v>43635</v>
      </c>
      <c r="F2652" t="s">
        <v>3812</v>
      </c>
      <c r="H2652" t="s">
        <v>6638</v>
      </c>
    </row>
    <row r="2653" spans="1:8">
      <c r="A2653" t="s">
        <v>8627</v>
      </c>
      <c r="B2653" t="s">
        <v>9064</v>
      </c>
      <c r="C2653" t="s">
        <v>9065</v>
      </c>
      <c r="D2653" s="105" t="s">
        <v>7276</v>
      </c>
      <c r="E2653" s="187">
        <v>43634</v>
      </c>
      <c r="F2653" t="s">
        <v>3812</v>
      </c>
      <c r="H2653" t="s">
        <v>7276</v>
      </c>
    </row>
    <row r="2654" spans="1:8">
      <c r="A2654" t="s">
        <v>6078</v>
      </c>
      <c r="B2654" t="s">
        <v>9066</v>
      </c>
      <c r="C2654" t="s">
        <v>9068</v>
      </c>
      <c r="D2654" s="105" t="s">
        <v>9067</v>
      </c>
      <c r="E2654" s="187">
        <v>43638</v>
      </c>
      <c r="F2654" t="s">
        <v>3234</v>
      </c>
      <c r="H2654" t="s">
        <v>9069</v>
      </c>
    </row>
    <row r="2655" spans="1:8">
      <c r="A2655" t="s">
        <v>6078</v>
      </c>
      <c r="B2655" t="s">
        <v>9070</v>
      </c>
      <c r="C2655" t="s">
        <v>9072</v>
      </c>
      <c r="D2655" s="105" t="s">
        <v>9071</v>
      </c>
      <c r="E2655" s="187">
        <v>43638</v>
      </c>
      <c r="F2655" t="s">
        <v>3234</v>
      </c>
      <c r="H2655" t="s">
        <v>9073</v>
      </c>
    </row>
    <row r="2656" spans="1:8">
      <c r="A2656" t="s">
        <v>7274</v>
      </c>
      <c r="B2656" t="s">
        <v>9074</v>
      </c>
      <c r="C2656" t="s">
        <v>9076</v>
      </c>
      <c r="D2656" s="105" t="s">
        <v>9075</v>
      </c>
      <c r="E2656" s="187">
        <v>43636</v>
      </c>
      <c r="F2656" t="s">
        <v>107</v>
      </c>
      <c r="H2656" t="s">
        <v>6336</v>
      </c>
    </row>
    <row r="2657" spans="1:8">
      <c r="A2657" t="s">
        <v>8627</v>
      </c>
      <c r="B2657" t="s">
        <v>9077</v>
      </c>
      <c r="C2657" t="s">
        <v>9078</v>
      </c>
      <c r="D2657" s="105" t="s">
        <v>1186</v>
      </c>
      <c r="E2657" s="187">
        <v>43640</v>
      </c>
      <c r="F2657" t="s">
        <v>3812</v>
      </c>
      <c r="H2657" t="s">
        <v>9079</v>
      </c>
    </row>
    <row r="2658" spans="1:8">
      <c r="A2658" t="s">
        <v>6078</v>
      </c>
      <c r="B2658" t="s">
        <v>9080</v>
      </c>
      <c r="C2658" t="s">
        <v>9082</v>
      </c>
      <c r="D2658" s="105" t="s">
        <v>9081</v>
      </c>
      <c r="E2658" s="187">
        <v>43641</v>
      </c>
      <c r="F2658" t="s">
        <v>3234</v>
      </c>
      <c r="H2658" t="s">
        <v>9069</v>
      </c>
    </row>
    <row r="2659" spans="1:8">
      <c r="A2659" t="s">
        <v>6078</v>
      </c>
      <c r="B2659" t="s">
        <v>9083</v>
      </c>
      <c r="C2659" t="s">
        <v>9085</v>
      </c>
      <c r="D2659" s="105" t="s">
        <v>9084</v>
      </c>
      <c r="E2659" s="187">
        <v>43647</v>
      </c>
      <c r="F2659" t="s">
        <v>176</v>
      </c>
      <c r="H2659" t="s">
        <v>8538</v>
      </c>
    </row>
    <row r="2660" spans="1:8">
      <c r="A2660" t="s">
        <v>6078</v>
      </c>
      <c r="B2660" t="s">
        <v>9086</v>
      </c>
      <c r="C2660" t="s">
        <v>9088</v>
      </c>
      <c r="D2660" s="105" t="s">
        <v>9087</v>
      </c>
      <c r="E2660" s="187">
        <v>43647</v>
      </c>
      <c r="F2660" t="s">
        <v>4979</v>
      </c>
      <c r="H2660" t="s">
        <v>8429</v>
      </c>
    </row>
    <row r="2661" spans="1:8">
      <c r="A2661" t="s">
        <v>6078</v>
      </c>
      <c r="B2661" t="s">
        <v>7204</v>
      </c>
      <c r="C2661" t="s">
        <v>9089</v>
      </c>
      <c r="D2661" s="105" t="s">
        <v>1875</v>
      </c>
      <c r="E2661" s="187">
        <v>43647</v>
      </c>
      <c r="F2661" t="s">
        <v>4979</v>
      </c>
      <c r="H2661" t="s">
        <v>8429</v>
      </c>
    </row>
    <row r="2662" spans="1:8">
      <c r="A2662" t="s">
        <v>6078</v>
      </c>
      <c r="B2662" t="s">
        <v>9090</v>
      </c>
      <c r="C2662" t="s">
        <v>9092</v>
      </c>
      <c r="D2662" s="105" t="s">
        <v>9091</v>
      </c>
      <c r="E2662" s="187">
        <v>43647</v>
      </c>
      <c r="F2662" t="s">
        <v>4979</v>
      </c>
      <c r="H2662" t="s">
        <v>8500</v>
      </c>
    </row>
    <row r="2663" spans="1:8">
      <c r="A2663" t="s">
        <v>6078</v>
      </c>
      <c r="B2663" t="s">
        <v>9093</v>
      </c>
      <c r="C2663" t="s">
        <v>9095</v>
      </c>
      <c r="D2663" s="105" t="s">
        <v>9094</v>
      </c>
      <c r="E2663" s="187">
        <v>43647</v>
      </c>
      <c r="F2663" t="s">
        <v>4979</v>
      </c>
      <c r="H2663" t="s">
        <v>7936</v>
      </c>
    </row>
    <row r="2664" spans="1:8">
      <c r="A2664" t="s">
        <v>6531</v>
      </c>
      <c r="B2664" t="s">
        <v>9096</v>
      </c>
      <c r="C2664" t="s">
        <v>9098</v>
      </c>
      <c r="D2664" s="105" t="s">
        <v>9097</v>
      </c>
      <c r="E2664" s="187">
        <v>43647</v>
      </c>
      <c r="F2664" t="s">
        <v>3812</v>
      </c>
      <c r="H2664" t="s">
        <v>1141</v>
      </c>
    </row>
    <row r="2665" spans="1:8">
      <c r="A2665" t="s">
        <v>6531</v>
      </c>
      <c r="B2665" t="s">
        <v>9099</v>
      </c>
      <c r="C2665" t="s">
        <v>9101</v>
      </c>
      <c r="D2665" s="105" t="s">
        <v>9100</v>
      </c>
      <c r="E2665" s="187">
        <v>43647</v>
      </c>
      <c r="F2665" t="s">
        <v>3812</v>
      </c>
      <c r="H2665" t="s">
        <v>6569</v>
      </c>
    </row>
    <row r="2666" spans="1:8">
      <c r="A2666" t="s">
        <v>6531</v>
      </c>
      <c r="B2666" t="s">
        <v>9102</v>
      </c>
      <c r="C2666" t="s">
        <v>9104</v>
      </c>
      <c r="D2666" s="105" t="s">
        <v>9103</v>
      </c>
      <c r="E2666" s="187">
        <v>43647</v>
      </c>
      <c r="F2666" t="s">
        <v>3812</v>
      </c>
      <c r="H2666" t="s">
        <v>8253</v>
      </c>
    </row>
    <row r="2667" spans="1:8">
      <c r="A2667" t="s">
        <v>6531</v>
      </c>
      <c r="B2667" t="s">
        <v>9105</v>
      </c>
      <c r="C2667" t="s">
        <v>9106</v>
      </c>
      <c r="D2667" s="105" t="s">
        <v>1242</v>
      </c>
      <c r="E2667" s="187">
        <v>43647</v>
      </c>
      <c r="F2667" t="s">
        <v>3812</v>
      </c>
      <c r="H2667" t="s">
        <v>8355</v>
      </c>
    </row>
    <row r="2668" spans="1:8">
      <c r="A2668" t="s">
        <v>6531</v>
      </c>
      <c r="B2668" t="s">
        <v>9107</v>
      </c>
      <c r="C2668" t="s">
        <v>9109</v>
      </c>
      <c r="D2668" s="105" t="s">
        <v>9108</v>
      </c>
      <c r="E2668" s="187">
        <v>43647</v>
      </c>
      <c r="F2668" t="s">
        <v>3812</v>
      </c>
      <c r="H2668" t="s">
        <v>8355</v>
      </c>
    </row>
    <row r="2669" spans="1:8">
      <c r="A2669" t="s">
        <v>7652</v>
      </c>
      <c r="B2669" t="s">
        <v>9110</v>
      </c>
      <c r="C2669" t="s">
        <v>9112</v>
      </c>
      <c r="D2669" s="105" t="s">
        <v>9111</v>
      </c>
      <c r="E2669" s="187">
        <v>43647</v>
      </c>
      <c r="F2669" t="s">
        <v>3812</v>
      </c>
      <c r="H2669" t="s">
        <v>7455</v>
      </c>
    </row>
    <row r="2670" spans="1:8">
      <c r="A2670" t="s">
        <v>6531</v>
      </c>
      <c r="B2670" t="s">
        <v>9113</v>
      </c>
      <c r="C2670" t="s">
        <v>9115</v>
      </c>
      <c r="D2670" s="105" t="s">
        <v>9114</v>
      </c>
      <c r="E2670" s="187">
        <v>43647</v>
      </c>
      <c r="F2670" t="s">
        <v>3812</v>
      </c>
      <c r="H2670" t="s">
        <v>8503</v>
      </c>
    </row>
    <row r="2671" spans="1:8">
      <c r="A2671" t="s">
        <v>6531</v>
      </c>
      <c r="B2671" t="s">
        <v>9116</v>
      </c>
      <c r="C2671" t="s">
        <v>9118</v>
      </c>
      <c r="D2671" s="105" t="s">
        <v>9117</v>
      </c>
      <c r="E2671" s="187">
        <v>43647</v>
      </c>
      <c r="F2671" t="s">
        <v>3812</v>
      </c>
      <c r="H2671" t="s">
        <v>6706</v>
      </c>
    </row>
    <row r="2672" spans="1:8">
      <c r="A2672" t="s">
        <v>6078</v>
      </c>
      <c r="B2672" t="s">
        <v>9119</v>
      </c>
      <c r="C2672" t="s">
        <v>9121</v>
      </c>
      <c r="D2672" s="105" t="s">
        <v>9120</v>
      </c>
      <c r="E2672" s="187">
        <v>43647</v>
      </c>
      <c r="F2672" t="s">
        <v>176</v>
      </c>
      <c r="H2672" t="s">
        <v>7951</v>
      </c>
    </row>
    <row r="2673" spans="1:8">
      <c r="A2673" t="s">
        <v>6078</v>
      </c>
      <c r="B2673" t="s">
        <v>9122</v>
      </c>
      <c r="C2673" t="s">
        <v>9124</v>
      </c>
      <c r="D2673" s="105" t="s">
        <v>9123</v>
      </c>
      <c r="E2673" s="187">
        <v>43647</v>
      </c>
      <c r="F2673" t="s">
        <v>4979</v>
      </c>
      <c r="H2673" t="s">
        <v>8604</v>
      </c>
    </row>
    <row r="2674" spans="1:8">
      <c r="A2674" t="s">
        <v>6078</v>
      </c>
      <c r="B2674" t="s">
        <v>9125</v>
      </c>
      <c r="C2674" t="s">
        <v>9126</v>
      </c>
      <c r="D2674" s="105" t="s">
        <v>2118</v>
      </c>
      <c r="E2674" s="187">
        <v>43647</v>
      </c>
      <c r="F2674" t="s">
        <v>4979</v>
      </c>
      <c r="H2674" t="s">
        <v>8604</v>
      </c>
    </row>
    <row r="2675" spans="1:8">
      <c r="A2675" t="s">
        <v>6078</v>
      </c>
      <c r="B2675" t="s">
        <v>9127</v>
      </c>
      <c r="C2675" t="s">
        <v>9129</v>
      </c>
      <c r="D2675" s="105" t="s">
        <v>9128</v>
      </c>
      <c r="E2675" s="187">
        <v>43647</v>
      </c>
      <c r="F2675" t="s">
        <v>4979</v>
      </c>
      <c r="H2675" t="s">
        <v>8429</v>
      </c>
    </row>
    <row r="2676" spans="1:8">
      <c r="A2676" t="s">
        <v>7652</v>
      </c>
      <c r="B2676" t="s">
        <v>9130</v>
      </c>
      <c r="C2676" t="s">
        <v>9132</v>
      </c>
      <c r="D2676" s="105" t="s">
        <v>9131</v>
      </c>
      <c r="E2676" s="187">
        <v>43647</v>
      </c>
      <c r="F2676" t="s">
        <v>3812</v>
      </c>
      <c r="H2676" t="s">
        <v>9133</v>
      </c>
    </row>
    <row r="2677" spans="1:8">
      <c r="A2677" t="s">
        <v>6531</v>
      </c>
      <c r="B2677" t="s">
        <v>9134</v>
      </c>
      <c r="C2677" t="s">
        <v>9136</v>
      </c>
      <c r="D2677" s="105" t="s">
        <v>9135</v>
      </c>
      <c r="E2677" s="187">
        <v>43647</v>
      </c>
      <c r="F2677" t="s">
        <v>3812</v>
      </c>
      <c r="H2677" t="s">
        <v>8807</v>
      </c>
    </row>
    <row r="2678" spans="1:8">
      <c r="A2678" t="s">
        <v>6531</v>
      </c>
      <c r="B2678" t="s">
        <v>6572</v>
      </c>
      <c r="C2678" t="s">
        <v>9137</v>
      </c>
      <c r="D2678" s="105" t="s">
        <v>865</v>
      </c>
      <c r="E2678" s="187">
        <v>43647</v>
      </c>
      <c r="F2678" t="s">
        <v>3812</v>
      </c>
      <c r="H2678" t="s">
        <v>8807</v>
      </c>
    </row>
    <row r="2679" spans="1:8">
      <c r="A2679" t="s">
        <v>8627</v>
      </c>
      <c r="B2679" t="s">
        <v>9138</v>
      </c>
      <c r="C2679" t="s">
        <v>9140</v>
      </c>
      <c r="D2679" s="105" t="s">
        <v>9139</v>
      </c>
      <c r="E2679" s="187">
        <v>43647</v>
      </c>
      <c r="F2679" t="s">
        <v>3812</v>
      </c>
      <c r="H2679" t="s">
        <v>7276</v>
      </c>
    </row>
    <row r="2680" spans="1:8">
      <c r="A2680" t="s">
        <v>7274</v>
      </c>
      <c r="B2680" t="s">
        <v>9141</v>
      </c>
      <c r="C2680" t="s">
        <v>9143</v>
      </c>
      <c r="D2680" s="105" t="s">
        <v>9142</v>
      </c>
      <c r="E2680" s="187">
        <v>43647</v>
      </c>
      <c r="F2680" t="s">
        <v>3812</v>
      </c>
      <c r="H2680" t="s">
        <v>6369</v>
      </c>
    </row>
    <row r="2681" spans="1:8">
      <c r="A2681" t="s">
        <v>7274</v>
      </c>
      <c r="B2681" t="s">
        <v>9144</v>
      </c>
      <c r="C2681" t="s">
        <v>9146</v>
      </c>
      <c r="D2681" s="105" t="s">
        <v>9145</v>
      </c>
      <c r="E2681" s="187">
        <v>43647</v>
      </c>
      <c r="F2681" t="s">
        <v>3812</v>
      </c>
      <c r="H2681" t="s">
        <v>8662</v>
      </c>
    </row>
    <row r="2682" spans="1:8">
      <c r="A2682" t="s">
        <v>7274</v>
      </c>
      <c r="B2682" t="s">
        <v>9147</v>
      </c>
      <c r="C2682" t="s">
        <v>9149</v>
      </c>
      <c r="D2682" s="105" t="s">
        <v>9148</v>
      </c>
      <c r="E2682" s="187">
        <v>43647</v>
      </c>
      <c r="F2682" t="s">
        <v>3812</v>
      </c>
      <c r="H2682" t="s">
        <v>8662</v>
      </c>
    </row>
    <row r="2683" spans="1:8">
      <c r="A2683" t="s">
        <v>8701</v>
      </c>
      <c r="B2683" t="s">
        <v>9150</v>
      </c>
      <c r="C2683" t="s">
        <v>9152</v>
      </c>
      <c r="D2683" s="105" t="s">
        <v>9151</v>
      </c>
      <c r="E2683" s="187">
        <v>43647</v>
      </c>
      <c r="F2683" t="s">
        <v>3812</v>
      </c>
      <c r="H2683" t="s">
        <v>7866</v>
      </c>
    </row>
    <row r="2684" spans="1:8">
      <c r="A2684" t="s">
        <v>8701</v>
      </c>
      <c r="B2684" t="s">
        <v>9153</v>
      </c>
      <c r="C2684" t="s">
        <v>9155</v>
      </c>
      <c r="D2684" s="105" t="s">
        <v>9154</v>
      </c>
      <c r="E2684" s="187">
        <v>43647</v>
      </c>
      <c r="F2684" t="s">
        <v>3812</v>
      </c>
      <c r="H2684" t="s">
        <v>7866</v>
      </c>
    </row>
    <row r="2685" spans="1:8">
      <c r="A2685" t="s">
        <v>8701</v>
      </c>
      <c r="B2685" t="s">
        <v>9156</v>
      </c>
      <c r="C2685" t="s">
        <v>9158</v>
      </c>
      <c r="D2685" s="105" t="s">
        <v>9157</v>
      </c>
      <c r="E2685" s="187">
        <v>43647</v>
      </c>
      <c r="F2685" t="s">
        <v>3812</v>
      </c>
      <c r="H2685" t="s">
        <v>7866</v>
      </c>
    </row>
    <row r="2686" spans="1:8">
      <c r="A2686" t="s">
        <v>8701</v>
      </c>
      <c r="B2686" t="s">
        <v>9159</v>
      </c>
      <c r="C2686" t="s">
        <v>9161</v>
      </c>
      <c r="D2686" s="105" t="s">
        <v>9160</v>
      </c>
      <c r="E2686" s="187">
        <v>43647</v>
      </c>
      <c r="F2686" t="s">
        <v>3812</v>
      </c>
      <c r="H2686" t="s">
        <v>7866</v>
      </c>
    </row>
    <row r="2687" spans="1:8">
      <c r="A2687" t="s">
        <v>8701</v>
      </c>
      <c r="B2687" t="s">
        <v>9162</v>
      </c>
      <c r="C2687" t="s">
        <v>9164</v>
      </c>
      <c r="D2687" s="105" t="s">
        <v>9163</v>
      </c>
      <c r="E2687" s="187">
        <v>43647</v>
      </c>
      <c r="F2687" t="s">
        <v>3812</v>
      </c>
      <c r="H2687" t="s">
        <v>3977</v>
      </c>
    </row>
    <row r="2688" spans="1:8">
      <c r="A2688" t="s">
        <v>8701</v>
      </c>
      <c r="B2688" t="s">
        <v>9165</v>
      </c>
      <c r="C2688" t="s">
        <v>9166</v>
      </c>
      <c r="D2688" s="105" t="s">
        <v>1468</v>
      </c>
      <c r="E2688" s="187">
        <v>43647</v>
      </c>
      <c r="F2688" t="s">
        <v>3812</v>
      </c>
      <c r="H2688" t="s">
        <v>3977</v>
      </c>
    </row>
    <row r="2689" spans="1:8">
      <c r="A2689" t="s">
        <v>8701</v>
      </c>
      <c r="B2689" t="s">
        <v>9167</v>
      </c>
      <c r="C2689" t="s">
        <v>9169</v>
      </c>
      <c r="D2689" s="105" t="s">
        <v>9168</v>
      </c>
      <c r="E2689" s="187">
        <v>43647</v>
      </c>
      <c r="F2689" t="s">
        <v>3812</v>
      </c>
      <c r="H2689" t="s">
        <v>3977</v>
      </c>
    </row>
    <row r="2690" spans="1:8">
      <c r="A2690" t="s">
        <v>8701</v>
      </c>
      <c r="B2690" t="s">
        <v>9170</v>
      </c>
      <c r="C2690" t="s">
        <v>9172</v>
      </c>
      <c r="D2690" s="105" t="s">
        <v>9171</v>
      </c>
      <c r="E2690" s="187">
        <v>43647</v>
      </c>
      <c r="F2690" t="s">
        <v>3812</v>
      </c>
      <c r="H2690" t="s">
        <v>3977</v>
      </c>
    </row>
    <row r="2691" spans="1:8">
      <c r="A2691" t="s">
        <v>6078</v>
      </c>
      <c r="B2691" t="s">
        <v>8581</v>
      </c>
      <c r="C2691" t="s">
        <v>9173</v>
      </c>
      <c r="D2691" s="105" t="s">
        <v>4446</v>
      </c>
      <c r="E2691" s="187" t="s">
        <v>9174</v>
      </c>
      <c r="F2691" t="s">
        <v>176</v>
      </c>
      <c r="H2691" t="s">
        <v>7936</v>
      </c>
    </row>
    <row r="2692" spans="1:8">
      <c r="A2692" t="s">
        <v>6078</v>
      </c>
      <c r="B2692" t="s">
        <v>9175</v>
      </c>
      <c r="C2692" t="s">
        <v>9177</v>
      </c>
      <c r="D2692" s="105" t="s">
        <v>9176</v>
      </c>
      <c r="E2692" s="187">
        <v>43649</v>
      </c>
      <c r="F2692" t="s">
        <v>107</v>
      </c>
      <c r="H2692" t="s">
        <v>8538</v>
      </c>
    </row>
    <row r="2693" spans="1:8">
      <c r="A2693" t="s">
        <v>6078</v>
      </c>
      <c r="B2693" t="s">
        <v>9178</v>
      </c>
      <c r="C2693" t="s">
        <v>9180</v>
      </c>
      <c r="D2693" s="105" t="s">
        <v>9179</v>
      </c>
      <c r="E2693" s="187">
        <v>43647</v>
      </c>
      <c r="F2693" t="s">
        <v>4979</v>
      </c>
      <c r="H2693" t="s">
        <v>8604</v>
      </c>
    </row>
    <row r="2694" spans="1:8">
      <c r="A2694" t="s">
        <v>6078</v>
      </c>
      <c r="B2694" t="s">
        <v>8950</v>
      </c>
      <c r="C2694" t="s">
        <v>9181</v>
      </c>
      <c r="D2694" s="105" t="s">
        <v>5097</v>
      </c>
      <c r="E2694" s="187">
        <v>43647</v>
      </c>
      <c r="F2694" t="s">
        <v>4979</v>
      </c>
      <c r="H2694" t="s">
        <v>8604</v>
      </c>
    </row>
    <row r="2695" spans="1:8">
      <c r="A2695" t="s">
        <v>6078</v>
      </c>
      <c r="B2695" t="s">
        <v>6092</v>
      </c>
      <c r="C2695" t="s">
        <v>9182</v>
      </c>
      <c r="D2695" s="105" t="s">
        <v>123</v>
      </c>
      <c r="E2695" s="187">
        <v>43647</v>
      </c>
      <c r="F2695" t="s">
        <v>4979</v>
      </c>
      <c r="H2695" t="s">
        <v>7951</v>
      </c>
    </row>
    <row r="2696" spans="1:8">
      <c r="A2696" t="s">
        <v>6078</v>
      </c>
      <c r="B2696" t="s">
        <v>9183</v>
      </c>
      <c r="C2696" t="s">
        <v>9185</v>
      </c>
      <c r="D2696" s="105" t="s">
        <v>9184</v>
      </c>
      <c r="E2696" s="187">
        <v>43652</v>
      </c>
      <c r="F2696" t="s">
        <v>3812</v>
      </c>
      <c r="H2696" t="s">
        <v>9186</v>
      </c>
    </row>
    <row r="2697" spans="1:8">
      <c r="A2697" t="s">
        <v>6078</v>
      </c>
      <c r="B2697" t="s">
        <v>9187</v>
      </c>
      <c r="C2697" t="s">
        <v>9189</v>
      </c>
      <c r="D2697" s="105" t="s">
        <v>9188</v>
      </c>
      <c r="E2697" s="187">
        <v>43652</v>
      </c>
      <c r="F2697" t="s">
        <v>176</v>
      </c>
      <c r="H2697" t="s">
        <v>8291</v>
      </c>
    </row>
    <row r="2698" spans="1:8">
      <c r="A2698" t="s">
        <v>6078</v>
      </c>
      <c r="B2698" t="s">
        <v>9190</v>
      </c>
      <c r="C2698" t="s">
        <v>9191</v>
      </c>
      <c r="D2698" s="105" t="s">
        <v>1141</v>
      </c>
      <c r="E2698" s="187">
        <v>43652</v>
      </c>
      <c r="F2698" t="s">
        <v>3812</v>
      </c>
      <c r="H2698" t="s">
        <v>8150</v>
      </c>
    </row>
    <row r="2699" spans="1:8">
      <c r="A2699" t="s">
        <v>6078</v>
      </c>
      <c r="B2699" t="s">
        <v>9192</v>
      </c>
      <c r="C2699" t="s">
        <v>9193</v>
      </c>
      <c r="D2699" s="105" t="s">
        <v>3495</v>
      </c>
      <c r="E2699" s="187">
        <v>43655</v>
      </c>
      <c r="F2699" t="s">
        <v>176</v>
      </c>
      <c r="H2699" t="s">
        <v>8429</v>
      </c>
    </row>
    <row r="2700" spans="1:8">
      <c r="A2700" t="s">
        <v>7274</v>
      </c>
      <c r="B2700" t="s">
        <v>9194</v>
      </c>
      <c r="C2700" t="s">
        <v>9196</v>
      </c>
      <c r="D2700" s="105" t="s">
        <v>9195</v>
      </c>
      <c r="E2700" s="187">
        <v>43652</v>
      </c>
      <c r="F2700" t="s">
        <v>107</v>
      </c>
      <c r="H2700" t="s">
        <v>6336</v>
      </c>
    </row>
    <row r="2701" spans="1:8">
      <c r="A2701" t="s">
        <v>8627</v>
      </c>
      <c r="B2701" t="s">
        <v>9197</v>
      </c>
      <c r="C2701" t="s">
        <v>9199</v>
      </c>
      <c r="D2701" s="105" t="s">
        <v>9198</v>
      </c>
      <c r="E2701" s="187">
        <v>43654</v>
      </c>
      <c r="F2701" t="s">
        <v>3812</v>
      </c>
      <c r="H2701" t="s">
        <v>6737</v>
      </c>
    </row>
    <row r="2702" spans="1:8">
      <c r="A2702" t="s">
        <v>8627</v>
      </c>
      <c r="B2702" t="s">
        <v>9200</v>
      </c>
      <c r="C2702" t="s">
        <v>9202</v>
      </c>
      <c r="D2702" s="105" t="s">
        <v>9201</v>
      </c>
      <c r="E2702" s="187">
        <v>43654</v>
      </c>
      <c r="F2702" t="s">
        <v>3812</v>
      </c>
      <c r="H2702" t="s">
        <v>7144</v>
      </c>
    </row>
    <row r="2703" spans="1:8">
      <c r="A2703" t="s">
        <v>8701</v>
      </c>
      <c r="B2703" t="s">
        <v>9203</v>
      </c>
      <c r="C2703" t="s">
        <v>9205</v>
      </c>
      <c r="D2703" s="105" t="s">
        <v>9204</v>
      </c>
      <c r="E2703" s="187">
        <v>43654</v>
      </c>
      <c r="F2703" t="s">
        <v>3812</v>
      </c>
      <c r="H2703" t="s">
        <v>8959</v>
      </c>
    </row>
    <row r="2704" spans="1:8">
      <c r="A2704" t="s">
        <v>8701</v>
      </c>
      <c r="B2704" t="s">
        <v>9206</v>
      </c>
      <c r="C2704" t="s">
        <v>9208</v>
      </c>
      <c r="D2704" s="105" t="s">
        <v>9207</v>
      </c>
      <c r="E2704" s="187">
        <v>43654</v>
      </c>
      <c r="F2704" t="s">
        <v>3812</v>
      </c>
      <c r="H2704" t="s">
        <v>8863</v>
      </c>
    </row>
    <row r="2705" spans="1:8">
      <c r="A2705" t="s">
        <v>8701</v>
      </c>
      <c r="B2705" t="s">
        <v>9209</v>
      </c>
      <c r="C2705" t="s">
        <v>9211</v>
      </c>
      <c r="D2705" s="105" t="s">
        <v>9210</v>
      </c>
      <c r="E2705" s="187">
        <v>43654</v>
      </c>
      <c r="F2705" t="s">
        <v>3812</v>
      </c>
      <c r="H2705" t="s">
        <v>8863</v>
      </c>
    </row>
    <row r="2706" spans="1:8">
      <c r="A2706" t="s">
        <v>6531</v>
      </c>
      <c r="B2706" t="s">
        <v>9212</v>
      </c>
      <c r="C2706" t="s">
        <v>9214</v>
      </c>
      <c r="D2706" s="105" t="s">
        <v>9213</v>
      </c>
      <c r="E2706" s="187">
        <v>43654</v>
      </c>
      <c r="F2706" t="s">
        <v>3812</v>
      </c>
      <c r="H2706" t="s">
        <v>8355</v>
      </c>
    </row>
    <row r="2707" spans="1:8">
      <c r="A2707" t="s">
        <v>6078</v>
      </c>
      <c r="B2707" t="s">
        <v>9215</v>
      </c>
      <c r="C2707" t="s">
        <v>9217</v>
      </c>
      <c r="D2707" s="105" t="s">
        <v>9216</v>
      </c>
      <c r="E2707" s="187">
        <v>43654</v>
      </c>
      <c r="F2707" t="s">
        <v>4979</v>
      </c>
      <c r="H2707" t="s">
        <v>8291</v>
      </c>
    </row>
    <row r="2708" spans="1:8">
      <c r="A2708" t="s">
        <v>6078</v>
      </c>
      <c r="B2708" t="s">
        <v>9218</v>
      </c>
      <c r="C2708" t="s">
        <v>9220</v>
      </c>
      <c r="D2708" s="105" t="s">
        <v>9219</v>
      </c>
      <c r="E2708" s="187">
        <v>43654</v>
      </c>
      <c r="F2708" t="s">
        <v>4979</v>
      </c>
      <c r="H2708" t="s">
        <v>8291</v>
      </c>
    </row>
    <row r="2709" spans="1:8">
      <c r="A2709" t="s">
        <v>8627</v>
      </c>
      <c r="B2709" t="s">
        <v>9221</v>
      </c>
      <c r="C2709" t="s">
        <v>9223</v>
      </c>
      <c r="D2709" s="105" t="s">
        <v>9222</v>
      </c>
      <c r="E2709" s="187">
        <v>43656</v>
      </c>
      <c r="F2709" t="s">
        <v>3812</v>
      </c>
      <c r="H2709" t="s">
        <v>7399</v>
      </c>
    </row>
    <row r="2710" spans="1:8">
      <c r="A2710" t="s">
        <v>6531</v>
      </c>
      <c r="B2710" t="s">
        <v>9224</v>
      </c>
      <c r="C2710" t="s">
        <v>9226</v>
      </c>
      <c r="D2710" s="105" t="s">
        <v>9225</v>
      </c>
      <c r="E2710" s="187">
        <v>43656</v>
      </c>
      <c r="F2710" t="s">
        <v>3812</v>
      </c>
      <c r="H2710" t="s">
        <v>9018</v>
      </c>
    </row>
    <row r="2711" spans="1:8">
      <c r="A2711" t="s">
        <v>6078</v>
      </c>
      <c r="B2711" t="s">
        <v>9227</v>
      </c>
      <c r="C2711" t="s">
        <v>9229</v>
      </c>
      <c r="D2711" s="105" t="s">
        <v>9228</v>
      </c>
      <c r="E2711" s="187">
        <v>43658</v>
      </c>
      <c r="F2711" t="s">
        <v>3812</v>
      </c>
      <c r="H2711" t="s">
        <v>6664</v>
      </c>
    </row>
    <row r="2712" spans="1:8">
      <c r="A2712" t="s">
        <v>6078</v>
      </c>
      <c r="B2712" t="s">
        <v>9230</v>
      </c>
      <c r="C2712" t="s">
        <v>9232</v>
      </c>
      <c r="D2712" s="105" t="s">
        <v>9231</v>
      </c>
      <c r="E2712" s="187">
        <v>43656</v>
      </c>
      <c r="F2712" t="s">
        <v>4979</v>
      </c>
      <c r="H2712" t="s">
        <v>8526</v>
      </c>
    </row>
    <row r="2713" spans="1:8">
      <c r="A2713" t="s">
        <v>6078</v>
      </c>
      <c r="B2713" t="s">
        <v>9233</v>
      </c>
      <c r="C2713" t="s">
        <v>9235</v>
      </c>
      <c r="D2713" s="105" t="s">
        <v>9234</v>
      </c>
      <c r="E2713" s="187">
        <v>43656</v>
      </c>
      <c r="F2713" t="s">
        <v>4979</v>
      </c>
      <c r="H2713" t="s">
        <v>8291</v>
      </c>
    </row>
    <row r="2714" spans="1:8">
      <c r="A2714" t="s">
        <v>6078</v>
      </c>
      <c r="B2714" t="s">
        <v>9236</v>
      </c>
      <c r="C2714" t="s">
        <v>9238</v>
      </c>
      <c r="D2714" s="105" t="s">
        <v>9237</v>
      </c>
      <c r="E2714" s="187">
        <v>43657</v>
      </c>
      <c r="F2714" t="s">
        <v>4979</v>
      </c>
      <c r="H2714" t="s">
        <v>8429</v>
      </c>
    </row>
    <row r="2715" spans="1:8">
      <c r="A2715" t="s">
        <v>58</v>
      </c>
      <c r="B2715" t="s">
        <v>9239</v>
      </c>
      <c r="C2715" t="s">
        <v>9240</v>
      </c>
      <c r="D2715" s="105" t="s">
        <v>1579</v>
      </c>
      <c r="E2715" s="187">
        <v>43657</v>
      </c>
      <c r="F2715" t="s">
        <v>15</v>
      </c>
      <c r="H2715" t="s">
        <v>5714</v>
      </c>
    </row>
  </sheetData>
  <autoFilter ref="A1:I15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MT-June</vt:lpstr>
      <vt:lpstr>MT-June-KY</vt:lpstr>
      <vt:lpstr>Sell in</vt:lpstr>
      <vt:lpstr>data Sell in</vt:lpstr>
      <vt:lpstr>Credit memo Lotte</vt:lpstr>
      <vt:lpstr>Credit memo-Chiet Khau Big C</vt:lpstr>
      <vt:lpstr>Ds nhan vien</vt:lpstr>
      <vt:lpstr>'MT-June'!Print_Area</vt:lpstr>
      <vt:lpstr>'MT-June-KY'!Print_Area</vt:lpstr>
      <vt:lpstr>'MT-June'!Print_Titles</vt:lpstr>
      <vt:lpstr>'MT-June-KY'!Print_Titles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AutoBVT</cp:lastModifiedBy>
  <cp:lastPrinted>2019-07-25T02:13:11Z</cp:lastPrinted>
  <dcterms:created xsi:type="dcterms:W3CDTF">2012-12-13T09:34:20Z</dcterms:created>
  <dcterms:modified xsi:type="dcterms:W3CDTF">2019-07-25T02:16:15Z</dcterms:modified>
</cp:coreProperties>
</file>