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20" windowWidth="15015" windowHeight="6690"/>
  </bookViews>
  <sheets>
    <sheet name="MT" sheetId="1" r:id="rId1"/>
    <sheet name="KQ audit" sheetId="3" state="hidden" r:id="rId2"/>
    <sheet name="Sheet1" sheetId="4" r:id="rId3"/>
  </sheets>
  <externalReferences>
    <externalReference r:id="rId4"/>
  </externalReferences>
  <definedNames>
    <definedName name="_xlnm._FilterDatabase" localSheetId="1" hidden="1">'KQ audit'!$A$2:$J$252</definedName>
    <definedName name="_xlnm.Print_Area" localSheetId="0">MT!$A$1:$Y$62</definedName>
    <definedName name="_xlnm.Print_Titles" localSheetId="0">MT!#REF!</definedName>
  </definedNames>
  <calcPr calcId="144525" calcMode="manual"/>
</workbook>
</file>

<file path=xl/calcChain.xml><?xml version="1.0" encoding="utf-8"?>
<calcChain xmlns="http://schemas.openxmlformats.org/spreadsheetml/2006/main">
  <c r="R13" i="1" l="1"/>
  <c r="R11" i="1"/>
  <c r="R12" i="1"/>
  <c r="R14" i="1"/>
  <c r="R15" i="1"/>
  <c r="R16" i="1"/>
  <c r="X44" i="1" l="1"/>
  <c r="H45" i="1" l="1"/>
  <c r="H44" i="1"/>
  <c r="D45" i="1"/>
  <c r="D44" i="1"/>
  <c r="D47" i="1"/>
  <c r="D46" i="1"/>
  <c r="E44" i="1"/>
  <c r="K6" i="1"/>
  <c r="G38" i="1"/>
  <c r="G37" i="1"/>
  <c r="G16" i="1"/>
  <c r="G15" i="1"/>
  <c r="G14" i="1"/>
  <c r="G12" i="1"/>
  <c r="G11" i="1"/>
  <c r="G10" i="1"/>
  <c r="G9" i="1"/>
  <c r="G8" i="1"/>
  <c r="G7" i="1"/>
  <c r="M47" i="1" l="1"/>
  <c r="N47" i="1"/>
  <c r="B14" i="1" l="1"/>
  <c r="B16" i="1" l="1"/>
  <c r="B15" i="1"/>
  <c r="B11" i="1"/>
  <c r="B6" i="1"/>
  <c r="B45" i="1" l="1"/>
  <c r="B46" i="1"/>
  <c r="B47" i="1"/>
  <c r="B33" i="1"/>
  <c r="B34" i="1"/>
  <c r="B35" i="1"/>
  <c r="B36" i="1"/>
  <c r="B37" i="1"/>
  <c r="B38" i="1"/>
  <c r="B32" i="1"/>
  <c r="B23" i="1"/>
  <c r="B24" i="1"/>
  <c r="B25" i="1"/>
  <c r="B27" i="1"/>
  <c r="B7" i="1"/>
  <c r="B8" i="1"/>
  <c r="B9" i="1"/>
  <c r="B10" i="1"/>
  <c r="B12" i="1"/>
  <c r="O47" i="1" l="1"/>
  <c r="P47" i="1" s="1"/>
  <c r="O46" i="1"/>
  <c r="P46" i="1" s="1"/>
  <c r="I45" i="1"/>
  <c r="N45" i="1" s="1"/>
  <c r="M45" i="1"/>
  <c r="I44" i="1"/>
  <c r="N44" i="1" s="1"/>
  <c r="M44" i="1"/>
  <c r="U44" i="1"/>
  <c r="U45" i="1"/>
  <c r="U46" i="1"/>
  <c r="U47" i="1"/>
  <c r="E28" i="1"/>
  <c r="N28" i="1"/>
  <c r="D28" i="1"/>
  <c r="M28" i="1"/>
  <c r="E39" i="1"/>
  <c r="N39" i="1"/>
  <c r="D39" i="1"/>
  <c r="M39" i="1"/>
  <c r="J25" i="1"/>
  <c r="J26" i="1"/>
  <c r="J27" i="1"/>
  <c r="U49" i="1"/>
  <c r="U48" i="1"/>
  <c r="B22" i="1"/>
  <c r="O13" i="1"/>
  <c r="P13" i="1" s="1"/>
  <c r="J13" i="1"/>
  <c r="F13" i="1"/>
  <c r="G13" i="1" s="1"/>
  <c r="B49" i="1"/>
  <c r="I28" i="1"/>
  <c r="I46" i="1" s="1"/>
  <c r="N48" i="1"/>
  <c r="M48" i="1"/>
  <c r="I39" i="1"/>
  <c r="I47" i="1" s="1"/>
  <c r="I48" i="1" s="1"/>
  <c r="H39" i="1"/>
  <c r="H28" i="1"/>
  <c r="H46" i="1" s="1"/>
  <c r="F9" i="1"/>
  <c r="O9" i="1"/>
  <c r="P9" i="1" s="1"/>
  <c r="J9" i="1"/>
  <c r="E45" i="1"/>
  <c r="F44" i="1"/>
  <c r="G44" i="1" s="1"/>
  <c r="J33" i="1"/>
  <c r="J34" i="1"/>
  <c r="J35" i="1"/>
  <c r="J36" i="1"/>
  <c r="J32" i="1"/>
  <c r="J23" i="1"/>
  <c r="J24" i="1"/>
  <c r="J22" i="1"/>
  <c r="O33" i="1"/>
  <c r="P33" i="1" s="1"/>
  <c r="O34" i="1"/>
  <c r="P34" i="1" s="1"/>
  <c r="O35" i="1"/>
  <c r="P35" i="1" s="1"/>
  <c r="O36" i="1"/>
  <c r="P36" i="1" s="1"/>
  <c r="O32" i="1"/>
  <c r="P32" i="1" s="1"/>
  <c r="O23" i="1"/>
  <c r="P23" i="1" s="1"/>
  <c r="O24" i="1"/>
  <c r="P24" i="1" s="1"/>
  <c r="O25" i="1"/>
  <c r="P25" i="1" s="1"/>
  <c r="O26" i="1"/>
  <c r="P26" i="1" s="1"/>
  <c r="O27" i="1"/>
  <c r="P27" i="1" s="1"/>
  <c r="O22" i="1"/>
  <c r="P22" i="1" s="1"/>
  <c r="O38" i="1"/>
  <c r="P38" i="1" s="1"/>
  <c r="O37" i="1"/>
  <c r="P37" i="1" s="1"/>
  <c r="O7" i="1"/>
  <c r="P7" i="1" s="1"/>
  <c r="O8" i="1"/>
  <c r="P8" i="1" s="1"/>
  <c r="O10" i="1"/>
  <c r="P10" i="1" s="1"/>
  <c r="O11" i="1"/>
  <c r="P11" i="1" s="1"/>
  <c r="O12" i="1"/>
  <c r="P12" i="1" s="1"/>
  <c r="O14" i="1"/>
  <c r="P14" i="1" s="1"/>
  <c r="J14" i="1"/>
  <c r="O15" i="1"/>
  <c r="P15" i="1" s="1"/>
  <c r="O16" i="1"/>
  <c r="P16" i="1"/>
  <c r="O6" i="1"/>
  <c r="P6" i="1" s="1"/>
  <c r="F38" i="1"/>
  <c r="F37" i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32" i="1"/>
  <c r="G32" i="1" s="1"/>
  <c r="F33" i="1"/>
  <c r="G33" i="1" s="1"/>
  <c r="F34" i="1"/>
  <c r="G34" i="1"/>
  <c r="F35" i="1"/>
  <c r="G35" i="1" s="1"/>
  <c r="F36" i="1"/>
  <c r="G36" i="1" s="1"/>
  <c r="F7" i="1"/>
  <c r="F8" i="1"/>
  <c r="F10" i="1"/>
  <c r="F11" i="1"/>
  <c r="F12" i="1"/>
  <c r="F14" i="1"/>
  <c r="F15" i="1"/>
  <c r="F16" i="1"/>
  <c r="F6" i="1"/>
  <c r="G6" i="1" s="1"/>
  <c r="J6" i="1"/>
  <c r="J7" i="1"/>
  <c r="J8" i="1"/>
  <c r="J10" i="1"/>
  <c r="J11" i="1"/>
  <c r="J12" i="1"/>
  <c r="R50" i="1"/>
  <c r="J16" i="1"/>
  <c r="I17" i="1"/>
  <c r="H17" i="1"/>
  <c r="J38" i="1"/>
  <c r="J15" i="1"/>
  <c r="J37" i="1"/>
  <c r="I251" i="3"/>
  <c r="I250" i="3"/>
  <c r="I249" i="3"/>
  <c r="I248" i="3"/>
  <c r="I241" i="3"/>
  <c r="I240" i="3"/>
  <c r="I239" i="3"/>
  <c r="I238" i="3"/>
  <c r="I237" i="3"/>
  <c r="I231" i="3"/>
  <c r="I230" i="3"/>
  <c r="I229" i="3"/>
  <c r="I228" i="3"/>
  <c r="I226" i="3"/>
  <c r="I225" i="3"/>
  <c r="I224" i="3"/>
  <c r="I223" i="3"/>
  <c r="I216" i="3"/>
  <c r="I215" i="3"/>
  <c r="I214" i="3"/>
  <c r="I213" i="3"/>
  <c r="I217" i="3" s="1"/>
  <c r="I211" i="3"/>
  <c r="I210" i="3"/>
  <c r="I209" i="3"/>
  <c r="I208" i="3"/>
  <c r="I212" i="3"/>
  <c r="I206" i="3"/>
  <c r="I205" i="3"/>
  <c r="I203" i="3"/>
  <c r="I201" i="3"/>
  <c r="I202" i="3" s="1"/>
  <c r="I200" i="3"/>
  <c r="I198" i="3"/>
  <c r="I196" i="3"/>
  <c r="I195" i="3"/>
  <c r="I194" i="3"/>
  <c r="I193" i="3"/>
  <c r="I191" i="3"/>
  <c r="I188" i="3"/>
  <c r="I181" i="3"/>
  <c r="I180" i="3"/>
  <c r="I179" i="3"/>
  <c r="I178" i="3"/>
  <c r="I182" i="3" s="1"/>
  <c r="I176" i="3"/>
  <c r="I175" i="3"/>
  <c r="I174" i="3"/>
  <c r="I173" i="3"/>
  <c r="I171" i="3"/>
  <c r="I170" i="3"/>
  <c r="I169" i="3"/>
  <c r="I168" i="3"/>
  <c r="I166" i="3"/>
  <c r="I165" i="3"/>
  <c r="I164" i="3"/>
  <c r="I163" i="3"/>
  <c r="I161" i="3"/>
  <c r="I160" i="3"/>
  <c r="I159" i="3"/>
  <c r="I162" i="3" s="1"/>
  <c r="I158" i="3"/>
  <c r="I156" i="3"/>
  <c r="I155" i="3"/>
  <c r="I157" i="3" s="1"/>
  <c r="I154" i="3"/>
  <c r="I153" i="3"/>
  <c r="I151" i="3"/>
  <c r="I150" i="3"/>
  <c r="I149" i="3"/>
  <c r="I148" i="3"/>
  <c r="I146" i="3"/>
  <c r="I145" i="3"/>
  <c r="I147" i="3" s="1"/>
  <c r="I144" i="3"/>
  <c r="I143" i="3"/>
  <c r="I141" i="3"/>
  <c r="I140" i="3"/>
  <c r="I139" i="3"/>
  <c r="I138" i="3"/>
  <c r="I136" i="3"/>
  <c r="I135" i="3"/>
  <c r="I134" i="3"/>
  <c r="I133" i="3"/>
  <c r="I131" i="3"/>
  <c r="I130" i="3"/>
  <c r="I132" i="3" s="1"/>
  <c r="I129" i="3"/>
  <c r="I128" i="3"/>
  <c r="I127" i="3"/>
  <c r="I120" i="3"/>
  <c r="I119" i="3"/>
  <c r="I118" i="3"/>
  <c r="I114" i="3"/>
  <c r="I117" i="3"/>
  <c r="I111" i="3"/>
  <c r="I109" i="3"/>
  <c r="I106" i="3"/>
  <c r="I105" i="3"/>
  <c r="I107" i="3" s="1"/>
  <c r="I104" i="3"/>
  <c r="I103" i="3"/>
  <c r="I101" i="3"/>
  <c r="I100" i="3"/>
  <c r="I102" i="3" s="1"/>
  <c r="I99" i="3"/>
  <c r="I98" i="3"/>
  <c r="I97" i="3"/>
  <c r="I96" i="3"/>
  <c r="I92" i="3"/>
  <c r="I91" i="3"/>
  <c r="I85" i="3"/>
  <c r="I83" i="3"/>
  <c r="I81" i="3"/>
  <c r="I80" i="3"/>
  <c r="I79" i="3"/>
  <c r="I78" i="3"/>
  <c r="I76" i="3"/>
  <c r="I75" i="3"/>
  <c r="I73" i="3"/>
  <c r="I71" i="3"/>
  <c r="I70" i="3"/>
  <c r="I69" i="3"/>
  <c r="I68" i="3"/>
  <c r="I66" i="3"/>
  <c r="I65" i="3"/>
  <c r="I64" i="3"/>
  <c r="I63" i="3"/>
  <c r="I61" i="3"/>
  <c r="I60" i="3"/>
  <c r="I59" i="3"/>
  <c r="I58" i="3"/>
  <c r="I56" i="3"/>
  <c r="I55" i="3"/>
  <c r="I54" i="3"/>
  <c r="I53" i="3"/>
  <c r="I51" i="3"/>
  <c r="I50" i="3"/>
  <c r="I52" i="3" s="1"/>
  <c r="I49" i="3"/>
  <c r="I48" i="3"/>
  <c r="I46" i="3"/>
  <c r="I45" i="3"/>
  <c r="I44" i="3"/>
  <c r="I43" i="3"/>
  <c r="I47" i="3" s="1"/>
  <c r="I41" i="3"/>
  <c r="I40" i="3"/>
  <c r="I39" i="3"/>
  <c r="I38" i="3"/>
  <c r="I42" i="3"/>
  <c r="I36" i="3"/>
  <c r="I35" i="3"/>
  <c r="I34" i="3"/>
  <c r="I33" i="3"/>
  <c r="I31" i="3"/>
  <c r="I30" i="3"/>
  <c r="I29" i="3"/>
  <c r="I28" i="3"/>
  <c r="I32" i="3" s="1"/>
  <c r="I26" i="3"/>
  <c r="I25" i="3"/>
  <c r="I24" i="3"/>
  <c r="I27" i="3" s="1"/>
  <c r="I23" i="3"/>
  <c r="I21" i="3"/>
  <c r="I20" i="3"/>
  <c r="I19" i="3"/>
  <c r="I22" i="3" s="1"/>
  <c r="I18" i="3"/>
  <c r="I16" i="3"/>
  <c r="I15" i="3"/>
  <c r="I17" i="3" s="1"/>
  <c r="I14" i="3"/>
  <c r="I13" i="3"/>
  <c r="I11" i="3"/>
  <c r="I10" i="3"/>
  <c r="I12" i="3" s="1"/>
  <c r="I9" i="3"/>
  <c r="I8" i="3"/>
  <c r="I6" i="3"/>
  <c r="I5" i="3"/>
  <c r="I4" i="3"/>
  <c r="I3" i="3"/>
  <c r="I7" i="3" s="1"/>
  <c r="I142" i="3"/>
  <c r="N17" i="1"/>
  <c r="M17" i="1"/>
  <c r="E17" i="1"/>
  <c r="F17" i="1" s="1"/>
  <c r="D17" i="1"/>
  <c r="I152" i="3"/>
  <c r="I172" i="3"/>
  <c r="I112" i="3"/>
  <c r="I207" i="3"/>
  <c r="I197" i="3"/>
  <c r="I37" i="3"/>
  <c r="I122" i="3"/>
  <c r="I137" i="3"/>
  <c r="I167" i="3"/>
  <c r="I177" i="3"/>
  <c r="S50" i="1"/>
  <c r="T50" i="1"/>
  <c r="D50" i="1"/>
  <c r="E50" i="1"/>
  <c r="F50" i="1" s="1"/>
  <c r="F28" i="1"/>
  <c r="O39" i="1" l="1"/>
  <c r="O28" i="1"/>
  <c r="K15" i="1"/>
  <c r="L15" i="1"/>
  <c r="K16" i="1"/>
  <c r="L16" i="1"/>
  <c r="K10" i="1"/>
  <c r="L10" i="1"/>
  <c r="G39" i="1"/>
  <c r="K32" i="1"/>
  <c r="L32" i="1"/>
  <c r="K33" i="1"/>
  <c r="L33" i="1"/>
  <c r="K12" i="1"/>
  <c r="L12" i="1"/>
  <c r="K7" i="1"/>
  <c r="L7" i="1"/>
  <c r="P39" i="1"/>
  <c r="K24" i="1"/>
  <c r="Q24" i="1" s="1"/>
  <c r="R24" i="1" s="1"/>
  <c r="L24" i="1"/>
  <c r="K35" i="1"/>
  <c r="Q35" i="1" s="1"/>
  <c r="R35" i="1" s="1"/>
  <c r="L35" i="1"/>
  <c r="K13" i="1"/>
  <c r="L13" i="1"/>
  <c r="K25" i="1"/>
  <c r="Q25" i="1" s="1"/>
  <c r="R25" i="1" s="1"/>
  <c r="L25" i="1"/>
  <c r="K37" i="1"/>
  <c r="Q37" i="1" s="1"/>
  <c r="R37" i="1" s="1"/>
  <c r="L37" i="1"/>
  <c r="K11" i="1"/>
  <c r="L11" i="1"/>
  <c r="L6" i="1"/>
  <c r="K14" i="1"/>
  <c r="L14" i="1"/>
  <c r="K23" i="1"/>
  <c r="Q23" i="1" s="1"/>
  <c r="R23" i="1" s="1"/>
  <c r="L23" i="1"/>
  <c r="K34" i="1"/>
  <c r="L34" i="1"/>
  <c r="K9" i="1"/>
  <c r="L9" i="1"/>
  <c r="E46" i="1"/>
  <c r="F46" i="1" s="1"/>
  <c r="G46" i="1" s="1"/>
  <c r="K27" i="1"/>
  <c r="L27" i="1"/>
  <c r="K38" i="1"/>
  <c r="L38" i="1"/>
  <c r="K8" i="1"/>
  <c r="L8" i="1"/>
  <c r="Q8" i="1" s="1"/>
  <c r="R8" i="1" s="1"/>
  <c r="K22" i="1"/>
  <c r="L22" i="1"/>
  <c r="K36" i="1"/>
  <c r="L36" i="1"/>
  <c r="Q36" i="1" s="1"/>
  <c r="R36" i="1" s="1"/>
  <c r="K26" i="1"/>
  <c r="L26" i="1"/>
  <c r="O17" i="1"/>
  <c r="J17" i="1"/>
  <c r="G17" i="1"/>
  <c r="Q13" i="1"/>
  <c r="J46" i="1"/>
  <c r="G28" i="1"/>
  <c r="P28" i="1"/>
  <c r="Q15" i="1"/>
  <c r="E47" i="1"/>
  <c r="Q33" i="1"/>
  <c r="R33" i="1" s="1"/>
  <c r="F45" i="1"/>
  <c r="G45" i="1" s="1"/>
  <c r="Q27" i="1"/>
  <c r="R27" i="1" s="1"/>
  <c r="F39" i="1"/>
  <c r="H49" i="1"/>
  <c r="O45" i="1"/>
  <c r="P45" i="1" s="1"/>
  <c r="J45" i="1"/>
  <c r="Q7" i="1"/>
  <c r="R7" i="1" s="1"/>
  <c r="P17" i="1"/>
  <c r="Q10" i="1"/>
  <c r="R10" i="1" s="1"/>
  <c r="Q9" i="1"/>
  <c r="R9" i="1" s="1"/>
  <c r="F47" i="1"/>
  <c r="G47" i="1" s="1"/>
  <c r="O48" i="1"/>
  <c r="P48" i="1" s="1"/>
  <c r="J28" i="1"/>
  <c r="Q6" i="1"/>
  <c r="M49" i="1"/>
  <c r="M50" i="1" s="1"/>
  <c r="N49" i="1"/>
  <c r="O44" i="1"/>
  <c r="P44" i="1" s="1"/>
  <c r="J44" i="1"/>
  <c r="K44" i="1" s="1"/>
  <c r="I49" i="1"/>
  <c r="J39" i="1"/>
  <c r="H47" i="1"/>
  <c r="G41" i="1" l="1"/>
  <c r="Q38" i="1"/>
  <c r="R38" i="1" s="1"/>
  <c r="K17" i="1"/>
  <c r="K28" i="1"/>
  <c r="Q34" i="1"/>
  <c r="R34" i="1" s="1"/>
  <c r="Q14" i="1"/>
  <c r="Q11" i="1"/>
  <c r="Q12" i="1"/>
  <c r="K39" i="1"/>
  <c r="Q16" i="1"/>
  <c r="L28" i="1"/>
  <c r="K45" i="1"/>
  <c r="L45" i="1"/>
  <c r="Q32" i="1"/>
  <c r="R32" i="1" s="1"/>
  <c r="L44" i="1"/>
  <c r="Q22" i="1"/>
  <c r="P41" i="1"/>
  <c r="Q26" i="1"/>
  <c r="R26" i="1" s="1"/>
  <c r="L17" i="1"/>
  <c r="O49" i="1"/>
  <c r="K46" i="1"/>
  <c r="L46" i="1"/>
  <c r="L39" i="1"/>
  <c r="J49" i="1"/>
  <c r="L49" i="1" s="1"/>
  <c r="J51" i="1"/>
  <c r="I50" i="1"/>
  <c r="N50" i="1"/>
  <c r="O50" i="1" s="1"/>
  <c r="R22" i="1"/>
  <c r="Q28" i="1"/>
  <c r="R6" i="1"/>
  <c r="R17" i="1" s="1"/>
  <c r="H48" i="1"/>
  <c r="J47" i="1"/>
  <c r="R39" i="1" l="1"/>
  <c r="R41" i="1" s="1"/>
  <c r="P49" i="1"/>
  <c r="Q39" i="1"/>
  <c r="R28" i="1"/>
  <c r="W45" i="1"/>
  <c r="X45" i="1" s="1"/>
  <c r="K41" i="1"/>
  <c r="Q17" i="1"/>
  <c r="W46" i="1"/>
  <c r="X46" i="1" s="1"/>
  <c r="W44" i="1"/>
  <c r="K49" i="1"/>
  <c r="L41" i="1"/>
  <c r="K47" i="1"/>
  <c r="L47" i="1"/>
  <c r="H50" i="1"/>
  <c r="J50" i="1" s="1"/>
  <c r="J48" i="1"/>
  <c r="L48" i="1" s="1"/>
  <c r="Q41" i="1" l="1"/>
  <c r="W49" i="1"/>
  <c r="X49" i="1" s="1"/>
  <c r="W47" i="1"/>
  <c r="X47" i="1" s="1"/>
  <c r="K48" i="1"/>
  <c r="V50" i="1"/>
  <c r="L50" i="1"/>
  <c r="W48" i="1" l="1"/>
  <c r="W50" i="1" l="1"/>
  <c r="X50" i="1" s="1"/>
  <c r="X48" i="1"/>
</calcChain>
</file>

<file path=xl/comments1.xml><?xml version="1.0" encoding="utf-8"?>
<comments xmlns="http://schemas.openxmlformats.org/spreadsheetml/2006/main">
  <authors>
    <author>AnhNguyen</author>
  </authors>
  <commentList>
    <comment ref="I5" author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21" author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31" author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N43" authorId="0">
      <text>
        <r>
          <rPr>
            <b/>
            <sz val="9"/>
            <color indexed="81"/>
            <rFont val="Tahoma"/>
            <family val="2"/>
          </rPr>
          <t xml:space="preserve">lay trong sell in
</t>
        </r>
      </text>
    </comment>
  </commentList>
</comments>
</file>

<file path=xl/sharedStrings.xml><?xml version="1.0" encoding="utf-8"?>
<sst xmlns="http://schemas.openxmlformats.org/spreadsheetml/2006/main" count="1272" uniqueCount="294">
  <si>
    <t>Region: Modern Trade</t>
  </si>
  <si>
    <t>No.</t>
  </si>
  <si>
    <t>Total Incentive</t>
  </si>
  <si>
    <t>Target</t>
  </si>
  <si>
    <t>Actual</t>
  </si>
  <si>
    <t>%</t>
  </si>
  <si>
    <t>Incentive</t>
  </si>
  <si>
    <t>Indirect</t>
  </si>
  <si>
    <t>Prepared by</t>
  </si>
  <si>
    <t>Noted by</t>
  </si>
  <si>
    <t>Approved by</t>
  </si>
  <si>
    <t>Adi Setiawan</t>
  </si>
  <si>
    <t>Nguyen Thanh Ho</t>
  </si>
  <si>
    <t>2. Sell Out Total (Val)</t>
  </si>
  <si>
    <t>STT</t>
  </si>
  <si>
    <t>Remark</t>
  </si>
  <si>
    <t>TOTAL</t>
  </si>
  <si>
    <t>Total Indirect</t>
  </si>
  <si>
    <t>MTS</t>
  </si>
  <si>
    <t>MTS &amp; MTM</t>
  </si>
  <si>
    <t>MTE</t>
  </si>
  <si>
    <t>Total Direct</t>
  </si>
  <si>
    <t>2. Sell in Total (Val)</t>
  </si>
  <si>
    <t>2. Sell out (Val)</t>
  </si>
  <si>
    <t>3. Sell In (Val)</t>
  </si>
  <si>
    <t>Nguyễn Thị Kim Dung</t>
  </si>
  <si>
    <t>Trương Thị Ánh Sương</t>
  </si>
  <si>
    <t>Phạm Thị Mỹ Hương</t>
  </si>
  <si>
    <t>Phan Thị Trúc Phương</t>
  </si>
  <si>
    <t>Total Incentive accept</t>
  </si>
  <si>
    <t>Tên siêu thị</t>
  </si>
  <si>
    <t>KPI</t>
  </si>
  <si>
    <t>Yêu cầu</t>
  </si>
  <si>
    <t>Thực tế (ghi cụ thể)</t>
  </si>
  <si>
    <t>ĐẠT</t>
  </si>
  <si>
    <t>Điểm (5)</t>
  </si>
  <si>
    <t>Ghi Chú</t>
  </si>
  <si>
    <t>Có</t>
  </si>
  <si>
    <t>Ko</t>
  </si>
  <si>
    <t>MTE Huong</t>
  </si>
  <si>
    <t>COOPMART Lý Thường Kiệt</t>
  </si>
  <si>
    <t>Báo cáo đúng ASO</t>
  </si>
  <si>
    <t>SKU có mặt: Na10g, Na75g, Roll</t>
  </si>
  <si>
    <t>x</t>
  </si>
  <si>
    <t>Thiếu Ahh</t>
  </si>
  <si>
    <t>Đảm bảo tồn kho</t>
  </si>
  <si>
    <t>&gt; 30%</t>
  </si>
  <si>
    <t>SL tồn: Đạt</t>
  </si>
  <si>
    <t>Báo cáo đúng facing</t>
  </si>
  <si>
    <t>số mặt từng SKU: Na10g 7, Na75g 4, Roll 6</t>
  </si>
  <si>
    <t>Vị trí trưng bày sp</t>
  </si>
  <si>
    <t>Ngang tầm nhìn</t>
  </si>
  <si>
    <t>TỔNG ĐIỂM</t>
  </si>
  <si>
    <t>COOPMART Hòa Hảo</t>
  </si>
  <si>
    <t>SL tồn: Na10g 60%, Na75g đạt, Roll dạt</t>
  </si>
  <si>
    <t>số mặt từng SKU: Na10g 1, Na75g 1, Roll 1</t>
  </si>
  <si>
    <t>Na10g, Na75g đạt, Roll không đạt</t>
  </si>
  <si>
    <t>MTE Truc</t>
  </si>
  <si>
    <t>COOPMART Phú Thọ</t>
  </si>
  <si>
    <t>số mặt từng SKU: Roll 5, Na75g 3, Na10 5</t>
  </si>
  <si>
    <t>COOP Food 3/2</t>
  </si>
  <si>
    <t>SKU có mặt: Na10g, Roll</t>
  </si>
  <si>
    <t>Thiếu Ahh, Na75g</t>
  </si>
  <si>
    <t>số mặt từng SKU: 2</t>
  </si>
  <si>
    <t>COOP Food Lê Văn Sỹ</t>
  </si>
  <si>
    <t>SKU có mặt: Na10g</t>
  </si>
  <si>
    <t>Thiếu Na75g, Roll</t>
  </si>
  <si>
    <t>SL tồn: 2 hộp, 50%</t>
  </si>
  <si>
    <t>số mặt từng SKU: Na10g: 1</t>
  </si>
  <si>
    <t>Trên tầm đầu</t>
  </si>
  <si>
    <t>MTE Dung</t>
  </si>
  <si>
    <t>Focoo mart
269 Hai Ba Trung</t>
  </si>
  <si>
    <t>SKU có mặt: TinCan, Roll, Ahh</t>
  </si>
  <si>
    <t>Thiếu Na10g</t>
  </si>
  <si>
    <t>SL tồn/SL cho phép : TinCan 4/4, Roll 4/4, Ahh  4/4</t>
  </si>
  <si>
    <t>số mặt từng SKU: TinCan, Roll, Ahh : 1/1/1</t>
  </si>
  <si>
    <t>Ngay tầm mắt</t>
  </si>
  <si>
    <t>MTE Hai</t>
  </si>
  <si>
    <t>B's Mart
29 Tran Quoc Toan</t>
  </si>
  <si>
    <t>SKU có mặt: F.Nabati, Nabati 10g, Nabati 23g, Ahh, Na75g, B. Ahh, Roll</t>
  </si>
  <si>
    <t>SL tồn/SL cho phép : F.Nabati 1/3, Nabati 10g 1/3, Nabati 23g 20/20, Ahh 1/3, Na75g 12/12, B. Ahh 1/3, Roll 1/3</t>
  </si>
  <si>
    <t>số mặt từng SKU: 1 F.Nabati, 1 Nabati 10g,2 Nabati 23g, 1Ahh, 2 Na75g,1 B. Ahh, 1Roll</t>
  </si>
  <si>
    <t>Dưới chân</t>
  </si>
  <si>
    <t>B's Mart
22 Phan Xich Long</t>
  </si>
  <si>
    <t>SKU có mặt: Na10, F.Na, B.Na, Roll, B.Roll, Ahh, B.Ahh, Na75g</t>
  </si>
  <si>
    <t>SL tồn/SL cho phép : Na10 1/3, F.Na 1/3, B.Na 1/3, Roll 1/3, B.Roll 1/3, Ahh 1/3, B.Ahh 1/3, 13/13 Na75g</t>
  </si>
  <si>
    <t>số mặt từng SKU: 1/1 Na10, 1/1 F.Na, 1/1B.Na,1/1 Roll, 1/1B.Roll, 1/1Ahh, 1/1B.Ahh, 1/1Na75g</t>
  </si>
  <si>
    <t>B's Mart
183E Nguyen Van Dau</t>
  </si>
  <si>
    <t>SKU có mặt: Na75, Na23g, F.Na, Na10g, Ahh, F.Ahh, B.Ahh, Roll</t>
  </si>
  <si>
    <t>SL tồn/SL cho phép : 18/20 Na75, 16/20 Na23g, F.Na, Na10g, Ahh, F.Ahh, B.Ahh, Roll</t>
  </si>
  <si>
    <t>số mặt từng SKU: 1 Na75, 1 Na23g, 1 F.Na, 2 Na10g, 1 Ahh, 1 F.Ahh, 1 B.Ahh, 2 Roll</t>
  </si>
  <si>
    <t>MTE Suong</t>
  </si>
  <si>
    <t>Satra 
167A No Trang Long</t>
  </si>
  <si>
    <t>SKU có mặt: Roll, TinCan, Na75g, Ahh, B.Ahh</t>
  </si>
  <si>
    <t>SL tồn/SL cho phép : 9/9 Roll, 2/2 TinCan, 21/22Na75g, 3/3 Ahh,3/3 B.Ahh</t>
  </si>
  <si>
    <t>số mặt từng SKU: 3 Roll, 1 TinCan, 1 Na75g, 1Ahh, 1 B.Ahh</t>
  </si>
  <si>
    <t>MTE Lieu</t>
  </si>
  <si>
    <t>Satra 393 Quang Trung P10 Gò Vấp</t>
  </si>
  <si>
    <t>SKU có mặt: Na10, Roll, Ahh, Na75</t>
  </si>
  <si>
    <t>Có 5 điểm, Không 0 điểm</t>
  </si>
  <si>
    <t>SL tồn: Trên 30%</t>
  </si>
  <si>
    <t>số mặt từng SKU: 1 Na10, 1 Roll, 1 Ahh, 1 Na75</t>
  </si>
  <si>
    <t>Ngang tầm mắt</t>
  </si>
  <si>
    <t>MTE Tram</t>
  </si>
  <si>
    <t>Coop food Lê Văn Thọ 80/8 H Lê Văn Thọ P11 Gò Vấp</t>
  </si>
  <si>
    <t>SKU có mặt: Ahh, Na75g</t>
  </si>
  <si>
    <t>Thiếu Na10g, Roll</t>
  </si>
  <si>
    <t>số mặt từng SKU: Ahh 1, Na75g 1</t>
  </si>
  <si>
    <t>Coopfood NGUYỄN CỬU ĐÀM</t>
  </si>
  <si>
    <t>SKU có mặt: Na10, Na75, Ahh</t>
  </si>
  <si>
    <t>SL tồn</t>
  </si>
  <si>
    <t xml:space="preserve">số mặt từng SKU: </t>
  </si>
  <si>
    <t>Coopfood TÂN KỲ TÂN QUÝ</t>
  </si>
  <si>
    <t>SKU có mặt: Na10, Na75, Roll, Ahh</t>
  </si>
  <si>
    <t>CITI BÌNH THẠNH - 243 Chu Văn An, 
Q. BT</t>
  </si>
  <si>
    <t>SKU có mặt: 23g, 350g, Rolls, Ahh, Ahh Firecheese (Thiếu Na10g, 75g)</t>
  </si>
  <si>
    <t>SL tồn: 23g (1), 350g (2), Rolls (6), Ahh (4), Ahh Firecheese (7)</t>
  </si>
  <si>
    <t xml:space="preserve">SL tồn/SL cho phép: </t>
  </si>
  <si>
    <t>Số mặt từng SKU: 23g - 350g - Ahh (1), Ahh Firecheese - Rolls (2)</t>
  </si>
  <si>
    <t>350g quá cao, SKUs khác quá thấp</t>
  </si>
  <si>
    <t>VINATEX BÌNH MINH - 440 Nơ Trang Long, P. 13, Q. BT
(Siêu thị không có sản phẩm Nabati)</t>
  </si>
  <si>
    <t>SKU có mặt: Không có</t>
  </si>
  <si>
    <t xml:space="preserve">Số mặt từng SKU: </t>
  </si>
  <si>
    <t>-</t>
  </si>
  <si>
    <t>SATRASECO - 169 Điện Biên Phủ, P. 22, Q. BT</t>
  </si>
  <si>
    <t>SKU có mặt: 23g, Rolls, Na10, Na Firecheese, Ahh Firecheese, Ahh (Thiếu Na75g)</t>
  </si>
  <si>
    <t>SL tồn: 23g (4), Rolls (8), Na10 (11), Na Firecheese (3), Ahh Firecheese (10), Ahh (7)</t>
  </si>
  <si>
    <t>Số mặt từng SKU: 23g - Rolls - Na10 - Na Firecheese - Ahh Firecheese - Ahh (2)</t>
  </si>
  <si>
    <t>Các SKUs trưng bày đẹp (hình)</t>
  </si>
  <si>
    <t>MTE Phuong</t>
  </si>
  <si>
    <t>CO.OPMART RẠCH MIỄU - 48 Hoa Sứ, P. 7, 
Q. PN</t>
  </si>
  <si>
    <t>SKU có mặt: Ahh, Rolls, Na10, 75g</t>
  </si>
  <si>
    <t>SL tồn: Ahh (14), Rolls (9), Na10 (15), 75g (122pcs)</t>
  </si>
  <si>
    <t>SL tồn/SL cho phép:</t>
  </si>
  <si>
    <t>Số mặt từng SKU: Ahh - Rolls - Na10 (3), 75g (6)</t>
  </si>
  <si>
    <t>Các SKUs trưng bày không tập trung, 2 hộp Ahh bị lẫn vào khu vực khác, Rolls cao</t>
  </si>
  <si>
    <t>CO.OPMART ĐINH TIÊN HOÀNG - 127 Đinh Tiên Hoàng, P. 3, Q. BT</t>
  </si>
  <si>
    <t>SKU có mặt: Na10, 75g, Ahh, Rolls</t>
  </si>
  <si>
    <t>SL tồn: Na10 (26), 75g (135pcs), Ahh (9), Rolls (16)</t>
  </si>
  <si>
    <t>Số mặt từng SKU: Na10 (5), 75g (3), Ahh (1), Rolls (2)</t>
  </si>
  <si>
    <t>Các SKUs trưng bày không tập trung, Ahh quá cao, Rolls quá thấp</t>
  </si>
  <si>
    <t>CO.OP MART NGUYỄN XÍ</t>
  </si>
  <si>
    <t>SKU có mặt: Ahh, Rolls, 10g, 75g</t>
  </si>
  <si>
    <t>Có 5 điểm/ Không 0 điểm</t>
  </si>
  <si>
    <t xml:space="preserve">số mặt từng SKU: Ahh - Rolls (3), 10g - 75g (2), </t>
  </si>
  <si>
    <t>Ahh quá cao, sp ko tập trung</t>
  </si>
  <si>
    <t>CO.OP MART ĐẠI SIÊU THỊ</t>
  </si>
  <si>
    <t>SKU có mặt: Ahh, 75g</t>
  </si>
  <si>
    <t>Thiếu Na10, Roll</t>
  </si>
  <si>
    <t>số mặt từng SKU: Ahh (4), 75g (4)</t>
  </si>
  <si>
    <t>Trưng bày đẹp</t>
  </si>
  <si>
    <t>Co.opfood Trần Chánh Chiêu</t>
  </si>
  <si>
    <t>SKU có mặt: 75g, 10g</t>
  </si>
  <si>
    <t>SL tồn: 12-1</t>
  </si>
  <si>
    <t>số mặt từng SKU: 2-1</t>
  </si>
  <si>
    <t>Trên cao</t>
  </si>
  <si>
    <t>MTE Tien</t>
  </si>
  <si>
    <t>Co.opfood Phú Lợi</t>
  </si>
  <si>
    <t>SKU có mặt: 10g</t>
  </si>
  <si>
    <t>Thiếu Roll, Ahh, Na75g</t>
  </si>
  <si>
    <t>SL tồn: 13</t>
  </si>
  <si>
    <t>Phía trên</t>
  </si>
  <si>
    <t>CO.OP FOOD BÀ CHIỂU</t>
  </si>
  <si>
    <t>SKU có mặt: Na 75g</t>
  </si>
  <si>
    <t>Na10g, Ahh</t>
  </si>
  <si>
    <t>số mặt từng SKU:  1</t>
  </si>
  <si>
    <t>Trưng bày không đẹp</t>
  </si>
  <si>
    <t>CO.OP FOOD CẦU KINH</t>
  </si>
  <si>
    <t>SKU có mặt: Na 75g, Na 10g, Roll</t>
  </si>
  <si>
    <t>số mặt từng SKU: 1 | 1 | 1</t>
  </si>
  <si>
    <t>CO.OP FOOD BÌNH HÒA</t>
  </si>
  <si>
    <t>SKU có mặt: Na 10g, Na 75g</t>
  </si>
  <si>
    <t>số mặt từng SKU: 1 | 1</t>
  </si>
  <si>
    <t>Trưng bày bị khuất bởi SP đối thủ (coffee joy)</t>
  </si>
  <si>
    <t>Shop &amp; Go 136 Nguyen Thai Hoc St., D. 1</t>
  </si>
  <si>
    <t>SKU có mặt: Thiếu Na10, Tincan</t>
  </si>
  <si>
    <t>Satra Đỗ Xuân Hợp, 
315 Do Xuan Hop, P. Phuoc Long B, Q9</t>
  </si>
  <si>
    <t>SKU có mặt: Rolls, Ahh</t>
  </si>
  <si>
    <t>SL tồn/SL cho phép : Ahh 1 hop, Roll 6 hop</t>
  </si>
  <si>
    <t>số mặt từng SKU:  Ahh 1 mat, Roll 2 mat</t>
  </si>
  <si>
    <t>Sai facing Ahh</t>
  </si>
  <si>
    <t>Shop &amp; Go , 58 Võ Thị Sáu, Q.1</t>
  </si>
  <si>
    <t>SKU có mặt: Na10g, Rolls, Na23g, TinCan</t>
  </si>
  <si>
    <t>SL tồn/SL cho phép : Na10g: 3, Rolls: 2, Na23g: 2, Tincan: 2</t>
  </si>
  <si>
    <t>số mặt từng SKU: Na10g: 1, Rolls: 1, Na23g:1 , TinCan:1</t>
  </si>
  <si>
    <t>Citimart, 21-23 Nguyễn Thị Minh Khai, P Bến Nghé,  Q. 1</t>
  </si>
  <si>
    <t>SKU có mặt: Na23g</t>
  </si>
  <si>
    <t>Thiếu Na10, 75g, Roll, Ahh</t>
  </si>
  <si>
    <t>SL tồn/SL cho phép: tồn 1 hộp</t>
  </si>
  <si>
    <t>số mặt từng SKU: 1mặt</t>
  </si>
  <si>
    <t>Vị trí không đẹp</t>
  </si>
  <si>
    <t>Shop &amp; Go, 74A1 Hai Bà Trưng, Quận 1</t>
  </si>
  <si>
    <t xml:space="preserve">Siêu Thị Hà Nội, 187A Cống Quỳnh </t>
  </si>
  <si>
    <t>SKU có mặt: Ahh, Rolls</t>
  </si>
  <si>
    <t>Thiếu Na10g, Na75g</t>
  </si>
  <si>
    <t>SL tồn/SL cho phép : 1 hộp mỗi loại</t>
  </si>
  <si>
    <t>số mặt từng SKU: Ahh 1 mặt, Rolls 1 mặt</t>
  </si>
  <si>
    <t>Co.op Nguyễn Đình Chiểu</t>
  </si>
  <si>
    <t>SKU có mặt: Rolls, Ahh, Na 10g, Na75g</t>
  </si>
  <si>
    <t>SL tồn/SL cho phép : đảm bảo đủ tồn</t>
  </si>
  <si>
    <t>số mặt từng SKU:  Ahh 2 mặt, còn lại 1 mặt</t>
  </si>
  <si>
    <t>MTE Huyen</t>
  </si>
  <si>
    <t>Cirkle K Bà Huyện Thanh Quan, Q3</t>
  </si>
  <si>
    <t>SKU có mặt: 75g</t>
  </si>
  <si>
    <t>SL tồn/SL cho phép : 2 miếng/10 miếng</t>
  </si>
  <si>
    <t>số mặt từng SKU: 1 mặt</t>
  </si>
  <si>
    <t>Co.op Cống Quỳnh</t>
  </si>
  <si>
    <t>SKU có mặt: Na 10g, Na 75g, Rolls, Ahh</t>
  </si>
  <si>
    <t>SL tồn/SL cho phép: đảm bảo đủ tồn</t>
  </si>
  <si>
    <t>số mặt từng SKU:  mỗi SKU 1 mặt</t>
  </si>
  <si>
    <t>SATRAFOOD - 163 Phan Đăng Lưu, P. 1, Q. PN</t>
  </si>
  <si>
    <t>SKU có mặt: Na10, Rolls, Ahh, Ahh Firecheese, 75g</t>
  </si>
  <si>
    <t>Số mặt từng SKU: Na10 (3), Rolls (2), Ahh - Ahh Firecheese - 75g (1)</t>
  </si>
  <si>
    <t>FAMILYMART - 188E Phan Văn Tri, Q.BT</t>
  </si>
  <si>
    <t>SKU có mặt: Na10, Na Blueberry, Na Firecheese, Rolls Blueberry, Rolls, Ahh, Ahh Firecheese (THIẾU NA75G)</t>
  </si>
  <si>
    <t>Số mặt từng SKU: Na Blueberry (2), Na10 - Na Firecheese - Rolls Blueberry - Rolls - Ahh - Ahh Firecheese (1)</t>
  </si>
  <si>
    <t>Các SKUs trưng bày vừa tầm mắt, đẹp (hình)</t>
  </si>
  <si>
    <t>G7 mini stop 
(183 Nguyễn Văn Đậu)</t>
  </si>
  <si>
    <t>SKU có mặt: Na75, Selimut</t>
  </si>
  <si>
    <t>SL tồn: 100%</t>
  </si>
  <si>
    <t>Kệ dưới</t>
  </si>
  <si>
    <t>Shop &amp; Go 21A Bùi Thị Xuân St., D. 1</t>
  </si>
  <si>
    <t>SKU có mặt: Thiếu Na10g, Na23g</t>
  </si>
  <si>
    <t>Cycle   K Lê Lai</t>
  </si>
  <si>
    <t>SKU có mặt:</t>
  </si>
  <si>
    <t>có 1 mặt hàng</t>
  </si>
  <si>
    <t>Vị trí hơi thấp</t>
  </si>
  <si>
    <t>Cycle   K Lê Thánh Tôn</t>
  </si>
  <si>
    <t>Vị trí đẹp, dễ nhìn</t>
  </si>
  <si>
    <t>Cycle   K Hai Ba Trung</t>
  </si>
  <si>
    <t>Cycle K Cống Quỳnh</t>
  </si>
  <si>
    <t>Coop Mart Phu My Hung</t>
  </si>
  <si>
    <t>Coop Lam Van Ben</t>
  </si>
  <si>
    <t>SL tồn Na10g &lt;30%</t>
  </si>
  <si>
    <t>Coop Huynh Tan Phat</t>
  </si>
  <si>
    <t>SKU có mặt: thiếu Roll</t>
  </si>
  <si>
    <t>Co-op mart Thắng Lợi</t>
  </si>
  <si>
    <t>SKU có mặt: Na10g, Roll, Ahh, Na75g</t>
  </si>
  <si>
    <t>Ahh nằm ở kệ dưới cùng sát chân</t>
  </si>
  <si>
    <t>Co-op Mart BMC</t>
  </si>
  <si>
    <t>SKU có mặt: Na75g</t>
  </si>
  <si>
    <t>Thiếu Na10g, Roll, Ahh</t>
  </si>
  <si>
    <t>Maximax Cộng hòa</t>
  </si>
  <si>
    <t xml:space="preserve">SKU có mặt: </t>
  </si>
  <si>
    <t>Co-op Mart Nguyễn Kiệm</t>
  </si>
  <si>
    <t>SKU có mặt: Thiếu Na10g</t>
  </si>
  <si>
    <t>Trương Thị Liên</t>
  </si>
  <si>
    <t>MTM</t>
  </si>
  <si>
    <t>Indirect
NORTH</t>
  </si>
  <si>
    <t>Direct
 South</t>
  </si>
  <si>
    <t>SALES INCENTIVE FOR SALESMAN-MT</t>
  </si>
  <si>
    <t>Additional Incentive</t>
  </si>
  <si>
    <t>Nguyễn Thành Bảo</t>
  </si>
  <si>
    <t>1. Available Stock (Outlet)</t>
  </si>
  <si>
    <t>3. ASO</t>
  </si>
  <si>
    <t>Nguyễn Thị Bích Liên</t>
  </si>
  <si>
    <t>Nguyễn Thị Hồng Lam</t>
  </si>
  <si>
    <t>Phan Thị Ngọc Thiêu</t>
  </si>
  <si>
    <t>Nguyễn Đức Thịnh</t>
  </si>
  <si>
    <t>Nguyễn Thị Mỹ Hạnh</t>
  </si>
  <si>
    <t>Lê Đoàn Hương Giang</t>
  </si>
  <si>
    <t>Nguyễn Thị Thúy Vân</t>
  </si>
  <si>
    <t>Nguyễn Thị Bích Trâm</t>
  </si>
  <si>
    <t>Direct NORTH</t>
  </si>
  <si>
    <t>Total MTN</t>
  </si>
  <si>
    <t>Phạm Minh Thuộc</t>
  </si>
  <si>
    <t>Hoàng Lệ Hương</t>
  </si>
  <si>
    <t>1. Available Stock + Visibility (Outlet)</t>
  </si>
  <si>
    <t>4. Listing NPD</t>
  </si>
  <si>
    <t>Chữ Thị Thúy Hằng</t>
  </si>
  <si>
    <t>Mã NV</t>
  </si>
  <si>
    <t>ACHIEVE  SALE TEAM</t>
  </si>
  <si>
    <t>NBTS00610</t>
  </si>
  <si>
    <t>Dư Ngọc Anh</t>
  </si>
  <si>
    <t xml:space="preserve">Nguyễn Thị Thu Huyền </t>
  </si>
  <si>
    <t>Lê Thị Vân Anh</t>
  </si>
  <si>
    <t>Đinh Trang Thư</t>
  </si>
  <si>
    <t>Võ Thị Bé Sáu</t>
  </si>
  <si>
    <t>Irwan Utama</t>
  </si>
  <si>
    <t>Đoàn Thị Hoài Thu</t>
  </si>
  <si>
    <t>Lê Thị Phương Thanh</t>
  </si>
  <si>
    <t xml:space="preserve">Trần Thanh Phi Hùng </t>
  </si>
  <si>
    <t>Lê Tấn Vũ</t>
  </si>
  <si>
    <t>Trần Khắc Minh Tấn</t>
  </si>
  <si>
    <t>08 2018</t>
  </si>
  <si>
    <t>Vũ Văn Thắng</t>
  </si>
  <si>
    <t>NBTS01789</t>
  </si>
  <si>
    <t>Lê Thị Xuân Anh</t>
  </si>
  <si>
    <t>NBTS01897</t>
  </si>
  <si>
    <t>SI Indirect MTN (Nguyen Dung) + Direct North</t>
  </si>
  <si>
    <t>SI Indirect MTS (Thanh Lien)</t>
  </si>
  <si>
    <t>NBTS01934</t>
  </si>
  <si>
    <t>Thái Hoàng Vũ</t>
  </si>
  <si>
    <t>Nguyen Thi Kim 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</si>
</sst>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8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_-* #,##0.0\ _₫_-;\-* #,##0.0\ _₫_-;_-* &quot;-&quot;??\ _₫_-;_-@_-"/>
    <numFmt numFmtId="167" formatCode="[$-409]d\-mmm;@"/>
    <numFmt numFmtId="168" formatCode="\$#,##0\ ;\(\$#,##0\)"/>
    <numFmt numFmtId="169" formatCode="[$-F800]dddd\,\ mmmm\ dd\,\ yyyy"/>
    <numFmt numFmtId="170" formatCode="0000000000"/>
    <numFmt numFmtId="171" formatCode="&quot;\&quot;#,##0;[Red]&quot;\&quot;&quot;\&quot;\-#,##0"/>
    <numFmt numFmtId="172" formatCode="&quot;\&quot;#,##0.00;[Red]&quot;\&quot;&quot;\&quot;&quot;\&quot;&quot;\&quot;&quot;\&quot;&quot;\&quot;\-#,##0.00"/>
    <numFmt numFmtId="173" formatCode="&quot;\&quot;#,##0.00;[Red]&quot;\&quot;\-#,##0.00"/>
    <numFmt numFmtId="174" formatCode="&quot;\&quot;#,##0;[Red]&quot;\&quot;\-#,##0"/>
    <numFmt numFmtId="175" formatCode="_(* #,##0.0000000000_);_(* \(#,##0.0000000000\);_(* &quot;-&quot;??_);_(@_)"/>
    <numFmt numFmtId="176" formatCode="_-&quot;£&quot;* #,##0_-;\-&quot;£&quot;* #,##0_-;_-&quot;£&quot;* &quot;-&quot;_-;_-@_-"/>
    <numFmt numFmtId="177" formatCode="_-* #,##0_-;\-* #,##0_-;_-* &quot;-&quot;_-;_-@_-"/>
    <numFmt numFmtId="178" formatCode="_-* #,##0.00_-;\-* #,##0.00_-;_-* &quot;-&quot;??_-;_-@_-"/>
    <numFmt numFmtId="179" formatCode="_-&quot;$&quot;* #,##0_-;\-&quot;$&quot;* #,##0_-;_-&quot;$&quot;* &quot;-&quot;_-;_-@_-"/>
    <numFmt numFmtId="180" formatCode="_-&quot;$&quot;* #,##0.00_-;\-&quot;$&quot;* #,##0.00_-;_-&quot;$&quot;* &quot;-&quot;??_-;_-@_-"/>
    <numFmt numFmtId="181" formatCode="_ &quot;\&quot;* #,##0_ ;_ &quot;\&quot;* \-#,##0_ ;_ &quot;\&quot;* &quot;-&quot;_ ;_ @_ "/>
    <numFmt numFmtId="182" formatCode="_ &quot;\&quot;* #,##0.00_ ;_ &quot;\&quot;* \-#,##0.00_ ;_ &quot;\&quot;* &quot;-&quot;??_ ;_ @_ "/>
    <numFmt numFmtId="183" formatCode="_ * #,##0_ ;_ * \-#,##0_ ;_ * &quot;-&quot;_ ;_ @_ "/>
    <numFmt numFmtId="184" formatCode="_ * #,##0.00_ ;_ * \-#,##0.00_ ;_ * &quot;-&quot;??_ ;_ @_ "/>
    <numFmt numFmtId="185" formatCode="0.0000&quot;  &quot;"/>
    <numFmt numFmtId="186" formatCode="#,##0.0_);\(#,##0.0\)"/>
    <numFmt numFmtId="187" formatCode="_(* #,##0.0000_);_(* \(#,##0.0000\);_(* &quot;-&quot;??_);_(@_)"/>
    <numFmt numFmtId="188" formatCode="_-* #,##0\ &quot;BF&quot;_-;\-* #,##0\ &quot;BF&quot;_-;_-* &quot;-&quot;\ &quot;BF&quot;_-;_-@_-"/>
    <numFmt numFmtId="189" formatCode="_-* #,##0\ _B_F_-;\-* #,##0\ _B_F_-;_-* &quot;-&quot;\ _B_F_-;_-@_-"/>
    <numFmt numFmtId="190" formatCode="_-* #,##0.00\ &quot;BF&quot;_-;\-* #,##0.00\ &quot;BF&quot;_-;_-* &quot;-&quot;??\ &quot;BF&quot;_-;_-@_-"/>
    <numFmt numFmtId="191" formatCode="_(* #,##0.0_);_(* \(#,##0.0\);_(* &quot;-&quot;??_);_(@_)"/>
    <numFmt numFmtId="192" formatCode="#,##0;\(#,##0\)"/>
    <numFmt numFmtId="193" formatCode="\t0.00%"/>
    <numFmt numFmtId="194" formatCode="\U\S&quot;$&quot;#,##0.00;\(\U\S&quot;$&quot;#,##0.00\)"/>
    <numFmt numFmtId="195" formatCode="_-* #,##0\ _D_M_-;\-* #,##0\ _D_M_-;_-* &quot;-&quot;\ _D_M_-;_-@_-"/>
    <numFmt numFmtId="196" formatCode="_-* #,##0.00\ _D_M_-;\-* #,##0.00\ _D_M_-;_-* &quot;-&quot;??\ _D_M_-;_-@_-"/>
    <numFmt numFmtId="197" formatCode="\t#\ ??/??"/>
    <numFmt numFmtId="198" formatCode="_-[$€]* #,##0.00_-;\-[$€]* #,##0.00_-;_-[$€]* &quot;-&quot;??_-;_-@_-"/>
    <numFmt numFmtId="199" formatCode="#."/>
    <numFmt numFmtId="200" formatCode="#,###"/>
    <numFmt numFmtId="201" formatCode="m/d"/>
    <numFmt numFmtId="202" formatCode="&quot;ß&quot;#,##0;\-&quot;&quot;&quot;ß&quot;&quot;&quot;#,##0"/>
    <numFmt numFmtId="203" formatCode="0.00_)"/>
    <numFmt numFmtId="204" formatCode="#,##0.000_);[Red]\(#,##0.000\)"/>
    <numFmt numFmtId="205" formatCode="#,##0.00\ &quot;F&quot;;[Red]\-#,##0.00\ &quot;F&quot;"/>
    <numFmt numFmtId="206" formatCode="&quot;\&quot;#,##0;[Red]\-&quot;\&quot;#,##0"/>
    <numFmt numFmtId="207" formatCode="_-* #,##0.00\ _B_F_-;\-* #,##0.00\ _B_F_-;_-* &quot;-&quot;??\ _B_F_-;_-@_-"/>
    <numFmt numFmtId="208" formatCode="General_)"/>
    <numFmt numFmtId="209" formatCode="_-* #,##0\ &quot;F&quot;_-;\-* #,##0\ &quot;F&quot;_-;_-* &quot;-&quot;\ &quot;F&quot;_-;_-@_-"/>
    <numFmt numFmtId="210" formatCode="#,##0\ &quot;F&quot;;[Red]\-#,##0\ &quot;F&quot;"/>
    <numFmt numFmtId="211" formatCode="#,##0.00\ &quot;F&quot;;\-#,##0.00\ &quot;F&quot;"/>
    <numFmt numFmtId="212" formatCode="_-* #,##0\ &quot;DM&quot;_-;\-* #,##0\ &quot;DM&quot;_-;_-* &quot;-&quot;\ &quot;DM&quot;_-;_-@_-"/>
    <numFmt numFmtId="213" formatCode="_-* #,##0.00\ &quot;DM&quot;_-;\-* #,##0.00\ &quot;DM&quot;_-;_-* &quot;-&quot;??\ &quot;DM&quot;_-;_-@_-"/>
    <numFmt numFmtId="214" formatCode="&quot;$&quot;#&quot;,&quot;##0_);[Red]\(&quot;$&quot;#&quot;,&quot;##0\)"/>
    <numFmt numFmtId="215" formatCode="_-&quot;£&quot;* #,##0.00_-;\-&quot;£&quot;* #,##0.00_-;_-&quot;£&quot;* &quot;-&quot;??_-;_-@_-"/>
  </numFmts>
  <fonts count="1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36"/>
      <color rgb="FF0000FF"/>
      <name val="Tahoma"/>
      <family val="2"/>
    </font>
    <font>
      <b/>
      <sz val="10"/>
      <color rgb="FF0000FF"/>
      <name val="Tahoma"/>
      <family val="2"/>
    </font>
    <font>
      <b/>
      <sz val="11"/>
      <color rgb="FF0000FF"/>
      <name val="Tahoma"/>
      <family val="2"/>
    </font>
    <font>
      <b/>
      <sz val="9"/>
      <color rgb="FF0000FF"/>
      <name val="Tahoma"/>
      <family val="2"/>
    </font>
    <font>
      <sz val="9"/>
      <color rgb="FF0000FF"/>
      <name val="Tahoma"/>
      <family val="2"/>
    </font>
    <font>
      <b/>
      <sz val="14"/>
      <color rgb="FF0000FF"/>
      <name val="Tahoma"/>
      <family val="2"/>
    </font>
    <font>
      <b/>
      <sz val="16"/>
      <color rgb="FF0000FF"/>
      <name val="Tahoma"/>
      <family val="2"/>
    </font>
    <font>
      <b/>
      <sz val="14"/>
      <color indexed="62"/>
      <name val="Tahoma"/>
      <family val="2"/>
    </font>
    <font>
      <b/>
      <sz val="12"/>
      <name val="Tahoma"/>
      <family val="2"/>
    </font>
    <font>
      <sz val="14"/>
      <color indexed="18"/>
      <name val="Tahoma"/>
      <family val="2"/>
    </font>
    <font>
      <sz val="9"/>
      <color indexed="62"/>
      <name val="Tahoma"/>
      <family val="2"/>
    </font>
    <font>
      <b/>
      <sz val="14"/>
      <color indexed="18"/>
      <name val="Tahoma"/>
      <family val="2"/>
    </font>
    <font>
      <b/>
      <sz val="9"/>
      <color indexed="62"/>
      <name val="Tahoma"/>
      <family val="2"/>
    </font>
    <font>
      <b/>
      <sz val="10"/>
      <color indexed="62"/>
      <name val="Tahoma"/>
      <family val="2"/>
    </font>
    <font>
      <sz val="14"/>
      <color rgb="FF0000FF"/>
      <name val="Tahoma"/>
      <family val="2"/>
    </font>
    <font>
      <sz val="10"/>
      <color indexed="62"/>
      <name val="Tahoma"/>
      <family val="2"/>
    </font>
    <font>
      <sz val="10"/>
      <name val="Arial"/>
      <family val="2"/>
    </font>
    <font>
      <sz val="11"/>
      <color indexed="60"/>
      <name val="Calibri"/>
      <family val="2"/>
    </font>
    <font>
      <sz val="11"/>
      <color indexed="8"/>
      <name val="Calibri"/>
      <family val="2"/>
      <charset val="1"/>
    </font>
    <font>
      <b/>
      <sz val="22"/>
      <color rgb="FF0000FF"/>
      <name val="Tahoma"/>
      <family val="2"/>
    </font>
    <font>
      <b/>
      <sz val="16"/>
      <color indexed="62"/>
      <name val="Tahoma"/>
      <family val="2"/>
    </font>
    <font>
      <b/>
      <sz val="16"/>
      <name val="Tahoma"/>
      <family val="2"/>
    </font>
    <font>
      <sz val="12"/>
      <color theme="1"/>
      <name val="Times New Roman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56"/>
      <name val="Calibri"/>
      <family val="2"/>
    </font>
    <font>
      <i/>
      <sz val="10"/>
      <name val="Arial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8"/>
      <name val="Times New Roman"/>
      <family val="1"/>
    </font>
    <font>
      <sz val="11"/>
      <color theme="1"/>
      <name val="Times New Roman"/>
      <family val="2"/>
    </font>
    <font>
      <b/>
      <sz val="11"/>
      <color indexed="63"/>
      <name val="Calibri"/>
      <family val="2"/>
    </font>
    <font>
      <sz val="10"/>
      <name val="Book Antiqua"/>
      <family val="1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b/>
      <sz val="11"/>
      <name val="Tahoma"/>
      <family val="2"/>
    </font>
    <font>
      <u/>
      <sz val="11"/>
      <color indexed="12"/>
      <name val="Calibri"/>
      <family val="2"/>
    </font>
    <font>
      <b/>
      <sz val="14"/>
      <color rgb="FFFF0000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Tahoma"/>
      <family val="2"/>
    </font>
    <font>
      <b/>
      <sz val="16"/>
      <color rgb="FFFF0000"/>
      <name val="Tahoma"/>
      <family val="2"/>
    </font>
    <font>
      <sz val="14"/>
      <color rgb="FFFF0000"/>
      <name val="Tahoma"/>
      <family val="2"/>
    </font>
    <font>
      <b/>
      <sz val="9"/>
      <color rgb="FFFF0000"/>
      <name val="Tahoma"/>
      <family val="2"/>
    </font>
    <font>
      <sz val="14"/>
      <color theme="0"/>
      <name val="Tahoma"/>
      <family val="2"/>
    </font>
    <font>
      <b/>
      <sz val="10"/>
      <color theme="0"/>
      <name val="Tahoma"/>
      <family val="2"/>
    </font>
    <font>
      <sz val="48"/>
      <color indexed="62"/>
      <name val="Tahoma"/>
      <family val="2"/>
    </font>
    <font>
      <sz val="14"/>
      <color indexed="8"/>
      <name val="Tahoma"/>
      <family val="2"/>
    </font>
    <font>
      <b/>
      <sz val="12"/>
      <color indexed="62"/>
      <name val="Tahoma"/>
      <family val="2"/>
    </font>
    <font>
      <sz val="14"/>
      <color indexed="62"/>
      <name val="Tahoma"/>
      <family val="2"/>
    </font>
    <font>
      <b/>
      <sz val="11"/>
      <name val="Times New Roman"/>
      <family val="1"/>
    </font>
    <font>
      <sz val="12"/>
      <name val="Times New Roman"/>
      <family val="1"/>
    </font>
    <font>
      <sz val="12"/>
      <name val="|??¢¥¢¬¨Ï"/>
    </font>
    <font>
      <u/>
      <sz val="11"/>
      <name val="VNI-Times"/>
    </font>
    <font>
      <sz val="12"/>
      <name val="__"/>
    </font>
    <font>
      <sz val="10"/>
      <name val="___"/>
    </font>
    <font>
      <sz val="12"/>
      <name val="____"/>
    </font>
    <font>
      <b/>
      <u/>
      <sz val="14"/>
      <color indexed="8"/>
      <name val=".VnBook-AntiquaH"/>
      <family val="2"/>
    </font>
    <font>
      <sz val="10"/>
      <name val="VnTimes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8"/>
      <name val="Times New Roman"/>
      <family val="1"/>
    </font>
    <font>
      <sz val="12"/>
      <name val="¹UAAA¼"/>
    </font>
    <font>
      <sz val="11"/>
      <name val="µ¸¿ò"/>
    </font>
    <font>
      <sz val="12"/>
      <name val="Arial"/>
      <family val="2"/>
    </font>
    <font>
      <sz val="10"/>
      <name val="Helv"/>
    </font>
    <font>
      <sz val="12"/>
      <name val="Helv"/>
    </font>
    <font>
      <b/>
      <sz val="10"/>
      <name val="Helv"/>
    </font>
    <font>
      <sz val="10"/>
      <name val="Times New Roman"/>
      <family val="1"/>
    </font>
    <font>
      <sz val="10"/>
      <name val="MS Serif"/>
      <family val="1"/>
    </font>
    <font>
      <sz val="10"/>
      <name val="Courier"/>
      <family val="3"/>
    </font>
    <font>
      <sz val="10"/>
      <name val="VNI-Aptima"/>
    </font>
    <font>
      <sz val="10"/>
      <color indexed="8"/>
      <name val="Arial"/>
      <family val="2"/>
    </font>
    <font>
      <sz val="10"/>
      <name val="VNI-Times"/>
    </font>
    <font>
      <sz val="10"/>
      <color indexed="16"/>
      <name val="MS Serif"/>
      <family val="1"/>
    </font>
    <font>
      <b/>
      <sz val="16"/>
      <name val="VNbritannic"/>
    </font>
    <font>
      <b/>
      <sz val="18"/>
      <color indexed="12"/>
      <name val="VNbritannic"/>
    </font>
    <font>
      <b/>
      <sz val="18"/>
      <name val="VNnew Century Cond"/>
    </font>
    <font>
      <b/>
      <sz val="20"/>
      <color indexed="12"/>
      <name val="VNnew Century Cond"/>
    </font>
    <font>
      <b/>
      <sz val="16"/>
      <name val="VNlucida sans"/>
    </font>
    <font>
      <b/>
      <sz val="14"/>
      <color indexed="14"/>
      <name val="VNottawa"/>
    </font>
    <font>
      <b/>
      <sz val="16"/>
      <name val="VNottawa"/>
    </font>
    <font>
      <sz val="8"/>
      <name val="Arial"/>
      <family val="2"/>
    </font>
    <font>
      <b/>
      <sz val="16"/>
      <name val="Times New Roman"/>
      <family val="1"/>
    </font>
    <font>
      <b/>
      <sz val="1"/>
      <color indexed="8"/>
      <name val="Courier"/>
      <family val="3"/>
    </font>
    <font>
      <b/>
      <sz val="10"/>
      <name val=".VnTime"/>
      <family val="2"/>
    </font>
    <font>
      <sz val="10"/>
      <name val="MS Sans Serif"/>
      <family val="2"/>
    </font>
    <font>
      <b/>
      <sz val="11"/>
      <name val="Helv"/>
    </font>
    <font>
      <sz val="10"/>
      <name val=".VnAvant"/>
      <family val="2"/>
    </font>
    <font>
      <sz val="7"/>
      <name val="Small Fonts"/>
      <family val="2"/>
    </font>
    <font>
      <b/>
      <i/>
      <sz val="16"/>
      <name val="Helv"/>
    </font>
    <font>
      <sz val="12"/>
      <name val="바탕체"/>
    </font>
    <font>
      <sz val="12"/>
      <color indexed="8"/>
      <name val="Times New Roman"/>
      <family val="1"/>
    </font>
    <font>
      <sz val="10"/>
      <name val="Tms Rmn"/>
    </font>
    <font>
      <b/>
      <sz val="10"/>
      <name val="MS Sans Serif"/>
      <family val="2"/>
    </font>
    <font>
      <sz val="11"/>
      <name val="VNI-Times"/>
    </font>
    <font>
      <b/>
      <sz val="8"/>
      <color indexed="8"/>
      <name val="Helv"/>
    </font>
    <font>
      <sz val="13"/>
      <name val=".VnTime"/>
      <family val="2"/>
    </font>
    <font>
      <sz val="12"/>
      <name val=".VnTime"/>
      <family val="2"/>
    </font>
    <font>
      <sz val="12"/>
      <name val="VNTime"/>
    </font>
    <font>
      <b/>
      <sz val="11"/>
      <name val="Arial"/>
      <family val="2"/>
    </font>
    <font>
      <sz val="10"/>
      <name val="VNtimes new roman"/>
      <family val="2"/>
    </font>
    <font>
      <b/>
      <sz val="8"/>
      <name val="VN Helvetica"/>
    </font>
    <font>
      <sz val="10"/>
      <name val=".VnTime"/>
      <family val="2"/>
    </font>
    <font>
      <sz val="9"/>
      <name val=".VnTime"/>
      <family val="2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4"/>
      <name val=".VnArial"/>
      <family val="2"/>
    </font>
    <font>
      <sz val="22"/>
      <name val="ＭＳ 明朝"/>
    </font>
    <font>
      <sz val="16"/>
      <name val="AngsanaUPC"/>
      <family val="1"/>
    </font>
    <font>
      <sz val="10"/>
      <name val=".VnArial"/>
      <family val="2"/>
    </font>
    <font>
      <sz val="12"/>
      <name val="Tahoma"/>
      <family val="2"/>
    </font>
    <font>
      <b/>
      <sz val="12"/>
      <color rgb="FF0000FF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gray125">
        <fgColor indexed="15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8"/>
      </right>
      <top/>
      <bottom/>
      <diagonal/>
    </border>
  </borders>
  <cellStyleXfs count="16915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9" fillId="0" borderId="0"/>
    <xf numFmtId="0" fontId="20" fillId="5" borderId="0" applyNumberFormat="0" applyBorder="0" applyAlignment="0" applyProtection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19" fillId="0" borderId="0"/>
    <xf numFmtId="0" fontId="19" fillId="0" borderId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164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41" fontId="19" fillId="0" borderId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70" fontId="32" fillId="0" borderId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9" fontId="38" fillId="0" borderId="27"/>
    <xf numFmtId="0" fontId="39" fillId="0" borderId="0" applyNumberFormat="0" applyFill="0" applyBorder="0" applyAlignment="0" applyProtection="0">
      <alignment vertical="top"/>
      <protection locked="0"/>
    </xf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" fillId="0" borderId="0"/>
    <xf numFmtId="169" fontId="19" fillId="0" borderId="0"/>
    <xf numFmtId="0" fontId="1" fillId="0" borderId="0"/>
    <xf numFmtId="169" fontId="19" fillId="0" borderId="0"/>
    <xf numFmtId="0" fontId="1" fillId="0" borderId="0"/>
    <xf numFmtId="169" fontId="19" fillId="0" borderId="0"/>
    <xf numFmtId="0" fontId="1" fillId="0" borderId="0"/>
    <xf numFmtId="169" fontId="19" fillId="0" borderId="0"/>
    <xf numFmtId="0" fontId="1" fillId="0" borderId="0"/>
    <xf numFmtId="169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2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1" fillId="0" borderId="0"/>
    <xf numFmtId="0" fontId="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169" fontId="19" fillId="0" borderId="0"/>
    <xf numFmtId="0" fontId="19" fillId="0" borderId="0"/>
    <xf numFmtId="0" fontId="19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7" fontId="19" fillId="0" borderId="0"/>
    <xf numFmtId="167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7" fontId="19" fillId="0" borderId="0"/>
    <xf numFmtId="167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43" fillId="0" borderId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9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40" fontId="48" fillId="0" borderId="0" applyFont="0" applyFill="0" applyBorder="0" applyAlignment="0" applyProtection="0"/>
    <xf numFmtId="38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69" fontId="49" fillId="0" borderId="0"/>
    <xf numFmtId="169" fontId="50" fillId="0" borderId="0"/>
    <xf numFmtId="43" fontId="1" fillId="0" borderId="0" applyFont="0" applyFill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169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169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169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169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169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169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169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169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169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169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169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9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169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169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169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169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169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169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169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169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169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169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169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169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169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9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169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43" fontId="2" fillId="0" borderId="0" applyFont="0" applyFill="0" applyBorder="0" applyAlignment="0" applyProtection="0">
      <alignment vertical="center"/>
    </xf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41" fontId="2" fillId="0" borderId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69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169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9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169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9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7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169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0" fontId="52" fillId="0" borderId="0" applyNumberFormat="0" applyFill="0" applyBorder="0" applyAlignment="0" applyProtection="0">
      <alignment vertical="top"/>
      <protection locked="0"/>
    </xf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9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169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169" fontId="19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9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69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69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43" fontId="2" fillId="0" borderId="0" applyFont="0" applyFill="0" applyBorder="0" applyAlignment="0" applyProtection="0"/>
    <xf numFmtId="176" fontId="1" fillId="0" borderId="0" applyFont="0" applyFill="0" applyBorder="0" applyAlignment="0" applyProtection="0"/>
    <xf numFmtId="43" fontId="1" fillId="0" borderId="0" applyFill="0" applyBorder="0" applyAlignment="0" applyProtection="0"/>
    <xf numFmtId="165" fontId="19" fillId="0" borderId="0" applyProtection="0"/>
    <xf numFmtId="172" fontId="19" fillId="0" borderId="0" applyProtection="0"/>
    <xf numFmtId="0" fontId="19" fillId="0" borderId="0" applyProtection="0"/>
    <xf numFmtId="171" fontId="19" fillId="0" borderId="0" applyProtection="0"/>
    <xf numFmtId="40" fontId="19" fillId="0" borderId="0" applyProtection="0"/>
    <xf numFmtId="38" fontId="19" fillId="0" borderId="0" applyProtection="0"/>
    <xf numFmtId="177" fontId="19" fillId="0" borderId="0" applyProtection="0"/>
    <xf numFmtId="178" fontId="19" fillId="0" borderId="0" applyProtection="0"/>
    <xf numFmtId="6" fontId="19" fillId="0" borderId="0" applyProtection="0"/>
    <xf numFmtId="0" fontId="66" fillId="0" borderId="0" applyProtection="0">
      <alignment vertical="center"/>
    </xf>
    <xf numFmtId="0" fontId="19" fillId="0" borderId="0" applyProtection="0"/>
    <xf numFmtId="0" fontId="19" fillId="0" borderId="0" applyProtection="0"/>
    <xf numFmtId="0" fontId="67" fillId="0" borderId="0" applyProtection="0"/>
    <xf numFmtId="0" fontId="19" fillId="28" borderId="0" applyNumberFormat="0" applyFont="0" applyBorder="0" applyAlignment="0" applyProtection="0"/>
    <xf numFmtId="0" fontId="68" fillId="0" borderId="0" applyProtection="0"/>
    <xf numFmtId="0" fontId="69" fillId="0" borderId="0" applyProtection="0"/>
    <xf numFmtId="0" fontId="19" fillId="0" borderId="0" applyProtection="0"/>
    <xf numFmtId="171" fontId="19" fillId="0" borderId="0" applyProtection="0"/>
    <xf numFmtId="173" fontId="19" fillId="0" borderId="0" applyProtection="0"/>
    <xf numFmtId="179" fontId="19" fillId="0" borderId="0" applyProtection="0"/>
    <xf numFmtId="0" fontId="70" fillId="0" borderId="0" applyProtection="0"/>
    <xf numFmtId="177" fontId="19" fillId="0" borderId="0" applyProtection="0"/>
    <xf numFmtId="40" fontId="19" fillId="0" borderId="0" applyProtection="0"/>
    <xf numFmtId="38" fontId="19" fillId="0" borderId="0" applyProtection="0"/>
    <xf numFmtId="9" fontId="19" fillId="0" borderId="0" applyProtection="0"/>
    <xf numFmtId="178" fontId="19" fillId="0" borderId="0" applyProtection="0"/>
    <xf numFmtId="172" fontId="19" fillId="0" borderId="0" applyProtection="0"/>
    <xf numFmtId="174" fontId="19" fillId="0" borderId="0" applyProtection="0"/>
    <xf numFmtId="174" fontId="19" fillId="0" borderId="0" applyProtection="0"/>
    <xf numFmtId="0" fontId="71" fillId="0" borderId="0" applyProtection="0"/>
    <xf numFmtId="180" fontId="19" fillId="0" borderId="0" applyProtection="0"/>
    <xf numFmtId="0" fontId="19" fillId="0" borderId="0" applyProtection="0"/>
    <xf numFmtId="0" fontId="19" fillId="0" borderId="0" applyProtection="0"/>
    <xf numFmtId="42" fontId="19" fillId="0" borderId="0" applyProtection="0"/>
    <xf numFmtId="179" fontId="19" fillId="0" borderId="0" applyProtection="0"/>
    <xf numFmtId="178" fontId="19" fillId="0" borderId="0" applyProtection="0"/>
    <xf numFmtId="43" fontId="19" fillId="0" borderId="0" applyProtection="0"/>
    <xf numFmtId="177" fontId="19" fillId="0" borderId="0" applyProtection="0"/>
    <xf numFmtId="42" fontId="19" fillId="0" borderId="0" applyProtection="0"/>
    <xf numFmtId="43" fontId="19" fillId="0" borderId="0" applyProtection="0"/>
    <xf numFmtId="178" fontId="19" fillId="0" borderId="0" applyProtection="0"/>
    <xf numFmtId="41" fontId="19" fillId="0" borderId="0" applyProtection="0"/>
    <xf numFmtId="177" fontId="19" fillId="0" borderId="0" applyProtection="0"/>
    <xf numFmtId="178" fontId="19" fillId="0" borderId="0" applyProtection="0"/>
    <xf numFmtId="41" fontId="19" fillId="0" borderId="0" applyProtection="0"/>
    <xf numFmtId="43" fontId="19" fillId="0" borderId="0" applyProtection="0"/>
    <xf numFmtId="177" fontId="19" fillId="0" borderId="0" applyProtection="0"/>
    <xf numFmtId="179" fontId="19" fillId="0" borderId="0" applyProtection="0"/>
    <xf numFmtId="177" fontId="19" fillId="0" borderId="0" applyProtection="0"/>
    <xf numFmtId="41" fontId="19" fillId="0" borderId="0" applyProtection="0"/>
    <xf numFmtId="43" fontId="19" fillId="0" borderId="0" applyProtection="0"/>
    <xf numFmtId="179" fontId="19" fillId="0" borderId="0" applyProtection="0"/>
    <xf numFmtId="178" fontId="19" fillId="0" borderId="0" applyProtection="0"/>
    <xf numFmtId="179" fontId="19" fillId="0" borderId="0" applyProtection="0"/>
    <xf numFmtId="0" fontId="72" fillId="29" borderId="0" applyProtection="0"/>
    <xf numFmtId="0" fontId="19" fillId="0" borderId="0" applyProtection="0"/>
    <xf numFmtId="0" fontId="73" fillId="0" borderId="0" applyProtection="0"/>
    <xf numFmtId="9" fontId="19" fillId="0" borderId="0" applyProtection="0"/>
    <xf numFmtId="0" fontId="74" fillId="29" borderId="0" applyProtection="0"/>
    <xf numFmtId="0" fontId="75" fillId="29" borderId="0" applyProtection="0"/>
    <xf numFmtId="0" fontId="76" fillId="0" borderId="0" applyProtection="0">
      <alignment wrapText="1"/>
    </xf>
    <xf numFmtId="181" fontId="19" fillId="0" borderId="0" applyProtection="0"/>
    <xf numFmtId="0" fontId="19" fillId="0" borderId="0" applyProtection="0"/>
    <xf numFmtId="182" fontId="19" fillId="0" borderId="0" applyProtection="0"/>
    <xf numFmtId="0" fontId="19" fillId="0" borderId="0" applyProtection="0"/>
    <xf numFmtId="0" fontId="77" fillId="0" borderId="0">
      <alignment horizontal="center" wrapText="1"/>
      <protection locked="0"/>
    </xf>
    <xf numFmtId="183" fontId="19" fillId="0" borderId="0" applyProtection="0"/>
    <xf numFmtId="0" fontId="19" fillId="0" borderId="0" applyProtection="0"/>
    <xf numFmtId="184" fontId="19" fillId="0" borderId="0" applyProtection="0"/>
    <xf numFmtId="0" fontId="19" fillId="0" borderId="0" applyProtection="0"/>
    <xf numFmtId="184" fontId="19" fillId="0" borderId="0" applyProtection="0"/>
    <xf numFmtId="179" fontId="19" fillId="0" borderId="0" applyProtection="0"/>
    <xf numFmtId="0" fontId="78" fillId="0" borderId="0" applyProtection="0"/>
    <xf numFmtId="0" fontId="79" fillId="0" borderId="0" applyProtection="0"/>
    <xf numFmtId="0" fontId="78" fillId="0" borderId="0" applyProtection="0"/>
    <xf numFmtId="185" fontId="80" fillId="0" borderId="0" applyProtection="0"/>
    <xf numFmtId="186" fontId="81" fillId="0" borderId="0" applyProtection="0"/>
    <xf numFmtId="187" fontId="81" fillId="0" borderId="0" applyProtection="0"/>
    <xf numFmtId="188" fontId="82" fillId="0" borderId="0" applyProtection="0"/>
    <xf numFmtId="189" fontId="82" fillId="0" borderId="0" applyProtection="0"/>
    <xf numFmtId="44" fontId="81" fillId="0" borderId="0" applyProtection="0"/>
    <xf numFmtId="190" fontId="82" fillId="0" borderId="0" applyProtection="0"/>
    <xf numFmtId="186" fontId="81" fillId="0" borderId="0" applyProtection="0"/>
    <xf numFmtId="0" fontId="83" fillId="0" borderId="0" applyProtection="0"/>
    <xf numFmtId="44" fontId="19" fillId="0" borderId="0" applyProtection="0"/>
    <xf numFmtId="191" fontId="19" fillId="0" borderId="0" applyProtection="0"/>
    <xf numFmtId="43" fontId="19" fillId="0" borderId="0" applyFont="0" applyFill="0" applyBorder="0" applyAlignment="0" applyProtection="0"/>
    <xf numFmtId="43" fontId="19" fillId="0" borderId="0" applyProtection="0"/>
    <xf numFmtId="192" fontId="84" fillId="0" borderId="0" applyProtection="0"/>
    <xf numFmtId="0" fontId="85" fillId="0" borderId="0" applyProtection="0"/>
    <xf numFmtId="0" fontId="86" fillId="0" borderId="0" applyProtection="0"/>
    <xf numFmtId="186" fontId="19" fillId="0" borderId="0" applyProtection="0"/>
    <xf numFmtId="44" fontId="19" fillId="0" borderId="0" applyProtection="0"/>
    <xf numFmtId="193" fontId="19" fillId="0" borderId="0" applyProtection="0"/>
    <xf numFmtId="1" fontId="87" fillId="0" borderId="0" applyProtection="0"/>
    <xf numFmtId="14" fontId="88" fillId="0" borderId="0" applyProtection="0"/>
    <xf numFmtId="0" fontId="19" fillId="0" borderId="0" applyProtection="0"/>
    <xf numFmtId="194" fontId="19" fillId="0" borderId="42" applyProtection="0">
      <alignment vertical="center"/>
    </xf>
    <xf numFmtId="195" fontId="19" fillId="0" borderId="0" applyProtection="0"/>
    <xf numFmtId="196" fontId="19" fillId="0" borderId="0" applyProtection="0"/>
    <xf numFmtId="197" fontId="19" fillId="0" borderId="0" applyProtection="0"/>
    <xf numFmtId="0" fontId="89" fillId="0" borderId="0" applyProtection="0"/>
    <xf numFmtId="44" fontId="81" fillId="0" borderId="0" applyProtection="0"/>
    <xf numFmtId="186" fontId="81" fillId="0" borderId="0" applyProtection="0"/>
    <xf numFmtId="44" fontId="81" fillId="0" borderId="0" applyProtection="0"/>
    <xf numFmtId="190" fontId="82" fillId="0" borderId="0" applyProtection="0"/>
    <xf numFmtId="186" fontId="81" fillId="0" borderId="0" applyProtection="0"/>
    <xf numFmtId="0" fontId="90" fillId="0" borderId="0" applyProtection="0"/>
    <xf numFmtId="198" fontId="19" fillId="0" borderId="0" applyProtection="0"/>
    <xf numFmtId="0" fontId="91" fillId="0" borderId="0" applyProtection="0"/>
    <xf numFmtId="0" fontId="92" fillId="0" borderId="0" applyProtection="0">
      <alignment vertical="center"/>
    </xf>
    <xf numFmtId="0" fontId="93" fillId="0" borderId="0" applyProtection="0"/>
    <xf numFmtId="0" fontId="94" fillId="0" borderId="0" applyProtection="0">
      <alignment vertical="center"/>
    </xf>
    <xf numFmtId="0" fontId="95" fillId="0" borderId="0" applyProtection="0"/>
    <xf numFmtId="0" fontId="93" fillId="0" borderId="0" applyProtection="0"/>
    <xf numFmtId="0" fontId="96" fillId="0" borderId="0" applyProtection="0"/>
    <xf numFmtId="0" fontId="97" fillId="0" borderId="0" applyProtection="0"/>
    <xf numFmtId="0" fontId="98" fillId="29" borderId="0" applyProtection="0"/>
    <xf numFmtId="0" fontId="19" fillId="0" borderId="0" applyProtection="0"/>
    <xf numFmtId="0" fontId="99" fillId="0" borderId="0" applyProtection="0"/>
    <xf numFmtId="0" fontId="36" fillId="0" borderId="43" applyProtection="0"/>
    <xf numFmtId="0" fontId="36" fillId="0" borderId="41" applyProtection="0">
      <alignment horizontal="left" vertical="center"/>
    </xf>
    <xf numFmtId="0" fontId="36" fillId="0" borderId="41" applyProtection="0">
      <alignment horizontal="left" vertical="center"/>
    </xf>
    <xf numFmtId="199" fontId="100" fillId="0" borderId="0">
      <protection locked="0"/>
    </xf>
    <xf numFmtId="199" fontId="100" fillId="0" borderId="0">
      <protection locked="0"/>
    </xf>
    <xf numFmtId="0" fontId="101" fillId="30" borderId="3" applyProtection="0"/>
    <xf numFmtId="0" fontId="101" fillId="30" borderId="3" applyProtection="0"/>
    <xf numFmtId="41" fontId="19" fillId="0" borderId="0" applyProtection="0"/>
    <xf numFmtId="0" fontId="98" fillId="31" borderId="0" applyProtection="0"/>
    <xf numFmtId="0" fontId="19" fillId="32" borderId="0" applyProtection="0"/>
    <xf numFmtId="0" fontId="102" fillId="0" borderId="0" applyProtection="0"/>
    <xf numFmtId="44" fontId="81" fillId="0" borderId="0" applyProtection="0"/>
    <xf numFmtId="186" fontId="81" fillId="0" borderId="0" applyProtection="0"/>
    <xf numFmtId="44" fontId="81" fillId="0" borderId="0" applyProtection="0"/>
    <xf numFmtId="190" fontId="82" fillId="0" borderId="0" applyProtection="0"/>
    <xf numFmtId="186" fontId="81" fillId="0" borderId="0" applyProtection="0"/>
    <xf numFmtId="0" fontId="19" fillId="33" borderId="0" applyProtection="0"/>
    <xf numFmtId="177" fontId="19" fillId="0" borderId="0" applyProtection="0"/>
    <xf numFmtId="178" fontId="19" fillId="0" borderId="0" applyProtection="0"/>
    <xf numFmtId="0" fontId="103" fillId="0" borderId="44" applyProtection="0"/>
    <xf numFmtId="200" fontId="104" fillId="0" borderId="45" applyProtection="0"/>
    <xf numFmtId="179" fontId="19" fillId="0" borderId="0" applyProtection="0"/>
    <xf numFmtId="180" fontId="19" fillId="0" borderId="0" applyProtection="0"/>
    <xf numFmtId="201" fontId="19" fillId="0" borderId="0" applyProtection="0"/>
    <xf numFmtId="202" fontId="19" fillId="0" borderId="0" applyProtection="0"/>
    <xf numFmtId="0" fontId="19" fillId="0" borderId="0" applyProtection="0"/>
    <xf numFmtId="0" fontId="84" fillId="0" borderId="0" applyProtection="0"/>
    <xf numFmtId="37" fontId="105" fillId="0" borderId="0" applyProtection="0"/>
    <xf numFmtId="0" fontId="19" fillId="0" borderId="0" applyProtection="0"/>
    <xf numFmtId="203" fontId="106" fillId="0" borderId="0" applyProtection="0"/>
    <xf numFmtId="0" fontId="107" fillId="0" borderId="0" applyProtection="0"/>
    <xf numFmtId="0" fontId="19" fillId="0" borderId="0" applyProtection="0"/>
    <xf numFmtId="0" fontId="2" fillId="0" borderId="0" applyProtection="0"/>
    <xf numFmtId="0" fontId="2" fillId="0" borderId="0" applyProtection="0"/>
    <xf numFmtId="3" fontId="19" fillId="0" borderId="0" applyProtection="0"/>
    <xf numFmtId="0" fontId="19" fillId="0" borderId="0" applyProtection="0"/>
    <xf numFmtId="0" fontId="84" fillId="0" borderId="0" applyProtection="0"/>
    <xf numFmtId="0" fontId="108" fillId="2" borderId="0" applyProtection="0"/>
    <xf numFmtId="14" fontId="77" fillId="0" borderId="0">
      <alignment horizontal="center" wrapText="1"/>
      <protection locked="0"/>
    </xf>
    <xf numFmtId="189" fontId="19" fillId="0" borderId="0" applyProtection="0"/>
    <xf numFmtId="204" fontId="19" fillId="0" borderId="0" applyProtection="0"/>
    <xf numFmtId="10" fontId="19" fillId="0" borderId="0" applyProtection="0"/>
    <xf numFmtId="9" fontId="19" fillId="0" borderId="0" applyProtection="0"/>
    <xf numFmtId="9" fontId="19" fillId="0" borderId="0" applyProtection="0"/>
    <xf numFmtId="9" fontId="19" fillId="0" borderId="0" applyFont="0" applyFill="0" applyBorder="0" applyAlignment="0" applyProtection="0"/>
    <xf numFmtId="0" fontId="102" fillId="0" borderId="0" applyProtection="0"/>
    <xf numFmtId="44" fontId="81" fillId="0" borderId="0" applyProtection="0"/>
    <xf numFmtId="186" fontId="81" fillId="0" borderId="0" applyProtection="0"/>
    <xf numFmtId="44" fontId="81" fillId="0" borderId="0" applyProtection="0"/>
    <xf numFmtId="190" fontId="82" fillId="0" borderId="0" applyProtection="0"/>
    <xf numFmtId="186" fontId="81" fillId="0" borderId="0" applyProtection="0"/>
    <xf numFmtId="5" fontId="109" fillId="0" borderId="0" applyProtection="0"/>
    <xf numFmtId="0" fontId="19" fillId="0" borderId="0" applyProtection="0"/>
    <xf numFmtId="0" fontId="110" fillId="0" borderId="44" applyProtection="0">
      <alignment horizontal="center"/>
    </xf>
    <xf numFmtId="3" fontId="111" fillId="0" borderId="46" applyProtection="0">
      <alignment horizontal="center" vertical="top" wrapText="1"/>
    </xf>
    <xf numFmtId="0" fontId="19" fillId="0" borderId="0" applyProtection="0"/>
    <xf numFmtId="41" fontId="19" fillId="0" borderId="0" applyProtection="0"/>
    <xf numFmtId="41" fontId="19" fillId="0" borderId="0" applyProtection="0"/>
    <xf numFmtId="41" fontId="19" fillId="0" borderId="0" applyProtection="0"/>
    <xf numFmtId="42" fontId="19" fillId="0" borderId="0" applyProtection="0"/>
    <xf numFmtId="0" fontId="103" fillId="0" borderId="0" applyProtection="0"/>
    <xf numFmtId="40" fontId="112" fillId="0" borderId="0" applyProtection="0">
      <alignment horizontal="right"/>
    </xf>
    <xf numFmtId="205" fontId="113" fillId="0" borderId="19" applyProtection="0">
      <alignment horizontal="right" vertical="center"/>
    </xf>
    <xf numFmtId="205" fontId="113" fillId="0" borderId="19" applyProtection="0">
      <alignment horizontal="right" vertical="center"/>
    </xf>
    <xf numFmtId="205" fontId="113" fillId="0" borderId="19" applyProtection="0">
      <alignment horizontal="right" vertical="center"/>
    </xf>
    <xf numFmtId="205" fontId="113" fillId="0" borderId="19" applyProtection="0">
      <alignment horizontal="right" vertical="center"/>
    </xf>
    <xf numFmtId="206" fontId="114" fillId="0" borderId="19" applyProtection="0">
      <alignment horizontal="right" vertical="center"/>
    </xf>
    <xf numFmtId="206" fontId="114" fillId="0" borderId="19" applyProtection="0">
      <alignment horizontal="right" vertical="center"/>
    </xf>
    <xf numFmtId="49" fontId="88" fillId="0" borderId="0" applyProtection="0"/>
    <xf numFmtId="207" fontId="82" fillId="0" borderId="0" applyProtection="0"/>
    <xf numFmtId="208" fontId="102" fillId="0" borderId="0" applyProtection="0"/>
    <xf numFmtId="40" fontId="65" fillId="0" borderId="0" applyProtection="0"/>
    <xf numFmtId="177" fontId="19" fillId="0" borderId="0" applyProtection="0"/>
    <xf numFmtId="178" fontId="19" fillId="0" borderId="0" applyProtection="0"/>
    <xf numFmtId="209" fontId="113" fillId="0" borderId="19" applyProtection="0">
      <alignment horizontal="center"/>
    </xf>
    <xf numFmtId="209" fontId="113" fillId="0" borderId="19" applyProtection="0">
      <alignment horizontal="center"/>
    </xf>
    <xf numFmtId="0" fontId="115" fillId="0" borderId="47" applyProtection="0"/>
    <xf numFmtId="0" fontId="116" fillId="0" borderId="0" applyProtection="0"/>
    <xf numFmtId="179" fontId="19" fillId="0" borderId="0" applyProtection="0"/>
    <xf numFmtId="180" fontId="19" fillId="0" borderId="0" applyProtection="0"/>
    <xf numFmtId="210" fontId="113" fillId="0" borderId="0" applyProtection="0"/>
    <xf numFmtId="211" fontId="113" fillId="0" borderId="3" applyProtection="0"/>
    <xf numFmtId="211" fontId="113" fillId="0" borderId="3" applyProtection="0"/>
    <xf numFmtId="0" fontId="117" fillId="0" borderId="0" applyProtection="0"/>
    <xf numFmtId="0" fontId="117" fillId="0" borderId="0" applyProtection="0"/>
    <xf numFmtId="5" fontId="118" fillId="32" borderId="26" applyProtection="0">
      <alignment vertical="top"/>
    </xf>
    <xf numFmtId="5" fontId="118" fillId="32" borderId="26" applyProtection="0">
      <alignment vertical="top"/>
    </xf>
    <xf numFmtId="5" fontId="119" fillId="0" borderId="27" applyProtection="0">
      <alignment horizontal="left" vertical="top"/>
    </xf>
    <xf numFmtId="0" fontId="120" fillId="0" borderId="27" applyProtection="0">
      <alignment horizontal="left" vertical="center"/>
    </xf>
    <xf numFmtId="0" fontId="121" fillId="34" borderId="3" applyProtection="0">
      <alignment horizontal="left" vertical="center"/>
    </xf>
    <xf numFmtId="0" fontId="121" fillId="34" borderId="3" applyProtection="0">
      <alignment horizontal="left" vertical="center"/>
    </xf>
    <xf numFmtId="6" fontId="122" fillId="31" borderId="26" applyProtection="0"/>
    <xf numFmtId="6" fontId="122" fillId="31" borderId="26" applyProtection="0"/>
    <xf numFmtId="5" fontId="101" fillId="0" borderId="26" applyProtection="0">
      <alignment horizontal="left" vertical="top"/>
    </xf>
    <xf numFmtId="5" fontId="101" fillId="0" borderId="26" applyProtection="0">
      <alignment horizontal="left" vertical="top"/>
    </xf>
    <xf numFmtId="0" fontId="123" fillId="2" borderId="0" applyProtection="0">
      <alignment horizontal="left" vertical="center"/>
    </xf>
    <xf numFmtId="212" fontId="19" fillId="0" borderId="0" applyProtection="0"/>
    <xf numFmtId="213" fontId="19" fillId="0" borderId="0" applyProtection="0"/>
    <xf numFmtId="0" fontId="124" fillId="0" borderId="0" applyProtection="0"/>
    <xf numFmtId="0" fontId="125" fillId="0" borderId="0" applyProtection="0">
      <alignment vertical="center"/>
    </xf>
    <xf numFmtId="42" fontId="19" fillId="0" borderId="0" applyProtection="0"/>
    <xf numFmtId="44" fontId="19" fillId="0" borderId="0" applyProtection="0"/>
    <xf numFmtId="0" fontId="126" fillId="0" borderId="0" applyProtection="0"/>
    <xf numFmtId="0" fontId="19" fillId="0" borderId="0" applyProtection="0"/>
    <xf numFmtId="0" fontId="19" fillId="0" borderId="0" applyProtection="0"/>
    <xf numFmtId="0" fontId="66" fillId="0" borderId="0" applyProtection="0">
      <alignment vertical="center"/>
    </xf>
    <xf numFmtId="9" fontId="19" fillId="0" borderId="0" applyProtection="0"/>
    <xf numFmtId="0" fontId="81" fillId="0" borderId="0" applyProtection="0"/>
    <xf numFmtId="0" fontId="81" fillId="0" borderId="0" applyProtection="0"/>
    <xf numFmtId="0" fontId="81" fillId="0" borderId="0" applyProtection="0"/>
    <xf numFmtId="0" fontId="81" fillId="0" borderId="0" applyProtection="0"/>
    <xf numFmtId="0" fontId="81" fillId="0" borderId="0" applyProtection="0"/>
    <xf numFmtId="0" fontId="81" fillId="0" borderId="0" applyProtection="0"/>
    <xf numFmtId="0" fontId="81" fillId="0" borderId="0" applyProtection="0"/>
    <xf numFmtId="0" fontId="81" fillId="0" borderId="0" applyProtection="0"/>
    <xf numFmtId="0" fontId="19" fillId="0" borderId="0" applyProtection="0"/>
    <xf numFmtId="0" fontId="19" fillId="0" borderId="0" applyProtection="0"/>
    <xf numFmtId="181" fontId="19" fillId="0" borderId="0" applyProtection="0"/>
    <xf numFmtId="182" fontId="19" fillId="0" borderId="0" applyProtection="0"/>
    <xf numFmtId="0" fontId="80" fillId="0" borderId="0" applyProtection="0"/>
    <xf numFmtId="177" fontId="19" fillId="0" borderId="0" applyProtection="0"/>
    <xf numFmtId="178" fontId="19" fillId="0" borderId="0" applyProtection="0"/>
    <xf numFmtId="0" fontId="19" fillId="0" borderId="0" applyProtection="0"/>
    <xf numFmtId="184" fontId="19" fillId="0" borderId="0" applyProtection="0"/>
    <xf numFmtId="183" fontId="19" fillId="0" borderId="0" applyProtection="0"/>
    <xf numFmtId="0" fontId="127" fillId="0" borderId="0" applyProtection="0"/>
    <xf numFmtId="176" fontId="19" fillId="0" borderId="0" applyProtection="0"/>
    <xf numFmtId="214" fontId="19" fillId="0" borderId="0" applyProtection="0"/>
    <xf numFmtId="215" fontId="19" fillId="0" borderId="0" applyProtection="0"/>
    <xf numFmtId="44" fontId="19" fillId="0" borderId="0" applyProtection="0"/>
    <xf numFmtId="42" fontId="19" fillId="0" borderId="0" applyProtection="0"/>
  </cellStyleXfs>
  <cellXfs count="217">
    <xf numFmtId="0" fontId="0" fillId="0" borderId="0" xfId="0"/>
    <xf numFmtId="0" fontId="4" fillId="2" borderId="0" xfId="2" applyFont="1" applyFill="1" applyAlignment="1">
      <alignment vertical="top"/>
    </xf>
    <xf numFmtId="0" fontId="5" fillId="2" borderId="0" xfId="2" applyFont="1" applyFill="1" applyAlignment="1">
      <alignment vertical="top"/>
    </xf>
    <xf numFmtId="9" fontId="5" fillId="2" borderId="0" xfId="3" applyFont="1" applyFill="1" applyBorder="1" applyAlignment="1">
      <alignment horizontal="center" wrapText="1"/>
    </xf>
    <xf numFmtId="165" fontId="6" fillId="2" borderId="0" xfId="4" applyNumberFormat="1" applyFont="1" applyFill="1"/>
    <xf numFmtId="9" fontId="6" fillId="2" borderId="0" xfId="1" applyFont="1" applyFill="1"/>
    <xf numFmtId="0" fontId="6" fillId="2" borderId="0" xfId="2" applyFont="1" applyFill="1" applyAlignment="1">
      <alignment vertical="top"/>
    </xf>
    <xf numFmtId="9" fontId="6" fillId="2" borderId="0" xfId="1" applyFont="1" applyFill="1" applyAlignment="1">
      <alignment vertical="top"/>
    </xf>
    <xf numFmtId="0" fontId="7" fillId="2" borderId="0" xfId="2" applyFont="1" applyFill="1" applyAlignment="1">
      <alignment vertical="top"/>
    </xf>
    <xf numFmtId="0" fontId="10" fillId="2" borderId="0" xfId="2" applyFont="1" applyFill="1" applyAlignment="1">
      <alignment vertical="top"/>
    </xf>
    <xf numFmtId="0" fontId="8" fillId="3" borderId="3" xfId="2" applyFont="1" applyFill="1" applyBorder="1" applyAlignment="1">
      <alignment vertical="center" wrapText="1"/>
    </xf>
    <xf numFmtId="0" fontId="8" fillId="3" borderId="3" xfId="2" applyFont="1" applyFill="1" applyBorder="1" applyAlignment="1">
      <alignment horizontal="center" vertical="center" wrapText="1"/>
    </xf>
    <xf numFmtId="9" fontId="8" fillId="3" borderId="3" xfId="1" applyFont="1" applyFill="1" applyBorder="1" applyAlignment="1">
      <alignment horizontal="center" vertical="center" wrapText="1"/>
    </xf>
    <xf numFmtId="9" fontId="12" fillId="2" borderId="3" xfId="1" applyFont="1" applyFill="1" applyBorder="1" applyAlignment="1">
      <alignment horizontal="center" wrapText="1"/>
    </xf>
    <xf numFmtId="165" fontId="12" fillId="2" borderId="5" xfId="4" applyNumberFormat="1" applyFont="1" applyFill="1" applyBorder="1" applyAlignment="1">
      <alignment horizontal="center" wrapText="1"/>
    </xf>
    <xf numFmtId="0" fontId="13" fillId="2" borderId="0" xfId="2" applyFont="1" applyFill="1" applyAlignment="1">
      <alignment vertical="top"/>
    </xf>
    <xf numFmtId="165" fontId="16" fillId="2" borderId="0" xfId="4" applyNumberFormat="1" applyFont="1" applyFill="1"/>
    <xf numFmtId="9" fontId="16" fillId="2" borderId="0" xfId="1" applyFont="1" applyFill="1"/>
    <xf numFmtId="0" fontId="8" fillId="2" borderId="0" xfId="2" applyFont="1" applyFill="1" applyAlignment="1">
      <alignment horizontal="center"/>
    </xf>
    <xf numFmtId="0" fontId="17" fillId="2" borderId="0" xfId="2" applyFont="1" applyFill="1" applyAlignment="1">
      <alignment horizontal="center" vertical="top"/>
    </xf>
    <xf numFmtId="9" fontId="17" fillId="2" borderId="0" xfId="1" applyFont="1" applyFill="1" applyAlignment="1">
      <alignment horizontal="center" vertical="top"/>
    </xf>
    <xf numFmtId="0" fontId="8" fillId="2" borderId="0" xfId="2" applyFont="1" applyFill="1" applyAlignment="1">
      <alignment horizontal="center" vertical="top"/>
    </xf>
    <xf numFmtId="0" fontId="8" fillId="2" borderId="0" xfId="2" applyFont="1" applyFill="1" applyAlignment="1">
      <alignment vertical="top"/>
    </xf>
    <xf numFmtId="0" fontId="18" fillId="2" borderId="0" xfId="2" applyFont="1" applyFill="1" applyAlignment="1">
      <alignment vertical="top"/>
    </xf>
    <xf numFmtId="0" fontId="17" fillId="2" borderId="0" xfId="2" applyFont="1" applyFill="1" applyAlignment="1">
      <alignment horizontal="left" vertical="center"/>
    </xf>
    <xf numFmtId="9" fontId="17" fillId="2" borderId="0" xfId="1" applyFont="1" applyFill="1" applyAlignment="1">
      <alignment horizontal="left" vertical="center"/>
    </xf>
    <xf numFmtId="165" fontId="16" fillId="2" borderId="0" xfId="4" applyNumberFormat="1" applyFont="1" applyFill="1" applyAlignment="1">
      <alignment horizontal="left" vertical="center"/>
    </xf>
    <xf numFmtId="0" fontId="18" fillId="2" borderId="0" xfId="2" applyFont="1" applyFill="1" applyAlignment="1">
      <alignment horizontal="left" vertical="center"/>
    </xf>
    <xf numFmtId="0" fontId="22" fillId="2" borderId="0" xfId="2" applyFont="1" applyFill="1" applyAlignment="1"/>
    <xf numFmtId="0" fontId="8" fillId="3" borderId="7" xfId="2" applyFont="1" applyFill="1" applyBorder="1" applyAlignment="1">
      <alignment horizontal="center" vertical="center" wrapText="1"/>
    </xf>
    <xf numFmtId="165" fontId="12" fillId="2" borderId="7" xfId="4" applyNumberFormat="1" applyFont="1" applyFill="1" applyBorder="1" applyAlignment="1">
      <alignment horizontal="center" wrapText="1"/>
    </xf>
    <xf numFmtId="0" fontId="15" fillId="2" borderId="0" xfId="2" applyFont="1" applyFill="1" applyAlignment="1"/>
    <xf numFmtId="0" fontId="3" fillId="2" borderId="0" xfId="2" applyFont="1" applyFill="1" applyBorder="1" applyAlignment="1">
      <alignment vertical="top"/>
    </xf>
    <xf numFmtId="165" fontId="14" fillId="4" borderId="6" xfId="4" applyNumberFormat="1" applyFont="1" applyFill="1" applyBorder="1" applyAlignment="1">
      <alignment horizontal="center" wrapText="1"/>
    </xf>
    <xf numFmtId="9" fontId="14" fillId="4" borderId="6" xfId="1" applyFont="1" applyFill="1" applyBorder="1" applyAlignment="1">
      <alignment horizontal="center" wrapText="1"/>
    </xf>
    <xf numFmtId="165" fontId="14" fillId="4" borderId="8" xfId="4" applyNumberFormat="1" applyFont="1" applyFill="1" applyBorder="1" applyAlignment="1">
      <alignment horizontal="center" wrapText="1"/>
    </xf>
    <xf numFmtId="0" fontId="8" fillId="2" borderId="0" xfId="2" applyFont="1" applyFill="1" applyAlignment="1">
      <alignment horizontal="center" vertical="center"/>
    </xf>
    <xf numFmtId="0" fontId="15" fillId="0" borderId="0" xfId="2" applyFont="1" applyFill="1" applyAlignment="1"/>
    <xf numFmtId="165" fontId="14" fillId="0" borderId="3" xfId="4" applyNumberFormat="1" applyFont="1" applyFill="1" applyBorder="1" applyAlignment="1">
      <alignment horizontal="center" wrapText="1"/>
    </xf>
    <xf numFmtId="9" fontId="14" fillId="0" borderId="3" xfId="1" applyFont="1" applyFill="1" applyBorder="1" applyAlignment="1">
      <alignment horizontal="center" wrapText="1"/>
    </xf>
    <xf numFmtId="165" fontId="23" fillId="4" borderId="6" xfId="4" applyNumberFormat="1" applyFont="1" applyFill="1" applyBorder="1" applyAlignment="1"/>
    <xf numFmtId="0" fontId="18" fillId="0" borderId="0" xfId="2" applyFont="1" applyFill="1" applyBorder="1" applyAlignment="1">
      <alignment vertical="top"/>
    </xf>
    <xf numFmtId="0" fontId="17" fillId="0" borderId="0" xfId="2" applyFont="1" applyFill="1" applyBorder="1" applyAlignment="1">
      <alignment horizontal="center" vertical="top"/>
    </xf>
    <xf numFmtId="14" fontId="6" fillId="2" borderId="0" xfId="1" applyNumberFormat="1" applyFont="1" applyFill="1"/>
    <xf numFmtId="0" fontId="8" fillId="3" borderId="3" xfId="2" applyFont="1" applyFill="1" applyBorder="1" applyAlignment="1">
      <alignment horizontal="center" vertical="center" wrapText="1"/>
    </xf>
    <xf numFmtId="165" fontId="12" fillId="0" borderId="3" xfId="4" applyNumberFormat="1" applyFont="1" applyFill="1" applyBorder="1" applyAlignment="1">
      <alignment horizontal="center" wrapText="1"/>
    </xf>
    <xf numFmtId="0" fontId="8" fillId="3" borderId="19" xfId="2" applyFont="1" applyFill="1" applyBorder="1" applyAlignment="1">
      <alignment horizontal="center" vertical="center" wrapText="1"/>
    </xf>
    <xf numFmtId="165" fontId="14" fillId="4" borderId="17" xfId="4" applyNumberFormat="1" applyFont="1" applyFill="1" applyBorder="1" applyAlignment="1">
      <alignment horizontal="center" wrapText="1"/>
    </xf>
    <xf numFmtId="165" fontId="12" fillId="2" borderId="20" xfId="4" applyNumberFormat="1" applyFont="1" applyFill="1" applyBorder="1" applyAlignment="1">
      <alignment horizontal="center" wrapText="1"/>
    </xf>
    <xf numFmtId="165" fontId="14" fillId="4" borderId="21" xfId="4" applyNumberFormat="1" applyFont="1" applyFill="1" applyBorder="1" applyAlignment="1">
      <alignment horizontal="center" wrapText="1"/>
    </xf>
    <xf numFmtId="0" fontId="8" fillId="3" borderId="22" xfId="2" applyFont="1" applyFill="1" applyBorder="1" applyAlignment="1">
      <alignment vertical="center" wrapText="1"/>
    </xf>
    <xf numFmtId="165" fontId="12" fillId="2" borderId="22" xfId="4" applyNumberFormat="1" applyFont="1" applyFill="1" applyBorder="1" applyAlignment="1">
      <alignment horizontal="center" wrapText="1"/>
    </xf>
    <xf numFmtId="165" fontId="14" fillId="4" borderId="10" xfId="4" applyNumberFormat="1" applyFont="1" applyFill="1" applyBorder="1" applyAlignment="1">
      <alignment horizontal="center" wrapText="1"/>
    </xf>
    <xf numFmtId="0" fontId="24" fillId="4" borderId="17" xfId="0" applyFont="1" applyFill="1" applyBorder="1" applyAlignment="1"/>
    <xf numFmtId="0" fontId="8" fillId="3" borderId="23" xfId="2" applyFont="1" applyFill="1" applyBorder="1" applyAlignment="1">
      <alignment horizontal="center" vertical="center" wrapText="1"/>
    </xf>
    <xf numFmtId="165" fontId="14" fillId="0" borderId="22" xfId="4" applyNumberFormat="1" applyFont="1" applyFill="1" applyBorder="1" applyAlignment="1">
      <alignment horizontal="center" wrapText="1"/>
    </xf>
    <xf numFmtId="165" fontId="14" fillId="0" borderId="7" xfId="4" applyNumberFormat="1" applyFont="1" applyFill="1" applyBorder="1" applyAlignment="1">
      <alignment horizontal="center" wrapText="1"/>
    </xf>
    <xf numFmtId="165" fontId="23" fillId="0" borderId="22" xfId="4" applyNumberFormat="1" applyFont="1" applyFill="1" applyBorder="1" applyAlignment="1"/>
    <xf numFmtId="0" fontId="11" fillId="0" borderId="7" xfId="0" applyFont="1" applyFill="1" applyBorder="1" applyAlignment="1"/>
    <xf numFmtId="165" fontId="14" fillId="0" borderId="5" xfId="4" applyNumberFormat="1" applyFont="1" applyFill="1" applyBorder="1" applyAlignment="1">
      <alignment horizontal="center" wrapText="1"/>
    </xf>
    <xf numFmtId="0" fontId="27" fillId="0" borderId="0" xfId="0" applyFont="1" applyFill="1" applyAlignment="1">
      <alignment wrapText="1"/>
    </xf>
    <xf numFmtId="0" fontId="26" fillId="0" borderId="3" xfId="32" applyFont="1" applyBorder="1" applyAlignment="1">
      <alignment horizontal="center" vertical="center" wrapText="1"/>
    </xf>
    <xf numFmtId="0" fontId="27" fillId="0" borderId="3" xfId="32" applyFont="1" applyFill="1" applyBorder="1" applyAlignment="1">
      <alignment vertical="center"/>
    </xf>
    <xf numFmtId="0" fontId="27" fillId="0" borderId="3" xfId="32" applyFont="1" applyFill="1" applyBorder="1" applyAlignment="1">
      <alignment wrapText="1"/>
    </xf>
    <xf numFmtId="0" fontId="27" fillId="0" borderId="3" xfId="32" applyFont="1" applyFill="1" applyBorder="1" applyAlignment="1">
      <alignment horizontal="center" vertical="center" wrapText="1"/>
    </xf>
    <xf numFmtId="0" fontId="27" fillId="0" borderId="3" xfId="32" applyFont="1" applyFill="1" applyBorder="1" applyAlignment="1">
      <alignment horizontal="left" vertical="center" wrapText="1"/>
    </xf>
    <xf numFmtId="0" fontId="26" fillId="0" borderId="3" xfId="32" applyFont="1" applyFill="1" applyBorder="1" applyAlignment="1">
      <alignment wrapText="1"/>
    </xf>
    <xf numFmtId="0" fontId="26" fillId="0" borderId="3" xfId="32" applyFont="1" applyFill="1" applyBorder="1" applyAlignment="1">
      <alignment horizontal="center" vertical="center" wrapText="1"/>
    </xf>
    <xf numFmtId="0" fontId="26" fillId="0" borderId="3" xfId="32" applyFont="1" applyFill="1" applyBorder="1" applyAlignment="1">
      <alignment horizontal="left" vertical="center" wrapText="1"/>
    </xf>
    <xf numFmtId="0" fontId="27" fillId="0" borderId="3" xfId="0" applyFont="1" applyFill="1" applyBorder="1" applyAlignment="1">
      <alignment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left" vertical="center" wrapText="1"/>
    </xf>
    <xf numFmtId="0" fontId="26" fillId="0" borderId="3" xfId="0" applyFont="1" applyFill="1" applyBorder="1" applyAlignment="1">
      <alignment wrapText="1"/>
    </xf>
    <xf numFmtId="0" fontId="26" fillId="0" borderId="3" xfId="0" applyFont="1" applyFill="1" applyBorder="1" applyAlignment="1">
      <alignment horizontal="center" vertical="center" wrapText="1"/>
    </xf>
    <xf numFmtId="0" fontId="26" fillId="0" borderId="3" xfId="0" applyFont="1" applyFill="1" applyBorder="1" applyAlignment="1">
      <alignment horizontal="left" vertical="center" wrapText="1"/>
    </xf>
    <xf numFmtId="0" fontId="27" fillId="4" borderId="3" xfId="32" applyFont="1" applyFill="1" applyBorder="1" applyAlignment="1">
      <alignment vertical="center"/>
    </xf>
    <xf numFmtId="0" fontId="27" fillId="4" borderId="0" xfId="0" applyFont="1" applyFill="1" applyAlignment="1">
      <alignment wrapText="1"/>
    </xf>
    <xf numFmtId="0" fontId="27" fillId="0" borderId="3" xfId="33" applyFont="1" applyFill="1" applyBorder="1" applyAlignment="1">
      <alignment wrapText="1"/>
    </xf>
    <xf numFmtId="0" fontId="27" fillId="0" borderId="3" xfId="33" applyFont="1" applyFill="1" applyBorder="1" applyAlignment="1">
      <alignment horizontal="center" vertical="center" wrapText="1"/>
    </xf>
    <xf numFmtId="0" fontId="27" fillId="0" borderId="3" xfId="33" applyFont="1" applyFill="1" applyBorder="1" applyAlignment="1">
      <alignment horizontal="left" vertical="center" wrapText="1"/>
    </xf>
    <xf numFmtId="0" fontId="26" fillId="0" borderId="3" xfId="33" applyFont="1" applyFill="1" applyBorder="1" applyAlignment="1">
      <alignment wrapText="1"/>
    </xf>
    <xf numFmtId="0" fontId="26" fillId="0" borderId="3" xfId="33" applyFont="1" applyFill="1" applyBorder="1" applyAlignment="1">
      <alignment horizontal="center" vertical="center" wrapText="1"/>
    </xf>
    <xf numFmtId="0" fontId="26" fillId="0" borderId="3" xfId="33" applyFont="1" applyFill="1" applyBorder="1" applyAlignment="1">
      <alignment horizontal="left" vertical="center" wrapText="1"/>
    </xf>
    <xf numFmtId="0" fontId="27" fillId="0" borderId="3" xfId="34" applyFont="1" applyFill="1" applyBorder="1" applyAlignment="1">
      <alignment wrapText="1"/>
    </xf>
    <xf numFmtId="0" fontId="27" fillId="0" borderId="3" xfId="34" applyFont="1" applyFill="1" applyBorder="1" applyAlignment="1">
      <alignment horizontal="center" vertical="center" wrapText="1"/>
    </xf>
    <xf numFmtId="0" fontId="27" fillId="0" borderId="3" xfId="34" applyFont="1" applyFill="1" applyBorder="1" applyAlignment="1">
      <alignment horizontal="left" vertical="center" wrapText="1"/>
    </xf>
    <xf numFmtId="0" fontId="26" fillId="0" borderId="3" xfId="34" applyFont="1" applyFill="1" applyBorder="1" applyAlignment="1">
      <alignment wrapText="1"/>
    </xf>
    <xf numFmtId="0" fontId="26" fillId="0" borderId="3" xfId="34" applyFont="1" applyFill="1" applyBorder="1" applyAlignment="1">
      <alignment horizontal="center" vertical="center" wrapText="1"/>
    </xf>
    <xf numFmtId="0" fontId="26" fillId="0" borderId="3" xfId="34" applyFont="1" applyFill="1" applyBorder="1" applyAlignment="1">
      <alignment horizontal="left" vertical="center" wrapText="1"/>
    </xf>
    <xf numFmtId="0" fontId="27" fillId="4" borderId="3" xfId="0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vertical="center"/>
    </xf>
    <xf numFmtId="0" fontId="27" fillId="4" borderId="3" xfId="0" applyFont="1" applyFill="1" applyBorder="1" applyAlignment="1">
      <alignment vertical="center"/>
    </xf>
    <xf numFmtId="0" fontId="27" fillId="4" borderId="3" xfId="32" applyFont="1" applyFill="1" applyBorder="1" applyAlignment="1">
      <alignment horizontal="center" vertical="center" wrapText="1"/>
    </xf>
    <xf numFmtId="0" fontId="26" fillId="4" borderId="3" xfId="32" applyFont="1" applyFill="1" applyBorder="1" applyAlignment="1">
      <alignment horizontal="center" vertical="center" wrapText="1"/>
    </xf>
    <xf numFmtId="0" fontId="27" fillId="0" borderId="0" xfId="0" applyFont="1" applyAlignment="1">
      <alignment vertical="center" wrapText="1"/>
    </xf>
    <xf numFmtId="0" fontId="27" fillId="0" borderId="0" xfId="0" applyFont="1" applyAlignment="1">
      <alignment wrapText="1"/>
    </xf>
    <xf numFmtId="9" fontId="12" fillId="2" borderId="3" xfId="1" applyNumberFormat="1" applyFont="1" applyFill="1" applyBorder="1" applyAlignment="1">
      <alignment horizontal="center" wrapText="1"/>
    </xf>
    <xf numFmtId="9" fontId="14" fillId="0" borderId="3" xfId="1" applyNumberFormat="1" applyFont="1" applyFill="1" applyBorder="1" applyAlignment="1">
      <alignment horizontal="center" wrapText="1"/>
    </xf>
    <xf numFmtId="0" fontId="8" fillId="3" borderId="3" xfId="2" applyFont="1" applyFill="1" applyBorder="1" applyAlignment="1">
      <alignment horizontal="center" vertical="center" wrapText="1"/>
    </xf>
    <xf numFmtId="165" fontId="17" fillId="2" borderId="0" xfId="2" applyNumberFormat="1" applyFont="1" applyFill="1" applyAlignment="1">
      <alignment horizontal="center" vertical="top"/>
    </xf>
    <xf numFmtId="0" fontId="22" fillId="2" borderId="0" xfId="2" quotePrefix="1" applyFont="1" applyFill="1" applyAlignment="1"/>
    <xf numFmtId="165" fontId="17" fillId="2" borderId="0" xfId="2" applyNumberFormat="1" applyFont="1" applyFill="1" applyAlignment="1">
      <alignment horizontal="left" vertical="center"/>
    </xf>
    <xf numFmtId="0" fontId="8" fillId="3" borderId="3" xfId="2" applyFont="1" applyFill="1" applyBorder="1" applyAlignment="1">
      <alignment horizontal="center" vertical="center" wrapText="1"/>
    </xf>
    <xf numFmtId="0" fontId="8" fillId="3" borderId="20" xfId="2" applyFont="1" applyFill="1" applyBorder="1" applyAlignment="1">
      <alignment horizontal="center" vertical="center" wrapText="1"/>
    </xf>
    <xf numFmtId="165" fontId="14" fillId="4" borderId="37" xfId="4" applyNumberFormat="1" applyFont="1" applyFill="1" applyBorder="1" applyAlignment="1">
      <alignment horizontal="center" wrapText="1"/>
    </xf>
    <xf numFmtId="9" fontId="8" fillId="3" borderId="19" xfId="1" applyFont="1" applyFill="1" applyBorder="1" applyAlignment="1">
      <alignment horizontal="center" vertical="center" wrapText="1"/>
    </xf>
    <xf numFmtId="9" fontId="12" fillId="2" borderId="19" xfId="1" applyFont="1" applyFill="1" applyBorder="1" applyAlignment="1">
      <alignment horizontal="center" wrapText="1"/>
    </xf>
    <xf numFmtId="9" fontId="14" fillId="4" borderId="17" xfId="1" applyFont="1" applyFill="1" applyBorder="1" applyAlignment="1">
      <alignment horizontal="center" wrapText="1"/>
    </xf>
    <xf numFmtId="165" fontId="14" fillId="4" borderId="38" xfId="4" applyNumberFormat="1" applyFont="1" applyFill="1" applyBorder="1" applyAlignment="1">
      <alignment horizontal="center" wrapText="1"/>
    </xf>
    <xf numFmtId="165" fontId="14" fillId="0" borderId="19" xfId="4" applyNumberFormat="1" applyFont="1" applyFill="1" applyBorder="1" applyAlignment="1">
      <alignment horizontal="center" wrapText="1"/>
    </xf>
    <xf numFmtId="165" fontId="16" fillId="2" borderId="0" xfId="1" applyNumberFormat="1" applyFont="1" applyFill="1"/>
    <xf numFmtId="0" fontId="8" fillId="3" borderId="3" xfId="2" applyFont="1" applyFill="1" applyBorder="1" applyAlignment="1">
      <alignment horizontal="center" vertical="center" wrapText="1"/>
    </xf>
    <xf numFmtId="165" fontId="14" fillId="2" borderId="20" xfId="4" applyNumberFormat="1" applyFont="1" applyFill="1" applyBorder="1" applyAlignment="1">
      <alignment horizontal="center" wrapText="1"/>
    </xf>
    <xf numFmtId="165" fontId="14" fillId="4" borderId="18" xfId="4" applyNumberFormat="1" applyFont="1" applyFill="1" applyBorder="1" applyAlignment="1">
      <alignment horizontal="center" wrapText="1"/>
    </xf>
    <xf numFmtId="165" fontId="6" fillId="2" borderId="0" xfId="2" applyNumberFormat="1" applyFont="1" applyFill="1" applyAlignment="1">
      <alignment vertical="top"/>
    </xf>
    <xf numFmtId="165" fontId="53" fillId="0" borderId="22" xfId="4" applyNumberFormat="1" applyFont="1" applyFill="1" applyBorder="1" applyAlignment="1">
      <alignment horizontal="center" wrapText="1"/>
    </xf>
    <xf numFmtId="165" fontId="53" fillId="0" borderId="3" xfId="4" applyNumberFormat="1" applyFont="1" applyFill="1" applyBorder="1" applyAlignment="1">
      <alignment horizontal="center" wrapText="1"/>
    </xf>
    <xf numFmtId="165" fontId="23" fillId="27" borderId="22" xfId="4" applyNumberFormat="1" applyFont="1" applyFill="1" applyBorder="1" applyAlignment="1"/>
    <xf numFmtId="0" fontId="55" fillId="27" borderId="7" xfId="0" applyFont="1" applyFill="1" applyBorder="1" applyAlignment="1"/>
    <xf numFmtId="165" fontId="14" fillId="27" borderId="36" xfId="4" applyNumberFormat="1" applyFont="1" applyFill="1" applyBorder="1" applyAlignment="1">
      <alignment horizontal="center" wrapText="1"/>
    </xf>
    <xf numFmtId="9" fontId="14" fillId="27" borderId="3" xfId="1" applyFont="1" applyFill="1" applyBorder="1" applyAlignment="1">
      <alignment horizontal="center" wrapText="1"/>
    </xf>
    <xf numFmtId="165" fontId="14" fillId="27" borderId="7" xfId="4" applyNumberFormat="1" applyFont="1" applyFill="1" applyBorder="1" applyAlignment="1">
      <alignment horizontal="center" wrapText="1"/>
    </xf>
    <xf numFmtId="165" fontId="53" fillId="27" borderId="22" xfId="4" applyNumberFormat="1" applyFont="1" applyFill="1" applyBorder="1" applyAlignment="1">
      <alignment horizontal="center" wrapText="1"/>
    </xf>
    <xf numFmtId="165" fontId="14" fillId="27" borderId="3" xfId="4" applyNumberFormat="1" applyFont="1" applyFill="1" applyBorder="1" applyAlignment="1">
      <alignment horizontal="center" wrapText="1"/>
    </xf>
    <xf numFmtId="165" fontId="14" fillId="27" borderId="19" xfId="4" applyNumberFormat="1" applyFont="1" applyFill="1" applyBorder="1" applyAlignment="1">
      <alignment horizontal="center" wrapText="1"/>
    </xf>
    <xf numFmtId="165" fontId="14" fillId="27" borderId="20" xfId="4" applyNumberFormat="1" applyFont="1" applyFill="1" applyBorder="1" applyAlignment="1">
      <alignment horizontal="center" wrapText="1"/>
    </xf>
    <xf numFmtId="165" fontId="14" fillId="27" borderId="22" xfId="4" applyNumberFormat="1" applyFont="1" applyFill="1" applyBorder="1" applyAlignment="1">
      <alignment horizontal="center" wrapText="1"/>
    </xf>
    <xf numFmtId="165" fontId="14" fillId="27" borderId="5" xfId="4" applyNumberFormat="1" applyFont="1" applyFill="1" applyBorder="1" applyAlignment="1">
      <alignment horizontal="center" wrapText="1"/>
    </xf>
    <xf numFmtId="9" fontId="14" fillId="27" borderId="3" xfId="1" applyNumberFormat="1" applyFont="1" applyFill="1" applyBorder="1" applyAlignment="1">
      <alignment horizontal="center" wrapText="1"/>
    </xf>
    <xf numFmtId="165" fontId="56" fillId="27" borderId="22" xfId="4" applyNumberFormat="1" applyFont="1" applyFill="1" applyBorder="1" applyAlignment="1"/>
    <xf numFmtId="165" fontId="53" fillId="27" borderId="36" xfId="4" applyNumberFormat="1" applyFont="1" applyFill="1" applyBorder="1" applyAlignment="1">
      <alignment horizontal="center" wrapText="1"/>
    </xf>
    <xf numFmtId="9" fontId="53" fillId="27" borderId="3" xfId="1" applyFont="1" applyFill="1" applyBorder="1" applyAlignment="1">
      <alignment horizontal="center" wrapText="1"/>
    </xf>
    <xf numFmtId="165" fontId="53" fillId="27" borderId="7" xfId="4" applyNumberFormat="1" applyFont="1" applyFill="1" applyBorder="1" applyAlignment="1">
      <alignment horizontal="center" wrapText="1"/>
    </xf>
    <xf numFmtId="165" fontId="53" fillId="27" borderId="3" xfId="4" applyNumberFormat="1" applyFont="1" applyFill="1" applyBorder="1" applyAlignment="1">
      <alignment horizontal="center" wrapText="1"/>
    </xf>
    <xf numFmtId="165" fontId="53" fillId="27" borderId="19" xfId="4" applyNumberFormat="1" applyFont="1" applyFill="1" applyBorder="1" applyAlignment="1">
      <alignment horizontal="center" wrapText="1"/>
    </xf>
    <xf numFmtId="165" fontId="53" fillId="27" borderId="20" xfId="4" applyNumberFormat="1" applyFont="1" applyFill="1" applyBorder="1" applyAlignment="1">
      <alignment horizontal="center" wrapText="1"/>
    </xf>
    <xf numFmtId="165" fontId="53" fillId="27" borderId="5" xfId="4" applyNumberFormat="1" applyFont="1" applyFill="1" applyBorder="1" applyAlignment="1">
      <alignment horizontal="center" wrapText="1"/>
    </xf>
    <xf numFmtId="0" fontId="58" fillId="0" borderId="0" xfId="2" applyFont="1" applyFill="1" applyAlignment="1"/>
    <xf numFmtId="0" fontId="59" fillId="2" borderId="0" xfId="2" applyFont="1" applyFill="1" applyAlignment="1">
      <alignment horizontal="center" vertical="top"/>
    </xf>
    <xf numFmtId="165" fontId="59" fillId="2" borderId="0" xfId="2" applyNumberFormat="1" applyFont="1" applyFill="1" applyAlignment="1">
      <alignment horizontal="center" vertical="top"/>
    </xf>
    <xf numFmtId="9" fontId="59" fillId="2" borderId="0" xfId="1" applyFont="1" applyFill="1" applyAlignment="1">
      <alignment horizontal="center" vertical="top"/>
    </xf>
    <xf numFmtId="165" fontId="0" fillId="0" borderId="0" xfId="0" applyNumberFormat="1"/>
    <xf numFmtId="165" fontId="53" fillId="0" borderId="0" xfId="4" applyNumberFormat="1" applyFont="1" applyFill="1" applyBorder="1" applyAlignment="1">
      <alignment horizontal="center" wrapText="1"/>
    </xf>
    <xf numFmtId="165" fontId="56" fillId="0" borderId="0" xfId="4" applyNumberFormat="1" applyFont="1" applyFill="1" applyBorder="1" applyAlignment="1"/>
    <xf numFmtId="0" fontId="55" fillId="0" borderId="0" xfId="0" applyFont="1" applyFill="1" applyBorder="1" applyAlignment="1"/>
    <xf numFmtId="9" fontId="53" fillId="0" borderId="0" xfId="1" applyFont="1" applyFill="1" applyBorder="1" applyAlignment="1">
      <alignment horizontal="center" wrapText="1"/>
    </xf>
    <xf numFmtId="165" fontId="57" fillId="0" borderId="0" xfId="4" applyNumberFormat="1" applyFont="1" applyFill="1" applyBorder="1" applyAlignment="1">
      <alignment horizontal="center" wrapText="1"/>
    </xf>
    <xf numFmtId="0" fontId="15" fillId="0" borderId="0" xfId="2" applyFont="1" applyFill="1" applyAlignment="1">
      <alignment wrapText="1"/>
    </xf>
    <xf numFmtId="165" fontId="12" fillId="2" borderId="22" xfId="4" applyNumberFormat="1" applyFont="1" applyFill="1" applyBorder="1" applyAlignment="1">
      <alignment wrapText="1"/>
    </xf>
    <xf numFmtId="165" fontId="12" fillId="2" borderId="3" xfId="4" applyNumberFormat="1" applyFont="1" applyFill="1" applyBorder="1" applyAlignment="1">
      <alignment wrapText="1"/>
    </xf>
    <xf numFmtId="0" fontId="8" fillId="3" borderId="3" xfId="2" applyFont="1" applyFill="1" applyBorder="1" applyAlignment="1">
      <alignment horizontal="center" vertical="center" wrapText="1"/>
    </xf>
    <xf numFmtId="165" fontId="9" fillId="2" borderId="0" xfId="2" applyNumberFormat="1" applyFont="1" applyFill="1" applyAlignment="1">
      <alignment vertical="top"/>
    </xf>
    <xf numFmtId="165" fontId="5" fillId="2" borderId="0" xfId="2" applyNumberFormat="1" applyFont="1" applyFill="1" applyAlignment="1">
      <alignment vertical="top"/>
    </xf>
    <xf numFmtId="0" fontId="61" fillId="2" borderId="0" xfId="2" applyFont="1" applyFill="1" applyAlignment="1">
      <alignment vertical="top"/>
    </xf>
    <xf numFmtId="43" fontId="53" fillId="0" borderId="0" xfId="31" applyFont="1" applyFill="1" applyBorder="1" applyAlignment="1">
      <alignment horizontal="center" wrapText="1"/>
    </xf>
    <xf numFmtId="43" fontId="4" fillId="2" borderId="0" xfId="31" applyFont="1" applyFill="1"/>
    <xf numFmtId="175" fontId="8" fillId="2" borderId="0" xfId="31" applyNumberFormat="1" applyFont="1" applyFill="1"/>
    <xf numFmtId="165" fontId="23" fillId="4" borderId="17" xfId="4" applyNumberFormat="1" applyFont="1" applyFill="1" applyBorder="1" applyAlignment="1"/>
    <xf numFmtId="165" fontId="56" fillId="27" borderId="41" xfId="4" applyNumberFormat="1" applyFont="1" applyFill="1" applyBorder="1" applyAlignment="1"/>
    <xf numFmtId="0" fontId="62" fillId="2" borderId="3" xfId="0" applyFont="1" applyFill="1" applyBorder="1" applyAlignment="1">
      <alignment vertical="center" wrapText="1"/>
    </xf>
    <xf numFmtId="165" fontId="14" fillId="0" borderId="41" xfId="4" applyNumberFormat="1" applyFont="1" applyFill="1" applyBorder="1" applyAlignment="1">
      <alignment horizontal="center" wrapText="1"/>
    </xf>
    <xf numFmtId="0" fontId="63" fillId="0" borderId="0" xfId="2" applyFont="1" applyFill="1" applyAlignment="1"/>
    <xf numFmtId="9" fontId="3" fillId="2" borderId="0" xfId="1" applyFont="1" applyFill="1" applyBorder="1" applyAlignment="1">
      <alignment vertical="top"/>
    </xf>
    <xf numFmtId="9" fontId="10" fillId="2" borderId="0" xfId="1" applyFont="1" applyFill="1" applyAlignment="1">
      <alignment vertical="top"/>
    </xf>
    <xf numFmtId="9" fontId="13" fillId="2" borderId="0" xfId="1" applyFont="1" applyFill="1" applyAlignment="1">
      <alignment vertical="top"/>
    </xf>
    <xf numFmtId="9" fontId="64" fillId="2" borderId="0" xfId="1" applyFont="1" applyFill="1" applyAlignment="1">
      <alignment vertical="top"/>
    </xf>
    <xf numFmtId="9" fontId="15" fillId="2" borderId="0" xfId="1" applyFont="1" applyFill="1" applyAlignment="1"/>
    <xf numFmtId="9" fontId="4" fillId="2" borderId="0" xfId="1" applyFont="1" applyFill="1"/>
    <xf numFmtId="9" fontId="60" fillId="2" borderId="0" xfId="1" applyFont="1" applyFill="1"/>
    <xf numFmtId="165" fontId="14" fillId="0" borderId="0" xfId="4" applyNumberFormat="1" applyFont="1" applyFill="1" applyBorder="1" applyAlignment="1">
      <alignment horizontal="center"/>
    </xf>
    <xf numFmtId="165" fontId="53" fillId="0" borderId="0" xfId="1" applyNumberFormat="1" applyFont="1" applyFill="1" applyBorder="1" applyAlignment="1">
      <alignment horizontal="center" wrapText="1"/>
    </xf>
    <xf numFmtId="0" fontId="128" fillId="0" borderId="19" xfId="0" applyFont="1" applyFill="1" applyBorder="1" applyAlignment="1">
      <alignment vertical="center"/>
    </xf>
    <xf numFmtId="0" fontId="128" fillId="0" borderId="19" xfId="0" applyFont="1" applyBorder="1" applyAlignment="1">
      <alignment vertical="center"/>
    </xf>
    <xf numFmtId="165" fontId="129" fillId="2" borderId="0" xfId="2" applyNumberFormat="1" applyFont="1" applyFill="1" applyBorder="1" applyAlignment="1">
      <alignment vertical="top"/>
    </xf>
    <xf numFmtId="165" fontId="129" fillId="2" borderId="0" xfId="4" applyNumberFormat="1" applyFont="1" applyFill="1"/>
    <xf numFmtId="0" fontId="8" fillId="3" borderId="1" xfId="2" applyFont="1" applyFill="1" applyBorder="1" applyAlignment="1">
      <alignment horizontal="center" vertical="center" wrapText="1"/>
    </xf>
    <xf numFmtId="0" fontId="8" fillId="3" borderId="3" xfId="2" applyFont="1" applyFill="1" applyBorder="1" applyAlignment="1">
      <alignment horizontal="center" vertical="center" wrapText="1"/>
    </xf>
    <xf numFmtId="0" fontId="9" fillId="3" borderId="11" xfId="2" applyFont="1" applyFill="1" applyBorder="1" applyAlignment="1">
      <alignment horizontal="center" vertical="center"/>
    </xf>
    <xf numFmtId="0" fontId="9" fillId="3" borderId="19" xfId="2" applyFont="1" applyFill="1" applyBorder="1" applyAlignment="1">
      <alignment horizontal="center" vertical="center"/>
    </xf>
    <xf numFmtId="0" fontId="8" fillId="3" borderId="24" xfId="2" applyFont="1" applyFill="1" applyBorder="1" applyAlignment="1">
      <alignment horizontal="center" vertical="center" wrapText="1"/>
    </xf>
    <xf numFmtId="0" fontId="8" fillId="3" borderId="12" xfId="2" applyFont="1" applyFill="1" applyBorder="1" applyAlignment="1">
      <alignment horizontal="center" vertical="center" wrapText="1"/>
    </xf>
    <xf numFmtId="0" fontId="8" fillId="3" borderId="13" xfId="2" applyFont="1" applyFill="1" applyBorder="1" applyAlignment="1">
      <alignment horizontal="center" vertical="center" wrapText="1"/>
    </xf>
    <xf numFmtId="0" fontId="11" fillId="0" borderId="26" xfId="2" applyFont="1" applyBorder="1" applyAlignment="1">
      <alignment horizontal="center" vertical="center"/>
    </xf>
    <xf numFmtId="0" fontId="11" fillId="0" borderId="27" xfId="2" applyFont="1" applyBorder="1" applyAlignment="1">
      <alignment horizontal="center" vertical="center"/>
    </xf>
    <xf numFmtId="0" fontId="11" fillId="0" borderId="28" xfId="2" applyFont="1" applyBorder="1" applyAlignment="1">
      <alignment horizontal="center" vertical="center"/>
    </xf>
    <xf numFmtId="0" fontId="11" fillId="0" borderId="3" xfId="2" applyFont="1" applyBorder="1" applyAlignment="1">
      <alignment horizontal="center" vertical="center" wrapText="1"/>
    </xf>
    <xf numFmtId="0" fontId="11" fillId="0" borderId="3" xfId="2" applyFont="1" applyBorder="1" applyAlignment="1">
      <alignment horizontal="center" vertical="center"/>
    </xf>
    <xf numFmtId="0" fontId="8" fillId="3" borderId="14" xfId="2" applyFont="1" applyFill="1" applyBorder="1" applyAlignment="1">
      <alignment horizontal="center" vertical="center" wrapText="1"/>
    </xf>
    <xf numFmtId="0" fontId="8" fillId="3" borderId="28" xfId="2" applyFont="1" applyFill="1" applyBorder="1" applyAlignment="1">
      <alignment horizontal="center" vertical="center" wrapText="1"/>
    </xf>
    <xf numFmtId="0" fontId="8" fillId="3" borderId="25" xfId="2" applyFont="1" applyFill="1" applyBorder="1" applyAlignment="1">
      <alignment horizontal="center" vertical="center" wrapText="1"/>
    </xf>
    <xf numFmtId="0" fontId="8" fillId="3" borderId="22" xfId="2" applyFont="1" applyFill="1" applyBorder="1" applyAlignment="1">
      <alignment horizontal="center" vertical="center" wrapText="1"/>
    </xf>
    <xf numFmtId="0" fontId="9" fillId="3" borderId="9" xfId="2" applyFont="1" applyFill="1" applyBorder="1" applyAlignment="1">
      <alignment horizontal="center" vertical="center"/>
    </xf>
    <xf numFmtId="0" fontId="9" fillId="3" borderId="7" xfId="2" applyFont="1" applyFill="1" applyBorder="1" applyAlignment="1">
      <alignment horizontal="center" vertical="center"/>
    </xf>
    <xf numFmtId="0" fontId="51" fillId="0" borderId="3" xfId="0" applyFont="1" applyBorder="1" applyAlignment="1">
      <alignment horizontal="center" vertical="center" wrapText="1"/>
    </xf>
    <xf numFmtId="0" fontId="51" fillId="0" borderId="26" xfId="0" applyFont="1" applyBorder="1" applyAlignment="1">
      <alignment horizontal="center" vertical="center" wrapText="1"/>
    </xf>
    <xf numFmtId="0" fontId="51" fillId="0" borderId="27" xfId="0" applyFont="1" applyBorder="1" applyAlignment="1">
      <alignment horizontal="center" vertical="center" wrapText="1"/>
    </xf>
    <xf numFmtId="0" fontId="51" fillId="0" borderId="28" xfId="0" applyFont="1" applyBorder="1" applyAlignment="1">
      <alignment horizontal="center" vertical="center" wrapText="1"/>
    </xf>
    <xf numFmtId="0" fontId="8" fillId="3" borderId="2" xfId="2" applyFont="1" applyFill="1" applyBorder="1" applyAlignment="1">
      <alignment horizontal="center" vertical="center" wrapText="1"/>
    </xf>
    <xf numFmtId="0" fontId="8" fillId="3" borderId="4" xfId="2" applyFont="1" applyFill="1" applyBorder="1" applyAlignment="1">
      <alignment horizontal="center" vertical="center" wrapText="1"/>
    </xf>
    <xf numFmtId="0" fontId="8" fillId="3" borderId="24" xfId="2" quotePrefix="1" applyFont="1" applyFill="1" applyBorder="1" applyAlignment="1">
      <alignment horizontal="center" vertical="center" wrapText="1"/>
    </xf>
    <xf numFmtId="0" fontId="8" fillId="3" borderId="16" xfId="2" applyFont="1" applyFill="1" applyBorder="1" applyAlignment="1">
      <alignment horizontal="center" vertical="center" wrapText="1"/>
    </xf>
    <xf numFmtId="0" fontId="8" fillId="3" borderId="39" xfId="2" applyFont="1" applyFill="1" applyBorder="1" applyAlignment="1">
      <alignment horizontal="center" vertical="center" wrapText="1"/>
    </xf>
    <xf numFmtId="0" fontId="8" fillId="3" borderId="15" xfId="2" applyFont="1" applyFill="1" applyBorder="1" applyAlignment="1">
      <alignment horizontal="center" vertical="center" wrapText="1"/>
    </xf>
    <xf numFmtId="0" fontId="8" fillId="3" borderId="40" xfId="2" applyFont="1" applyFill="1" applyBorder="1" applyAlignment="1">
      <alignment horizontal="center" vertical="center" wrapText="1"/>
    </xf>
    <xf numFmtId="0" fontId="27" fillId="0" borderId="3" xfId="32" applyFont="1" applyFill="1" applyBorder="1" applyAlignment="1">
      <alignment horizontal="center" vertical="center" wrapText="1"/>
    </xf>
    <xf numFmtId="0" fontId="26" fillId="0" borderId="3" xfId="32" applyFont="1" applyBorder="1" applyAlignment="1">
      <alignment horizontal="center" vertical="center" wrapText="1"/>
    </xf>
    <xf numFmtId="0" fontId="0" fillId="0" borderId="3" xfId="0" applyBorder="1"/>
    <xf numFmtId="0" fontId="27" fillId="0" borderId="3" xfId="0" applyFont="1" applyFill="1" applyBorder="1" applyAlignment="1">
      <alignment horizontal="center" vertical="center" wrapText="1"/>
    </xf>
    <xf numFmtId="0" fontId="27" fillId="0" borderId="3" xfId="33" applyFont="1" applyFill="1" applyBorder="1" applyAlignment="1">
      <alignment horizontal="center" vertical="center" wrapText="1"/>
    </xf>
    <xf numFmtId="0" fontId="27" fillId="0" borderId="3" xfId="33" applyFont="1" applyFill="1" applyBorder="1" applyAlignment="1">
      <alignment horizontal="left" vertical="center" wrapText="1"/>
    </xf>
    <xf numFmtId="0" fontId="27" fillId="4" borderId="3" xfId="32" applyFont="1" applyFill="1" applyBorder="1" applyAlignment="1">
      <alignment horizontal="center" vertical="center" wrapText="1"/>
    </xf>
    <xf numFmtId="0" fontId="27" fillId="0" borderId="3" xfId="34" applyFont="1" applyFill="1" applyBorder="1" applyAlignment="1">
      <alignment horizontal="center" vertical="center" wrapText="1"/>
    </xf>
    <xf numFmtId="0" fontId="27" fillId="0" borderId="3" xfId="34" applyFont="1" applyFill="1" applyBorder="1" applyAlignment="1">
      <alignment horizontal="left" vertical="center" wrapText="1"/>
    </xf>
    <xf numFmtId="0" fontId="26" fillId="0" borderId="3" xfId="35" applyFont="1" applyFill="1" applyBorder="1" applyAlignment="1">
      <alignment horizontal="center" vertical="center" wrapText="1"/>
    </xf>
    <xf numFmtId="0" fontId="26" fillId="0" borderId="3" xfId="36" applyFont="1" applyFill="1" applyBorder="1" applyAlignment="1">
      <alignment horizontal="center" vertical="center" wrapText="1"/>
    </xf>
    <xf numFmtId="0" fontId="27" fillId="4" borderId="3" xfId="0" applyFont="1" applyFill="1" applyBorder="1" applyAlignment="1">
      <alignment horizontal="center" vertical="center" wrapText="1"/>
    </xf>
    <xf numFmtId="0" fontId="27" fillId="0" borderId="3" xfId="32" applyFont="1" applyFill="1" applyBorder="1" applyAlignment="1">
      <alignment horizontal="center" wrapText="1"/>
    </xf>
  </cellXfs>
  <cellStyles count="16915">
    <cellStyle name="." xfId="16664"/>
    <cellStyle name="??" xfId="16665"/>
    <cellStyle name="?? [0.00]_ Att. 1- Cover" xfId="16666"/>
    <cellStyle name="?? [0]" xfId="16667"/>
    <cellStyle name="???? [0.00]_PRODUCT DETAIL Q1" xfId="16668"/>
    <cellStyle name="????_PRODUCT DETAIL Q1" xfId="16669"/>
    <cellStyle name="???[0]_00Q3902REV.1" xfId="16670"/>
    <cellStyle name="???_00Q3902REV.1" xfId="16671"/>
    <cellStyle name="??[0]_BRE" xfId="16672"/>
    <cellStyle name="??_ Att. 1- Cover" xfId="16673"/>
    <cellStyle name="??A? [0]_ÿÿÿÿÿÿ_1_¢¬???¢â? " xfId="16674"/>
    <cellStyle name="??A?_ÿÿÿÿÿÿ_1_¢¬???¢â? " xfId="16675"/>
    <cellStyle name="?¡±¢¥?_?¨ù??¢´¢¥_¢¬???¢â? " xfId="16676"/>
    <cellStyle name="@ET_Style?{1AC50C27-0B97-41FC-83DD-F49C92BB0C87}" xfId="16677"/>
    <cellStyle name="]" xfId="16678"/>
    <cellStyle name="_?_BOOKSHIP" xfId="16679"/>
    <cellStyle name="__ [0.00]_PRODUCT DETAIL Q1" xfId="16680"/>
    <cellStyle name="__ [0]_1202" xfId="16681"/>
    <cellStyle name="__ [0]_1202_Result Red Store Jun" xfId="16682"/>
    <cellStyle name="__ [0]_Book1" xfId="16683"/>
    <cellStyle name="___(____)______" xfId="16684"/>
    <cellStyle name="___[0]_Book1" xfId="16685"/>
    <cellStyle name="____ [0.00]_PRODUCT DETAIL Q1" xfId="16686"/>
    <cellStyle name="_____PRODUCT DETAIL Q1" xfId="16687"/>
    <cellStyle name="____95" xfId="16688"/>
    <cellStyle name="____Book1" xfId="16689"/>
    <cellStyle name="___1202" xfId="16690"/>
    <cellStyle name="___1202_Result Red Store Jun" xfId="16691"/>
    <cellStyle name="___1202_Result Red Store Jun_1" xfId="16692"/>
    <cellStyle name="___Book1" xfId="16693"/>
    <cellStyle name="___Book1_Result Red Store Jun" xfId="16694"/>
    <cellStyle name="___kc-elec system check list" xfId="16695"/>
    <cellStyle name="___PRODUCT DETAIL Q1" xfId="16696"/>
    <cellStyle name="_KT (2)" xfId="16697"/>
    <cellStyle name="_KT (2)_1" xfId="16698"/>
    <cellStyle name="_KT (2)_2" xfId="16699"/>
    <cellStyle name="_KT (2)_2_TG-TH" xfId="16700"/>
    <cellStyle name="_KT (2)_3" xfId="16701"/>
    <cellStyle name="_KT (2)_3_TG-TH" xfId="16702"/>
    <cellStyle name="_KT (2)_4" xfId="16703"/>
    <cellStyle name="_KT (2)_4_TG-TH" xfId="16704"/>
    <cellStyle name="_KT (2)_5" xfId="16705"/>
    <cellStyle name="_KT (2)_TG-TH" xfId="16706"/>
    <cellStyle name="_KT_TG" xfId="16707"/>
    <cellStyle name="_KT_TG_1" xfId="16708"/>
    <cellStyle name="_KT_TG_2" xfId="16709"/>
    <cellStyle name="_KT_TG_3" xfId="16710"/>
    <cellStyle name="_KT_TG_4" xfId="16711"/>
    <cellStyle name="_TG-TH" xfId="16712"/>
    <cellStyle name="_TG-TH_1" xfId="16713"/>
    <cellStyle name="_TG-TH_2" xfId="16714"/>
    <cellStyle name="_TG-TH_3" xfId="16715"/>
    <cellStyle name="_TG-TH_4" xfId="16716"/>
    <cellStyle name="_x005f_x0001_" xfId="16717"/>
    <cellStyle name="1" xfId="16718"/>
    <cellStyle name="123" xfId="16719"/>
    <cellStyle name="15" xfId="16720"/>
    <cellStyle name="¹éºÐÀ²_±âÅ¸" xfId="16721"/>
    <cellStyle name="2" xfId="16722"/>
    <cellStyle name="20% - Accent1 10" xfId="37"/>
    <cellStyle name="20% - Accent1 10 2" xfId="3577"/>
    <cellStyle name="20% - Accent1 11" xfId="38"/>
    <cellStyle name="20% - Accent1 11 2" xfId="3578"/>
    <cellStyle name="20% - Accent1 12" xfId="39"/>
    <cellStyle name="20% - Accent1 12 2" xfId="3579"/>
    <cellStyle name="20% - Accent1 13" xfId="40"/>
    <cellStyle name="20% - Accent1 13 2" xfId="3580"/>
    <cellStyle name="20% - Accent1 14" xfId="41"/>
    <cellStyle name="20% - Accent1 14 2" xfId="3581"/>
    <cellStyle name="20% - Accent1 15" xfId="42"/>
    <cellStyle name="20% - Accent1 15 2" xfId="3582"/>
    <cellStyle name="20% - Accent1 16" xfId="43"/>
    <cellStyle name="20% - Accent1 16 2" xfId="3583"/>
    <cellStyle name="20% - Accent1 17" xfId="44"/>
    <cellStyle name="20% - Accent1 17 2" xfId="3584"/>
    <cellStyle name="20% - Accent1 18" xfId="45"/>
    <cellStyle name="20% - Accent1 18 2" xfId="3585"/>
    <cellStyle name="20% - Accent1 19" xfId="46"/>
    <cellStyle name="20% - Accent1 19 2" xfId="3586"/>
    <cellStyle name="20% - Accent1 2" xfId="47"/>
    <cellStyle name="20% - Accent1 2 2" xfId="48"/>
    <cellStyle name="20% - Accent1 2 2 2" xfId="3587"/>
    <cellStyle name="20% - Accent1 2 3" xfId="3588"/>
    <cellStyle name="20% - Accent1 20" xfId="49"/>
    <cellStyle name="20% - Accent1 20 2" xfId="3589"/>
    <cellStyle name="20% - Accent1 21" xfId="50"/>
    <cellStyle name="20% - Accent1 21 2" xfId="3590"/>
    <cellStyle name="20% - Accent1 22" xfId="51"/>
    <cellStyle name="20% - Accent1 22 2" xfId="3591"/>
    <cellStyle name="20% - Accent1 23" xfId="52"/>
    <cellStyle name="20% - Accent1 23 2" xfId="3592"/>
    <cellStyle name="20% - Accent1 24" xfId="53"/>
    <cellStyle name="20% - Accent1 24 2" xfId="3593"/>
    <cellStyle name="20% - Accent1 25" xfId="54"/>
    <cellStyle name="20% - Accent1 25 2" xfId="3594"/>
    <cellStyle name="20% - Accent1 26" xfId="55"/>
    <cellStyle name="20% - Accent1 26 2" xfId="3595"/>
    <cellStyle name="20% - Accent1 27" xfId="56"/>
    <cellStyle name="20% - Accent1 27 2" xfId="3596"/>
    <cellStyle name="20% - Accent1 28" xfId="57"/>
    <cellStyle name="20% - Accent1 28 2" xfId="3597"/>
    <cellStyle name="20% - Accent1 29" xfId="58"/>
    <cellStyle name="20% - Accent1 29 2" xfId="3598"/>
    <cellStyle name="20% - Accent1 3" xfId="59"/>
    <cellStyle name="20% - Accent1 3 2" xfId="3599"/>
    <cellStyle name="20% - Accent1 30" xfId="60"/>
    <cellStyle name="20% - Accent1 30 2" xfId="3600"/>
    <cellStyle name="20% - Accent1 31" xfId="61"/>
    <cellStyle name="20% - Accent1 31 2" xfId="3601"/>
    <cellStyle name="20% - Accent1 32" xfId="62"/>
    <cellStyle name="20% - Accent1 32 2" xfId="3602"/>
    <cellStyle name="20% - Accent1 33" xfId="63"/>
    <cellStyle name="20% - Accent1 33 2" xfId="3603"/>
    <cellStyle name="20% - Accent1 34" xfId="64"/>
    <cellStyle name="20% - Accent1 34 2" xfId="3604"/>
    <cellStyle name="20% - Accent1 35" xfId="65"/>
    <cellStyle name="20% - Accent1 35 2" xfId="3605"/>
    <cellStyle name="20% - Accent1 36" xfId="66"/>
    <cellStyle name="20% - Accent1 36 2" xfId="3606"/>
    <cellStyle name="20% - Accent1 37" xfId="67"/>
    <cellStyle name="20% - Accent1 37 2" xfId="3607"/>
    <cellStyle name="20% - Accent1 38" xfId="68"/>
    <cellStyle name="20% - Accent1 38 2" xfId="3608"/>
    <cellStyle name="20% - Accent1 39" xfId="69"/>
    <cellStyle name="20% - Accent1 39 2" xfId="3609"/>
    <cellStyle name="20% - Accent1 4" xfId="70"/>
    <cellStyle name="20% - Accent1 4 2" xfId="3610"/>
    <cellStyle name="20% - Accent1 40" xfId="71"/>
    <cellStyle name="20% - Accent1 40 2" xfId="3611"/>
    <cellStyle name="20% - Accent1 41" xfId="72"/>
    <cellStyle name="20% - Accent1 41 2" xfId="3612"/>
    <cellStyle name="20% - Accent1 42" xfId="73"/>
    <cellStyle name="20% - Accent1 42 2" xfId="3613"/>
    <cellStyle name="20% - Accent1 43" xfId="74"/>
    <cellStyle name="20% - Accent1 43 2" xfId="3614"/>
    <cellStyle name="20% - Accent1 44" xfId="75"/>
    <cellStyle name="20% - Accent1 44 2" xfId="3615"/>
    <cellStyle name="20% - Accent1 45" xfId="76"/>
    <cellStyle name="20% - Accent1 45 2" xfId="3616"/>
    <cellStyle name="20% - Accent1 46" xfId="77"/>
    <cellStyle name="20% - Accent1 46 2" xfId="3617"/>
    <cellStyle name="20% - Accent1 47" xfId="78"/>
    <cellStyle name="20% - Accent1 47 2" xfId="3618"/>
    <cellStyle name="20% - Accent1 48" xfId="79"/>
    <cellStyle name="20% - Accent1 48 2" xfId="3619"/>
    <cellStyle name="20% - Accent1 49" xfId="80"/>
    <cellStyle name="20% - Accent1 49 2" xfId="3620"/>
    <cellStyle name="20% - Accent1 5" xfId="81"/>
    <cellStyle name="20% - Accent1 5 2" xfId="3621"/>
    <cellStyle name="20% - Accent1 50" xfId="82"/>
    <cellStyle name="20% - Accent1 50 2" xfId="3622"/>
    <cellStyle name="20% - Accent1 51" xfId="83"/>
    <cellStyle name="20% - Accent1 51 2" xfId="3623"/>
    <cellStyle name="20% - Accent1 52" xfId="84"/>
    <cellStyle name="20% - Accent1 52 2" xfId="3624"/>
    <cellStyle name="20% - Accent1 53" xfId="85"/>
    <cellStyle name="20% - Accent1 53 2" xfId="3625"/>
    <cellStyle name="20% - Accent1 54" xfId="86"/>
    <cellStyle name="20% - Accent1 54 2" xfId="3626"/>
    <cellStyle name="20% - Accent1 55" xfId="87"/>
    <cellStyle name="20% - Accent1 55 2" xfId="3627"/>
    <cellStyle name="20% - Accent1 56" xfId="88"/>
    <cellStyle name="20% - Accent1 56 2" xfId="3628"/>
    <cellStyle name="20% - Accent1 57" xfId="89"/>
    <cellStyle name="20% - Accent1 57 2" xfId="3629"/>
    <cellStyle name="20% - Accent1 58" xfId="90"/>
    <cellStyle name="20% - Accent1 58 2" xfId="3630"/>
    <cellStyle name="20% - Accent1 59" xfId="91"/>
    <cellStyle name="20% - Accent1 59 2" xfId="3631"/>
    <cellStyle name="20% - Accent1 6" xfId="92"/>
    <cellStyle name="20% - Accent1 6 2" xfId="3632"/>
    <cellStyle name="20% - Accent1 60" xfId="3633"/>
    <cellStyle name="20% - Accent1 7" xfId="93"/>
    <cellStyle name="20% - Accent1 7 2" xfId="3634"/>
    <cellStyle name="20% - Accent1 8" xfId="94"/>
    <cellStyle name="20% - Accent1 8 2" xfId="3635"/>
    <cellStyle name="20% - Accent1 9" xfId="95"/>
    <cellStyle name="20% - Accent1 9 2" xfId="3636"/>
    <cellStyle name="20% - Accent2 10" xfId="96"/>
    <cellStyle name="20% - Accent2 10 2" xfId="3637"/>
    <cellStyle name="20% - Accent2 11" xfId="97"/>
    <cellStyle name="20% - Accent2 11 2" xfId="3638"/>
    <cellStyle name="20% - Accent2 12" xfId="98"/>
    <cellStyle name="20% - Accent2 12 2" xfId="3639"/>
    <cellStyle name="20% - Accent2 13" xfId="99"/>
    <cellStyle name="20% - Accent2 13 2" xfId="3640"/>
    <cellStyle name="20% - Accent2 14" xfId="100"/>
    <cellStyle name="20% - Accent2 14 2" xfId="3641"/>
    <cellStyle name="20% - Accent2 15" xfId="101"/>
    <cellStyle name="20% - Accent2 15 2" xfId="3642"/>
    <cellStyle name="20% - Accent2 16" xfId="102"/>
    <cellStyle name="20% - Accent2 16 2" xfId="3643"/>
    <cellStyle name="20% - Accent2 17" xfId="103"/>
    <cellStyle name="20% - Accent2 17 2" xfId="3644"/>
    <cellStyle name="20% - Accent2 18" xfId="104"/>
    <cellStyle name="20% - Accent2 18 2" xfId="3645"/>
    <cellStyle name="20% - Accent2 19" xfId="105"/>
    <cellStyle name="20% - Accent2 19 2" xfId="3646"/>
    <cellStyle name="20% - Accent2 2" xfId="106"/>
    <cellStyle name="20% - Accent2 2 2" xfId="107"/>
    <cellStyle name="20% - Accent2 2 2 2" xfId="3647"/>
    <cellStyle name="20% - Accent2 2 3" xfId="3648"/>
    <cellStyle name="20% - Accent2 20" xfId="108"/>
    <cellStyle name="20% - Accent2 20 2" xfId="3649"/>
    <cellStyle name="20% - Accent2 21" xfId="109"/>
    <cellStyle name="20% - Accent2 21 2" xfId="3650"/>
    <cellStyle name="20% - Accent2 22" xfId="110"/>
    <cellStyle name="20% - Accent2 22 2" xfId="3651"/>
    <cellStyle name="20% - Accent2 23" xfId="111"/>
    <cellStyle name="20% - Accent2 23 2" xfId="3652"/>
    <cellStyle name="20% - Accent2 24" xfId="112"/>
    <cellStyle name="20% - Accent2 24 2" xfId="3653"/>
    <cellStyle name="20% - Accent2 25" xfId="113"/>
    <cellStyle name="20% - Accent2 25 2" xfId="3654"/>
    <cellStyle name="20% - Accent2 26" xfId="114"/>
    <cellStyle name="20% - Accent2 26 2" xfId="3655"/>
    <cellStyle name="20% - Accent2 27" xfId="115"/>
    <cellStyle name="20% - Accent2 27 2" xfId="3656"/>
    <cellStyle name="20% - Accent2 28" xfId="116"/>
    <cellStyle name="20% - Accent2 28 2" xfId="3657"/>
    <cellStyle name="20% - Accent2 29" xfId="117"/>
    <cellStyle name="20% - Accent2 29 2" xfId="3658"/>
    <cellStyle name="20% - Accent2 3" xfId="118"/>
    <cellStyle name="20% - Accent2 3 2" xfId="3659"/>
    <cellStyle name="20% - Accent2 30" xfId="119"/>
    <cellStyle name="20% - Accent2 30 2" xfId="3660"/>
    <cellStyle name="20% - Accent2 31" xfId="120"/>
    <cellStyle name="20% - Accent2 31 2" xfId="3661"/>
    <cellStyle name="20% - Accent2 32" xfId="121"/>
    <cellStyle name="20% - Accent2 32 2" xfId="3662"/>
    <cellStyle name="20% - Accent2 33" xfId="122"/>
    <cellStyle name="20% - Accent2 33 2" xfId="3663"/>
    <cellStyle name="20% - Accent2 34" xfId="123"/>
    <cellStyle name="20% - Accent2 34 2" xfId="3664"/>
    <cellStyle name="20% - Accent2 35" xfId="124"/>
    <cellStyle name="20% - Accent2 35 2" xfId="3665"/>
    <cellStyle name="20% - Accent2 36" xfId="125"/>
    <cellStyle name="20% - Accent2 36 2" xfId="3666"/>
    <cellStyle name="20% - Accent2 37" xfId="126"/>
    <cellStyle name="20% - Accent2 37 2" xfId="3667"/>
    <cellStyle name="20% - Accent2 38" xfId="127"/>
    <cellStyle name="20% - Accent2 38 2" xfId="3668"/>
    <cellStyle name="20% - Accent2 39" xfId="128"/>
    <cellStyle name="20% - Accent2 39 2" xfId="3669"/>
    <cellStyle name="20% - Accent2 4" xfId="129"/>
    <cellStyle name="20% - Accent2 4 2" xfId="3670"/>
    <cellStyle name="20% - Accent2 40" xfId="130"/>
    <cellStyle name="20% - Accent2 40 2" xfId="3671"/>
    <cellStyle name="20% - Accent2 41" xfId="131"/>
    <cellStyle name="20% - Accent2 41 2" xfId="3672"/>
    <cellStyle name="20% - Accent2 42" xfId="132"/>
    <cellStyle name="20% - Accent2 42 2" xfId="3673"/>
    <cellStyle name="20% - Accent2 43" xfId="133"/>
    <cellStyle name="20% - Accent2 43 2" xfId="3674"/>
    <cellStyle name="20% - Accent2 44" xfId="134"/>
    <cellStyle name="20% - Accent2 44 2" xfId="3675"/>
    <cellStyle name="20% - Accent2 45" xfId="135"/>
    <cellStyle name="20% - Accent2 45 2" xfId="3676"/>
    <cellStyle name="20% - Accent2 46" xfId="136"/>
    <cellStyle name="20% - Accent2 46 2" xfId="3677"/>
    <cellStyle name="20% - Accent2 47" xfId="137"/>
    <cellStyle name="20% - Accent2 47 2" xfId="3678"/>
    <cellStyle name="20% - Accent2 48" xfId="138"/>
    <cellStyle name="20% - Accent2 48 2" xfId="3679"/>
    <cellStyle name="20% - Accent2 49" xfId="139"/>
    <cellStyle name="20% - Accent2 49 2" xfId="3680"/>
    <cellStyle name="20% - Accent2 5" xfId="140"/>
    <cellStyle name="20% - Accent2 5 2" xfId="3681"/>
    <cellStyle name="20% - Accent2 50" xfId="141"/>
    <cellStyle name="20% - Accent2 50 2" xfId="3682"/>
    <cellStyle name="20% - Accent2 51" xfId="142"/>
    <cellStyle name="20% - Accent2 51 2" xfId="3683"/>
    <cellStyle name="20% - Accent2 52" xfId="143"/>
    <cellStyle name="20% - Accent2 52 2" xfId="3684"/>
    <cellStyle name="20% - Accent2 53" xfId="144"/>
    <cellStyle name="20% - Accent2 53 2" xfId="3685"/>
    <cellStyle name="20% - Accent2 54" xfId="145"/>
    <cellStyle name="20% - Accent2 54 2" xfId="3686"/>
    <cellStyle name="20% - Accent2 55" xfId="146"/>
    <cellStyle name="20% - Accent2 55 2" xfId="3687"/>
    <cellStyle name="20% - Accent2 56" xfId="147"/>
    <cellStyle name="20% - Accent2 56 2" xfId="3688"/>
    <cellStyle name="20% - Accent2 57" xfId="148"/>
    <cellStyle name="20% - Accent2 57 2" xfId="3689"/>
    <cellStyle name="20% - Accent2 58" xfId="149"/>
    <cellStyle name="20% - Accent2 58 2" xfId="3690"/>
    <cellStyle name="20% - Accent2 59" xfId="150"/>
    <cellStyle name="20% - Accent2 59 2" xfId="3691"/>
    <cellStyle name="20% - Accent2 6" xfId="151"/>
    <cellStyle name="20% - Accent2 6 2" xfId="3692"/>
    <cellStyle name="20% - Accent2 60" xfId="3693"/>
    <cellStyle name="20% - Accent2 7" xfId="152"/>
    <cellStyle name="20% - Accent2 7 2" xfId="3694"/>
    <cellStyle name="20% - Accent2 8" xfId="153"/>
    <cellStyle name="20% - Accent2 8 2" xfId="3695"/>
    <cellStyle name="20% - Accent2 9" xfId="154"/>
    <cellStyle name="20% - Accent2 9 2" xfId="3696"/>
    <cellStyle name="20% - Accent3 10" xfId="155"/>
    <cellStyle name="20% - Accent3 10 2" xfId="3697"/>
    <cellStyle name="20% - Accent3 11" xfId="156"/>
    <cellStyle name="20% - Accent3 11 2" xfId="3698"/>
    <cellStyle name="20% - Accent3 12" xfId="157"/>
    <cellStyle name="20% - Accent3 12 2" xfId="3699"/>
    <cellStyle name="20% - Accent3 13" xfId="158"/>
    <cellStyle name="20% - Accent3 13 2" xfId="3700"/>
    <cellStyle name="20% - Accent3 14" xfId="159"/>
    <cellStyle name="20% - Accent3 14 2" xfId="3701"/>
    <cellStyle name="20% - Accent3 15" xfId="160"/>
    <cellStyle name="20% - Accent3 15 2" xfId="3702"/>
    <cellStyle name="20% - Accent3 16" xfId="161"/>
    <cellStyle name="20% - Accent3 16 2" xfId="3703"/>
    <cellStyle name="20% - Accent3 17" xfId="162"/>
    <cellStyle name="20% - Accent3 17 2" xfId="3704"/>
    <cellStyle name="20% - Accent3 18" xfId="163"/>
    <cellStyle name="20% - Accent3 18 2" xfId="3705"/>
    <cellStyle name="20% - Accent3 19" xfId="164"/>
    <cellStyle name="20% - Accent3 19 2" xfId="3706"/>
    <cellStyle name="20% - Accent3 2" xfId="165"/>
    <cellStyle name="20% - Accent3 2 2" xfId="166"/>
    <cellStyle name="20% - Accent3 2 2 2" xfId="3707"/>
    <cellStyle name="20% - Accent3 2 3" xfId="3708"/>
    <cellStyle name="20% - Accent3 20" xfId="167"/>
    <cellStyle name="20% - Accent3 20 2" xfId="3709"/>
    <cellStyle name="20% - Accent3 21" xfId="168"/>
    <cellStyle name="20% - Accent3 21 2" xfId="3710"/>
    <cellStyle name="20% - Accent3 22" xfId="169"/>
    <cellStyle name="20% - Accent3 22 2" xfId="3711"/>
    <cellStyle name="20% - Accent3 23" xfId="170"/>
    <cellStyle name="20% - Accent3 23 2" xfId="3712"/>
    <cellStyle name="20% - Accent3 24" xfId="171"/>
    <cellStyle name="20% - Accent3 24 2" xfId="3713"/>
    <cellStyle name="20% - Accent3 25" xfId="172"/>
    <cellStyle name="20% - Accent3 25 2" xfId="3714"/>
    <cellStyle name="20% - Accent3 26" xfId="173"/>
    <cellStyle name="20% - Accent3 26 2" xfId="3715"/>
    <cellStyle name="20% - Accent3 27" xfId="174"/>
    <cellStyle name="20% - Accent3 27 2" xfId="3716"/>
    <cellStyle name="20% - Accent3 28" xfId="175"/>
    <cellStyle name="20% - Accent3 28 2" xfId="3717"/>
    <cellStyle name="20% - Accent3 29" xfId="176"/>
    <cellStyle name="20% - Accent3 29 2" xfId="3718"/>
    <cellStyle name="20% - Accent3 3" xfId="177"/>
    <cellStyle name="20% - Accent3 3 2" xfId="3719"/>
    <cellStyle name="20% - Accent3 30" xfId="178"/>
    <cellStyle name="20% - Accent3 30 2" xfId="3720"/>
    <cellStyle name="20% - Accent3 31" xfId="179"/>
    <cellStyle name="20% - Accent3 31 2" xfId="3721"/>
    <cellStyle name="20% - Accent3 32" xfId="180"/>
    <cellStyle name="20% - Accent3 32 2" xfId="3722"/>
    <cellStyle name="20% - Accent3 33" xfId="181"/>
    <cellStyle name="20% - Accent3 33 2" xfId="3723"/>
    <cellStyle name="20% - Accent3 34" xfId="182"/>
    <cellStyle name="20% - Accent3 34 2" xfId="3724"/>
    <cellStyle name="20% - Accent3 35" xfId="183"/>
    <cellStyle name="20% - Accent3 35 2" xfId="3725"/>
    <cellStyle name="20% - Accent3 36" xfId="184"/>
    <cellStyle name="20% - Accent3 36 2" xfId="3726"/>
    <cellStyle name="20% - Accent3 37" xfId="185"/>
    <cellStyle name="20% - Accent3 37 2" xfId="3727"/>
    <cellStyle name="20% - Accent3 38" xfId="186"/>
    <cellStyle name="20% - Accent3 38 2" xfId="3728"/>
    <cellStyle name="20% - Accent3 39" xfId="187"/>
    <cellStyle name="20% - Accent3 39 2" xfId="3729"/>
    <cellStyle name="20% - Accent3 4" xfId="188"/>
    <cellStyle name="20% - Accent3 4 2" xfId="3730"/>
    <cellStyle name="20% - Accent3 40" xfId="189"/>
    <cellStyle name="20% - Accent3 40 2" xfId="3731"/>
    <cellStyle name="20% - Accent3 41" xfId="190"/>
    <cellStyle name="20% - Accent3 41 2" xfId="3732"/>
    <cellStyle name="20% - Accent3 42" xfId="191"/>
    <cellStyle name="20% - Accent3 42 2" xfId="3733"/>
    <cellStyle name="20% - Accent3 43" xfId="192"/>
    <cellStyle name="20% - Accent3 43 2" xfId="3734"/>
    <cellStyle name="20% - Accent3 44" xfId="193"/>
    <cellStyle name="20% - Accent3 44 2" xfId="3735"/>
    <cellStyle name="20% - Accent3 45" xfId="194"/>
    <cellStyle name="20% - Accent3 45 2" xfId="3736"/>
    <cellStyle name="20% - Accent3 46" xfId="195"/>
    <cellStyle name="20% - Accent3 46 2" xfId="3737"/>
    <cellStyle name="20% - Accent3 47" xfId="196"/>
    <cellStyle name="20% - Accent3 47 2" xfId="3738"/>
    <cellStyle name="20% - Accent3 48" xfId="197"/>
    <cellStyle name="20% - Accent3 48 2" xfId="3739"/>
    <cellStyle name="20% - Accent3 49" xfId="198"/>
    <cellStyle name="20% - Accent3 49 2" xfId="3740"/>
    <cellStyle name="20% - Accent3 5" xfId="199"/>
    <cellStyle name="20% - Accent3 5 2" xfId="3741"/>
    <cellStyle name="20% - Accent3 50" xfId="200"/>
    <cellStyle name="20% - Accent3 50 2" xfId="3742"/>
    <cellStyle name="20% - Accent3 51" xfId="201"/>
    <cellStyle name="20% - Accent3 51 2" xfId="3743"/>
    <cellStyle name="20% - Accent3 52" xfId="202"/>
    <cellStyle name="20% - Accent3 52 2" xfId="3744"/>
    <cellStyle name="20% - Accent3 53" xfId="203"/>
    <cellStyle name="20% - Accent3 53 2" xfId="3745"/>
    <cellStyle name="20% - Accent3 54" xfId="204"/>
    <cellStyle name="20% - Accent3 54 2" xfId="3746"/>
    <cellStyle name="20% - Accent3 55" xfId="205"/>
    <cellStyle name="20% - Accent3 55 2" xfId="3747"/>
    <cellStyle name="20% - Accent3 56" xfId="206"/>
    <cellStyle name="20% - Accent3 56 2" xfId="3748"/>
    <cellStyle name="20% - Accent3 57" xfId="207"/>
    <cellStyle name="20% - Accent3 57 2" xfId="3749"/>
    <cellStyle name="20% - Accent3 58" xfId="208"/>
    <cellStyle name="20% - Accent3 58 2" xfId="3750"/>
    <cellStyle name="20% - Accent3 59" xfId="209"/>
    <cellStyle name="20% - Accent3 59 2" xfId="3751"/>
    <cellStyle name="20% - Accent3 6" xfId="210"/>
    <cellStyle name="20% - Accent3 6 2" xfId="3752"/>
    <cellStyle name="20% - Accent3 60" xfId="3753"/>
    <cellStyle name="20% - Accent3 7" xfId="211"/>
    <cellStyle name="20% - Accent3 7 2" xfId="3754"/>
    <cellStyle name="20% - Accent3 8" xfId="212"/>
    <cellStyle name="20% - Accent3 8 2" xfId="3755"/>
    <cellStyle name="20% - Accent3 9" xfId="213"/>
    <cellStyle name="20% - Accent3 9 2" xfId="3756"/>
    <cellStyle name="20% - Accent4 10" xfId="214"/>
    <cellStyle name="20% - Accent4 10 2" xfId="3757"/>
    <cellStyle name="20% - Accent4 11" xfId="215"/>
    <cellStyle name="20% - Accent4 11 2" xfId="3758"/>
    <cellStyle name="20% - Accent4 12" xfId="216"/>
    <cellStyle name="20% - Accent4 12 2" xfId="3759"/>
    <cellStyle name="20% - Accent4 13" xfId="217"/>
    <cellStyle name="20% - Accent4 13 2" xfId="3760"/>
    <cellStyle name="20% - Accent4 14" xfId="218"/>
    <cellStyle name="20% - Accent4 14 2" xfId="3761"/>
    <cellStyle name="20% - Accent4 15" xfId="219"/>
    <cellStyle name="20% - Accent4 15 2" xfId="3762"/>
    <cellStyle name="20% - Accent4 16" xfId="220"/>
    <cellStyle name="20% - Accent4 16 2" xfId="3763"/>
    <cellStyle name="20% - Accent4 17" xfId="221"/>
    <cellStyle name="20% - Accent4 17 2" xfId="3764"/>
    <cellStyle name="20% - Accent4 18" xfId="222"/>
    <cellStyle name="20% - Accent4 18 2" xfId="3765"/>
    <cellStyle name="20% - Accent4 19" xfId="223"/>
    <cellStyle name="20% - Accent4 19 2" xfId="3766"/>
    <cellStyle name="20% - Accent4 2" xfId="224"/>
    <cellStyle name="20% - Accent4 2 2" xfId="225"/>
    <cellStyle name="20% - Accent4 2 2 2" xfId="3767"/>
    <cellStyle name="20% - Accent4 2 3" xfId="3768"/>
    <cellStyle name="20% - Accent4 20" xfId="226"/>
    <cellStyle name="20% - Accent4 20 2" xfId="3769"/>
    <cellStyle name="20% - Accent4 21" xfId="227"/>
    <cellStyle name="20% - Accent4 21 2" xfId="3770"/>
    <cellStyle name="20% - Accent4 22" xfId="228"/>
    <cellStyle name="20% - Accent4 22 2" xfId="3771"/>
    <cellStyle name="20% - Accent4 23" xfId="229"/>
    <cellStyle name="20% - Accent4 23 2" xfId="3772"/>
    <cellStyle name="20% - Accent4 24" xfId="230"/>
    <cellStyle name="20% - Accent4 24 2" xfId="3773"/>
    <cellStyle name="20% - Accent4 25" xfId="231"/>
    <cellStyle name="20% - Accent4 25 2" xfId="3774"/>
    <cellStyle name="20% - Accent4 26" xfId="232"/>
    <cellStyle name="20% - Accent4 26 2" xfId="3775"/>
    <cellStyle name="20% - Accent4 27" xfId="233"/>
    <cellStyle name="20% - Accent4 27 2" xfId="3776"/>
    <cellStyle name="20% - Accent4 28" xfId="234"/>
    <cellStyle name="20% - Accent4 28 2" xfId="3777"/>
    <cellStyle name="20% - Accent4 29" xfId="235"/>
    <cellStyle name="20% - Accent4 29 2" xfId="3778"/>
    <cellStyle name="20% - Accent4 3" xfId="236"/>
    <cellStyle name="20% - Accent4 3 2" xfId="3779"/>
    <cellStyle name="20% - Accent4 30" xfId="237"/>
    <cellStyle name="20% - Accent4 30 2" xfId="3780"/>
    <cellStyle name="20% - Accent4 31" xfId="238"/>
    <cellStyle name="20% - Accent4 31 2" xfId="3781"/>
    <cellStyle name="20% - Accent4 32" xfId="239"/>
    <cellStyle name="20% - Accent4 32 2" xfId="3782"/>
    <cellStyle name="20% - Accent4 33" xfId="240"/>
    <cellStyle name="20% - Accent4 33 2" xfId="3783"/>
    <cellStyle name="20% - Accent4 34" xfId="241"/>
    <cellStyle name="20% - Accent4 34 2" xfId="3784"/>
    <cellStyle name="20% - Accent4 35" xfId="242"/>
    <cellStyle name="20% - Accent4 35 2" xfId="3785"/>
    <cellStyle name="20% - Accent4 36" xfId="243"/>
    <cellStyle name="20% - Accent4 36 2" xfId="3786"/>
    <cellStyle name="20% - Accent4 37" xfId="244"/>
    <cellStyle name="20% - Accent4 37 2" xfId="3787"/>
    <cellStyle name="20% - Accent4 38" xfId="245"/>
    <cellStyle name="20% - Accent4 38 2" xfId="3788"/>
    <cellStyle name="20% - Accent4 39" xfId="246"/>
    <cellStyle name="20% - Accent4 39 2" xfId="3789"/>
    <cellStyle name="20% - Accent4 4" xfId="247"/>
    <cellStyle name="20% - Accent4 4 2" xfId="3790"/>
    <cellStyle name="20% - Accent4 40" xfId="248"/>
    <cellStyle name="20% - Accent4 40 2" xfId="3791"/>
    <cellStyle name="20% - Accent4 41" xfId="249"/>
    <cellStyle name="20% - Accent4 41 2" xfId="3792"/>
    <cellStyle name="20% - Accent4 42" xfId="250"/>
    <cellStyle name="20% - Accent4 42 2" xfId="3793"/>
    <cellStyle name="20% - Accent4 43" xfId="251"/>
    <cellStyle name="20% - Accent4 43 2" xfId="3794"/>
    <cellStyle name="20% - Accent4 44" xfId="252"/>
    <cellStyle name="20% - Accent4 44 2" xfId="3795"/>
    <cellStyle name="20% - Accent4 45" xfId="253"/>
    <cellStyle name="20% - Accent4 45 2" xfId="3796"/>
    <cellStyle name="20% - Accent4 46" xfId="254"/>
    <cellStyle name="20% - Accent4 46 2" xfId="3797"/>
    <cellStyle name="20% - Accent4 47" xfId="255"/>
    <cellStyle name="20% - Accent4 47 2" xfId="3798"/>
    <cellStyle name="20% - Accent4 48" xfId="256"/>
    <cellStyle name="20% - Accent4 48 2" xfId="3799"/>
    <cellStyle name="20% - Accent4 49" xfId="257"/>
    <cellStyle name="20% - Accent4 49 2" xfId="3800"/>
    <cellStyle name="20% - Accent4 5" xfId="258"/>
    <cellStyle name="20% - Accent4 5 2" xfId="3801"/>
    <cellStyle name="20% - Accent4 50" xfId="259"/>
    <cellStyle name="20% - Accent4 50 2" xfId="3802"/>
    <cellStyle name="20% - Accent4 51" xfId="260"/>
    <cellStyle name="20% - Accent4 51 2" xfId="3803"/>
    <cellStyle name="20% - Accent4 52" xfId="261"/>
    <cellStyle name="20% - Accent4 52 2" xfId="3804"/>
    <cellStyle name="20% - Accent4 53" xfId="262"/>
    <cellStyle name="20% - Accent4 53 2" xfId="3805"/>
    <cellStyle name="20% - Accent4 54" xfId="263"/>
    <cellStyle name="20% - Accent4 54 2" xfId="3806"/>
    <cellStyle name="20% - Accent4 55" xfId="264"/>
    <cellStyle name="20% - Accent4 55 2" xfId="3807"/>
    <cellStyle name="20% - Accent4 56" xfId="265"/>
    <cellStyle name="20% - Accent4 56 2" xfId="3808"/>
    <cellStyle name="20% - Accent4 57" xfId="266"/>
    <cellStyle name="20% - Accent4 57 2" xfId="3809"/>
    <cellStyle name="20% - Accent4 58" xfId="267"/>
    <cellStyle name="20% - Accent4 58 2" xfId="3810"/>
    <cellStyle name="20% - Accent4 59" xfId="268"/>
    <cellStyle name="20% - Accent4 59 2" xfId="3811"/>
    <cellStyle name="20% - Accent4 6" xfId="269"/>
    <cellStyle name="20% - Accent4 6 2" xfId="3812"/>
    <cellStyle name="20% - Accent4 60" xfId="3813"/>
    <cellStyle name="20% - Accent4 7" xfId="270"/>
    <cellStyle name="20% - Accent4 7 2" xfId="3814"/>
    <cellStyle name="20% - Accent4 8" xfId="271"/>
    <cellStyle name="20% - Accent4 8 2" xfId="3815"/>
    <cellStyle name="20% - Accent4 9" xfId="272"/>
    <cellStyle name="20% - Accent4 9 2" xfId="3816"/>
    <cellStyle name="20% - Accent5 10" xfId="273"/>
    <cellStyle name="20% - Accent5 10 2" xfId="3817"/>
    <cellStyle name="20% - Accent5 11" xfId="274"/>
    <cellStyle name="20% - Accent5 11 2" xfId="3818"/>
    <cellStyle name="20% - Accent5 12" xfId="275"/>
    <cellStyle name="20% - Accent5 12 2" xfId="3819"/>
    <cellStyle name="20% - Accent5 13" xfId="276"/>
    <cellStyle name="20% - Accent5 13 2" xfId="3820"/>
    <cellStyle name="20% - Accent5 14" xfId="277"/>
    <cellStyle name="20% - Accent5 14 2" xfId="3821"/>
    <cellStyle name="20% - Accent5 15" xfId="278"/>
    <cellStyle name="20% - Accent5 15 2" xfId="3822"/>
    <cellStyle name="20% - Accent5 16" xfId="279"/>
    <cellStyle name="20% - Accent5 16 2" xfId="3823"/>
    <cellStyle name="20% - Accent5 17" xfId="280"/>
    <cellStyle name="20% - Accent5 17 2" xfId="3824"/>
    <cellStyle name="20% - Accent5 18" xfId="281"/>
    <cellStyle name="20% - Accent5 18 2" xfId="3825"/>
    <cellStyle name="20% - Accent5 19" xfId="282"/>
    <cellStyle name="20% - Accent5 19 2" xfId="3826"/>
    <cellStyle name="20% - Accent5 2" xfId="283"/>
    <cellStyle name="20% - Accent5 2 2" xfId="284"/>
    <cellStyle name="20% - Accent5 2 2 2" xfId="3827"/>
    <cellStyle name="20% - Accent5 2 3" xfId="3828"/>
    <cellStyle name="20% - Accent5 20" xfId="285"/>
    <cellStyle name="20% - Accent5 20 2" xfId="3829"/>
    <cellStyle name="20% - Accent5 21" xfId="286"/>
    <cellStyle name="20% - Accent5 21 2" xfId="3830"/>
    <cellStyle name="20% - Accent5 22" xfId="287"/>
    <cellStyle name="20% - Accent5 22 2" xfId="3831"/>
    <cellStyle name="20% - Accent5 23" xfId="288"/>
    <cellStyle name="20% - Accent5 23 2" xfId="3832"/>
    <cellStyle name="20% - Accent5 24" xfId="289"/>
    <cellStyle name="20% - Accent5 24 2" xfId="3833"/>
    <cellStyle name="20% - Accent5 25" xfId="290"/>
    <cellStyle name="20% - Accent5 25 2" xfId="3834"/>
    <cellStyle name="20% - Accent5 26" xfId="291"/>
    <cellStyle name="20% - Accent5 26 2" xfId="3835"/>
    <cellStyle name="20% - Accent5 27" xfId="292"/>
    <cellStyle name="20% - Accent5 27 2" xfId="3836"/>
    <cellStyle name="20% - Accent5 28" xfId="293"/>
    <cellStyle name="20% - Accent5 28 2" xfId="3837"/>
    <cellStyle name="20% - Accent5 29" xfId="294"/>
    <cellStyle name="20% - Accent5 29 2" xfId="3838"/>
    <cellStyle name="20% - Accent5 3" xfId="295"/>
    <cellStyle name="20% - Accent5 3 2" xfId="3839"/>
    <cellStyle name="20% - Accent5 30" xfId="296"/>
    <cellStyle name="20% - Accent5 30 2" xfId="3840"/>
    <cellStyle name="20% - Accent5 31" xfId="297"/>
    <cellStyle name="20% - Accent5 31 2" xfId="3841"/>
    <cellStyle name="20% - Accent5 32" xfId="298"/>
    <cellStyle name="20% - Accent5 32 2" xfId="3842"/>
    <cellStyle name="20% - Accent5 33" xfId="299"/>
    <cellStyle name="20% - Accent5 33 2" xfId="3843"/>
    <cellStyle name="20% - Accent5 34" xfId="300"/>
    <cellStyle name="20% - Accent5 34 2" xfId="3844"/>
    <cellStyle name="20% - Accent5 35" xfId="301"/>
    <cellStyle name="20% - Accent5 35 2" xfId="3845"/>
    <cellStyle name="20% - Accent5 36" xfId="302"/>
    <cellStyle name="20% - Accent5 36 2" xfId="3846"/>
    <cellStyle name="20% - Accent5 37" xfId="303"/>
    <cellStyle name="20% - Accent5 37 2" xfId="3847"/>
    <cellStyle name="20% - Accent5 38" xfId="304"/>
    <cellStyle name="20% - Accent5 38 2" xfId="3848"/>
    <cellStyle name="20% - Accent5 39" xfId="305"/>
    <cellStyle name="20% - Accent5 39 2" xfId="3849"/>
    <cellStyle name="20% - Accent5 4" xfId="306"/>
    <cellStyle name="20% - Accent5 4 2" xfId="3850"/>
    <cellStyle name="20% - Accent5 40" xfId="307"/>
    <cellStyle name="20% - Accent5 40 2" xfId="3851"/>
    <cellStyle name="20% - Accent5 41" xfId="308"/>
    <cellStyle name="20% - Accent5 41 2" xfId="3852"/>
    <cellStyle name="20% - Accent5 42" xfId="309"/>
    <cellStyle name="20% - Accent5 42 2" xfId="3853"/>
    <cellStyle name="20% - Accent5 43" xfId="310"/>
    <cellStyle name="20% - Accent5 43 2" xfId="3854"/>
    <cellStyle name="20% - Accent5 44" xfId="311"/>
    <cellStyle name="20% - Accent5 44 2" xfId="3855"/>
    <cellStyle name="20% - Accent5 45" xfId="312"/>
    <cellStyle name="20% - Accent5 45 2" xfId="3856"/>
    <cellStyle name="20% - Accent5 46" xfId="313"/>
    <cellStyle name="20% - Accent5 46 2" xfId="3857"/>
    <cellStyle name="20% - Accent5 47" xfId="314"/>
    <cellStyle name="20% - Accent5 47 2" xfId="3858"/>
    <cellStyle name="20% - Accent5 48" xfId="315"/>
    <cellStyle name="20% - Accent5 48 2" xfId="3859"/>
    <cellStyle name="20% - Accent5 49" xfId="316"/>
    <cellStyle name="20% - Accent5 49 2" xfId="3860"/>
    <cellStyle name="20% - Accent5 5" xfId="317"/>
    <cellStyle name="20% - Accent5 5 2" xfId="3861"/>
    <cellStyle name="20% - Accent5 50" xfId="318"/>
    <cellStyle name="20% - Accent5 50 2" xfId="3862"/>
    <cellStyle name="20% - Accent5 51" xfId="319"/>
    <cellStyle name="20% - Accent5 51 2" xfId="3863"/>
    <cellStyle name="20% - Accent5 52" xfId="320"/>
    <cellStyle name="20% - Accent5 52 2" xfId="3864"/>
    <cellStyle name="20% - Accent5 53" xfId="321"/>
    <cellStyle name="20% - Accent5 53 2" xfId="3865"/>
    <cellStyle name="20% - Accent5 54" xfId="322"/>
    <cellStyle name="20% - Accent5 54 2" xfId="3866"/>
    <cellStyle name="20% - Accent5 55" xfId="323"/>
    <cellStyle name="20% - Accent5 55 2" xfId="3867"/>
    <cellStyle name="20% - Accent5 56" xfId="324"/>
    <cellStyle name="20% - Accent5 56 2" xfId="3868"/>
    <cellStyle name="20% - Accent5 57" xfId="325"/>
    <cellStyle name="20% - Accent5 57 2" xfId="3869"/>
    <cellStyle name="20% - Accent5 58" xfId="326"/>
    <cellStyle name="20% - Accent5 58 2" xfId="3870"/>
    <cellStyle name="20% - Accent5 59" xfId="327"/>
    <cellStyle name="20% - Accent5 59 2" xfId="3871"/>
    <cellStyle name="20% - Accent5 6" xfId="328"/>
    <cellStyle name="20% - Accent5 6 2" xfId="3872"/>
    <cellStyle name="20% - Accent5 60" xfId="3873"/>
    <cellStyle name="20% - Accent5 7" xfId="329"/>
    <cellStyle name="20% - Accent5 7 2" xfId="3874"/>
    <cellStyle name="20% - Accent5 8" xfId="330"/>
    <cellStyle name="20% - Accent5 8 2" xfId="3875"/>
    <cellStyle name="20% - Accent5 9" xfId="331"/>
    <cellStyle name="20% - Accent5 9 2" xfId="3876"/>
    <cellStyle name="20% - Accent6 10" xfId="332"/>
    <cellStyle name="20% - Accent6 10 2" xfId="3877"/>
    <cellStyle name="20% - Accent6 11" xfId="333"/>
    <cellStyle name="20% - Accent6 11 2" xfId="3878"/>
    <cellStyle name="20% - Accent6 12" xfId="334"/>
    <cellStyle name="20% - Accent6 12 2" xfId="3879"/>
    <cellStyle name="20% - Accent6 13" xfId="335"/>
    <cellStyle name="20% - Accent6 13 2" xfId="3880"/>
    <cellStyle name="20% - Accent6 14" xfId="336"/>
    <cellStyle name="20% - Accent6 14 2" xfId="3881"/>
    <cellStyle name="20% - Accent6 15" xfId="337"/>
    <cellStyle name="20% - Accent6 15 2" xfId="3882"/>
    <cellStyle name="20% - Accent6 16" xfId="338"/>
    <cellStyle name="20% - Accent6 16 2" xfId="3883"/>
    <cellStyle name="20% - Accent6 17" xfId="339"/>
    <cellStyle name="20% - Accent6 17 2" xfId="3884"/>
    <cellStyle name="20% - Accent6 18" xfId="340"/>
    <cellStyle name="20% - Accent6 18 2" xfId="3885"/>
    <cellStyle name="20% - Accent6 19" xfId="341"/>
    <cellStyle name="20% - Accent6 19 2" xfId="3886"/>
    <cellStyle name="20% - Accent6 2" xfId="342"/>
    <cellStyle name="20% - Accent6 2 2" xfId="343"/>
    <cellStyle name="20% - Accent6 2 2 2" xfId="3887"/>
    <cellStyle name="20% - Accent6 2 3" xfId="3888"/>
    <cellStyle name="20% - Accent6 20" xfId="344"/>
    <cellStyle name="20% - Accent6 20 2" xfId="3889"/>
    <cellStyle name="20% - Accent6 21" xfId="345"/>
    <cellStyle name="20% - Accent6 21 2" xfId="3890"/>
    <cellStyle name="20% - Accent6 22" xfId="346"/>
    <cellStyle name="20% - Accent6 22 2" xfId="3891"/>
    <cellStyle name="20% - Accent6 23" xfId="347"/>
    <cellStyle name="20% - Accent6 23 2" xfId="3892"/>
    <cellStyle name="20% - Accent6 24" xfId="348"/>
    <cellStyle name="20% - Accent6 24 2" xfId="3893"/>
    <cellStyle name="20% - Accent6 25" xfId="349"/>
    <cellStyle name="20% - Accent6 25 2" xfId="3894"/>
    <cellStyle name="20% - Accent6 26" xfId="350"/>
    <cellStyle name="20% - Accent6 26 2" xfId="3895"/>
    <cellStyle name="20% - Accent6 27" xfId="351"/>
    <cellStyle name="20% - Accent6 27 2" xfId="3896"/>
    <cellStyle name="20% - Accent6 28" xfId="352"/>
    <cellStyle name="20% - Accent6 28 2" xfId="3897"/>
    <cellStyle name="20% - Accent6 29" xfId="353"/>
    <cellStyle name="20% - Accent6 29 2" xfId="3898"/>
    <cellStyle name="20% - Accent6 3" xfId="354"/>
    <cellStyle name="20% - Accent6 3 2" xfId="3899"/>
    <cellStyle name="20% - Accent6 30" xfId="355"/>
    <cellStyle name="20% - Accent6 30 2" xfId="3900"/>
    <cellStyle name="20% - Accent6 31" xfId="356"/>
    <cellStyle name="20% - Accent6 31 2" xfId="3901"/>
    <cellStyle name="20% - Accent6 32" xfId="357"/>
    <cellStyle name="20% - Accent6 32 2" xfId="3902"/>
    <cellStyle name="20% - Accent6 33" xfId="358"/>
    <cellStyle name="20% - Accent6 33 2" xfId="3903"/>
    <cellStyle name="20% - Accent6 34" xfId="359"/>
    <cellStyle name="20% - Accent6 34 2" xfId="3904"/>
    <cellStyle name="20% - Accent6 35" xfId="360"/>
    <cellStyle name="20% - Accent6 35 2" xfId="3905"/>
    <cellStyle name="20% - Accent6 36" xfId="361"/>
    <cellStyle name="20% - Accent6 36 2" xfId="3906"/>
    <cellStyle name="20% - Accent6 37" xfId="362"/>
    <cellStyle name="20% - Accent6 37 2" xfId="3907"/>
    <cellStyle name="20% - Accent6 38" xfId="363"/>
    <cellStyle name="20% - Accent6 38 2" xfId="3908"/>
    <cellStyle name="20% - Accent6 39" xfId="364"/>
    <cellStyle name="20% - Accent6 39 2" xfId="3909"/>
    <cellStyle name="20% - Accent6 4" xfId="365"/>
    <cellStyle name="20% - Accent6 4 2" xfId="3910"/>
    <cellStyle name="20% - Accent6 40" xfId="366"/>
    <cellStyle name="20% - Accent6 40 2" xfId="3911"/>
    <cellStyle name="20% - Accent6 41" xfId="367"/>
    <cellStyle name="20% - Accent6 41 2" xfId="3912"/>
    <cellStyle name="20% - Accent6 42" xfId="368"/>
    <cellStyle name="20% - Accent6 42 2" xfId="3913"/>
    <cellStyle name="20% - Accent6 43" xfId="369"/>
    <cellStyle name="20% - Accent6 43 2" xfId="3914"/>
    <cellStyle name="20% - Accent6 44" xfId="370"/>
    <cellStyle name="20% - Accent6 44 2" xfId="3915"/>
    <cellStyle name="20% - Accent6 45" xfId="371"/>
    <cellStyle name="20% - Accent6 45 2" xfId="3916"/>
    <cellStyle name="20% - Accent6 46" xfId="372"/>
    <cellStyle name="20% - Accent6 46 2" xfId="3917"/>
    <cellStyle name="20% - Accent6 47" xfId="373"/>
    <cellStyle name="20% - Accent6 47 2" xfId="3918"/>
    <cellStyle name="20% - Accent6 48" xfId="374"/>
    <cellStyle name="20% - Accent6 48 2" xfId="3919"/>
    <cellStyle name="20% - Accent6 49" xfId="375"/>
    <cellStyle name="20% - Accent6 49 2" xfId="3920"/>
    <cellStyle name="20% - Accent6 5" xfId="376"/>
    <cellStyle name="20% - Accent6 5 2" xfId="3921"/>
    <cellStyle name="20% - Accent6 50" xfId="377"/>
    <cellStyle name="20% - Accent6 50 2" xfId="3922"/>
    <cellStyle name="20% - Accent6 51" xfId="378"/>
    <cellStyle name="20% - Accent6 51 2" xfId="3923"/>
    <cellStyle name="20% - Accent6 52" xfId="379"/>
    <cellStyle name="20% - Accent6 52 2" xfId="3924"/>
    <cellStyle name="20% - Accent6 53" xfId="380"/>
    <cellStyle name="20% - Accent6 53 2" xfId="3925"/>
    <cellStyle name="20% - Accent6 54" xfId="381"/>
    <cellStyle name="20% - Accent6 54 2" xfId="3926"/>
    <cellStyle name="20% - Accent6 55" xfId="382"/>
    <cellStyle name="20% - Accent6 55 2" xfId="3927"/>
    <cellStyle name="20% - Accent6 56" xfId="383"/>
    <cellStyle name="20% - Accent6 56 2" xfId="3928"/>
    <cellStyle name="20% - Accent6 57" xfId="384"/>
    <cellStyle name="20% - Accent6 57 2" xfId="3929"/>
    <cellStyle name="20% - Accent6 58" xfId="385"/>
    <cellStyle name="20% - Accent6 58 2" xfId="3930"/>
    <cellStyle name="20% - Accent6 59" xfId="386"/>
    <cellStyle name="20% - Accent6 59 2" xfId="3931"/>
    <cellStyle name="20% - Accent6 6" xfId="387"/>
    <cellStyle name="20% - Accent6 6 2" xfId="3932"/>
    <cellStyle name="20% - Accent6 60" xfId="3933"/>
    <cellStyle name="20% - Accent6 7" xfId="388"/>
    <cellStyle name="20% - Accent6 7 2" xfId="3934"/>
    <cellStyle name="20% - Accent6 8" xfId="389"/>
    <cellStyle name="20% - Accent6 8 2" xfId="3935"/>
    <cellStyle name="20% - Accent6 9" xfId="390"/>
    <cellStyle name="20% - Accent6 9 2" xfId="3936"/>
    <cellStyle name="3" xfId="16723"/>
    <cellStyle name="4" xfId="16724"/>
    <cellStyle name="40% - Accent1 10" xfId="391"/>
    <cellStyle name="40% - Accent1 10 2" xfId="3937"/>
    <cellStyle name="40% - Accent1 11" xfId="392"/>
    <cellStyle name="40% - Accent1 11 2" xfId="3938"/>
    <cellStyle name="40% - Accent1 12" xfId="393"/>
    <cellStyle name="40% - Accent1 12 2" xfId="3939"/>
    <cellStyle name="40% - Accent1 13" xfId="394"/>
    <cellStyle name="40% - Accent1 13 2" xfId="3940"/>
    <cellStyle name="40% - Accent1 14" xfId="395"/>
    <cellStyle name="40% - Accent1 14 2" xfId="3941"/>
    <cellStyle name="40% - Accent1 15" xfId="396"/>
    <cellStyle name="40% - Accent1 15 2" xfId="3942"/>
    <cellStyle name="40% - Accent1 16" xfId="397"/>
    <cellStyle name="40% - Accent1 16 2" xfId="3943"/>
    <cellStyle name="40% - Accent1 17" xfId="398"/>
    <cellStyle name="40% - Accent1 17 2" xfId="3944"/>
    <cellStyle name="40% - Accent1 18" xfId="399"/>
    <cellStyle name="40% - Accent1 18 2" xfId="3945"/>
    <cellStyle name="40% - Accent1 19" xfId="400"/>
    <cellStyle name="40% - Accent1 19 2" xfId="3946"/>
    <cellStyle name="40% - Accent1 2" xfId="401"/>
    <cellStyle name="40% - Accent1 2 2" xfId="402"/>
    <cellStyle name="40% - Accent1 2 2 2" xfId="3947"/>
    <cellStyle name="40% - Accent1 2 3" xfId="3948"/>
    <cellStyle name="40% - Accent1 20" xfId="403"/>
    <cellStyle name="40% - Accent1 20 2" xfId="3949"/>
    <cellStyle name="40% - Accent1 21" xfId="404"/>
    <cellStyle name="40% - Accent1 21 2" xfId="3950"/>
    <cellStyle name="40% - Accent1 22" xfId="405"/>
    <cellStyle name="40% - Accent1 22 2" xfId="3951"/>
    <cellStyle name="40% - Accent1 23" xfId="406"/>
    <cellStyle name="40% - Accent1 23 2" xfId="3952"/>
    <cellStyle name="40% - Accent1 24" xfId="407"/>
    <cellStyle name="40% - Accent1 24 2" xfId="3953"/>
    <cellStyle name="40% - Accent1 25" xfId="408"/>
    <cellStyle name="40% - Accent1 25 2" xfId="3954"/>
    <cellStyle name="40% - Accent1 26" xfId="409"/>
    <cellStyle name="40% - Accent1 26 2" xfId="3955"/>
    <cellStyle name="40% - Accent1 27" xfId="410"/>
    <cellStyle name="40% - Accent1 27 2" xfId="3956"/>
    <cellStyle name="40% - Accent1 28" xfId="411"/>
    <cellStyle name="40% - Accent1 28 2" xfId="3957"/>
    <cellStyle name="40% - Accent1 29" xfId="412"/>
    <cellStyle name="40% - Accent1 29 2" xfId="3958"/>
    <cellStyle name="40% - Accent1 3" xfId="413"/>
    <cellStyle name="40% - Accent1 3 2" xfId="3959"/>
    <cellStyle name="40% - Accent1 30" xfId="414"/>
    <cellStyle name="40% - Accent1 30 2" xfId="3960"/>
    <cellStyle name="40% - Accent1 31" xfId="415"/>
    <cellStyle name="40% - Accent1 31 2" xfId="3961"/>
    <cellStyle name="40% - Accent1 32" xfId="416"/>
    <cellStyle name="40% - Accent1 32 2" xfId="3962"/>
    <cellStyle name="40% - Accent1 33" xfId="417"/>
    <cellStyle name="40% - Accent1 33 2" xfId="3963"/>
    <cellStyle name="40% - Accent1 34" xfId="418"/>
    <cellStyle name="40% - Accent1 34 2" xfId="3964"/>
    <cellStyle name="40% - Accent1 35" xfId="419"/>
    <cellStyle name="40% - Accent1 35 2" xfId="3965"/>
    <cellStyle name="40% - Accent1 36" xfId="420"/>
    <cellStyle name="40% - Accent1 36 2" xfId="3966"/>
    <cellStyle name="40% - Accent1 37" xfId="421"/>
    <cellStyle name="40% - Accent1 37 2" xfId="3967"/>
    <cellStyle name="40% - Accent1 38" xfId="422"/>
    <cellStyle name="40% - Accent1 38 2" xfId="3968"/>
    <cellStyle name="40% - Accent1 39" xfId="423"/>
    <cellStyle name="40% - Accent1 39 2" xfId="3969"/>
    <cellStyle name="40% - Accent1 4" xfId="424"/>
    <cellStyle name="40% - Accent1 4 2" xfId="3970"/>
    <cellStyle name="40% - Accent1 40" xfId="425"/>
    <cellStyle name="40% - Accent1 40 2" xfId="3971"/>
    <cellStyle name="40% - Accent1 41" xfId="426"/>
    <cellStyle name="40% - Accent1 41 2" xfId="3972"/>
    <cellStyle name="40% - Accent1 42" xfId="427"/>
    <cellStyle name="40% - Accent1 42 2" xfId="3973"/>
    <cellStyle name="40% - Accent1 43" xfId="428"/>
    <cellStyle name="40% - Accent1 43 2" xfId="3974"/>
    <cellStyle name="40% - Accent1 44" xfId="429"/>
    <cellStyle name="40% - Accent1 44 2" xfId="3975"/>
    <cellStyle name="40% - Accent1 45" xfId="430"/>
    <cellStyle name="40% - Accent1 45 2" xfId="3976"/>
    <cellStyle name="40% - Accent1 46" xfId="431"/>
    <cellStyle name="40% - Accent1 46 2" xfId="3977"/>
    <cellStyle name="40% - Accent1 47" xfId="432"/>
    <cellStyle name="40% - Accent1 47 2" xfId="3978"/>
    <cellStyle name="40% - Accent1 48" xfId="433"/>
    <cellStyle name="40% - Accent1 48 2" xfId="3979"/>
    <cellStyle name="40% - Accent1 49" xfId="434"/>
    <cellStyle name="40% - Accent1 49 2" xfId="3980"/>
    <cellStyle name="40% - Accent1 5" xfId="435"/>
    <cellStyle name="40% - Accent1 5 2" xfId="3981"/>
    <cellStyle name="40% - Accent1 50" xfId="436"/>
    <cellStyle name="40% - Accent1 50 2" xfId="3982"/>
    <cellStyle name="40% - Accent1 51" xfId="437"/>
    <cellStyle name="40% - Accent1 51 2" xfId="3983"/>
    <cellStyle name="40% - Accent1 52" xfId="438"/>
    <cellStyle name="40% - Accent1 52 2" xfId="3984"/>
    <cellStyle name="40% - Accent1 53" xfId="439"/>
    <cellStyle name="40% - Accent1 53 2" xfId="3985"/>
    <cellStyle name="40% - Accent1 54" xfId="440"/>
    <cellStyle name="40% - Accent1 54 2" xfId="3986"/>
    <cellStyle name="40% - Accent1 55" xfId="441"/>
    <cellStyle name="40% - Accent1 55 2" xfId="3987"/>
    <cellStyle name="40% - Accent1 56" xfId="442"/>
    <cellStyle name="40% - Accent1 56 2" xfId="3988"/>
    <cellStyle name="40% - Accent1 57" xfId="443"/>
    <cellStyle name="40% - Accent1 57 2" xfId="3989"/>
    <cellStyle name="40% - Accent1 58" xfId="444"/>
    <cellStyle name="40% - Accent1 58 2" xfId="3990"/>
    <cellStyle name="40% - Accent1 59" xfId="445"/>
    <cellStyle name="40% - Accent1 59 2" xfId="3991"/>
    <cellStyle name="40% - Accent1 6" xfId="446"/>
    <cellStyle name="40% - Accent1 6 2" xfId="3992"/>
    <cellStyle name="40% - Accent1 60" xfId="3993"/>
    <cellStyle name="40% - Accent1 7" xfId="447"/>
    <cellStyle name="40% - Accent1 7 2" xfId="3994"/>
    <cellStyle name="40% - Accent1 8" xfId="448"/>
    <cellStyle name="40% - Accent1 8 2" xfId="3995"/>
    <cellStyle name="40% - Accent1 9" xfId="449"/>
    <cellStyle name="40% - Accent1 9 2" xfId="3996"/>
    <cellStyle name="40% - Accent2 10" xfId="450"/>
    <cellStyle name="40% - Accent2 10 2" xfId="3997"/>
    <cellStyle name="40% - Accent2 11" xfId="451"/>
    <cellStyle name="40% - Accent2 11 2" xfId="3998"/>
    <cellStyle name="40% - Accent2 12" xfId="452"/>
    <cellStyle name="40% - Accent2 12 2" xfId="3999"/>
    <cellStyle name="40% - Accent2 13" xfId="453"/>
    <cellStyle name="40% - Accent2 13 2" xfId="4000"/>
    <cellStyle name="40% - Accent2 14" xfId="454"/>
    <cellStyle name="40% - Accent2 14 2" xfId="4001"/>
    <cellStyle name="40% - Accent2 15" xfId="455"/>
    <cellStyle name="40% - Accent2 15 2" xfId="4002"/>
    <cellStyle name="40% - Accent2 16" xfId="456"/>
    <cellStyle name="40% - Accent2 16 2" xfId="4003"/>
    <cellStyle name="40% - Accent2 17" xfId="457"/>
    <cellStyle name="40% - Accent2 17 2" xfId="4004"/>
    <cellStyle name="40% - Accent2 18" xfId="458"/>
    <cellStyle name="40% - Accent2 18 2" xfId="4005"/>
    <cellStyle name="40% - Accent2 19" xfId="459"/>
    <cellStyle name="40% - Accent2 19 2" xfId="4006"/>
    <cellStyle name="40% - Accent2 2" xfId="460"/>
    <cellStyle name="40% - Accent2 2 2" xfId="461"/>
    <cellStyle name="40% - Accent2 2 2 2" xfId="4007"/>
    <cellStyle name="40% - Accent2 2 3" xfId="4008"/>
    <cellStyle name="40% - Accent2 20" xfId="462"/>
    <cellStyle name="40% - Accent2 20 2" xfId="4009"/>
    <cellStyle name="40% - Accent2 21" xfId="463"/>
    <cellStyle name="40% - Accent2 21 2" xfId="4010"/>
    <cellStyle name="40% - Accent2 22" xfId="464"/>
    <cellStyle name="40% - Accent2 22 2" xfId="4011"/>
    <cellStyle name="40% - Accent2 23" xfId="465"/>
    <cellStyle name="40% - Accent2 23 2" xfId="4012"/>
    <cellStyle name="40% - Accent2 24" xfId="466"/>
    <cellStyle name="40% - Accent2 24 2" xfId="4013"/>
    <cellStyle name="40% - Accent2 25" xfId="467"/>
    <cellStyle name="40% - Accent2 25 2" xfId="4014"/>
    <cellStyle name="40% - Accent2 26" xfId="468"/>
    <cellStyle name="40% - Accent2 26 2" xfId="4015"/>
    <cellStyle name="40% - Accent2 27" xfId="469"/>
    <cellStyle name="40% - Accent2 27 2" xfId="4016"/>
    <cellStyle name="40% - Accent2 28" xfId="470"/>
    <cellStyle name="40% - Accent2 28 2" xfId="4017"/>
    <cellStyle name="40% - Accent2 29" xfId="471"/>
    <cellStyle name="40% - Accent2 29 2" xfId="4018"/>
    <cellStyle name="40% - Accent2 3" xfId="472"/>
    <cellStyle name="40% - Accent2 3 2" xfId="4019"/>
    <cellStyle name="40% - Accent2 30" xfId="473"/>
    <cellStyle name="40% - Accent2 30 2" xfId="4020"/>
    <cellStyle name="40% - Accent2 31" xfId="474"/>
    <cellStyle name="40% - Accent2 31 2" xfId="4021"/>
    <cellStyle name="40% - Accent2 32" xfId="475"/>
    <cellStyle name="40% - Accent2 32 2" xfId="4022"/>
    <cellStyle name="40% - Accent2 33" xfId="476"/>
    <cellStyle name="40% - Accent2 33 2" xfId="4023"/>
    <cellStyle name="40% - Accent2 34" xfId="477"/>
    <cellStyle name="40% - Accent2 34 2" xfId="4024"/>
    <cellStyle name="40% - Accent2 35" xfId="478"/>
    <cellStyle name="40% - Accent2 35 2" xfId="4025"/>
    <cellStyle name="40% - Accent2 36" xfId="479"/>
    <cellStyle name="40% - Accent2 36 2" xfId="4026"/>
    <cellStyle name="40% - Accent2 37" xfId="480"/>
    <cellStyle name="40% - Accent2 37 2" xfId="4027"/>
    <cellStyle name="40% - Accent2 38" xfId="481"/>
    <cellStyle name="40% - Accent2 38 2" xfId="4028"/>
    <cellStyle name="40% - Accent2 39" xfId="482"/>
    <cellStyle name="40% - Accent2 39 2" xfId="4029"/>
    <cellStyle name="40% - Accent2 4" xfId="483"/>
    <cellStyle name="40% - Accent2 4 2" xfId="4030"/>
    <cellStyle name="40% - Accent2 40" xfId="484"/>
    <cellStyle name="40% - Accent2 40 2" xfId="4031"/>
    <cellStyle name="40% - Accent2 41" xfId="485"/>
    <cellStyle name="40% - Accent2 41 2" xfId="4032"/>
    <cellStyle name="40% - Accent2 42" xfId="486"/>
    <cellStyle name="40% - Accent2 42 2" xfId="4033"/>
    <cellStyle name="40% - Accent2 43" xfId="487"/>
    <cellStyle name="40% - Accent2 43 2" xfId="4034"/>
    <cellStyle name="40% - Accent2 44" xfId="488"/>
    <cellStyle name="40% - Accent2 44 2" xfId="4035"/>
    <cellStyle name="40% - Accent2 45" xfId="489"/>
    <cellStyle name="40% - Accent2 45 2" xfId="4036"/>
    <cellStyle name="40% - Accent2 46" xfId="490"/>
    <cellStyle name="40% - Accent2 46 2" xfId="4037"/>
    <cellStyle name="40% - Accent2 47" xfId="491"/>
    <cellStyle name="40% - Accent2 47 2" xfId="4038"/>
    <cellStyle name="40% - Accent2 48" xfId="492"/>
    <cellStyle name="40% - Accent2 48 2" xfId="4039"/>
    <cellStyle name="40% - Accent2 49" xfId="493"/>
    <cellStyle name="40% - Accent2 49 2" xfId="4040"/>
    <cellStyle name="40% - Accent2 5" xfId="494"/>
    <cellStyle name="40% - Accent2 5 2" xfId="4041"/>
    <cellStyle name="40% - Accent2 50" xfId="495"/>
    <cellStyle name="40% - Accent2 50 2" xfId="4042"/>
    <cellStyle name="40% - Accent2 51" xfId="496"/>
    <cellStyle name="40% - Accent2 51 2" xfId="4043"/>
    <cellStyle name="40% - Accent2 52" xfId="497"/>
    <cellStyle name="40% - Accent2 52 2" xfId="4044"/>
    <cellStyle name="40% - Accent2 53" xfId="498"/>
    <cellStyle name="40% - Accent2 53 2" xfId="4045"/>
    <cellStyle name="40% - Accent2 54" xfId="499"/>
    <cellStyle name="40% - Accent2 54 2" xfId="4046"/>
    <cellStyle name="40% - Accent2 55" xfId="500"/>
    <cellStyle name="40% - Accent2 55 2" xfId="4047"/>
    <cellStyle name="40% - Accent2 56" xfId="501"/>
    <cellStyle name="40% - Accent2 56 2" xfId="4048"/>
    <cellStyle name="40% - Accent2 57" xfId="502"/>
    <cellStyle name="40% - Accent2 57 2" xfId="4049"/>
    <cellStyle name="40% - Accent2 58" xfId="503"/>
    <cellStyle name="40% - Accent2 58 2" xfId="4050"/>
    <cellStyle name="40% - Accent2 59" xfId="504"/>
    <cellStyle name="40% - Accent2 59 2" xfId="4051"/>
    <cellStyle name="40% - Accent2 6" xfId="505"/>
    <cellStyle name="40% - Accent2 6 2" xfId="4052"/>
    <cellStyle name="40% - Accent2 60" xfId="4053"/>
    <cellStyle name="40% - Accent2 7" xfId="506"/>
    <cellStyle name="40% - Accent2 7 2" xfId="4054"/>
    <cellStyle name="40% - Accent2 8" xfId="507"/>
    <cellStyle name="40% - Accent2 8 2" xfId="4055"/>
    <cellStyle name="40% - Accent2 9" xfId="508"/>
    <cellStyle name="40% - Accent2 9 2" xfId="4056"/>
    <cellStyle name="40% - Accent3 10" xfId="509"/>
    <cellStyle name="40% - Accent3 10 2" xfId="4057"/>
    <cellStyle name="40% - Accent3 11" xfId="510"/>
    <cellStyle name="40% - Accent3 11 2" xfId="4058"/>
    <cellStyle name="40% - Accent3 12" xfId="511"/>
    <cellStyle name="40% - Accent3 12 2" xfId="4059"/>
    <cellStyle name="40% - Accent3 13" xfId="512"/>
    <cellStyle name="40% - Accent3 13 2" xfId="4060"/>
    <cellStyle name="40% - Accent3 14" xfId="513"/>
    <cellStyle name="40% - Accent3 14 2" xfId="4061"/>
    <cellStyle name="40% - Accent3 15" xfId="514"/>
    <cellStyle name="40% - Accent3 15 2" xfId="4062"/>
    <cellStyle name="40% - Accent3 16" xfId="515"/>
    <cellStyle name="40% - Accent3 16 2" xfId="4063"/>
    <cellStyle name="40% - Accent3 17" xfId="516"/>
    <cellStyle name="40% - Accent3 17 2" xfId="4064"/>
    <cellStyle name="40% - Accent3 18" xfId="517"/>
    <cellStyle name="40% - Accent3 18 2" xfId="4065"/>
    <cellStyle name="40% - Accent3 19" xfId="518"/>
    <cellStyle name="40% - Accent3 19 2" xfId="4066"/>
    <cellStyle name="40% - Accent3 2" xfId="519"/>
    <cellStyle name="40% - Accent3 2 2" xfId="520"/>
    <cellStyle name="40% - Accent3 2 2 2" xfId="4067"/>
    <cellStyle name="40% - Accent3 2 3" xfId="4068"/>
    <cellStyle name="40% - Accent3 20" xfId="521"/>
    <cellStyle name="40% - Accent3 20 2" xfId="4069"/>
    <cellStyle name="40% - Accent3 21" xfId="522"/>
    <cellStyle name="40% - Accent3 21 2" xfId="4070"/>
    <cellStyle name="40% - Accent3 22" xfId="523"/>
    <cellStyle name="40% - Accent3 22 2" xfId="4071"/>
    <cellStyle name="40% - Accent3 23" xfId="524"/>
    <cellStyle name="40% - Accent3 23 2" xfId="4072"/>
    <cellStyle name="40% - Accent3 24" xfId="525"/>
    <cellStyle name="40% - Accent3 24 2" xfId="4073"/>
    <cellStyle name="40% - Accent3 25" xfId="526"/>
    <cellStyle name="40% - Accent3 25 2" xfId="4074"/>
    <cellStyle name="40% - Accent3 26" xfId="527"/>
    <cellStyle name="40% - Accent3 26 2" xfId="4075"/>
    <cellStyle name="40% - Accent3 27" xfId="528"/>
    <cellStyle name="40% - Accent3 27 2" xfId="4076"/>
    <cellStyle name="40% - Accent3 28" xfId="529"/>
    <cellStyle name="40% - Accent3 28 2" xfId="4077"/>
    <cellStyle name="40% - Accent3 29" xfId="530"/>
    <cellStyle name="40% - Accent3 29 2" xfId="4078"/>
    <cellStyle name="40% - Accent3 3" xfId="531"/>
    <cellStyle name="40% - Accent3 3 2" xfId="4079"/>
    <cellStyle name="40% - Accent3 30" xfId="532"/>
    <cellStyle name="40% - Accent3 30 2" xfId="4080"/>
    <cellStyle name="40% - Accent3 31" xfId="533"/>
    <cellStyle name="40% - Accent3 31 2" xfId="4081"/>
    <cellStyle name="40% - Accent3 32" xfId="534"/>
    <cellStyle name="40% - Accent3 32 2" xfId="4082"/>
    <cellStyle name="40% - Accent3 33" xfId="535"/>
    <cellStyle name="40% - Accent3 33 2" xfId="4083"/>
    <cellStyle name="40% - Accent3 34" xfId="536"/>
    <cellStyle name="40% - Accent3 34 2" xfId="4084"/>
    <cellStyle name="40% - Accent3 35" xfId="537"/>
    <cellStyle name="40% - Accent3 35 2" xfId="4085"/>
    <cellStyle name="40% - Accent3 36" xfId="538"/>
    <cellStyle name="40% - Accent3 36 2" xfId="4086"/>
    <cellStyle name="40% - Accent3 37" xfId="539"/>
    <cellStyle name="40% - Accent3 37 2" xfId="4087"/>
    <cellStyle name="40% - Accent3 38" xfId="540"/>
    <cellStyle name="40% - Accent3 38 2" xfId="4088"/>
    <cellStyle name="40% - Accent3 39" xfId="541"/>
    <cellStyle name="40% - Accent3 39 2" xfId="4089"/>
    <cellStyle name="40% - Accent3 4" xfId="542"/>
    <cellStyle name="40% - Accent3 4 2" xfId="4090"/>
    <cellStyle name="40% - Accent3 40" xfId="543"/>
    <cellStyle name="40% - Accent3 40 2" xfId="4091"/>
    <cellStyle name="40% - Accent3 41" xfId="544"/>
    <cellStyle name="40% - Accent3 41 2" xfId="4092"/>
    <cellStyle name="40% - Accent3 42" xfId="545"/>
    <cellStyle name="40% - Accent3 42 2" xfId="4093"/>
    <cellStyle name="40% - Accent3 43" xfId="546"/>
    <cellStyle name="40% - Accent3 43 2" xfId="4094"/>
    <cellStyle name="40% - Accent3 44" xfId="547"/>
    <cellStyle name="40% - Accent3 44 2" xfId="4095"/>
    <cellStyle name="40% - Accent3 45" xfId="548"/>
    <cellStyle name="40% - Accent3 45 2" xfId="4096"/>
    <cellStyle name="40% - Accent3 46" xfId="549"/>
    <cellStyle name="40% - Accent3 46 2" xfId="4097"/>
    <cellStyle name="40% - Accent3 47" xfId="550"/>
    <cellStyle name="40% - Accent3 47 2" xfId="4098"/>
    <cellStyle name="40% - Accent3 48" xfId="551"/>
    <cellStyle name="40% - Accent3 48 2" xfId="4099"/>
    <cellStyle name="40% - Accent3 49" xfId="552"/>
    <cellStyle name="40% - Accent3 49 2" xfId="4100"/>
    <cellStyle name="40% - Accent3 5" xfId="553"/>
    <cellStyle name="40% - Accent3 5 2" xfId="4101"/>
    <cellStyle name="40% - Accent3 50" xfId="554"/>
    <cellStyle name="40% - Accent3 50 2" xfId="4102"/>
    <cellStyle name="40% - Accent3 51" xfId="555"/>
    <cellStyle name="40% - Accent3 51 2" xfId="4103"/>
    <cellStyle name="40% - Accent3 52" xfId="556"/>
    <cellStyle name="40% - Accent3 52 2" xfId="4104"/>
    <cellStyle name="40% - Accent3 53" xfId="557"/>
    <cellStyle name="40% - Accent3 53 2" xfId="4105"/>
    <cellStyle name="40% - Accent3 54" xfId="558"/>
    <cellStyle name="40% - Accent3 54 2" xfId="4106"/>
    <cellStyle name="40% - Accent3 55" xfId="559"/>
    <cellStyle name="40% - Accent3 55 2" xfId="4107"/>
    <cellStyle name="40% - Accent3 56" xfId="560"/>
    <cellStyle name="40% - Accent3 56 2" xfId="4108"/>
    <cellStyle name="40% - Accent3 57" xfId="561"/>
    <cellStyle name="40% - Accent3 57 2" xfId="4109"/>
    <cellStyle name="40% - Accent3 58" xfId="562"/>
    <cellStyle name="40% - Accent3 58 2" xfId="4110"/>
    <cellStyle name="40% - Accent3 59" xfId="563"/>
    <cellStyle name="40% - Accent3 59 2" xfId="4111"/>
    <cellStyle name="40% - Accent3 6" xfId="564"/>
    <cellStyle name="40% - Accent3 6 2" xfId="4112"/>
    <cellStyle name="40% - Accent3 60" xfId="4113"/>
    <cellStyle name="40% - Accent3 7" xfId="565"/>
    <cellStyle name="40% - Accent3 7 2" xfId="4114"/>
    <cellStyle name="40% - Accent3 8" xfId="566"/>
    <cellStyle name="40% - Accent3 8 2" xfId="4115"/>
    <cellStyle name="40% - Accent3 9" xfId="567"/>
    <cellStyle name="40% - Accent3 9 2" xfId="4116"/>
    <cellStyle name="40% - Accent4 10" xfId="568"/>
    <cellStyle name="40% - Accent4 10 2" xfId="4117"/>
    <cellStyle name="40% - Accent4 11" xfId="569"/>
    <cellStyle name="40% - Accent4 11 2" xfId="4118"/>
    <cellStyle name="40% - Accent4 12" xfId="570"/>
    <cellStyle name="40% - Accent4 12 2" xfId="4119"/>
    <cellStyle name="40% - Accent4 13" xfId="571"/>
    <cellStyle name="40% - Accent4 13 2" xfId="4120"/>
    <cellStyle name="40% - Accent4 14" xfId="572"/>
    <cellStyle name="40% - Accent4 14 2" xfId="4121"/>
    <cellStyle name="40% - Accent4 15" xfId="573"/>
    <cellStyle name="40% - Accent4 15 2" xfId="4122"/>
    <cellStyle name="40% - Accent4 16" xfId="574"/>
    <cellStyle name="40% - Accent4 16 2" xfId="4123"/>
    <cellStyle name="40% - Accent4 17" xfId="575"/>
    <cellStyle name="40% - Accent4 17 2" xfId="4124"/>
    <cellStyle name="40% - Accent4 18" xfId="576"/>
    <cellStyle name="40% - Accent4 18 2" xfId="4125"/>
    <cellStyle name="40% - Accent4 19" xfId="577"/>
    <cellStyle name="40% - Accent4 19 2" xfId="4126"/>
    <cellStyle name="40% - Accent4 2" xfId="578"/>
    <cellStyle name="40% - Accent4 2 2" xfId="579"/>
    <cellStyle name="40% - Accent4 2 2 2" xfId="4127"/>
    <cellStyle name="40% - Accent4 2 3" xfId="4128"/>
    <cellStyle name="40% - Accent4 20" xfId="580"/>
    <cellStyle name="40% - Accent4 20 2" xfId="4129"/>
    <cellStyle name="40% - Accent4 21" xfId="581"/>
    <cellStyle name="40% - Accent4 21 2" xfId="4130"/>
    <cellStyle name="40% - Accent4 22" xfId="582"/>
    <cellStyle name="40% - Accent4 22 2" xfId="4131"/>
    <cellStyle name="40% - Accent4 23" xfId="583"/>
    <cellStyle name="40% - Accent4 23 2" xfId="4132"/>
    <cellStyle name="40% - Accent4 24" xfId="584"/>
    <cellStyle name="40% - Accent4 24 2" xfId="4133"/>
    <cellStyle name="40% - Accent4 25" xfId="585"/>
    <cellStyle name="40% - Accent4 25 2" xfId="4134"/>
    <cellStyle name="40% - Accent4 26" xfId="586"/>
    <cellStyle name="40% - Accent4 26 2" xfId="4135"/>
    <cellStyle name="40% - Accent4 27" xfId="587"/>
    <cellStyle name="40% - Accent4 27 2" xfId="4136"/>
    <cellStyle name="40% - Accent4 28" xfId="588"/>
    <cellStyle name="40% - Accent4 28 2" xfId="4137"/>
    <cellStyle name="40% - Accent4 29" xfId="589"/>
    <cellStyle name="40% - Accent4 29 2" xfId="4138"/>
    <cellStyle name="40% - Accent4 3" xfId="590"/>
    <cellStyle name="40% - Accent4 3 2" xfId="4139"/>
    <cellStyle name="40% - Accent4 30" xfId="591"/>
    <cellStyle name="40% - Accent4 30 2" xfId="4140"/>
    <cellStyle name="40% - Accent4 31" xfId="592"/>
    <cellStyle name="40% - Accent4 31 2" xfId="4141"/>
    <cellStyle name="40% - Accent4 32" xfId="593"/>
    <cellStyle name="40% - Accent4 32 2" xfId="4142"/>
    <cellStyle name="40% - Accent4 33" xfId="594"/>
    <cellStyle name="40% - Accent4 33 2" xfId="4143"/>
    <cellStyle name="40% - Accent4 34" xfId="595"/>
    <cellStyle name="40% - Accent4 34 2" xfId="4144"/>
    <cellStyle name="40% - Accent4 35" xfId="596"/>
    <cellStyle name="40% - Accent4 35 2" xfId="4145"/>
    <cellStyle name="40% - Accent4 36" xfId="597"/>
    <cellStyle name="40% - Accent4 36 2" xfId="4146"/>
    <cellStyle name="40% - Accent4 37" xfId="598"/>
    <cellStyle name="40% - Accent4 37 2" xfId="4147"/>
    <cellStyle name="40% - Accent4 38" xfId="599"/>
    <cellStyle name="40% - Accent4 38 2" xfId="4148"/>
    <cellStyle name="40% - Accent4 39" xfId="600"/>
    <cellStyle name="40% - Accent4 39 2" xfId="4149"/>
    <cellStyle name="40% - Accent4 4" xfId="601"/>
    <cellStyle name="40% - Accent4 4 2" xfId="4150"/>
    <cellStyle name="40% - Accent4 40" xfId="602"/>
    <cellStyle name="40% - Accent4 40 2" xfId="4151"/>
    <cellStyle name="40% - Accent4 41" xfId="603"/>
    <cellStyle name="40% - Accent4 41 2" xfId="4152"/>
    <cellStyle name="40% - Accent4 42" xfId="604"/>
    <cellStyle name="40% - Accent4 42 2" xfId="4153"/>
    <cellStyle name="40% - Accent4 43" xfId="605"/>
    <cellStyle name="40% - Accent4 43 2" xfId="4154"/>
    <cellStyle name="40% - Accent4 44" xfId="606"/>
    <cellStyle name="40% - Accent4 44 2" xfId="4155"/>
    <cellStyle name="40% - Accent4 45" xfId="607"/>
    <cellStyle name="40% - Accent4 45 2" xfId="4156"/>
    <cellStyle name="40% - Accent4 46" xfId="608"/>
    <cellStyle name="40% - Accent4 46 2" xfId="4157"/>
    <cellStyle name="40% - Accent4 47" xfId="609"/>
    <cellStyle name="40% - Accent4 47 2" xfId="4158"/>
    <cellStyle name="40% - Accent4 48" xfId="610"/>
    <cellStyle name="40% - Accent4 48 2" xfId="4159"/>
    <cellStyle name="40% - Accent4 49" xfId="611"/>
    <cellStyle name="40% - Accent4 49 2" xfId="4160"/>
    <cellStyle name="40% - Accent4 5" xfId="612"/>
    <cellStyle name="40% - Accent4 5 2" xfId="4161"/>
    <cellStyle name="40% - Accent4 50" xfId="613"/>
    <cellStyle name="40% - Accent4 50 2" xfId="4162"/>
    <cellStyle name="40% - Accent4 51" xfId="614"/>
    <cellStyle name="40% - Accent4 51 2" xfId="4163"/>
    <cellStyle name="40% - Accent4 52" xfId="615"/>
    <cellStyle name="40% - Accent4 52 2" xfId="4164"/>
    <cellStyle name="40% - Accent4 53" xfId="616"/>
    <cellStyle name="40% - Accent4 53 2" xfId="4165"/>
    <cellStyle name="40% - Accent4 54" xfId="617"/>
    <cellStyle name="40% - Accent4 54 2" xfId="4166"/>
    <cellStyle name="40% - Accent4 55" xfId="618"/>
    <cellStyle name="40% - Accent4 55 2" xfId="4167"/>
    <cellStyle name="40% - Accent4 56" xfId="619"/>
    <cellStyle name="40% - Accent4 56 2" xfId="4168"/>
    <cellStyle name="40% - Accent4 57" xfId="620"/>
    <cellStyle name="40% - Accent4 57 2" xfId="4169"/>
    <cellStyle name="40% - Accent4 58" xfId="621"/>
    <cellStyle name="40% - Accent4 58 2" xfId="4170"/>
    <cellStyle name="40% - Accent4 59" xfId="622"/>
    <cellStyle name="40% - Accent4 59 2" xfId="4171"/>
    <cellStyle name="40% - Accent4 6" xfId="623"/>
    <cellStyle name="40% - Accent4 6 2" xfId="4172"/>
    <cellStyle name="40% - Accent4 60" xfId="4173"/>
    <cellStyle name="40% - Accent4 7" xfId="624"/>
    <cellStyle name="40% - Accent4 7 2" xfId="4174"/>
    <cellStyle name="40% - Accent4 8" xfId="625"/>
    <cellStyle name="40% - Accent4 8 2" xfId="4175"/>
    <cellStyle name="40% - Accent4 9" xfId="626"/>
    <cellStyle name="40% - Accent4 9 2" xfId="4176"/>
    <cellStyle name="40% - Accent5 10" xfId="627"/>
    <cellStyle name="40% - Accent5 10 2" xfId="4177"/>
    <cellStyle name="40% - Accent5 11" xfId="628"/>
    <cellStyle name="40% - Accent5 11 2" xfId="4178"/>
    <cellStyle name="40% - Accent5 12" xfId="629"/>
    <cellStyle name="40% - Accent5 12 2" xfId="4179"/>
    <cellStyle name="40% - Accent5 13" xfId="630"/>
    <cellStyle name="40% - Accent5 13 2" xfId="4180"/>
    <cellStyle name="40% - Accent5 14" xfId="631"/>
    <cellStyle name="40% - Accent5 14 2" xfId="4181"/>
    <cellStyle name="40% - Accent5 15" xfId="632"/>
    <cellStyle name="40% - Accent5 15 2" xfId="4182"/>
    <cellStyle name="40% - Accent5 16" xfId="633"/>
    <cellStyle name="40% - Accent5 16 2" xfId="4183"/>
    <cellStyle name="40% - Accent5 17" xfId="634"/>
    <cellStyle name="40% - Accent5 17 2" xfId="4184"/>
    <cellStyle name="40% - Accent5 18" xfId="635"/>
    <cellStyle name="40% - Accent5 18 2" xfId="4185"/>
    <cellStyle name="40% - Accent5 19" xfId="636"/>
    <cellStyle name="40% - Accent5 19 2" xfId="4186"/>
    <cellStyle name="40% - Accent5 2" xfId="637"/>
    <cellStyle name="40% - Accent5 2 2" xfId="638"/>
    <cellStyle name="40% - Accent5 2 2 2" xfId="4187"/>
    <cellStyle name="40% - Accent5 2 3" xfId="4188"/>
    <cellStyle name="40% - Accent5 20" xfId="639"/>
    <cellStyle name="40% - Accent5 20 2" xfId="4189"/>
    <cellStyle name="40% - Accent5 21" xfId="640"/>
    <cellStyle name="40% - Accent5 21 2" xfId="4190"/>
    <cellStyle name="40% - Accent5 22" xfId="641"/>
    <cellStyle name="40% - Accent5 22 2" xfId="4191"/>
    <cellStyle name="40% - Accent5 23" xfId="642"/>
    <cellStyle name="40% - Accent5 23 2" xfId="4192"/>
    <cellStyle name="40% - Accent5 24" xfId="643"/>
    <cellStyle name="40% - Accent5 24 2" xfId="4193"/>
    <cellStyle name="40% - Accent5 25" xfId="644"/>
    <cellStyle name="40% - Accent5 25 2" xfId="4194"/>
    <cellStyle name="40% - Accent5 26" xfId="645"/>
    <cellStyle name="40% - Accent5 26 2" xfId="4195"/>
    <cellStyle name="40% - Accent5 27" xfId="646"/>
    <cellStyle name="40% - Accent5 27 2" xfId="4196"/>
    <cellStyle name="40% - Accent5 28" xfId="647"/>
    <cellStyle name="40% - Accent5 28 2" xfId="4197"/>
    <cellStyle name="40% - Accent5 29" xfId="648"/>
    <cellStyle name="40% - Accent5 29 2" xfId="4198"/>
    <cellStyle name="40% - Accent5 3" xfId="649"/>
    <cellStyle name="40% - Accent5 3 2" xfId="4199"/>
    <cellStyle name="40% - Accent5 30" xfId="650"/>
    <cellStyle name="40% - Accent5 30 2" xfId="4200"/>
    <cellStyle name="40% - Accent5 31" xfId="651"/>
    <cellStyle name="40% - Accent5 31 2" xfId="4201"/>
    <cellStyle name="40% - Accent5 32" xfId="652"/>
    <cellStyle name="40% - Accent5 32 2" xfId="4202"/>
    <cellStyle name="40% - Accent5 33" xfId="653"/>
    <cellStyle name="40% - Accent5 33 2" xfId="4203"/>
    <cellStyle name="40% - Accent5 34" xfId="654"/>
    <cellStyle name="40% - Accent5 34 2" xfId="4204"/>
    <cellStyle name="40% - Accent5 35" xfId="655"/>
    <cellStyle name="40% - Accent5 35 2" xfId="4205"/>
    <cellStyle name="40% - Accent5 36" xfId="656"/>
    <cellStyle name="40% - Accent5 36 2" xfId="4206"/>
    <cellStyle name="40% - Accent5 37" xfId="657"/>
    <cellStyle name="40% - Accent5 37 2" xfId="4207"/>
    <cellStyle name="40% - Accent5 38" xfId="658"/>
    <cellStyle name="40% - Accent5 38 2" xfId="4208"/>
    <cellStyle name="40% - Accent5 39" xfId="659"/>
    <cellStyle name="40% - Accent5 39 2" xfId="4209"/>
    <cellStyle name="40% - Accent5 4" xfId="660"/>
    <cellStyle name="40% - Accent5 4 2" xfId="4210"/>
    <cellStyle name="40% - Accent5 40" xfId="661"/>
    <cellStyle name="40% - Accent5 40 2" xfId="4211"/>
    <cellStyle name="40% - Accent5 41" xfId="662"/>
    <cellStyle name="40% - Accent5 41 2" xfId="4212"/>
    <cellStyle name="40% - Accent5 42" xfId="663"/>
    <cellStyle name="40% - Accent5 42 2" xfId="4213"/>
    <cellStyle name="40% - Accent5 43" xfId="664"/>
    <cellStyle name="40% - Accent5 43 2" xfId="4214"/>
    <cellStyle name="40% - Accent5 44" xfId="665"/>
    <cellStyle name="40% - Accent5 44 2" xfId="4215"/>
    <cellStyle name="40% - Accent5 45" xfId="666"/>
    <cellStyle name="40% - Accent5 45 2" xfId="4216"/>
    <cellStyle name="40% - Accent5 46" xfId="667"/>
    <cellStyle name="40% - Accent5 46 2" xfId="4217"/>
    <cellStyle name="40% - Accent5 47" xfId="668"/>
    <cellStyle name="40% - Accent5 47 2" xfId="4218"/>
    <cellStyle name="40% - Accent5 48" xfId="669"/>
    <cellStyle name="40% - Accent5 48 2" xfId="4219"/>
    <cellStyle name="40% - Accent5 49" xfId="670"/>
    <cellStyle name="40% - Accent5 49 2" xfId="4220"/>
    <cellStyle name="40% - Accent5 5" xfId="671"/>
    <cellStyle name="40% - Accent5 5 2" xfId="4221"/>
    <cellStyle name="40% - Accent5 50" xfId="672"/>
    <cellStyle name="40% - Accent5 50 2" xfId="4222"/>
    <cellStyle name="40% - Accent5 51" xfId="673"/>
    <cellStyle name="40% - Accent5 51 2" xfId="4223"/>
    <cellStyle name="40% - Accent5 52" xfId="674"/>
    <cellStyle name="40% - Accent5 52 2" xfId="4224"/>
    <cellStyle name="40% - Accent5 53" xfId="675"/>
    <cellStyle name="40% - Accent5 53 2" xfId="4225"/>
    <cellStyle name="40% - Accent5 54" xfId="676"/>
    <cellStyle name="40% - Accent5 54 2" xfId="4226"/>
    <cellStyle name="40% - Accent5 55" xfId="677"/>
    <cellStyle name="40% - Accent5 55 2" xfId="4227"/>
    <cellStyle name="40% - Accent5 56" xfId="678"/>
    <cellStyle name="40% - Accent5 56 2" xfId="4228"/>
    <cellStyle name="40% - Accent5 57" xfId="679"/>
    <cellStyle name="40% - Accent5 57 2" xfId="4229"/>
    <cellStyle name="40% - Accent5 58" xfId="680"/>
    <cellStyle name="40% - Accent5 58 2" xfId="4230"/>
    <cellStyle name="40% - Accent5 59" xfId="681"/>
    <cellStyle name="40% - Accent5 59 2" xfId="4231"/>
    <cellStyle name="40% - Accent5 6" xfId="682"/>
    <cellStyle name="40% - Accent5 6 2" xfId="4232"/>
    <cellStyle name="40% - Accent5 60" xfId="4233"/>
    <cellStyle name="40% - Accent5 7" xfId="683"/>
    <cellStyle name="40% - Accent5 7 2" xfId="4234"/>
    <cellStyle name="40% - Accent5 8" xfId="684"/>
    <cellStyle name="40% - Accent5 8 2" xfId="4235"/>
    <cellStyle name="40% - Accent5 9" xfId="685"/>
    <cellStyle name="40% - Accent5 9 2" xfId="4236"/>
    <cellStyle name="40% - Accent6 10" xfId="686"/>
    <cellStyle name="40% - Accent6 10 2" xfId="4237"/>
    <cellStyle name="40% - Accent6 11" xfId="687"/>
    <cellStyle name="40% - Accent6 11 2" xfId="4238"/>
    <cellStyle name="40% - Accent6 12" xfId="688"/>
    <cellStyle name="40% - Accent6 12 2" xfId="4239"/>
    <cellStyle name="40% - Accent6 13" xfId="689"/>
    <cellStyle name="40% - Accent6 13 2" xfId="4240"/>
    <cellStyle name="40% - Accent6 14" xfId="690"/>
    <cellStyle name="40% - Accent6 14 2" xfId="4241"/>
    <cellStyle name="40% - Accent6 15" xfId="691"/>
    <cellStyle name="40% - Accent6 15 2" xfId="4242"/>
    <cellStyle name="40% - Accent6 16" xfId="692"/>
    <cellStyle name="40% - Accent6 16 2" xfId="4243"/>
    <cellStyle name="40% - Accent6 17" xfId="693"/>
    <cellStyle name="40% - Accent6 17 2" xfId="4244"/>
    <cellStyle name="40% - Accent6 18" xfId="694"/>
    <cellStyle name="40% - Accent6 18 2" xfId="4245"/>
    <cellStyle name="40% - Accent6 19" xfId="695"/>
    <cellStyle name="40% - Accent6 19 2" xfId="4246"/>
    <cellStyle name="40% - Accent6 2" xfId="696"/>
    <cellStyle name="40% - Accent6 2 2" xfId="697"/>
    <cellStyle name="40% - Accent6 2 2 2" xfId="4247"/>
    <cellStyle name="40% - Accent6 2 3" xfId="4248"/>
    <cellStyle name="40% - Accent6 20" xfId="698"/>
    <cellStyle name="40% - Accent6 20 2" xfId="4249"/>
    <cellStyle name="40% - Accent6 21" xfId="699"/>
    <cellStyle name="40% - Accent6 21 2" xfId="4250"/>
    <cellStyle name="40% - Accent6 22" xfId="700"/>
    <cellStyle name="40% - Accent6 22 2" xfId="4251"/>
    <cellStyle name="40% - Accent6 23" xfId="701"/>
    <cellStyle name="40% - Accent6 23 2" xfId="4252"/>
    <cellStyle name="40% - Accent6 24" xfId="702"/>
    <cellStyle name="40% - Accent6 24 2" xfId="4253"/>
    <cellStyle name="40% - Accent6 25" xfId="703"/>
    <cellStyle name="40% - Accent6 25 2" xfId="4254"/>
    <cellStyle name="40% - Accent6 26" xfId="704"/>
    <cellStyle name="40% - Accent6 26 2" xfId="4255"/>
    <cellStyle name="40% - Accent6 27" xfId="705"/>
    <cellStyle name="40% - Accent6 27 2" xfId="4256"/>
    <cellStyle name="40% - Accent6 28" xfId="706"/>
    <cellStyle name="40% - Accent6 28 2" xfId="4257"/>
    <cellStyle name="40% - Accent6 29" xfId="707"/>
    <cellStyle name="40% - Accent6 29 2" xfId="4258"/>
    <cellStyle name="40% - Accent6 3" xfId="708"/>
    <cellStyle name="40% - Accent6 3 2" xfId="4259"/>
    <cellStyle name="40% - Accent6 30" xfId="709"/>
    <cellStyle name="40% - Accent6 30 2" xfId="4260"/>
    <cellStyle name="40% - Accent6 31" xfId="710"/>
    <cellStyle name="40% - Accent6 31 2" xfId="4261"/>
    <cellStyle name="40% - Accent6 32" xfId="711"/>
    <cellStyle name="40% - Accent6 32 2" xfId="4262"/>
    <cellStyle name="40% - Accent6 33" xfId="712"/>
    <cellStyle name="40% - Accent6 33 2" xfId="4263"/>
    <cellStyle name="40% - Accent6 34" xfId="713"/>
    <cellStyle name="40% - Accent6 34 2" xfId="4264"/>
    <cellStyle name="40% - Accent6 35" xfId="714"/>
    <cellStyle name="40% - Accent6 35 2" xfId="4265"/>
    <cellStyle name="40% - Accent6 36" xfId="715"/>
    <cellStyle name="40% - Accent6 36 2" xfId="4266"/>
    <cellStyle name="40% - Accent6 37" xfId="716"/>
    <cellStyle name="40% - Accent6 37 2" xfId="4267"/>
    <cellStyle name="40% - Accent6 38" xfId="717"/>
    <cellStyle name="40% - Accent6 38 2" xfId="4268"/>
    <cellStyle name="40% - Accent6 39" xfId="718"/>
    <cellStyle name="40% - Accent6 39 2" xfId="4269"/>
    <cellStyle name="40% - Accent6 4" xfId="719"/>
    <cellStyle name="40% - Accent6 4 2" xfId="4270"/>
    <cellStyle name="40% - Accent6 40" xfId="720"/>
    <cellStyle name="40% - Accent6 40 2" xfId="4271"/>
    <cellStyle name="40% - Accent6 41" xfId="721"/>
    <cellStyle name="40% - Accent6 41 2" xfId="4272"/>
    <cellStyle name="40% - Accent6 42" xfId="722"/>
    <cellStyle name="40% - Accent6 42 2" xfId="4273"/>
    <cellStyle name="40% - Accent6 43" xfId="723"/>
    <cellStyle name="40% - Accent6 43 2" xfId="4274"/>
    <cellStyle name="40% - Accent6 44" xfId="724"/>
    <cellStyle name="40% - Accent6 44 2" xfId="4275"/>
    <cellStyle name="40% - Accent6 45" xfId="725"/>
    <cellStyle name="40% - Accent6 45 2" xfId="4276"/>
    <cellStyle name="40% - Accent6 46" xfId="726"/>
    <cellStyle name="40% - Accent6 46 2" xfId="4277"/>
    <cellStyle name="40% - Accent6 47" xfId="727"/>
    <cellStyle name="40% - Accent6 47 2" xfId="4278"/>
    <cellStyle name="40% - Accent6 48" xfId="728"/>
    <cellStyle name="40% - Accent6 48 2" xfId="4279"/>
    <cellStyle name="40% - Accent6 49" xfId="729"/>
    <cellStyle name="40% - Accent6 49 2" xfId="4280"/>
    <cellStyle name="40% - Accent6 5" xfId="730"/>
    <cellStyle name="40% - Accent6 5 2" xfId="4281"/>
    <cellStyle name="40% - Accent6 50" xfId="731"/>
    <cellStyle name="40% - Accent6 50 2" xfId="4282"/>
    <cellStyle name="40% - Accent6 51" xfId="732"/>
    <cellStyle name="40% - Accent6 51 2" xfId="4283"/>
    <cellStyle name="40% - Accent6 52" xfId="733"/>
    <cellStyle name="40% - Accent6 52 2" xfId="4284"/>
    <cellStyle name="40% - Accent6 53" xfId="734"/>
    <cellStyle name="40% - Accent6 53 2" xfId="4285"/>
    <cellStyle name="40% - Accent6 54" xfId="735"/>
    <cellStyle name="40% - Accent6 54 2" xfId="4286"/>
    <cellStyle name="40% - Accent6 55" xfId="736"/>
    <cellStyle name="40% - Accent6 55 2" xfId="4287"/>
    <cellStyle name="40% - Accent6 56" xfId="737"/>
    <cellStyle name="40% - Accent6 56 2" xfId="4288"/>
    <cellStyle name="40% - Accent6 57" xfId="738"/>
    <cellStyle name="40% - Accent6 57 2" xfId="4289"/>
    <cellStyle name="40% - Accent6 58" xfId="739"/>
    <cellStyle name="40% - Accent6 58 2" xfId="4290"/>
    <cellStyle name="40% - Accent6 59" xfId="740"/>
    <cellStyle name="40% - Accent6 59 2" xfId="4291"/>
    <cellStyle name="40% - Accent6 6" xfId="741"/>
    <cellStyle name="40% - Accent6 6 2" xfId="4292"/>
    <cellStyle name="40% - Accent6 60" xfId="4293"/>
    <cellStyle name="40% - Accent6 7" xfId="742"/>
    <cellStyle name="40% - Accent6 7 2" xfId="4294"/>
    <cellStyle name="40% - Accent6 8" xfId="743"/>
    <cellStyle name="40% - Accent6 8 2" xfId="4295"/>
    <cellStyle name="40% - Accent6 9" xfId="744"/>
    <cellStyle name="40% - Accent6 9 2" xfId="4296"/>
    <cellStyle name="60% - Accent1 10" xfId="745"/>
    <cellStyle name="60% - Accent1 10 2" xfId="4297"/>
    <cellStyle name="60% - Accent1 11" xfId="746"/>
    <cellStyle name="60% - Accent1 11 2" xfId="4298"/>
    <cellStyle name="60% - Accent1 12" xfId="747"/>
    <cellStyle name="60% - Accent1 12 2" xfId="4299"/>
    <cellStyle name="60% - Accent1 13" xfId="748"/>
    <cellStyle name="60% - Accent1 13 2" xfId="4300"/>
    <cellStyle name="60% - Accent1 14" xfId="749"/>
    <cellStyle name="60% - Accent1 14 2" xfId="4301"/>
    <cellStyle name="60% - Accent1 15" xfId="750"/>
    <cellStyle name="60% - Accent1 15 2" xfId="4302"/>
    <cellStyle name="60% - Accent1 16" xfId="751"/>
    <cellStyle name="60% - Accent1 16 2" xfId="4303"/>
    <cellStyle name="60% - Accent1 17" xfId="752"/>
    <cellStyle name="60% - Accent1 17 2" xfId="4304"/>
    <cellStyle name="60% - Accent1 18" xfId="753"/>
    <cellStyle name="60% - Accent1 18 2" xfId="4305"/>
    <cellStyle name="60% - Accent1 19" xfId="754"/>
    <cellStyle name="60% - Accent1 19 2" xfId="4306"/>
    <cellStyle name="60% - Accent1 2" xfId="755"/>
    <cellStyle name="60% - Accent1 2 2" xfId="756"/>
    <cellStyle name="60% - Accent1 2 2 2" xfId="4307"/>
    <cellStyle name="60% - Accent1 2 3" xfId="4308"/>
    <cellStyle name="60% - Accent1 20" xfId="757"/>
    <cellStyle name="60% - Accent1 20 2" xfId="4309"/>
    <cellStyle name="60% - Accent1 21" xfId="758"/>
    <cellStyle name="60% - Accent1 21 2" xfId="4310"/>
    <cellStyle name="60% - Accent1 22" xfId="759"/>
    <cellStyle name="60% - Accent1 22 2" xfId="4311"/>
    <cellStyle name="60% - Accent1 23" xfId="760"/>
    <cellStyle name="60% - Accent1 23 2" xfId="4312"/>
    <cellStyle name="60% - Accent1 24" xfId="761"/>
    <cellStyle name="60% - Accent1 24 2" xfId="4313"/>
    <cellStyle name="60% - Accent1 25" xfId="762"/>
    <cellStyle name="60% - Accent1 25 2" xfId="4314"/>
    <cellStyle name="60% - Accent1 26" xfId="763"/>
    <cellStyle name="60% - Accent1 26 2" xfId="4315"/>
    <cellStyle name="60% - Accent1 27" xfId="764"/>
    <cellStyle name="60% - Accent1 27 2" xfId="4316"/>
    <cellStyle name="60% - Accent1 28" xfId="765"/>
    <cellStyle name="60% - Accent1 28 2" xfId="4317"/>
    <cellStyle name="60% - Accent1 29" xfId="766"/>
    <cellStyle name="60% - Accent1 29 2" xfId="4318"/>
    <cellStyle name="60% - Accent1 3" xfId="767"/>
    <cellStyle name="60% - Accent1 3 2" xfId="4319"/>
    <cellStyle name="60% - Accent1 30" xfId="768"/>
    <cellStyle name="60% - Accent1 30 2" xfId="4320"/>
    <cellStyle name="60% - Accent1 31" xfId="769"/>
    <cellStyle name="60% - Accent1 31 2" xfId="4321"/>
    <cellStyle name="60% - Accent1 32" xfId="770"/>
    <cellStyle name="60% - Accent1 32 2" xfId="4322"/>
    <cellStyle name="60% - Accent1 33" xfId="771"/>
    <cellStyle name="60% - Accent1 33 2" xfId="4323"/>
    <cellStyle name="60% - Accent1 34" xfId="772"/>
    <cellStyle name="60% - Accent1 34 2" xfId="4324"/>
    <cellStyle name="60% - Accent1 35" xfId="773"/>
    <cellStyle name="60% - Accent1 35 2" xfId="4325"/>
    <cellStyle name="60% - Accent1 36" xfId="774"/>
    <cellStyle name="60% - Accent1 36 2" xfId="4326"/>
    <cellStyle name="60% - Accent1 37" xfId="775"/>
    <cellStyle name="60% - Accent1 37 2" xfId="4327"/>
    <cellStyle name="60% - Accent1 38" xfId="776"/>
    <cellStyle name="60% - Accent1 38 2" xfId="4328"/>
    <cellStyle name="60% - Accent1 39" xfId="777"/>
    <cellStyle name="60% - Accent1 39 2" xfId="4329"/>
    <cellStyle name="60% - Accent1 4" xfId="778"/>
    <cellStyle name="60% - Accent1 4 2" xfId="4330"/>
    <cellStyle name="60% - Accent1 40" xfId="779"/>
    <cellStyle name="60% - Accent1 40 2" xfId="4331"/>
    <cellStyle name="60% - Accent1 41" xfId="780"/>
    <cellStyle name="60% - Accent1 41 2" xfId="4332"/>
    <cellStyle name="60% - Accent1 42" xfId="781"/>
    <cellStyle name="60% - Accent1 42 2" xfId="4333"/>
    <cellStyle name="60% - Accent1 43" xfId="782"/>
    <cellStyle name="60% - Accent1 43 2" xfId="4334"/>
    <cellStyle name="60% - Accent1 44" xfId="783"/>
    <cellStyle name="60% - Accent1 44 2" xfId="4335"/>
    <cellStyle name="60% - Accent1 45" xfId="784"/>
    <cellStyle name="60% - Accent1 45 2" xfId="4336"/>
    <cellStyle name="60% - Accent1 46" xfId="785"/>
    <cellStyle name="60% - Accent1 46 2" xfId="4337"/>
    <cellStyle name="60% - Accent1 47" xfId="786"/>
    <cellStyle name="60% - Accent1 47 2" xfId="4338"/>
    <cellStyle name="60% - Accent1 48" xfId="787"/>
    <cellStyle name="60% - Accent1 48 2" xfId="4339"/>
    <cellStyle name="60% - Accent1 49" xfId="788"/>
    <cellStyle name="60% - Accent1 49 2" xfId="4340"/>
    <cellStyle name="60% - Accent1 5" xfId="789"/>
    <cellStyle name="60% - Accent1 5 2" xfId="4341"/>
    <cellStyle name="60% - Accent1 50" xfId="790"/>
    <cellStyle name="60% - Accent1 50 2" xfId="4342"/>
    <cellStyle name="60% - Accent1 51" xfId="791"/>
    <cellStyle name="60% - Accent1 51 2" xfId="4343"/>
    <cellStyle name="60% - Accent1 52" xfId="792"/>
    <cellStyle name="60% - Accent1 52 2" xfId="4344"/>
    <cellStyle name="60% - Accent1 53" xfId="793"/>
    <cellStyle name="60% - Accent1 53 2" xfId="4345"/>
    <cellStyle name="60% - Accent1 54" xfId="794"/>
    <cellStyle name="60% - Accent1 54 2" xfId="4346"/>
    <cellStyle name="60% - Accent1 55" xfId="795"/>
    <cellStyle name="60% - Accent1 55 2" xfId="4347"/>
    <cellStyle name="60% - Accent1 56" xfId="796"/>
    <cellStyle name="60% - Accent1 56 2" xfId="4348"/>
    <cellStyle name="60% - Accent1 57" xfId="797"/>
    <cellStyle name="60% - Accent1 57 2" xfId="4349"/>
    <cellStyle name="60% - Accent1 58" xfId="798"/>
    <cellStyle name="60% - Accent1 58 2" xfId="4350"/>
    <cellStyle name="60% - Accent1 59" xfId="799"/>
    <cellStyle name="60% - Accent1 59 2" xfId="4351"/>
    <cellStyle name="60% - Accent1 6" xfId="800"/>
    <cellStyle name="60% - Accent1 6 2" xfId="4352"/>
    <cellStyle name="60% - Accent1 60" xfId="4353"/>
    <cellStyle name="60% - Accent1 7" xfId="801"/>
    <cellStyle name="60% - Accent1 7 2" xfId="4354"/>
    <cellStyle name="60% - Accent1 8" xfId="802"/>
    <cellStyle name="60% - Accent1 8 2" xfId="4355"/>
    <cellStyle name="60% - Accent1 9" xfId="803"/>
    <cellStyle name="60% - Accent1 9 2" xfId="4356"/>
    <cellStyle name="60% - Accent2 10" xfId="804"/>
    <cellStyle name="60% - Accent2 10 2" xfId="4357"/>
    <cellStyle name="60% - Accent2 11" xfId="805"/>
    <cellStyle name="60% - Accent2 11 2" xfId="4358"/>
    <cellStyle name="60% - Accent2 12" xfId="806"/>
    <cellStyle name="60% - Accent2 12 2" xfId="4359"/>
    <cellStyle name="60% - Accent2 13" xfId="807"/>
    <cellStyle name="60% - Accent2 13 2" xfId="4360"/>
    <cellStyle name="60% - Accent2 14" xfId="808"/>
    <cellStyle name="60% - Accent2 14 2" xfId="4361"/>
    <cellStyle name="60% - Accent2 15" xfId="809"/>
    <cellStyle name="60% - Accent2 15 2" xfId="4362"/>
    <cellStyle name="60% - Accent2 16" xfId="810"/>
    <cellStyle name="60% - Accent2 16 2" xfId="4363"/>
    <cellStyle name="60% - Accent2 17" xfId="811"/>
    <cellStyle name="60% - Accent2 17 2" xfId="4364"/>
    <cellStyle name="60% - Accent2 18" xfId="812"/>
    <cellStyle name="60% - Accent2 18 2" xfId="4365"/>
    <cellStyle name="60% - Accent2 19" xfId="813"/>
    <cellStyle name="60% - Accent2 19 2" xfId="4366"/>
    <cellStyle name="60% - Accent2 2" xfId="814"/>
    <cellStyle name="60% - Accent2 2 2" xfId="815"/>
    <cellStyle name="60% - Accent2 2 2 2" xfId="4367"/>
    <cellStyle name="60% - Accent2 2 3" xfId="4368"/>
    <cellStyle name="60% - Accent2 20" xfId="816"/>
    <cellStyle name="60% - Accent2 20 2" xfId="4369"/>
    <cellStyle name="60% - Accent2 21" xfId="817"/>
    <cellStyle name="60% - Accent2 21 2" xfId="4370"/>
    <cellStyle name="60% - Accent2 22" xfId="818"/>
    <cellStyle name="60% - Accent2 22 2" xfId="4371"/>
    <cellStyle name="60% - Accent2 23" xfId="819"/>
    <cellStyle name="60% - Accent2 23 2" xfId="4372"/>
    <cellStyle name="60% - Accent2 24" xfId="820"/>
    <cellStyle name="60% - Accent2 24 2" xfId="4373"/>
    <cellStyle name="60% - Accent2 25" xfId="821"/>
    <cellStyle name="60% - Accent2 25 2" xfId="4374"/>
    <cellStyle name="60% - Accent2 26" xfId="822"/>
    <cellStyle name="60% - Accent2 26 2" xfId="4375"/>
    <cellStyle name="60% - Accent2 27" xfId="823"/>
    <cellStyle name="60% - Accent2 27 2" xfId="4376"/>
    <cellStyle name="60% - Accent2 28" xfId="824"/>
    <cellStyle name="60% - Accent2 28 2" xfId="4377"/>
    <cellStyle name="60% - Accent2 29" xfId="825"/>
    <cellStyle name="60% - Accent2 29 2" xfId="4378"/>
    <cellStyle name="60% - Accent2 3" xfId="826"/>
    <cellStyle name="60% - Accent2 3 2" xfId="4379"/>
    <cellStyle name="60% - Accent2 30" xfId="827"/>
    <cellStyle name="60% - Accent2 30 2" xfId="4380"/>
    <cellStyle name="60% - Accent2 31" xfId="828"/>
    <cellStyle name="60% - Accent2 31 2" xfId="4381"/>
    <cellStyle name="60% - Accent2 32" xfId="829"/>
    <cellStyle name="60% - Accent2 32 2" xfId="4382"/>
    <cellStyle name="60% - Accent2 33" xfId="830"/>
    <cellStyle name="60% - Accent2 33 2" xfId="4383"/>
    <cellStyle name="60% - Accent2 34" xfId="831"/>
    <cellStyle name="60% - Accent2 34 2" xfId="4384"/>
    <cellStyle name="60% - Accent2 35" xfId="832"/>
    <cellStyle name="60% - Accent2 35 2" xfId="4385"/>
    <cellStyle name="60% - Accent2 36" xfId="833"/>
    <cellStyle name="60% - Accent2 36 2" xfId="4386"/>
    <cellStyle name="60% - Accent2 37" xfId="834"/>
    <cellStyle name="60% - Accent2 37 2" xfId="4387"/>
    <cellStyle name="60% - Accent2 38" xfId="835"/>
    <cellStyle name="60% - Accent2 38 2" xfId="4388"/>
    <cellStyle name="60% - Accent2 39" xfId="836"/>
    <cellStyle name="60% - Accent2 39 2" xfId="4389"/>
    <cellStyle name="60% - Accent2 4" xfId="837"/>
    <cellStyle name="60% - Accent2 4 2" xfId="4390"/>
    <cellStyle name="60% - Accent2 40" xfId="838"/>
    <cellStyle name="60% - Accent2 40 2" xfId="4391"/>
    <cellStyle name="60% - Accent2 41" xfId="839"/>
    <cellStyle name="60% - Accent2 41 2" xfId="4392"/>
    <cellStyle name="60% - Accent2 42" xfId="840"/>
    <cellStyle name="60% - Accent2 42 2" xfId="4393"/>
    <cellStyle name="60% - Accent2 43" xfId="841"/>
    <cellStyle name="60% - Accent2 43 2" xfId="4394"/>
    <cellStyle name="60% - Accent2 44" xfId="842"/>
    <cellStyle name="60% - Accent2 44 2" xfId="4395"/>
    <cellStyle name="60% - Accent2 45" xfId="843"/>
    <cellStyle name="60% - Accent2 45 2" xfId="4396"/>
    <cellStyle name="60% - Accent2 46" xfId="844"/>
    <cellStyle name="60% - Accent2 46 2" xfId="4397"/>
    <cellStyle name="60% - Accent2 47" xfId="845"/>
    <cellStyle name="60% - Accent2 47 2" xfId="4398"/>
    <cellStyle name="60% - Accent2 48" xfId="846"/>
    <cellStyle name="60% - Accent2 48 2" xfId="4399"/>
    <cellStyle name="60% - Accent2 49" xfId="847"/>
    <cellStyle name="60% - Accent2 49 2" xfId="4400"/>
    <cellStyle name="60% - Accent2 5" xfId="848"/>
    <cellStyle name="60% - Accent2 5 2" xfId="4401"/>
    <cellStyle name="60% - Accent2 50" xfId="849"/>
    <cellStyle name="60% - Accent2 50 2" xfId="4402"/>
    <cellStyle name="60% - Accent2 51" xfId="850"/>
    <cellStyle name="60% - Accent2 51 2" xfId="4403"/>
    <cellStyle name="60% - Accent2 52" xfId="851"/>
    <cellStyle name="60% - Accent2 52 2" xfId="4404"/>
    <cellStyle name="60% - Accent2 53" xfId="852"/>
    <cellStyle name="60% - Accent2 53 2" xfId="4405"/>
    <cellStyle name="60% - Accent2 54" xfId="853"/>
    <cellStyle name="60% - Accent2 54 2" xfId="4406"/>
    <cellStyle name="60% - Accent2 55" xfId="854"/>
    <cellStyle name="60% - Accent2 55 2" xfId="4407"/>
    <cellStyle name="60% - Accent2 56" xfId="855"/>
    <cellStyle name="60% - Accent2 56 2" xfId="4408"/>
    <cellStyle name="60% - Accent2 57" xfId="856"/>
    <cellStyle name="60% - Accent2 57 2" xfId="4409"/>
    <cellStyle name="60% - Accent2 58" xfId="857"/>
    <cellStyle name="60% - Accent2 58 2" xfId="4410"/>
    <cellStyle name="60% - Accent2 59" xfId="858"/>
    <cellStyle name="60% - Accent2 59 2" xfId="4411"/>
    <cellStyle name="60% - Accent2 6" xfId="859"/>
    <cellStyle name="60% - Accent2 6 2" xfId="4412"/>
    <cellStyle name="60% - Accent2 60" xfId="4413"/>
    <cellStyle name="60% - Accent2 7" xfId="860"/>
    <cellStyle name="60% - Accent2 7 2" xfId="4414"/>
    <cellStyle name="60% - Accent2 8" xfId="861"/>
    <cellStyle name="60% - Accent2 8 2" xfId="4415"/>
    <cellStyle name="60% - Accent2 9" xfId="862"/>
    <cellStyle name="60% - Accent2 9 2" xfId="4416"/>
    <cellStyle name="60% - Accent3 10" xfId="863"/>
    <cellStyle name="60% - Accent3 10 2" xfId="4417"/>
    <cellStyle name="60% - Accent3 11" xfId="864"/>
    <cellStyle name="60% - Accent3 11 2" xfId="4418"/>
    <cellStyle name="60% - Accent3 12" xfId="865"/>
    <cellStyle name="60% - Accent3 12 2" xfId="4419"/>
    <cellStyle name="60% - Accent3 13" xfId="866"/>
    <cellStyle name="60% - Accent3 13 2" xfId="4420"/>
    <cellStyle name="60% - Accent3 14" xfId="867"/>
    <cellStyle name="60% - Accent3 14 2" xfId="4421"/>
    <cellStyle name="60% - Accent3 15" xfId="868"/>
    <cellStyle name="60% - Accent3 15 2" xfId="4422"/>
    <cellStyle name="60% - Accent3 16" xfId="869"/>
    <cellStyle name="60% - Accent3 16 2" xfId="4423"/>
    <cellStyle name="60% - Accent3 17" xfId="870"/>
    <cellStyle name="60% - Accent3 17 2" xfId="4424"/>
    <cellStyle name="60% - Accent3 18" xfId="871"/>
    <cellStyle name="60% - Accent3 18 2" xfId="4425"/>
    <cellStyle name="60% - Accent3 19" xfId="872"/>
    <cellStyle name="60% - Accent3 19 2" xfId="4426"/>
    <cellStyle name="60% - Accent3 2" xfId="873"/>
    <cellStyle name="60% - Accent3 2 2" xfId="874"/>
    <cellStyle name="60% - Accent3 2 2 2" xfId="4427"/>
    <cellStyle name="60% - Accent3 2 3" xfId="4428"/>
    <cellStyle name="60% - Accent3 20" xfId="875"/>
    <cellStyle name="60% - Accent3 20 2" xfId="4429"/>
    <cellStyle name="60% - Accent3 21" xfId="876"/>
    <cellStyle name="60% - Accent3 21 2" xfId="4430"/>
    <cellStyle name="60% - Accent3 22" xfId="877"/>
    <cellStyle name="60% - Accent3 22 2" xfId="4431"/>
    <cellStyle name="60% - Accent3 23" xfId="878"/>
    <cellStyle name="60% - Accent3 23 2" xfId="4432"/>
    <cellStyle name="60% - Accent3 24" xfId="879"/>
    <cellStyle name="60% - Accent3 24 2" xfId="4433"/>
    <cellStyle name="60% - Accent3 25" xfId="880"/>
    <cellStyle name="60% - Accent3 25 2" xfId="4434"/>
    <cellStyle name="60% - Accent3 26" xfId="881"/>
    <cellStyle name="60% - Accent3 26 2" xfId="4435"/>
    <cellStyle name="60% - Accent3 27" xfId="882"/>
    <cellStyle name="60% - Accent3 27 2" xfId="4436"/>
    <cellStyle name="60% - Accent3 28" xfId="883"/>
    <cellStyle name="60% - Accent3 28 2" xfId="4437"/>
    <cellStyle name="60% - Accent3 29" xfId="884"/>
    <cellStyle name="60% - Accent3 29 2" xfId="4438"/>
    <cellStyle name="60% - Accent3 3" xfId="885"/>
    <cellStyle name="60% - Accent3 3 2" xfId="4439"/>
    <cellStyle name="60% - Accent3 30" xfId="886"/>
    <cellStyle name="60% - Accent3 30 2" xfId="4440"/>
    <cellStyle name="60% - Accent3 31" xfId="887"/>
    <cellStyle name="60% - Accent3 31 2" xfId="4441"/>
    <cellStyle name="60% - Accent3 32" xfId="888"/>
    <cellStyle name="60% - Accent3 32 2" xfId="4442"/>
    <cellStyle name="60% - Accent3 33" xfId="889"/>
    <cellStyle name="60% - Accent3 33 2" xfId="4443"/>
    <cellStyle name="60% - Accent3 34" xfId="890"/>
    <cellStyle name="60% - Accent3 34 2" xfId="4444"/>
    <cellStyle name="60% - Accent3 35" xfId="891"/>
    <cellStyle name="60% - Accent3 35 2" xfId="4445"/>
    <cellStyle name="60% - Accent3 36" xfId="892"/>
    <cellStyle name="60% - Accent3 36 2" xfId="4446"/>
    <cellStyle name="60% - Accent3 37" xfId="893"/>
    <cellStyle name="60% - Accent3 37 2" xfId="4447"/>
    <cellStyle name="60% - Accent3 38" xfId="894"/>
    <cellStyle name="60% - Accent3 38 2" xfId="4448"/>
    <cellStyle name="60% - Accent3 39" xfId="895"/>
    <cellStyle name="60% - Accent3 39 2" xfId="4449"/>
    <cellStyle name="60% - Accent3 4" xfId="896"/>
    <cellStyle name="60% - Accent3 4 2" xfId="4450"/>
    <cellStyle name="60% - Accent3 40" xfId="897"/>
    <cellStyle name="60% - Accent3 40 2" xfId="4451"/>
    <cellStyle name="60% - Accent3 41" xfId="898"/>
    <cellStyle name="60% - Accent3 41 2" xfId="4452"/>
    <cellStyle name="60% - Accent3 42" xfId="899"/>
    <cellStyle name="60% - Accent3 42 2" xfId="4453"/>
    <cellStyle name="60% - Accent3 43" xfId="900"/>
    <cellStyle name="60% - Accent3 43 2" xfId="4454"/>
    <cellStyle name="60% - Accent3 44" xfId="901"/>
    <cellStyle name="60% - Accent3 44 2" xfId="4455"/>
    <cellStyle name="60% - Accent3 45" xfId="902"/>
    <cellStyle name="60% - Accent3 45 2" xfId="4456"/>
    <cellStyle name="60% - Accent3 46" xfId="903"/>
    <cellStyle name="60% - Accent3 46 2" xfId="4457"/>
    <cellStyle name="60% - Accent3 47" xfId="904"/>
    <cellStyle name="60% - Accent3 47 2" xfId="4458"/>
    <cellStyle name="60% - Accent3 48" xfId="905"/>
    <cellStyle name="60% - Accent3 48 2" xfId="4459"/>
    <cellStyle name="60% - Accent3 49" xfId="906"/>
    <cellStyle name="60% - Accent3 49 2" xfId="4460"/>
    <cellStyle name="60% - Accent3 5" xfId="907"/>
    <cellStyle name="60% - Accent3 5 2" xfId="4461"/>
    <cellStyle name="60% - Accent3 50" xfId="908"/>
    <cellStyle name="60% - Accent3 50 2" xfId="4462"/>
    <cellStyle name="60% - Accent3 51" xfId="909"/>
    <cellStyle name="60% - Accent3 51 2" xfId="4463"/>
    <cellStyle name="60% - Accent3 52" xfId="910"/>
    <cellStyle name="60% - Accent3 52 2" xfId="4464"/>
    <cellStyle name="60% - Accent3 53" xfId="911"/>
    <cellStyle name="60% - Accent3 53 2" xfId="4465"/>
    <cellStyle name="60% - Accent3 54" xfId="912"/>
    <cellStyle name="60% - Accent3 54 2" xfId="4466"/>
    <cellStyle name="60% - Accent3 55" xfId="913"/>
    <cellStyle name="60% - Accent3 55 2" xfId="4467"/>
    <cellStyle name="60% - Accent3 56" xfId="914"/>
    <cellStyle name="60% - Accent3 56 2" xfId="4468"/>
    <cellStyle name="60% - Accent3 57" xfId="915"/>
    <cellStyle name="60% - Accent3 57 2" xfId="4469"/>
    <cellStyle name="60% - Accent3 58" xfId="916"/>
    <cellStyle name="60% - Accent3 58 2" xfId="4470"/>
    <cellStyle name="60% - Accent3 59" xfId="917"/>
    <cellStyle name="60% - Accent3 59 2" xfId="4471"/>
    <cellStyle name="60% - Accent3 6" xfId="918"/>
    <cellStyle name="60% - Accent3 6 2" xfId="4472"/>
    <cellStyle name="60% - Accent3 60" xfId="4473"/>
    <cellStyle name="60% - Accent3 7" xfId="919"/>
    <cellStyle name="60% - Accent3 7 2" xfId="4474"/>
    <cellStyle name="60% - Accent3 8" xfId="920"/>
    <cellStyle name="60% - Accent3 8 2" xfId="4475"/>
    <cellStyle name="60% - Accent3 9" xfId="921"/>
    <cellStyle name="60% - Accent3 9 2" xfId="4476"/>
    <cellStyle name="60% - Accent4 10" xfId="922"/>
    <cellStyle name="60% - Accent4 10 2" xfId="4477"/>
    <cellStyle name="60% - Accent4 11" xfId="923"/>
    <cellStyle name="60% - Accent4 11 2" xfId="4478"/>
    <cellStyle name="60% - Accent4 12" xfId="924"/>
    <cellStyle name="60% - Accent4 12 2" xfId="4479"/>
    <cellStyle name="60% - Accent4 13" xfId="925"/>
    <cellStyle name="60% - Accent4 13 2" xfId="4480"/>
    <cellStyle name="60% - Accent4 14" xfId="926"/>
    <cellStyle name="60% - Accent4 14 2" xfId="4481"/>
    <cellStyle name="60% - Accent4 15" xfId="927"/>
    <cellStyle name="60% - Accent4 15 2" xfId="4482"/>
    <cellStyle name="60% - Accent4 16" xfId="928"/>
    <cellStyle name="60% - Accent4 16 2" xfId="4483"/>
    <cellStyle name="60% - Accent4 17" xfId="929"/>
    <cellStyle name="60% - Accent4 17 2" xfId="4484"/>
    <cellStyle name="60% - Accent4 18" xfId="930"/>
    <cellStyle name="60% - Accent4 18 2" xfId="4485"/>
    <cellStyle name="60% - Accent4 19" xfId="931"/>
    <cellStyle name="60% - Accent4 19 2" xfId="4486"/>
    <cellStyle name="60% - Accent4 2" xfId="932"/>
    <cellStyle name="60% - Accent4 2 2" xfId="933"/>
    <cellStyle name="60% - Accent4 2 2 2" xfId="4487"/>
    <cellStyle name="60% - Accent4 2 3" xfId="4488"/>
    <cellStyle name="60% - Accent4 20" xfId="934"/>
    <cellStyle name="60% - Accent4 20 2" xfId="4489"/>
    <cellStyle name="60% - Accent4 21" xfId="935"/>
    <cellStyle name="60% - Accent4 21 2" xfId="4490"/>
    <cellStyle name="60% - Accent4 22" xfId="936"/>
    <cellStyle name="60% - Accent4 22 2" xfId="4491"/>
    <cellStyle name="60% - Accent4 23" xfId="937"/>
    <cellStyle name="60% - Accent4 23 2" xfId="4492"/>
    <cellStyle name="60% - Accent4 24" xfId="938"/>
    <cellStyle name="60% - Accent4 24 2" xfId="4493"/>
    <cellStyle name="60% - Accent4 25" xfId="939"/>
    <cellStyle name="60% - Accent4 25 2" xfId="4494"/>
    <cellStyle name="60% - Accent4 26" xfId="940"/>
    <cellStyle name="60% - Accent4 26 2" xfId="4495"/>
    <cellStyle name="60% - Accent4 27" xfId="941"/>
    <cellStyle name="60% - Accent4 27 2" xfId="4496"/>
    <cellStyle name="60% - Accent4 28" xfId="942"/>
    <cellStyle name="60% - Accent4 28 2" xfId="4497"/>
    <cellStyle name="60% - Accent4 29" xfId="943"/>
    <cellStyle name="60% - Accent4 29 2" xfId="4498"/>
    <cellStyle name="60% - Accent4 3" xfId="944"/>
    <cellStyle name="60% - Accent4 3 2" xfId="4499"/>
    <cellStyle name="60% - Accent4 30" xfId="945"/>
    <cellStyle name="60% - Accent4 30 2" xfId="4500"/>
    <cellStyle name="60% - Accent4 31" xfId="946"/>
    <cellStyle name="60% - Accent4 31 2" xfId="4501"/>
    <cellStyle name="60% - Accent4 32" xfId="947"/>
    <cellStyle name="60% - Accent4 32 2" xfId="4502"/>
    <cellStyle name="60% - Accent4 33" xfId="948"/>
    <cellStyle name="60% - Accent4 33 2" xfId="4503"/>
    <cellStyle name="60% - Accent4 34" xfId="949"/>
    <cellStyle name="60% - Accent4 34 2" xfId="4504"/>
    <cellStyle name="60% - Accent4 35" xfId="950"/>
    <cellStyle name="60% - Accent4 35 2" xfId="4505"/>
    <cellStyle name="60% - Accent4 36" xfId="951"/>
    <cellStyle name="60% - Accent4 36 2" xfId="4506"/>
    <cellStyle name="60% - Accent4 37" xfId="952"/>
    <cellStyle name="60% - Accent4 37 2" xfId="4507"/>
    <cellStyle name="60% - Accent4 38" xfId="953"/>
    <cellStyle name="60% - Accent4 38 2" xfId="4508"/>
    <cellStyle name="60% - Accent4 39" xfId="954"/>
    <cellStyle name="60% - Accent4 39 2" xfId="4509"/>
    <cellStyle name="60% - Accent4 4" xfId="955"/>
    <cellStyle name="60% - Accent4 4 2" xfId="4510"/>
    <cellStyle name="60% - Accent4 40" xfId="956"/>
    <cellStyle name="60% - Accent4 40 2" xfId="4511"/>
    <cellStyle name="60% - Accent4 41" xfId="957"/>
    <cellStyle name="60% - Accent4 41 2" xfId="4512"/>
    <cellStyle name="60% - Accent4 42" xfId="958"/>
    <cellStyle name="60% - Accent4 42 2" xfId="4513"/>
    <cellStyle name="60% - Accent4 43" xfId="959"/>
    <cellStyle name="60% - Accent4 43 2" xfId="4514"/>
    <cellStyle name="60% - Accent4 44" xfId="960"/>
    <cellStyle name="60% - Accent4 44 2" xfId="4515"/>
    <cellStyle name="60% - Accent4 45" xfId="961"/>
    <cellStyle name="60% - Accent4 45 2" xfId="4516"/>
    <cellStyle name="60% - Accent4 46" xfId="962"/>
    <cellStyle name="60% - Accent4 46 2" xfId="4517"/>
    <cellStyle name="60% - Accent4 47" xfId="963"/>
    <cellStyle name="60% - Accent4 47 2" xfId="4518"/>
    <cellStyle name="60% - Accent4 48" xfId="964"/>
    <cellStyle name="60% - Accent4 48 2" xfId="4519"/>
    <cellStyle name="60% - Accent4 49" xfId="965"/>
    <cellStyle name="60% - Accent4 49 2" xfId="4520"/>
    <cellStyle name="60% - Accent4 5" xfId="966"/>
    <cellStyle name="60% - Accent4 5 2" xfId="4521"/>
    <cellStyle name="60% - Accent4 50" xfId="967"/>
    <cellStyle name="60% - Accent4 50 2" xfId="4522"/>
    <cellStyle name="60% - Accent4 51" xfId="968"/>
    <cellStyle name="60% - Accent4 51 2" xfId="4523"/>
    <cellStyle name="60% - Accent4 52" xfId="969"/>
    <cellStyle name="60% - Accent4 52 2" xfId="4524"/>
    <cellStyle name="60% - Accent4 53" xfId="970"/>
    <cellStyle name="60% - Accent4 53 2" xfId="4525"/>
    <cellStyle name="60% - Accent4 54" xfId="971"/>
    <cellStyle name="60% - Accent4 54 2" xfId="4526"/>
    <cellStyle name="60% - Accent4 55" xfId="972"/>
    <cellStyle name="60% - Accent4 55 2" xfId="4527"/>
    <cellStyle name="60% - Accent4 56" xfId="973"/>
    <cellStyle name="60% - Accent4 56 2" xfId="4528"/>
    <cellStyle name="60% - Accent4 57" xfId="974"/>
    <cellStyle name="60% - Accent4 57 2" xfId="4529"/>
    <cellStyle name="60% - Accent4 58" xfId="975"/>
    <cellStyle name="60% - Accent4 58 2" xfId="4530"/>
    <cellStyle name="60% - Accent4 59" xfId="976"/>
    <cellStyle name="60% - Accent4 59 2" xfId="4531"/>
    <cellStyle name="60% - Accent4 6" xfId="977"/>
    <cellStyle name="60% - Accent4 6 2" xfId="4532"/>
    <cellStyle name="60% - Accent4 60" xfId="4533"/>
    <cellStyle name="60% - Accent4 7" xfId="978"/>
    <cellStyle name="60% - Accent4 7 2" xfId="4534"/>
    <cellStyle name="60% - Accent4 8" xfId="979"/>
    <cellStyle name="60% - Accent4 8 2" xfId="4535"/>
    <cellStyle name="60% - Accent4 9" xfId="980"/>
    <cellStyle name="60% - Accent4 9 2" xfId="4536"/>
    <cellStyle name="60% - Accent5 10" xfId="981"/>
    <cellStyle name="60% - Accent5 10 2" xfId="4537"/>
    <cellStyle name="60% - Accent5 11" xfId="982"/>
    <cellStyle name="60% - Accent5 11 2" xfId="4538"/>
    <cellStyle name="60% - Accent5 12" xfId="983"/>
    <cellStyle name="60% - Accent5 12 2" xfId="4539"/>
    <cellStyle name="60% - Accent5 13" xfId="984"/>
    <cellStyle name="60% - Accent5 13 2" xfId="4540"/>
    <cellStyle name="60% - Accent5 14" xfId="985"/>
    <cellStyle name="60% - Accent5 14 2" xfId="4541"/>
    <cellStyle name="60% - Accent5 15" xfId="986"/>
    <cellStyle name="60% - Accent5 15 2" xfId="4542"/>
    <cellStyle name="60% - Accent5 16" xfId="987"/>
    <cellStyle name="60% - Accent5 16 2" xfId="4543"/>
    <cellStyle name="60% - Accent5 17" xfId="988"/>
    <cellStyle name="60% - Accent5 17 2" xfId="4544"/>
    <cellStyle name="60% - Accent5 18" xfId="989"/>
    <cellStyle name="60% - Accent5 18 2" xfId="4545"/>
    <cellStyle name="60% - Accent5 19" xfId="990"/>
    <cellStyle name="60% - Accent5 19 2" xfId="4546"/>
    <cellStyle name="60% - Accent5 2" xfId="991"/>
    <cellStyle name="60% - Accent5 2 2" xfId="992"/>
    <cellStyle name="60% - Accent5 2 2 2" xfId="4547"/>
    <cellStyle name="60% - Accent5 2 3" xfId="4548"/>
    <cellStyle name="60% - Accent5 20" xfId="993"/>
    <cellStyle name="60% - Accent5 20 2" xfId="4549"/>
    <cellStyle name="60% - Accent5 21" xfId="994"/>
    <cellStyle name="60% - Accent5 21 2" xfId="4550"/>
    <cellStyle name="60% - Accent5 22" xfId="995"/>
    <cellStyle name="60% - Accent5 22 2" xfId="4551"/>
    <cellStyle name="60% - Accent5 23" xfId="996"/>
    <cellStyle name="60% - Accent5 23 2" xfId="4552"/>
    <cellStyle name="60% - Accent5 24" xfId="997"/>
    <cellStyle name="60% - Accent5 24 2" xfId="4553"/>
    <cellStyle name="60% - Accent5 25" xfId="998"/>
    <cellStyle name="60% - Accent5 25 2" xfId="4554"/>
    <cellStyle name="60% - Accent5 26" xfId="999"/>
    <cellStyle name="60% - Accent5 26 2" xfId="4555"/>
    <cellStyle name="60% - Accent5 27" xfId="1000"/>
    <cellStyle name="60% - Accent5 27 2" xfId="4556"/>
    <cellStyle name="60% - Accent5 28" xfId="1001"/>
    <cellStyle name="60% - Accent5 28 2" xfId="4557"/>
    <cellStyle name="60% - Accent5 29" xfId="1002"/>
    <cellStyle name="60% - Accent5 29 2" xfId="4558"/>
    <cellStyle name="60% - Accent5 3" xfId="1003"/>
    <cellStyle name="60% - Accent5 3 2" xfId="4559"/>
    <cellStyle name="60% - Accent5 30" xfId="1004"/>
    <cellStyle name="60% - Accent5 30 2" xfId="4560"/>
    <cellStyle name="60% - Accent5 31" xfId="1005"/>
    <cellStyle name="60% - Accent5 31 2" xfId="4561"/>
    <cellStyle name="60% - Accent5 32" xfId="1006"/>
    <cellStyle name="60% - Accent5 32 2" xfId="4562"/>
    <cellStyle name="60% - Accent5 33" xfId="1007"/>
    <cellStyle name="60% - Accent5 33 2" xfId="4563"/>
    <cellStyle name="60% - Accent5 34" xfId="1008"/>
    <cellStyle name="60% - Accent5 34 2" xfId="4564"/>
    <cellStyle name="60% - Accent5 35" xfId="1009"/>
    <cellStyle name="60% - Accent5 35 2" xfId="4565"/>
    <cellStyle name="60% - Accent5 36" xfId="1010"/>
    <cellStyle name="60% - Accent5 36 2" xfId="4566"/>
    <cellStyle name="60% - Accent5 37" xfId="1011"/>
    <cellStyle name="60% - Accent5 37 2" xfId="4567"/>
    <cellStyle name="60% - Accent5 38" xfId="1012"/>
    <cellStyle name="60% - Accent5 38 2" xfId="4568"/>
    <cellStyle name="60% - Accent5 39" xfId="1013"/>
    <cellStyle name="60% - Accent5 39 2" xfId="4569"/>
    <cellStyle name="60% - Accent5 4" xfId="1014"/>
    <cellStyle name="60% - Accent5 4 2" xfId="4570"/>
    <cellStyle name="60% - Accent5 40" xfId="1015"/>
    <cellStyle name="60% - Accent5 40 2" xfId="4571"/>
    <cellStyle name="60% - Accent5 41" xfId="1016"/>
    <cellStyle name="60% - Accent5 41 2" xfId="4572"/>
    <cellStyle name="60% - Accent5 42" xfId="1017"/>
    <cellStyle name="60% - Accent5 42 2" xfId="4573"/>
    <cellStyle name="60% - Accent5 43" xfId="1018"/>
    <cellStyle name="60% - Accent5 43 2" xfId="4574"/>
    <cellStyle name="60% - Accent5 44" xfId="1019"/>
    <cellStyle name="60% - Accent5 44 2" xfId="4575"/>
    <cellStyle name="60% - Accent5 45" xfId="1020"/>
    <cellStyle name="60% - Accent5 45 2" xfId="4576"/>
    <cellStyle name="60% - Accent5 46" xfId="1021"/>
    <cellStyle name="60% - Accent5 46 2" xfId="4577"/>
    <cellStyle name="60% - Accent5 47" xfId="1022"/>
    <cellStyle name="60% - Accent5 47 2" xfId="4578"/>
    <cellStyle name="60% - Accent5 48" xfId="1023"/>
    <cellStyle name="60% - Accent5 48 2" xfId="4579"/>
    <cellStyle name="60% - Accent5 49" xfId="1024"/>
    <cellStyle name="60% - Accent5 49 2" xfId="4580"/>
    <cellStyle name="60% - Accent5 5" xfId="1025"/>
    <cellStyle name="60% - Accent5 5 2" xfId="4581"/>
    <cellStyle name="60% - Accent5 50" xfId="1026"/>
    <cellStyle name="60% - Accent5 50 2" xfId="4582"/>
    <cellStyle name="60% - Accent5 51" xfId="1027"/>
    <cellStyle name="60% - Accent5 51 2" xfId="4583"/>
    <cellStyle name="60% - Accent5 52" xfId="1028"/>
    <cellStyle name="60% - Accent5 52 2" xfId="4584"/>
    <cellStyle name="60% - Accent5 53" xfId="1029"/>
    <cellStyle name="60% - Accent5 53 2" xfId="4585"/>
    <cellStyle name="60% - Accent5 54" xfId="1030"/>
    <cellStyle name="60% - Accent5 54 2" xfId="4586"/>
    <cellStyle name="60% - Accent5 55" xfId="1031"/>
    <cellStyle name="60% - Accent5 55 2" xfId="4587"/>
    <cellStyle name="60% - Accent5 56" xfId="1032"/>
    <cellStyle name="60% - Accent5 56 2" xfId="4588"/>
    <cellStyle name="60% - Accent5 57" xfId="1033"/>
    <cellStyle name="60% - Accent5 57 2" xfId="4589"/>
    <cellStyle name="60% - Accent5 58" xfId="1034"/>
    <cellStyle name="60% - Accent5 58 2" xfId="4590"/>
    <cellStyle name="60% - Accent5 59" xfId="1035"/>
    <cellStyle name="60% - Accent5 59 2" xfId="4591"/>
    <cellStyle name="60% - Accent5 6" xfId="1036"/>
    <cellStyle name="60% - Accent5 6 2" xfId="4592"/>
    <cellStyle name="60% - Accent5 60" xfId="4593"/>
    <cellStyle name="60% - Accent5 7" xfId="1037"/>
    <cellStyle name="60% - Accent5 7 2" xfId="4594"/>
    <cellStyle name="60% - Accent5 8" xfId="1038"/>
    <cellStyle name="60% - Accent5 8 2" xfId="4595"/>
    <cellStyle name="60% - Accent5 9" xfId="1039"/>
    <cellStyle name="60% - Accent5 9 2" xfId="4596"/>
    <cellStyle name="60% - Accent6 10" xfId="1040"/>
    <cellStyle name="60% - Accent6 10 2" xfId="4597"/>
    <cellStyle name="60% - Accent6 11" xfId="1041"/>
    <cellStyle name="60% - Accent6 11 2" xfId="4598"/>
    <cellStyle name="60% - Accent6 12" xfId="1042"/>
    <cellStyle name="60% - Accent6 12 2" xfId="4599"/>
    <cellStyle name="60% - Accent6 13" xfId="1043"/>
    <cellStyle name="60% - Accent6 13 2" xfId="4600"/>
    <cellStyle name="60% - Accent6 14" xfId="1044"/>
    <cellStyle name="60% - Accent6 14 2" xfId="4601"/>
    <cellStyle name="60% - Accent6 15" xfId="1045"/>
    <cellStyle name="60% - Accent6 15 2" xfId="4602"/>
    <cellStyle name="60% - Accent6 16" xfId="1046"/>
    <cellStyle name="60% - Accent6 16 2" xfId="4603"/>
    <cellStyle name="60% - Accent6 17" xfId="1047"/>
    <cellStyle name="60% - Accent6 17 2" xfId="4604"/>
    <cellStyle name="60% - Accent6 18" xfId="1048"/>
    <cellStyle name="60% - Accent6 18 2" xfId="4605"/>
    <cellStyle name="60% - Accent6 19" xfId="1049"/>
    <cellStyle name="60% - Accent6 19 2" xfId="4606"/>
    <cellStyle name="60% - Accent6 2" xfId="1050"/>
    <cellStyle name="60% - Accent6 2 2" xfId="1051"/>
    <cellStyle name="60% - Accent6 2 2 2" xfId="4607"/>
    <cellStyle name="60% - Accent6 2 3" xfId="4608"/>
    <cellStyle name="60% - Accent6 20" xfId="1052"/>
    <cellStyle name="60% - Accent6 20 2" xfId="4609"/>
    <cellStyle name="60% - Accent6 21" xfId="1053"/>
    <cellStyle name="60% - Accent6 21 2" xfId="4610"/>
    <cellStyle name="60% - Accent6 22" xfId="1054"/>
    <cellStyle name="60% - Accent6 22 2" xfId="4611"/>
    <cellStyle name="60% - Accent6 23" xfId="1055"/>
    <cellStyle name="60% - Accent6 23 2" xfId="4612"/>
    <cellStyle name="60% - Accent6 24" xfId="1056"/>
    <cellStyle name="60% - Accent6 24 2" xfId="4613"/>
    <cellStyle name="60% - Accent6 25" xfId="1057"/>
    <cellStyle name="60% - Accent6 25 2" xfId="4614"/>
    <cellStyle name="60% - Accent6 26" xfId="1058"/>
    <cellStyle name="60% - Accent6 26 2" xfId="4615"/>
    <cellStyle name="60% - Accent6 27" xfId="1059"/>
    <cellStyle name="60% - Accent6 27 2" xfId="4616"/>
    <cellStyle name="60% - Accent6 28" xfId="1060"/>
    <cellStyle name="60% - Accent6 28 2" xfId="4617"/>
    <cellStyle name="60% - Accent6 29" xfId="1061"/>
    <cellStyle name="60% - Accent6 29 2" xfId="4618"/>
    <cellStyle name="60% - Accent6 3" xfId="1062"/>
    <cellStyle name="60% - Accent6 3 2" xfId="4619"/>
    <cellStyle name="60% - Accent6 30" xfId="1063"/>
    <cellStyle name="60% - Accent6 30 2" xfId="4620"/>
    <cellStyle name="60% - Accent6 31" xfId="1064"/>
    <cellStyle name="60% - Accent6 31 2" xfId="4621"/>
    <cellStyle name="60% - Accent6 32" xfId="1065"/>
    <cellStyle name="60% - Accent6 32 2" xfId="4622"/>
    <cellStyle name="60% - Accent6 33" xfId="1066"/>
    <cellStyle name="60% - Accent6 33 2" xfId="4623"/>
    <cellStyle name="60% - Accent6 34" xfId="1067"/>
    <cellStyle name="60% - Accent6 34 2" xfId="4624"/>
    <cellStyle name="60% - Accent6 35" xfId="1068"/>
    <cellStyle name="60% - Accent6 35 2" xfId="4625"/>
    <cellStyle name="60% - Accent6 36" xfId="1069"/>
    <cellStyle name="60% - Accent6 36 2" xfId="4626"/>
    <cellStyle name="60% - Accent6 37" xfId="1070"/>
    <cellStyle name="60% - Accent6 37 2" xfId="4627"/>
    <cellStyle name="60% - Accent6 38" xfId="1071"/>
    <cellStyle name="60% - Accent6 38 2" xfId="4628"/>
    <cellStyle name="60% - Accent6 39" xfId="1072"/>
    <cellStyle name="60% - Accent6 39 2" xfId="4629"/>
    <cellStyle name="60% - Accent6 4" xfId="1073"/>
    <cellStyle name="60% - Accent6 4 2" xfId="4630"/>
    <cellStyle name="60% - Accent6 40" xfId="1074"/>
    <cellStyle name="60% - Accent6 40 2" xfId="4631"/>
    <cellStyle name="60% - Accent6 41" xfId="1075"/>
    <cellStyle name="60% - Accent6 41 2" xfId="4632"/>
    <cellStyle name="60% - Accent6 42" xfId="1076"/>
    <cellStyle name="60% - Accent6 42 2" xfId="4633"/>
    <cellStyle name="60% - Accent6 43" xfId="1077"/>
    <cellStyle name="60% - Accent6 43 2" xfId="4634"/>
    <cellStyle name="60% - Accent6 44" xfId="1078"/>
    <cellStyle name="60% - Accent6 44 2" xfId="4635"/>
    <cellStyle name="60% - Accent6 45" xfId="1079"/>
    <cellStyle name="60% - Accent6 45 2" xfId="4636"/>
    <cellStyle name="60% - Accent6 46" xfId="1080"/>
    <cellStyle name="60% - Accent6 46 2" xfId="4637"/>
    <cellStyle name="60% - Accent6 47" xfId="1081"/>
    <cellStyle name="60% - Accent6 47 2" xfId="4638"/>
    <cellStyle name="60% - Accent6 48" xfId="1082"/>
    <cellStyle name="60% - Accent6 48 2" xfId="4639"/>
    <cellStyle name="60% - Accent6 49" xfId="1083"/>
    <cellStyle name="60% - Accent6 49 2" xfId="4640"/>
    <cellStyle name="60% - Accent6 5" xfId="1084"/>
    <cellStyle name="60% - Accent6 5 2" xfId="4641"/>
    <cellStyle name="60% - Accent6 50" xfId="1085"/>
    <cellStyle name="60% - Accent6 50 2" xfId="4642"/>
    <cellStyle name="60% - Accent6 51" xfId="1086"/>
    <cellStyle name="60% - Accent6 51 2" xfId="4643"/>
    <cellStyle name="60% - Accent6 52" xfId="1087"/>
    <cellStyle name="60% - Accent6 52 2" xfId="4644"/>
    <cellStyle name="60% - Accent6 53" xfId="1088"/>
    <cellStyle name="60% - Accent6 53 2" xfId="4645"/>
    <cellStyle name="60% - Accent6 54" xfId="1089"/>
    <cellStyle name="60% - Accent6 54 2" xfId="4646"/>
    <cellStyle name="60% - Accent6 55" xfId="1090"/>
    <cellStyle name="60% - Accent6 55 2" xfId="4647"/>
    <cellStyle name="60% - Accent6 56" xfId="1091"/>
    <cellStyle name="60% - Accent6 56 2" xfId="4648"/>
    <cellStyle name="60% - Accent6 57" xfId="1092"/>
    <cellStyle name="60% - Accent6 57 2" xfId="4649"/>
    <cellStyle name="60% - Accent6 58" xfId="1093"/>
    <cellStyle name="60% - Accent6 58 2" xfId="4650"/>
    <cellStyle name="60% - Accent6 59" xfId="1094"/>
    <cellStyle name="60% - Accent6 59 2" xfId="4651"/>
    <cellStyle name="60% - Accent6 6" xfId="1095"/>
    <cellStyle name="60% - Accent6 6 2" xfId="4652"/>
    <cellStyle name="60% - Accent6 60" xfId="4653"/>
    <cellStyle name="60% - Accent6 7" xfId="1096"/>
    <cellStyle name="60% - Accent6 7 2" xfId="4654"/>
    <cellStyle name="60% - Accent6 8" xfId="1097"/>
    <cellStyle name="60% - Accent6 8 2" xfId="4655"/>
    <cellStyle name="60% - Accent6 9" xfId="1098"/>
    <cellStyle name="60% - Accent6 9 2" xfId="4656"/>
    <cellStyle name="Accent1 10" xfId="1099"/>
    <cellStyle name="Accent1 10 2" xfId="4657"/>
    <cellStyle name="Accent1 11" xfId="1100"/>
    <cellStyle name="Accent1 11 2" xfId="4658"/>
    <cellStyle name="Accent1 12" xfId="1101"/>
    <cellStyle name="Accent1 12 2" xfId="4659"/>
    <cellStyle name="Accent1 13" xfId="1102"/>
    <cellStyle name="Accent1 13 2" xfId="4660"/>
    <cellStyle name="Accent1 14" xfId="1103"/>
    <cellStyle name="Accent1 14 2" xfId="4661"/>
    <cellStyle name="Accent1 15" xfId="1104"/>
    <cellStyle name="Accent1 15 2" xfId="4662"/>
    <cellStyle name="Accent1 16" xfId="1105"/>
    <cellStyle name="Accent1 16 2" xfId="4663"/>
    <cellStyle name="Accent1 17" xfId="1106"/>
    <cellStyle name="Accent1 17 2" xfId="4664"/>
    <cellStyle name="Accent1 18" xfId="1107"/>
    <cellStyle name="Accent1 18 2" xfId="4665"/>
    <cellStyle name="Accent1 19" xfId="1108"/>
    <cellStyle name="Accent1 19 2" xfId="4666"/>
    <cellStyle name="Accent1 2" xfId="1109"/>
    <cellStyle name="Accent1 2 2" xfId="1110"/>
    <cellStyle name="Accent1 2 2 2" xfId="4667"/>
    <cellStyle name="Accent1 2 3" xfId="4668"/>
    <cellStyle name="Accent1 20" xfId="1111"/>
    <cellStyle name="Accent1 20 2" xfId="4669"/>
    <cellStyle name="Accent1 21" xfId="1112"/>
    <cellStyle name="Accent1 21 2" xfId="4670"/>
    <cellStyle name="Accent1 22" xfId="1113"/>
    <cellStyle name="Accent1 22 2" xfId="4671"/>
    <cellStyle name="Accent1 23" xfId="1114"/>
    <cellStyle name="Accent1 23 2" xfId="4672"/>
    <cellStyle name="Accent1 24" xfId="1115"/>
    <cellStyle name="Accent1 24 2" xfId="4673"/>
    <cellStyle name="Accent1 25" xfId="1116"/>
    <cellStyle name="Accent1 25 2" xfId="4674"/>
    <cellStyle name="Accent1 26" xfId="1117"/>
    <cellStyle name="Accent1 26 2" xfId="4675"/>
    <cellStyle name="Accent1 27" xfId="1118"/>
    <cellStyle name="Accent1 27 2" xfId="4676"/>
    <cellStyle name="Accent1 28" xfId="1119"/>
    <cellStyle name="Accent1 28 2" xfId="4677"/>
    <cellStyle name="Accent1 29" xfId="1120"/>
    <cellStyle name="Accent1 29 2" xfId="4678"/>
    <cellStyle name="Accent1 3" xfId="1121"/>
    <cellStyle name="Accent1 3 2" xfId="4679"/>
    <cellStyle name="Accent1 30" xfId="1122"/>
    <cellStyle name="Accent1 30 2" xfId="4680"/>
    <cellStyle name="Accent1 31" xfId="1123"/>
    <cellStyle name="Accent1 31 2" xfId="4681"/>
    <cellStyle name="Accent1 32" xfId="1124"/>
    <cellStyle name="Accent1 32 2" xfId="4682"/>
    <cellStyle name="Accent1 33" xfId="1125"/>
    <cellStyle name="Accent1 33 2" xfId="4683"/>
    <cellStyle name="Accent1 34" xfId="1126"/>
    <cellStyle name="Accent1 34 2" xfId="4684"/>
    <cellStyle name="Accent1 35" xfId="1127"/>
    <cellStyle name="Accent1 35 2" xfId="4685"/>
    <cellStyle name="Accent1 36" xfId="1128"/>
    <cellStyle name="Accent1 36 2" xfId="4686"/>
    <cellStyle name="Accent1 37" xfId="1129"/>
    <cellStyle name="Accent1 37 2" xfId="4687"/>
    <cellStyle name="Accent1 38" xfId="1130"/>
    <cellStyle name="Accent1 38 2" xfId="4688"/>
    <cellStyle name="Accent1 39" xfId="1131"/>
    <cellStyle name="Accent1 39 2" xfId="4689"/>
    <cellStyle name="Accent1 4" xfId="1132"/>
    <cellStyle name="Accent1 4 2" xfId="4690"/>
    <cellStyle name="Accent1 40" xfId="1133"/>
    <cellStyle name="Accent1 40 2" xfId="4691"/>
    <cellStyle name="Accent1 41" xfId="1134"/>
    <cellStyle name="Accent1 41 2" xfId="4692"/>
    <cellStyle name="Accent1 42" xfId="1135"/>
    <cellStyle name="Accent1 42 2" xfId="4693"/>
    <cellStyle name="Accent1 43" xfId="1136"/>
    <cellStyle name="Accent1 43 2" xfId="4694"/>
    <cellStyle name="Accent1 44" xfId="1137"/>
    <cellStyle name="Accent1 44 2" xfId="4695"/>
    <cellStyle name="Accent1 45" xfId="1138"/>
    <cellStyle name="Accent1 45 2" xfId="4696"/>
    <cellStyle name="Accent1 46" xfId="1139"/>
    <cellStyle name="Accent1 46 2" xfId="4697"/>
    <cellStyle name="Accent1 47" xfId="1140"/>
    <cellStyle name="Accent1 47 2" xfId="4698"/>
    <cellStyle name="Accent1 48" xfId="1141"/>
    <cellStyle name="Accent1 48 2" xfId="4699"/>
    <cellStyle name="Accent1 49" xfId="1142"/>
    <cellStyle name="Accent1 49 2" xfId="4700"/>
    <cellStyle name="Accent1 5" xfId="1143"/>
    <cellStyle name="Accent1 5 2" xfId="4701"/>
    <cellStyle name="Accent1 50" xfId="1144"/>
    <cellStyle name="Accent1 50 2" xfId="4702"/>
    <cellStyle name="Accent1 51" xfId="1145"/>
    <cellStyle name="Accent1 51 2" xfId="4703"/>
    <cellStyle name="Accent1 52" xfId="1146"/>
    <cellStyle name="Accent1 52 2" xfId="4704"/>
    <cellStyle name="Accent1 53" xfId="1147"/>
    <cellStyle name="Accent1 53 2" xfId="4705"/>
    <cellStyle name="Accent1 54" xfId="1148"/>
    <cellStyle name="Accent1 54 2" xfId="4706"/>
    <cellStyle name="Accent1 55" xfId="1149"/>
    <cellStyle name="Accent1 55 2" xfId="4707"/>
    <cellStyle name="Accent1 56" xfId="1150"/>
    <cellStyle name="Accent1 56 2" xfId="4708"/>
    <cellStyle name="Accent1 57" xfId="1151"/>
    <cellStyle name="Accent1 57 2" xfId="4709"/>
    <cellStyle name="Accent1 58" xfId="1152"/>
    <cellStyle name="Accent1 58 2" xfId="4710"/>
    <cellStyle name="Accent1 59" xfId="1153"/>
    <cellStyle name="Accent1 59 2" xfId="4711"/>
    <cellStyle name="Accent1 6" xfId="1154"/>
    <cellStyle name="Accent1 6 2" xfId="4712"/>
    <cellStyle name="Accent1 60" xfId="4713"/>
    <cellStyle name="Accent1 7" xfId="1155"/>
    <cellStyle name="Accent1 7 2" xfId="4714"/>
    <cellStyle name="Accent1 8" xfId="1156"/>
    <cellStyle name="Accent1 8 2" xfId="4715"/>
    <cellStyle name="Accent1 9" xfId="1157"/>
    <cellStyle name="Accent1 9 2" xfId="4716"/>
    <cellStyle name="Accent2 10" xfId="1158"/>
    <cellStyle name="Accent2 10 2" xfId="4717"/>
    <cellStyle name="Accent2 11" xfId="1159"/>
    <cellStyle name="Accent2 11 2" xfId="4718"/>
    <cellStyle name="Accent2 12" xfId="1160"/>
    <cellStyle name="Accent2 12 2" xfId="4719"/>
    <cellStyle name="Accent2 13" xfId="1161"/>
    <cellStyle name="Accent2 13 2" xfId="4720"/>
    <cellStyle name="Accent2 14" xfId="1162"/>
    <cellStyle name="Accent2 14 2" xfId="4721"/>
    <cellStyle name="Accent2 15" xfId="1163"/>
    <cellStyle name="Accent2 15 2" xfId="4722"/>
    <cellStyle name="Accent2 16" xfId="1164"/>
    <cellStyle name="Accent2 16 2" xfId="4723"/>
    <cellStyle name="Accent2 17" xfId="1165"/>
    <cellStyle name="Accent2 17 2" xfId="4724"/>
    <cellStyle name="Accent2 18" xfId="1166"/>
    <cellStyle name="Accent2 18 2" xfId="4725"/>
    <cellStyle name="Accent2 19" xfId="1167"/>
    <cellStyle name="Accent2 19 2" xfId="4726"/>
    <cellStyle name="Accent2 2" xfId="1168"/>
    <cellStyle name="Accent2 2 2" xfId="1169"/>
    <cellStyle name="Accent2 2 2 2" xfId="4727"/>
    <cellStyle name="Accent2 2 3" xfId="4728"/>
    <cellStyle name="Accent2 20" xfId="1170"/>
    <cellStyle name="Accent2 20 2" xfId="4729"/>
    <cellStyle name="Accent2 21" xfId="1171"/>
    <cellStyle name="Accent2 21 2" xfId="4730"/>
    <cellStyle name="Accent2 22" xfId="1172"/>
    <cellStyle name="Accent2 22 2" xfId="4731"/>
    <cellStyle name="Accent2 23" xfId="1173"/>
    <cellStyle name="Accent2 23 2" xfId="4732"/>
    <cellStyle name="Accent2 24" xfId="1174"/>
    <cellStyle name="Accent2 24 2" xfId="4733"/>
    <cellStyle name="Accent2 25" xfId="1175"/>
    <cellStyle name="Accent2 25 2" xfId="4734"/>
    <cellStyle name="Accent2 26" xfId="1176"/>
    <cellStyle name="Accent2 26 2" xfId="4735"/>
    <cellStyle name="Accent2 27" xfId="1177"/>
    <cellStyle name="Accent2 27 2" xfId="4736"/>
    <cellStyle name="Accent2 28" xfId="1178"/>
    <cellStyle name="Accent2 28 2" xfId="4737"/>
    <cellStyle name="Accent2 29" xfId="1179"/>
    <cellStyle name="Accent2 29 2" xfId="4738"/>
    <cellStyle name="Accent2 3" xfId="1180"/>
    <cellStyle name="Accent2 3 2" xfId="4739"/>
    <cellStyle name="Accent2 30" xfId="1181"/>
    <cellStyle name="Accent2 30 2" xfId="4740"/>
    <cellStyle name="Accent2 31" xfId="1182"/>
    <cellStyle name="Accent2 31 2" xfId="4741"/>
    <cellStyle name="Accent2 32" xfId="1183"/>
    <cellStyle name="Accent2 32 2" xfId="4742"/>
    <cellStyle name="Accent2 33" xfId="1184"/>
    <cellStyle name="Accent2 33 2" xfId="4743"/>
    <cellStyle name="Accent2 34" xfId="1185"/>
    <cellStyle name="Accent2 34 2" xfId="4744"/>
    <cellStyle name="Accent2 35" xfId="1186"/>
    <cellStyle name="Accent2 35 2" xfId="4745"/>
    <cellStyle name="Accent2 36" xfId="1187"/>
    <cellStyle name="Accent2 36 2" xfId="4746"/>
    <cellStyle name="Accent2 37" xfId="1188"/>
    <cellStyle name="Accent2 37 2" xfId="4747"/>
    <cellStyle name="Accent2 38" xfId="1189"/>
    <cellStyle name="Accent2 38 2" xfId="4748"/>
    <cellStyle name="Accent2 39" xfId="1190"/>
    <cellStyle name="Accent2 39 2" xfId="4749"/>
    <cellStyle name="Accent2 4" xfId="1191"/>
    <cellStyle name="Accent2 4 2" xfId="4750"/>
    <cellStyle name="Accent2 40" xfId="1192"/>
    <cellStyle name="Accent2 40 2" xfId="4751"/>
    <cellStyle name="Accent2 41" xfId="1193"/>
    <cellStyle name="Accent2 41 2" xfId="4752"/>
    <cellStyle name="Accent2 42" xfId="1194"/>
    <cellStyle name="Accent2 42 2" xfId="4753"/>
    <cellStyle name="Accent2 43" xfId="1195"/>
    <cellStyle name="Accent2 43 2" xfId="4754"/>
    <cellStyle name="Accent2 44" xfId="1196"/>
    <cellStyle name="Accent2 44 2" xfId="4755"/>
    <cellStyle name="Accent2 45" xfId="1197"/>
    <cellStyle name="Accent2 45 2" xfId="4756"/>
    <cellStyle name="Accent2 46" xfId="1198"/>
    <cellStyle name="Accent2 46 2" xfId="4757"/>
    <cellStyle name="Accent2 47" xfId="1199"/>
    <cellStyle name="Accent2 47 2" xfId="4758"/>
    <cellStyle name="Accent2 48" xfId="1200"/>
    <cellStyle name="Accent2 48 2" xfId="4759"/>
    <cellStyle name="Accent2 49" xfId="1201"/>
    <cellStyle name="Accent2 49 2" xfId="4760"/>
    <cellStyle name="Accent2 5" xfId="1202"/>
    <cellStyle name="Accent2 5 2" xfId="4761"/>
    <cellStyle name="Accent2 50" xfId="1203"/>
    <cellStyle name="Accent2 50 2" xfId="4762"/>
    <cellStyle name="Accent2 51" xfId="1204"/>
    <cellStyle name="Accent2 51 2" xfId="4763"/>
    <cellStyle name="Accent2 52" xfId="1205"/>
    <cellStyle name="Accent2 52 2" xfId="4764"/>
    <cellStyle name="Accent2 53" xfId="1206"/>
    <cellStyle name="Accent2 53 2" xfId="4765"/>
    <cellStyle name="Accent2 54" xfId="1207"/>
    <cellStyle name="Accent2 54 2" xfId="4766"/>
    <cellStyle name="Accent2 55" xfId="1208"/>
    <cellStyle name="Accent2 55 2" xfId="4767"/>
    <cellStyle name="Accent2 56" xfId="1209"/>
    <cellStyle name="Accent2 56 2" xfId="4768"/>
    <cellStyle name="Accent2 57" xfId="1210"/>
    <cellStyle name="Accent2 57 2" xfId="4769"/>
    <cellStyle name="Accent2 58" xfId="1211"/>
    <cellStyle name="Accent2 58 2" xfId="4770"/>
    <cellStyle name="Accent2 59" xfId="1212"/>
    <cellStyle name="Accent2 59 2" xfId="4771"/>
    <cellStyle name="Accent2 6" xfId="1213"/>
    <cellStyle name="Accent2 6 2" xfId="4772"/>
    <cellStyle name="Accent2 60" xfId="4773"/>
    <cellStyle name="Accent2 7" xfId="1214"/>
    <cellStyle name="Accent2 7 2" xfId="4774"/>
    <cellStyle name="Accent2 8" xfId="1215"/>
    <cellStyle name="Accent2 8 2" xfId="4775"/>
    <cellStyle name="Accent2 9" xfId="1216"/>
    <cellStyle name="Accent2 9 2" xfId="4776"/>
    <cellStyle name="Accent3 10" xfId="1217"/>
    <cellStyle name="Accent3 10 2" xfId="4777"/>
    <cellStyle name="Accent3 11" xfId="1218"/>
    <cellStyle name="Accent3 11 2" xfId="4778"/>
    <cellStyle name="Accent3 12" xfId="1219"/>
    <cellStyle name="Accent3 12 2" xfId="4779"/>
    <cellStyle name="Accent3 13" xfId="1220"/>
    <cellStyle name="Accent3 13 2" xfId="4780"/>
    <cellStyle name="Accent3 14" xfId="1221"/>
    <cellStyle name="Accent3 14 2" xfId="4781"/>
    <cellStyle name="Accent3 15" xfId="1222"/>
    <cellStyle name="Accent3 15 2" xfId="4782"/>
    <cellStyle name="Accent3 16" xfId="1223"/>
    <cellStyle name="Accent3 16 2" xfId="4783"/>
    <cellStyle name="Accent3 17" xfId="1224"/>
    <cellStyle name="Accent3 17 2" xfId="4784"/>
    <cellStyle name="Accent3 18" xfId="1225"/>
    <cellStyle name="Accent3 18 2" xfId="4785"/>
    <cellStyle name="Accent3 19" xfId="1226"/>
    <cellStyle name="Accent3 19 2" xfId="4786"/>
    <cellStyle name="Accent3 2" xfId="1227"/>
    <cellStyle name="Accent3 2 2" xfId="1228"/>
    <cellStyle name="Accent3 2 2 2" xfId="4787"/>
    <cellStyle name="Accent3 2 3" xfId="4788"/>
    <cellStyle name="Accent3 20" xfId="1229"/>
    <cellStyle name="Accent3 20 2" xfId="4789"/>
    <cellStyle name="Accent3 21" xfId="1230"/>
    <cellStyle name="Accent3 21 2" xfId="4790"/>
    <cellStyle name="Accent3 22" xfId="1231"/>
    <cellStyle name="Accent3 22 2" xfId="4791"/>
    <cellStyle name="Accent3 23" xfId="1232"/>
    <cellStyle name="Accent3 23 2" xfId="4792"/>
    <cellStyle name="Accent3 24" xfId="1233"/>
    <cellStyle name="Accent3 24 2" xfId="4793"/>
    <cellStyle name="Accent3 25" xfId="1234"/>
    <cellStyle name="Accent3 25 2" xfId="4794"/>
    <cellStyle name="Accent3 26" xfId="1235"/>
    <cellStyle name="Accent3 26 2" xfId="4795"/>
    <cellStyle name="Accent3 27" xfId="1236"/>
    <cellStyle name="Accent3 27 2" xfId="4796"/>
    <cellStyle name="Accent3 28" xfId="1237"/>
    <cellStyle name="Accent3 28 2" xfId="4797"/>
    <cellStyle name="Accent3 29" xfId="1238"/>
    <cellStyle name="Accent3 29 2" xfId="4798"/>
    <cellStyle name="Accent3 3" xfId="1239"/>
    <cellStyle name="Accent3 3 2" xfId="4799"/>
    <cellStyle name="Accent3 30" xfId="1240"/>
    <cellStyle name="Accent3 30 2" xfId="4800"/>
    <cellStyle name="Accent3 31" xfId="1241"/>
    <cellStyle name="Accent3 31 2" xfId="4801"/>
    <cellStyle name="Accent3 32" xfId="1242"/>
    <cellStyle name="Accent3 32 2" xfId="4802"/>
    <cellStyle name="Accent3 33" xfId="1243"/>
    <cellStyle name="Accent3 33 2" xfId="4803"/>
    <cellStyle name="Accent3 34" xfId="1244"/>
    <cellStyle name="Accent3 34 2" xfId="4804"/>
    <cellStyle name="Accent3 35" xfId="1245"/>
    <cellStyle name="Accent3 35 2" xfId="4805"/>
    <cellStyle name="Accent3 36" xfId="1246"/>
    <cellStyle name="Accent3 36 2" xfId="4806"/>
    <cellStyle name="Accent3 37" xfId="1247"/>
    <cellStyle name="Accent3 37 2" xfId="4807"/>
    <cellStyle name="Accent3 38" xfId="1248"/>
    <cellStyle name="Accent3 38 2" xfId="4808"/>
    <cellStyle name="Accent3 39" xfId="1249"/>
    <cellStyle name="Accent3 39 2" xfId="4809"/>
    <cellStyle name="Accent3 4" xfId="1250"/>
    <cellStyle name="Accent3 4 2" xfId="4810"/>
    <cellStyle name="Accent3 40" xfId="1251"/>
    <cellStyle name="Accent3 40 2" xfId="4811"/>
    <cellStyle name="Accent3 41" xfId="1252"/>
    <cellStyle name="Accent3 41 2" xfId="4812"/>
    <cellStyle name="Accent3 42" xfId="1253"/>
    <cellStyle name="Accent3 42 2" xfId="4813"/>
    <cellStyle name="Accent3 43" xfId="1254"/>
    <cellStyle name="Accent3 43 2" xfId="4814"/>
    <cellStyle name="Accent3 44" xfId="1255"/>
    <cellStyle name="Accent3 44 2" xfId="4815"/>
    <cellStyle name="Accent3 45" xfId="1256"/>
    <cellStyle name="Accent3 45 2" xfId="4816"/>
    <cellStyle name="Accent3 46" xfId="1257"/>
    <cellStyle name="Accent3 46 2" xfId="4817"/>
    <cellStyle name="Accent3 47" xfId="1258"/>
    <cellStyle name="Accent3 47 2" xfId="4818"/>
    <cellStyle name="Accent3 48" xfId="1259"/>
    <cellStyle name="Accent3 48 2" xfId="4819"/>
    <cellStyle name="Accent3 49" xfId="1260"/>
    <cellStyle name="Accent3 49 2" xfId="4820"/>
    <cellStyle name="Accent3 5" xfId="1261"/>
    <cellStyle name="Accent3 5 2" xfId="4821"/>
    <cellStyle name="Accent3 50" xfId="1262"/>
    <cellStyle name="Accent3 50 2" xfId="4822"/>
    <cellStyle name="Accent3 51" xfId="1263"/>
    <cellStyle name="Accent3 51 2" xfId="4823"/>
    <cellStyle name="Accent3 52" xfId="1264"/>
    <cellStyle name="Accent3 52 2" xfId="4824"/>
    <cellStyle name="Accent3 53" xfId="1265"/>
    <cellStyle name="Accent3 53 2" xfId="4825"/>
    <cellStyle name="Accent3 54" xfId="1266"/>
    <cellStyle name="Accent3 54 2" xfId="4826"/>
    <cellStyle name="Accent3 55" xfId="1267"/>
    <cellStyle name="Accent3 55 2" xfId="4827"/>
    <cellStyle name="Accent3 56" xfId="1268"/>
    <cellStyle name="Accent3 56 2" xfId="4828"/>
    <cellStyle name="Accent3 57" xfId="1269"/>
    <cellStyle name="Accent3 57 2" xfId="4829"/>
    <cellStyle name="Accent3 58" xfId="1270"/>
    <cellStyle name="Accent3 58 2" xfId="4830"/>
    <cellStyle name="Accent3 59" xfId="1271"/>
    <cellStyle name="Accent3 59 2" xfId="4831"/>
    <cellStyle name="Accent3 6" xfId="1272"/>
    <cellStyle name="Accent3 6 2" xfId="4832"/>
    <cellStyle name="Accent3 60" xfId="4833"/>
    <cellStyle name="Accent3 7" xfId="1273"/>
    <cellStyle name="Accent3 7 2" xfId="4834"/>
    <cellStyle name="Accent3 8" xfId="1274"/>
    <cellStyle name="Accent3 8 2" xfId="4835"/>
    <cellStyle name="Accent3 9" xfId="1275"/>
    <cellStyle name="Accent3 9 2" xfId="4836"/>
    <cellStyle name="Accent4 10" xfId="1276"/>
    <cellStyle name="Accent4 10 2" xfId="4837"/>
    <cellStyle name="Accent4 11" xfId="1277"/>
    <cellStyle name="Accent4 11 2" xfId="4838"/>
    <cellStyle name="Accent4 12" xfId="1278"/>
    <cellStyle name="Accent4 12 2" xfId="4839"/>
    <cellStyle name="Accent4 13" xfId="1279"/>
    <cellStyle name="Accent4 13 2" xfId="4840"/>
    <cellStyle name="Accent4 14" xfId="1280"/>
    <cellStyle name="Accent4 14 2" xfId="4841"/>
    <cellStyle name="Accent4 15" xfId="1281"/>
    <cellStyle name="Accent4 15 2" xfId="4842"/>
    <cellStyle name="Accent4 16" xfId="1282"/>
    <cellStyle name="Accent4 16 2" xfId="4843"/>
    <cellStyle name="Accent4 17" xfId="1283"/>
    <cellStyle name="Accent4 17 2" xfId="4844"/>
    <cellStyle name="Accent4 18" xfId="1284"/>
    <cellStyle name="Accent4 18 2" xfId="4845"/>
    <cellStyle name="Accent4 19" xfId="1285"/>
    <cellStyle name="Accent4 19 2" xfId="4846"/>
    <cellStyle name="Accent4 2" xfId="1286"/>
    <cellStyle name="Accent4 2 2" xfId="1287"/>
    <cellStyle name="Accent4 2 2 2" xfId="4847"/>
    <cellStyle name="Accent4 2 3" xfId="4848"/>
    <cellStyle name="Accent4 20" xfId="1288"/>
    <cellStyle name="Accent4 20 2" xfId="4849"/>
    <cellStyle name="Accent4 21" xfId="1289"/>
    <cellStyle name="Accent4 21 2" xfId="4850"/>
    <cellStyle name="Accent4 22" xfId="1290"/>
    <cellStyle name="Accent4 22 2" xfId="4851"/>
    <cellStyle name="Accent4 23" xfId="1291"/>
    <cellStyle name="Accent4 23 2" xfId="4852"/>
    <cellStyle name="Accent4 24" xfId="1292"/>
    <cellStyle name="Accent4 24 2" xfId="4853"/>
    <cellStyle name="Accent4 25" xfId="1293"/>
    <cellStyle name="Accent4 25 2" xfId="4854"/>
    <cellStyle name="Accent4 26" xfId="1294"/>
    <cellStyle name="Accent4 26 2" xfId="4855"/>
    <cellStyle name="Accent4 27" xfId="1295"/>
    <cellStyle name="Accent4 27 2" xfId="4856"/>
    <cellStyle name="Accent4 28" xfId="1296"/>
    <cellStyle name="Accent4 28 2" xfId="4857"/>
    <cellStyle name="Accent4 29" xfId="1297"/>
    <cellStyle name="Accent4 29 2" xfId="4858"/>
    <cellStyle name="Accent4 3" xfId="1298"/>
    <cellStyle name="Accent4 3 2" xfId="4859"/>
    <cellStyle name="Accent4 30" xfId="1299"/>
    <cellStyle name="Accent4 30 2" xfId="4860"/>
    <cellStyle name="Accent4 31" xfId="1300"/>
    <cellStyle name="Accent4 31 2" xfId="4861"/>
    <cellStyle name="Accent4 32" xfId="1301"/>
    <cellStyle name="Accent4 32 2" xfId="4862"/>
    <cellStyle name="Accent4 33" xfId="1302"/>
    <cellStyle name="Accent4 33 2" xfId="4863"/>
    <cellStyle name="Accent4 34" xfId="1303"/>
    <cellStyle name="Accent4 34 2" xfId="4864"/>
    <cellStyle name="Accent4 35" xfId="1304"/>
    <cellStyle name="Accent4 35 2" xfId="4865"/>
    <cellStyle name="Accent4 36" xfId="1305"/>
    <cellStyle name="Accent4 36 2" xfId="4866"/>
    <cellStyle name="Accent4 37" xfId="1306"/>
    <cellStyle name="Accent4 37 2" xfId="4867"/>
    <cellStyle name="Accent4 38" xfId="1307"/>
    <cellStyle name="Accent4 38 2" xfId="4868"/>
    <cellStyle name="Accent4 39" xfId="1308"/>
    <cellStyle name="Accent4 39 2" xfId="4869"/>
    <cellStyle name="Accent4 4" xfId="1309"/>
    <cellStyle name="Accent4 4 2" xfId="4870"/>
    <cellStyle name="Accent4 40" xfId="1310"/>
    <cellStyle name="Accent4 40 2" xfId="4871"/>
    <cellStyle name="Accent4 41" xfId="1311"/>
    <cellStyle name="Accent4 41 2" xfId="4872"/>
    <cellStyle name="Accent4 42" xfId="1312"/>
    <cellStyle name="Accent4 42 2" xfId="4873"/>
    <cellStyle name="Accent4 43" xfId="1313"/>
    <cellStyle name="Accent4 43 2" xfId="4874"/>
    <cellStyle name="Accent4 44" xfId="1314"/>
    <cellStyle name="Accent4 44 2" xfId="4875"/>
    <cellStyle name="Accent4 45" xfId="1315"/>
    <cellStyle name="Accent4 45 2" xfId="4876"/>
    <cellStyle name="Accent4 46" xfId="1316"/>
    <cellStyle name="Accent4 46 2" xfId="4877"/>
    <cellStyle name="Accent4 47" xfId="1317"/>
    <cellStyle name="Accent4 47 2" xfId="4878"/>
    <cellStyle name="Accent4 48" xfId="1318"/>
    <cellStyle name="Accent4 48 2" xfId="4879"/>
    <cellStyle name="Accent4 49" xfId="1319"/>
    <cellStyle name="Accent4 49 2" xfId="4880"/>
    <cellStyle name="Accent4 5" xfId="1320"/>
    <cellStyle name="Accent4 5 2" xfId="4881"/>
    <cellStyle name="Accent4 50" xfId="1321"/>
    <cellStyle name="Accent4 50 2" xfId="4882"/>
    <cellStyle name="Accent4 51" xfId="1322"/>
    <cellStyle name="Accent4 51 2" xfId="4883"/>
    <cellStyle name="Accent4 52" xfId="1323"/>
    <cellStyle name="Accent4 52 2" xfId="4884"/>
    <cellStyle name="Accent4 53" xfId="1324"/>
    <cellStyle name="Accent4 53 2" xfId="4885"/>
    <cellStyle name="Accent4 54" xfId="1325"/>
    <cellStyle name="Accent4 54 2" xfId="4886"/>
    <cellStyle name="Accent4 55" xfId="1326"/>
    <cellStyle name="Accent4 55 2" xfId="4887"/>
    <cellStyle name="Accent4 56" xfId="1327"/>
    <cellStyle name="Accent4 56 2" xfId="4888"/>
    <cellStyle name="Accent4 57" xfId="1328"/>
    <cellStyle name="Accent4 57 2" xfId="4889"/>
    <cellStyle name="Accent4 58" xfId="1329"/>
    <cellStyle name="Accent4 58 2" xfId="4890"/>
    <cellStyle name="Accent4 59" xfId="1330"/>
    <cellStyle name="Accent4 59 2" xfId="4891"/>
    <cellStyle name="Accent4 6" xfId="1331"/>
    <cellStyle name="Accent4 6 2" xfId="4892"/>
    <cellStyle name="Accent4 60" xfId="4893"/>
    <cellStyle name="Accent4 7" xfId="1332"/>
    <cellStyle name="Accent4 7 2" xfId="4894"/>
    <cellStyle name="Accent4 8" xfId="1333"/>
    <cellStyle name="Accent4 8 2" xfId="4895"/>
    <cellStyle name="Accent4 9" xfId="1334"/>
    <cellStyle name="Accent4 9 2" xfId="4896"/>
    <cellStyle name="Accent5 10" xfId="1335"/>
    <cellStyle name="Accent5 10 2" xfId="4897"/>
    <cellStyle name="Accent5 11" xfId="1336"/>
    <cellStyle name="Accent5 11 2" xfId="4898"/>
    <cellStyle name="Accent5 12" xfId="1337"/>
    <cellStyle name="Accent5 12 2" xfId="4899"/>
    <cellStyle name="Accent5 13" xfId="1338"/>
    <cellStyle name="Accent5 13 2" xfId="4900"/>
    <cellStyle name="Accent5 14" xfId="1339"/>
    <cellStyle name="Accent5 14 2" xfId="4901"/>
    <cellStyle name="Accent5 15" xfId="1340"/>
    <cellStyle name="Accent5 15 2" xfId="4902"/>
    <cellStyle name="Accent5 16" xfId="1341"/>
    <cellStyle name="Accent5 16 2" xfId="4903"/>
    <cellStyle name="Accent5 17" xfId="1342"/>
    <cellStyle name="Accent5 17 2" xfId="4904"/>
    <cellStyle name="Accent5 18" xfId="1343"/>
    <cellStyle name="Accent5 18 2" xfId="4905"/>
    <cellStyle name="Accent5 19" xfId="1344"/>
    <cellStyle name="Accent5 19 2" xfId="4906"/>
    <cellStyle name="Accent5 2" xfId="1345"/>
    <cellStyle name="Accent5 2 2" xfId="1346"/>
    <cellStyle name="Accent5 2 2 2" xfId="4907"/>
    <cellStyle name="Accent5 2 3" xfId="4908"/>
    <cellStyle name="Accent5 20" xfId="1347"/>
    <cellStyle name="Accent5 20 2" xfId="4909"/>
    <cellStyle name="Accent5 21" xfId="1348"/>
    <cellStyle name="Accent5 21 2" xfId="4910"/>
    <cellStyle name="Accent5 22" xfId="1349"/>
    <cellStyle name="Accent5 22 2" xfId="4911"/>
    <cellStyle name="Accent5 23" xfId="1350"/>
    <cellStyle name="Accent5 23 2" xfId="4912"/>
    <cellStyle name="Accent5 24" xfId="1351"/>
    <cellStyle name="Accent5 24 2" xfId="4913"/>
    <cellStyle name="Accent5 25" xfId="1352"/>
    <cellStyle name="Accent5 25 2" xfId="4914"/>
    <cellStyle name="Accent5 26" xfId="1353"/>
    <cellStyle name="Accent5 26 2" xfId="4915"/>
    <cellStyle name="Accent5 27" xfId="1354"/>
    <cellStyle name="Accent5 27 2" xfId="4916"/>
    <cellStyle name="Accent5 28" xfId="1355"/>
    <cellStyle name="Accent5 28 2" xfId="4917"/>
    <cellStyle name="Accent5 29" xfId="1356"/>
    <cellStyle name="Accent5 29 2" xfId="4918"/>
    <cellStyle name="Accent5 3" xfId="1357"/>
    <cellStyle name="Accent5 3 2" xfId="4919"/>
    <cellStyle name="Accent5 30" xfId="1358"/>
    <cellStyle name="Accent5 30 2" xfId="4920"/>
    <cellStyle name="Accent5 31" xfId="1359"/>
    <cellStyle name="Accent5 31 2" xfId="4921"/>
    <cellStyle name="Accent5 32" xfId="1360"/>
    <cellStyle name="Accent5 32 2" xfId="4922"/>
    <cellStyle name="Accent5 33" xfId="1361"/>
    <cellStyle name="Accent5 33 2" xfId="4923"/>
    <cellStyle name="Accent5 34" xfId="1362"/>
    <cellStyle name="Accent5 34 2" xfId="4924"/>
    <cellStyle name="Accent5 35" xfId="1363"/>
    <cellStyle name="Accent5 35 2" xfId="4925"/>
    <cellStyle name="Accent5 36" xfId="1364"/>
    <cellStyle name="Accent5 36 2" xfId="4926"/>
    <cellStyle name="Accent5 37" xfId="1365"/>
    <cellStyle name="Accent5 37 2" xfId="4927"/>
    <cellStyle name="Accent5 38" xfId="1366"/>
    <cellStyle name="Accent5 38 2" xfId="4928"/>
    <cellStyle name="Accent5 39" xfId="1367"/>
    <cellStyle name="Accent5 39 2" xfId="4929"/>
    <cellStyle name="Accent5 4" xfId="1368"/>
    <cellStyle name="Accent5 4 2" xfId="4930"/>
    <cellStyle name="Accent5 40" xfId="1369"/>
    <cellStyle name="Accent5 40 2" xfId="4931"/>
    <cellStyle name="Accent5 41" xfId="1370"/>
    <cellStyle name="Accent5 41 2" xfId="4932"/>
    <cellStyle name="Accent5 42" xfId="1371"/>
    <cellStyle name="Accent5 42 2" xfId="4933"/>
    <cellStyle name="Accent5 43" xfId="1372"/>
    <cellStyle name="Accent5 43 2" xfId="4934"/>
    <cellStyle name="Accent5 44" xfId="1373"/>
    <cellStyle name="Accent5 44 2" xfId="4935"/>
    <cellStyle name="Accent5 45" xfId="1374"/>
    <cellStyle name="Accent5 45 2" xfId="4936"/>
    <cellStyle name="Accent5 46" xfId="1375"/>
    <cellStyle name="Accent5 46 2" xfId="4937"/>
    <cellStyle name="Accent5 47" xfId="1376"/>
    <cellStyle name="Accent5 47 2" xfId="4938"/>
    <cellStyle name="Accent5 48" xfId="1377"/>
    <cellStyle name="Accent5 48 2" xfId="4939"/>
    <cellStyle name="Accent5 49" xfId="1378"/>
    <cellStyle name="Accent5 49 2" xfId="4940"/>
    <cellStyle name="Accent5 5" xfId="1379"/>
    <cellStyle name="Accent5 5 2" xfId="4941"/>
    <cellStyle name="Accent5 50" xfId="1380"/>
    <cellStyle name="Accent5 50 2" xfId="4942"/>
    <cellStyle name="Accent5 51" xfId="1381"/>
    <cellStyle name="Accent5 51 2" xfId="4943"/>
    <cellStyle name="Accent5 52" xfId="1382"/>
    <cellStyle name="Accent5 52 2" xfId="4944"/>
    <cellStyle name="Accent5 53" xfId="1383"/>
    <cellStyle name="Accent5 53 2" xfId="4945"/>
    <cellStyle name="Accent5 54" xfId="1384"/>
    <cellStyle name="Accent5 54 2" xfId="4946"/>
    <cellStyle name="Accent5 55" xfId="1385"/>
    <cellStyle name="Accent5 55 2" xfId="4947"/>
    <cellStyle name="Accent5 56" xfId="1386"/>
    <cellStyle name="Accent5 56 2" xfId="4948"/>
    <cellStyle name="Accent5 57" xfId="1387"/>
    <cellStyle name="Accent5 57 2" xfId="4949"/>
    <cellStyle name="Accent5 58" xfId="1388"/>
    <cellStyle name="Accent5 58 2" xfId="4950"/>
    <cellStyle name="Accent5 59" xfId="1389"/>
    <cellStyle name="Accent5 59 2" xfId="4951"/>
    <cellStyle name="Accent5 6" xfId="1390"/>
    <cellStyle name="Accent5 6 2" xfId="4952"/>
    <cellStyle name="Accent5 60" xfId="4953"/>
    <cellStyle name="Accent5 7" xfId="1391"/>
    <cellStyle name="Accent5 7 2" xfId="4954"/>
    <cellStyle name="Accent5 8" xfId="1392"/>
    <cellStyle name="Accent5 8 2" xfId="4955"/>
    <cellStyle name="Accent5 9" xfId="1393"/>
    <cellStyle name="Accent5 9 2" xfId="4956"/>
    <cellStyle name="Accent6 10" xfId="1394"/>
    <cellStyle name="Accent6 10 2" xfId="4957"/>
    <cellStyle name="Accent6 11" xfId="1395"/>
    <cellStyle name="Accent6 11 2" xfId="4958"/>
    <cellStyle name="Accent6 12" xfId="1396"/>
    <cellStyle name="Accent6 12 2" xfId="4959"/>
    <cellStyle name="Accent6 13" xfId="1397"/>
    <cellStyle name="Accent6 13 2" xfId="4960"/>
    <cellStyle name="Accent6 14" xfId="1398"/>
    <cellStyle name="Accent6 14 2" xfId="4961"/>
    <cellStyle name="Accent6 15" xfId="1399"/>
    <cellStyle name="Accent6 15 2" xfId="4962"/>
    <cellStyle name="Accent6 16" xfId="1400"/>
    <cellStyle name="Accent6 16 2" xfId="4963"/>
    <cellStyle name="Accent6 17" xfId="1401"/>
    <cellStyle name="Accent6 17 2" xfId="4964"/>
    <cellStyle name="Accent6 18" xfId="1402"/>
    <cellStyle name="Accent6 18 2" xfId="4965"/>
    <cellStyle name="Accent6 19" xfId="1403"/>
    <cellStyle name="Accent6 19 2" xfId="4966"/>
    <cellStyle name="Accent6 2" xfId="1404"/>
    <cellStyle name="Accent6 2 2" xfId="1405"/>
    <cellStyle name="Accent6 2 2 2" xfId="4967"/>
    <cellStyle name="Accent6 2 3" xfId="4968"/>
    <cellStyle name="Accent6 20" xfId="1406"/>
    <cellStyle name="Accent6 20 2" xfId="4969"/>
    <cellStyle name="Accent6 21" xfId="1407"/>
    <cellStyle name="Accent6 21 2" xfId="4970"/>
    <cellStyle name="Accent6 22" xfId="1408"/>
    <cellStyle name="Accent6 22 2" xfId="4971"/>
    <cellStyle name="Accent6 23" xfId="1409"/>
    <cellStyle name="Accent6 23 2" xfId="4972"/>
    <cellStyle name="Accent6 24" xfId="1410"/>
    <cellStyle name="Accent6 24 2" xfId="4973"/>
    <cellStyle name="Accent6 25" xfId="1411"/>
    <cellStyle name="Accent6 25 2" xfId="4974"/>
    <cellStyle name="Accent6 26" xfId="1412"/>
    <cellStyle name="Accent6 26 2" xfId="4975"/>
    <cellStyle name="Accent6 27" xfId="1413"/>
    <cellStyle name="Accent6 27 2" xfId="4976"/>
    <cellStyle name="Accent6 28" xfId="1414"/>
    <cellStyle name="Accent6 28 2" xfId="4977"/>
    <cellStyle name="Accent6 29" xfId="1415"/>
    <cellStyle name="Accent6 29 2" xfId="4978"/>
    <cellStyle name="Accent6 3" xfId="1416"/>
    <cellStyle name="Accent6 3 2" xfId="4979"/>
    <cellStyle name="Accent6 30" xfId="1417"/>
    <cellStyle name="Accent6 30 2" xfId="4980"/>
    <cellStyle name="Accent6 31" xfId="1418"/>
    <cellStyle name="Accent6 31 2" xfId="4981"/>
    <cellStyle name="Accent6 32" xfId="1419"/>
    <cellStyle name="Accent6 32 2" xfId="4982"/>
    <cellStyle name="Accent6 33" xfId="1420"/>
    <cellStyle name="Accent6 33 2" xfId="4983"/>
    <cellStyle name="Accent6 34" xfId="1421"/>
    <cellStyle name="Accent6 34 2" xfId="4984"/>
    <cellStyle name="Accent6 35" xfId="1422"/>
    <cellStyle name="Accent6 35 2" xfId="4985"/>
    <cellStyle name="Accent6 36" xfId="1423"/>
    <cellStyle name="Accent6 36 2" xfId="4986"/>
    <cellStyle name="Accent6 37" xfId="1424"/>
    <cellStyle name="Accent6 37 2" xfId="4987"/>
    <cellStyle name="Accent6 38" xfId="1425"/>
    <cellStyle name="Accent6 38 2" xfId="4988"/>
    <cellStyle name="Accent6 39" xfId="1426"/>
    <cellStyle name="Accent6 39 2" xfId="4989"/>
    <cellStyle name="Accent6 4" xfId="1427"/>
    <cellStyle name="Accent6 4 2" xfId="4990"/>
    <cellStyle name="Accent6 40" xfId="1428"/>
    <cellStyle name="Accent6 40 2" xfId="4991"/>
    <cellStyle name="Accent6 41" xfId="1429"/>
    <cellStyle name="Accent6 41 2" xfId="4992"/>
    <cellStyle name="Accent6 42" xfId="1430"/>
    <cellStyle name="Accent6 42 2" xfId="4993"/>
    <cellStyle name="Accent6 43" xfId="1431"/>
    <cellStyle name="Accent6 43 2" xfId="4994"/>
    <cellStyle name="Accent6 44" xfId="1432"/>
    <cellStyle name="Accent6 44 2" xfId="4995"/>
    <cellStyle name="Accent6 45" xfId="1433"/>
    <cellStyle name="Accent6 45 2" xfId="4996"/>
    <cellStyle name="Accent6 46" xfId="1434"/>
    <cellStyle name="Accent6 46 2" xfId="4997"/>
    <cellStyle name="Accent6 47" xfId="1435"/>
    <cellStyle name="Accent6 47 2" xfId="4998"/>
    <cellStyle name="Accent6 48" xfId="1436"/>
    <cellStyle name="Accent6 48 2" xfId="4999"/>
    <cellStyle name="Accent6 49" xfId="1437"/>
    <cellStyle name="Accent6 49 2" xfId="5000"/>
    <cellStyle name="Accent6 5" xfId="1438"/>
    <cellStyle name="Accent6 5 2" xfId="5001"/>
    <cellStyle name="Accent6 50" xfId="1439"/>
    <cellStyle name="Accent6 50 2" xfId="5002"/>
    <cellStyle name="Accent6 51" xfId="1440"/>
    <cellStyle name="Accent6 51 2" xfId="5003"/>
    <cellStyle name="Accent6 52" xfId="1441"/>
    <cellStyle name="Accent6 52 2" xfId="5004"/>
    <cellStyle name="Accent6 53" xfId="1442"/>
    <cellStyle name="Accent6 53 2" xfId="5005"/>
    <cellStyle name="Accent6 54" xfId="1443"/>
    <cellStyle name="Accent6 54 2" xfId="5006"/>
    <cellStyle name="Accent6 55" xfId="1444"/>
    <cellStyle name="Accent6 55 2" xfId="5007"/>
    <cellStyle name="Accent6 56" xfId="1445"/>
    <cellStyle name="Accent6 56 2" xfId="5008"/>
    <cellStyle name="Accent6 57" xfId="1446"/>
    <cellStyle name="Accent6 57 2" xfId="5009"/>
    <cellStyle name="Accent6 58" xfId="1447"/>
    <cellStyle name="Accent6 58 2" xfId="5010"/>
    <cellStyle name="Accent6 59" xfId="1448"/>
    <cellStyle name="Accent6 59 2" xfId="5011"/>
    <cellStyle name="Accent6 6" xfId="1449"/>
    <cellStyle name="Accent6 6 2" xfId="5012"/>
    <cellStyle name="Accent6 60" xfId="5013"/>
    <cellStyle name="Accent6 7" xfId="1450"/>
    <cellStyle name="Accent6 7 2" xfId="5014"/>
    <cellStyle name="Accent6 8" xfId="1451"/>
    <cellStyle name="Accent6 8 2" xfId="5015"/>
    <cellStyle name="Accent6 9" xfId="1452"/>
    <cellStyle name="Accent6 9 2" xfId="5016"/>
    <cellStyle name="ÅëÈ­ [0]_¿ì¹°Åë" xfId="16725"/>
    <cellStyle name="AeE­ [0]_INQUIRY ¿µ¾÷AßAø " xfId="16726"/>
    <cellStyle name="ÅëÈ­_¿ì¹°Åë" xfId="16727"/>
    <cellStyle name="AeE­_INQUIRY ¿µ¾÷AßAø " xfId="16728"/>
    <cellStyle name="args.style" xfId="16729"/>
    <cellStyle name="ÄÞ¸¶ [0]_¿ì¹°Åë" xfId="16730"/>
    <cellStyle name="AÞ¸¶ [0]_INQUIRY ¿?¾÷AßAø " xfId="16731"/>
    <cellStyle name="ÄÞ¸¶_¿ì¹°Åë" xfId="16732"/>
    <cellStyle name="AÞ¸¶_INQUIRY ¿?¾÷AßAø " xfId="16733"/>
    <cellStyle name="ÄÞ¸¶_L601CPT" xfId="16734"/>
    <cellStyle name="AutoFormat Options" xfId="16735"/>
    <cellStyle name="Bad 10" xfId="1453"/>
    <cellStyle name="Bad 10 2" xfId="5017"/>
    <cellStyle name="Bad 11" xfId="1454"/>
    <cellStyle name="Bad 11 2" xfId="5018"/>
    <cellStyle name="Bad 12" xfId="1455"/>
    <cellStyle name="Bad 12 2" xfId="5019"/>
    <cellStyle name="Bad 13" xfId="1456"/>
    <cellStyle name="Bad 13 2" xfId="5020"/>
    <cellStyle name="Bad 14" xfId="1457"/>
    <cellStyle name="Bad 14 2" xfId="5021"/>
    <cellStyle name="Bad 15" xfId="1458"/>
    <cellStyle name="Bad 15 2" xfId="5022"/>
    <cellStyle name="Bad 16" xfId="1459"/>
    <cellStyle name="Bad 16 2" xfId="5023"/>
    <cellStyle name="Bad 17" xfId="1460"/>
    <cellStyle name="Bad 17 2" xfId="5024"/>
    <cellStyle name="Bad 18" xfId="1461"/>
    <cellStyle name="Bad 18 2" xfId="5025"/>
    <cellStyle name="Bad 19" xfId="1462"/>
    <cellStyle name="Bad 19 2" xfId="5026"/>
    <cellStyle name="Bad 2" xfId="1463"/>
    <cellStyle name="Bad 2 2" xfId="1464"/>
    <cellStyle name="Bad 2 2 2" xfId="5027"/>
    <cellStyle name="Bad 2 3" xfId="5028"/>
    <cellStyle name="Bad 20" xfId="1465"/>
    <cellStyle name="Bad 20 2" xfId="5029"/>
    <cellStyle name="Bad 21" xfId="1466"/>
    <cellStyle name="Bad 21 2" xfId="5030"/>
    <cellStyle name="Bad 22" xfId="1467"/>
    <cellStyle name="Bad 22 2" xfId="5031"/>
    <cellStyle name="Bad 23" xfId="1468"/>
    <cellStyle name="Bad 23 2" xfId="5032"/>
    <cellStyle name="Bad 24" xfId="1469"/>
    <cellStyle name="Bad 24 2" xfId="5033"/>
    <cellStyle name="Bad 25" xfId="1470"/>
    <cellStyle name="Bad 25 2" xfId="5034"/>
    <cellStyle name="Bad 26" xfId="1471"/>
    <cellStyle name="Bad 26 2" xfId="5035"/>
    <cellStyle name="Bad 27" xfId="1472"/>
    <cellStyle name="Bad 27 2" xfId="5036"/>
    <cellStyle name="Bad 28" xfId="1473"/>
    <cellStyle name="Bad 28 2" xfId="5037"/>
    <cellStyle name="Bad 29" xfId="1474"/>
    <cellStyle name="Bad 29 2" xfId="5038"/>
    <cellStyle name="Bad 3" xfId="1475"/>
    <cellStyle name="Bad 3 2" xfId="5039"/>
    <cellStyle name="Bad 30" xfId="1476"/>
    <cellStyle name="Bad 30 2" xfId="5040"/>
    <cellStyle name="Bad 31" xfId="1477"/>
    <cellStyle name="Bad 31 2" xfId="5041"/>
    <cellStyle name="Bad 32" xfId="1478"/>
    <cellStyle name="Bad 32 2" xfId="5042"/>
    <cellStyle name="Bad 33" xfId="1479"/>
    <cellStyle name="Bad 33 2" xfId="5043"/>
    <cellStyle name="Bad 34" xfId="1480"/>
    <cellStyle name="Bad 34 2" xfId="5044"/>
    <cellStyle name="Bad 35" xfId="1481"/>
    <cellStyle name="Bad 35 2" xfId="5045"/>
    <cellStyle name="Bad 36" xfId="1482"/>
    <cellStyle name="Bad 36 2" xfId="5046"/>
    <cellStyle name="Bad 37" xfId="1483"/>
    <cellStyle name="Bad 37 2" xfId="5047"/>
    <cellStyle name="Bad 38" xfId="1484"/>
    <cellStyle name="Bad 38 2" xfId="5048"/>
    <cellStyle name="Bad 39" xfId="1485"/>
    <cellStyle name="Bad 39 2" xfId="5049"/>
    <cellStyle name="Bad 4" xfId="1486"/>
    <cellStyle name="Bad 4 2" xfId="5050"/>
    <cellStyle name="Bad 40" xfId="1487"/>
    <cellStyle name="Bad 40 2" xfId="5051"/>
    <cellStyle name="Bad 41" xfId="1488"/>
    <cellStyle name="Bad 41 2" xfId="5052"/>
    <cellStyle name="Bad 42" xfId="1489"/>
    <cellStyle name="Bad 42 2" xfId="5053"/>
    <cellStyle name="Bad 43" xfId="1490"/>
    <cellStyle name="Bad 43 2" xfId="5054"/>
    <cellStyle name="Bad 44" xfId="1491"/>
    <cellStyle name="Bad 44 2" xfId="5055"/>
    <cellStyle name="Bad 45" xfId="1492"/>
    <cellStyle name="Bad 45 2" xfId="5056"/>
    <cellStyle name="Bad 46" xfId="1493"/>
    <cellStyle name="Bad 46 2" xfId="5057"/>
    <cellStyle name="Bad 47" xfId="1494"/>
    <cellStyle name="Bad 47 2" xfId="5058"/>
    <cellStyle name="Bad 48" xfId="1495"/>
    <cellStyle name="Bad 48 2" xfId="5059"/>
    <cellStyle name="Bad 49" xfId="1496"/>
    <cellStyle name="Bad 49 2" xfId="5060"/>
    <cellStyle name="Bad 5" xfId="1497"/>
    <cellStyle name="Bad 5 2" xfId="5061"/>
    <cellStyle name="Bad 50" xfId="1498"/>
    <cellStyle name="Bad 50 2" xfId="5062"/>
    <cellStyle name="Bad 51" xfId="1499"/>
    <cellStyle name="Bad 51 2" xfId="5063"/>
    <cellStyle name="Bad 52" xfId="1500"/>
    <cellStyle name="Bad 52 2" xfId="5064"/>
    <cellStyle name="Bad 53" xfId="1501"/>
    <cellStyle name="Bad 53 2" xfId="5065"/>
    <cellStyle name="Bad 54" xfId="1502"/>
    <cellStyle name="Bad 54 2" xfId="5066"/>
    <cellStyle name="Bad 55" xfId="1503"/>
    <cellStyle name="Bad 55 2" xfId="5067"/>
    <cellStyle name="Bad 56" xfId="1504"/>
    <cellStyle name="Bad 56 2" xfId="5068"/>
    <cellStyle name="Bad 57" xfId="1505"/>
    <cellStyle name="Bad 57 2" xfId="5069"/>
    <cellStyle name="Bad 58" xfId="1506"/>
    <cellStyle name="Bad 58 2" xfId="5070"/>
    <cellStyle name="Bad 59" xfId="1507"/>
    <cellStyle name="Bad 59 2" xfId="5071"/>
    <cellStyle name="Bad 6" xfId="1508"/>
    <cellStyle name="Bad 6 2" xfId="5072"/>
    <cellStyle name="Bad 60" xfId="5073"/>
    <cellStyle name="Bad 7" xfId="1509"/>
    <cellStyle name="Bad 7 2" xfId="5074"/>
    <cellStyle name="Bad 8" xfId="1510"/>
    <cellStyle name="Bad 8 2" xfId="5075"/>
    <cellStyle name="Bad 9" xfId="1511"/>
    <cellStyle name="Bad 9 2" xfId="5076"/>
    <cellStyle name="C?AØ_¿?¾÷CoE² " xfId="16736"/>
    <cellStyle name="Ç¥ÁØ_#2(M17)_1" xfId="16737"/>
    <cellStyle name="C￥AØ_¿μ¾÷CoE² " xfId="16738"/>
    <cellStyle name="Calc Currency (0)" xfId="16739"/>
    <cellStyle name="Calc Currency (2)" xfId="16740"/>
    <cellStyle name="Calc Percent (0)" xfId="16741"/>
    <cellStyle name="Calc Percent (1)" xfId="16742"/>
    <cellStyle name="Calc Percent (2)" xfId="16743"/>
    <cellStyle name="Calc Units (0)" xfId="16744"/>
    <cellStyle name="Calc Units (1)" xfId="16745"/>
    <cellStyle name="Calc Units (2)" xfId="16746"/>
    <cellStyle name="Calculation 10" xfId="1512"/>
    <cellStyle name="Calculation 10 10" xfId="5077"/>
    <cellStyle name="Calculation 10 11" xfId="5078"/>
    <cellStyle name="Calculation 10 12" xfId="5079"/>
    <cellStyle name="Calculation 10 13" xfId="5080"/>
    <cellStyle name="Calculation 10 14" xfId="5081"/>
    <cellStyle name="Calculation 10 15" xfId="5082"/>
    <cellStyle name="Calculation 10 16" xfId="5083"/>
    <cellStyle name="Calculation 10 17" xfId="5084"/>
    <cellStyle name="Calculation 10 18" xfId="5085"/>
    <cellStyle name="Calculation 10 19" xfId="5086"/>
    <cellStyle name="Calculation 10 2" xfId="5087"/>
    <cellStyle name="Calculation 10 20" xfId="5088"/>
    <cellStyle name="Calculation 10 21" xfId="5089"/>
    <cellStyle name="Calculation 10 3" xfId="5090"/>
    <cellStyle name="Calculation 10 4" xfId="5091"/>
    <cellStyle name="Calculation 10 5" xfId="5092"/>
    <cellStyle name="Calculation 10 6" xfId="5093"/>
    <cellStyle name="Calculation 10 7" xfId="5094"/>
    <cellStyle name="Calculation 10 8" xfId="5095"/>
    <cellStyle name="Calculation 10 9" xfId="5096"/>
    <cellStyle name="Calculation 11" xfId="1513"/>
    <cellStyle name="Calculation 11 10" xfId="5097"/>
    <cellStyle name="Calculation 11 11" xfId="5098"/>
    <cellStyle name="Calculation 11 12" xfId="5099"/>
    <cellStyle name="Calculation 11 13" xfId="5100"/>
    <cellStyle name="Calculation 11 14" xfId="5101"/>
    <cellStyle name="Calculation 11 15" xfId="5102"/>
    <cellStyle name="Calculation 11 16" xfId="5103"/>
    <cellStyle name="Calculation 11 17" xfId="5104"/>
    <cellStyle name="Calculation 11 18" xfId="5105"/>
    <cellStyle name="Calculation 11 19" xfId="5106"/>
    <cellStyle name="Calculation 11 2" xfId="5107"/>
    <cellStyle name="Calculation 11 20" xfId="5108"/>
    <cellStyle name="Calculation 11 21" xfId="5109"/>
    <cellStyle name="Calculation 11 3" xfId="5110"/>
    <cellStyle name="Calculation 11 4" xfId="5111"/>
    <cellStyle name="Calculation 11 5" xfId="5112"/>
    <cellStyle name="Calculation 11 6" xfId="5113"/>
    <cellStyle name="Calculation 11 7" xfId="5114"/>
    <cellStyle name="Calculation 11 8" xfId="5115"/>
    <cellStyle name="Calculation 11 9" xfId="5116"/>
    <cellStyle name="Calculation 12" xfId="1514"/>
    <cellStyle name="Calculation 12 10" xfId="5117"/>
    <cellStyle name="Calculation 12 11" xfId="5118"/>
    <cellStyle name="Calculation 12 12" xfId="5119"/>
    <cellStyle name="Calculation 12 13" xfId="5120"/>
    <cellStyle name="Calculation 12 14" xfId="5121"/>
    <cellStyle name="Calculation 12 15" xfId="5122"/>
    <cellStyle name="Calculation 12 16" xfId="5123"/>
    <cellStyle name="Calculation 12 17" xfId="5124"/>
    <cellStyle name="Calculation 12 18" xfId="5125"/>
    <cellStyle name="Calculation 12 19" xfId="5126"/>
    <cellStyle name="Calculation 12 2" xfId="5127"/>
    <cellStyle name="Calculation 12 20" xfId="5128"/>
    <cellStyle name="Calculation 12 21" xfId="5129"/>
    <cellStyle name="Calculation 12 3" xfId="5130"/>
    <cellStyle name="Calculation 12 4" xfId="5131"/>
    <cellStyle name="Calculation 12 5" xfId="5132"/>
    <cellStyle name="Calculation 12 6" xfId="5133"/>
    <cellStyle name="Calculation 12 7" xfId="5134"/>
    <cellStyle name="Calculation 12 8" xfId="5135"/>
    <cellStyle name="Calculation 12 9" xfId="5136"/>
    <cellStyle name="Calculation 13" xfId="1515"/>
    <cellStyle name="Calculation 13 10" xfId="5137"/>
    <cellStyle name="Calculation 13 11" xfId="5138"/>
    <cellStyle name="Calculation 13 12" xfId="5139"/>
    <cellStyle name="Calculation 13 13" xfId="5140"/>
    <cellStyle name="Calculation 13 14" xfId="5141"/>
    <cellStyle name="Calculation 13 15" xfId="5142"/>
    <cellStyle name="Calculation 13 16" xfId="5143"/>
    <cellStyle name="Calculation 13 17" xfId="5144"/>
    <cellStyle name="Calculation 13 18" xfId="5145"/>
    <cellStyle name="Calculation 13 19" xfId="5146"/>
    <cellStyle name="Calculation 13 2" xfId="5147"/>
    <cellStyle name="Calculation 13 20" xfId="5148"/>
    <cellStyle name="Calculation 13 21" xfId="5149"/>
    <cellStyle name="Calculation 13 3" xfId="5150"/>
    <cellStyle name="Calculation 13 4" xfId="5151"/>
    <cellStyle name="Calculation 13 5" xfId="5152"/>
    <cellStyle name="Calculation 13 6" xfId="5153"/>
    <cellStyle name="Calculation 13 7" xfId="5154"/>
    <cellStyle name="Calculation 13 8" xfId="5155"/>
    <cellStyle name="Calculation 13 9" xfId="5156"/>
    <cellStyle name="Calculation 14" xfId="1516"/>
    <cellStyle name="Calculation 14 10" xfId="5157"/>
    <cellStyle name="Calculation 14 11" xfId="5158"/>
    <cellStyle name="Calculation 14 12" xfId="5159"/>
    <cellStyle name="Calculation 14 13" xfId="5160"/>
    <cellStyle name="Calculation 14 14" xfId="5161"/>
    <cellStyle name="Calculation 14 15" xfId="5162"/>
    <cellStyle name="Calculation 14 16" xfId="5163"/>
    <cellStyle name="Calculation 14 17" xfId="5164"/>
    <cellStyle name="Calculation 14 18" xfId="5165"/>
    <cellStyle name="Calculation 14 19" xfId="5166"/>
    <cellStyle name="Calculation 14 2" xfId="5167"/>
    <cellStyle name="Calculation 14 20" xfId="5168"/>
    <cellStyle name="Calculation 14 21" xfId="5169"/>
    <cellStyle name="Calculation 14 3" xfId="5170"/>
    <cellStyle name="Calculation 14 4" xfId="5171"/>
    <cellStyle name="Calculation 14 5" xfId="5172"/>
    <cellStyle name="Calculation 14 6" xfId="5173"/>
    <cellStyle name="Calculation 14 7" xfId="5174"/>
    <cellStyle name="Calculation 14 8" xfId="5175"/>
    <cellStyle name="Calculation 14 9" xfId="5176"/>
    <cellStyle name="Calculation 15" xfId="1517"/>
    <cellStyle name="Calculation 15 10" xfId="5177"/>
    <cellStyle name="Calculation 15 11" xfId="5178"/>
    <cellStyle name="Calculation 15 12" xfId="5179"/>
    <cellStyle name="Calculation 15 13" xfId="5180"/>
    <cellStyle name="Calculation 15 14" xfId="5181"/>
    <cellStyle name="Calculation 15 15" xfId="5182"/>
    <cellStyle name="Calculation 15 16" xfId="5183"/>
    <cellStyle name="Calculation 15 17" xfId="5184"/>
    <cellStyle name="Calculation 15 18" xfId="5185"/>
    <cellStyle name="Calculation 15 19" xfId="5186"/>
    <cellStyle name="Calculation 15 2" xfId="5187"/>
    <cellStyle name="Calculation 15 20" xfId="5188"/>
    <cellStyle name="Calculation 15 21" xfId="5189"/>
    <cellStyle name="Calculation 15 3" xfId="5190"/>
    <cellStyle name="Calculation 15 4" xfId="5191"/>
    <cellStyle name="Calculation 15 5" xfId="5192"/>
    <cellStyle name="Calculation 15 6" xfId="5193"/>
    <cellStyle name="Calculation 15 7" xfId="5194"/>
    <cellStyle name="Calculation 15 8" xfId="5195"/>
    <cellStyle name="Calculation 15 9" xfId="5196"/>
    <cellStyle name="Calculation 16" xfId="1518"/>
    <cellStyle name="Calculation 16 10" xfId="5197"/>
    <cellStyle name="Calculation 16 11" xfId="5198"/>
    <cellStyle name="Calculation 16 12" xfId="5199"/>
    <cellStyle name="Calculation 16 13" xfId="5200"/>
    <cellStyle name="Calculation 16 14" xfId="5201"/>
    <cellStyle name="Calculation 16 15" xfId="5202"/>
    <cellStyle name="Calculation 16 16" xfId="5203"/>
    <cellStyle name="Calculation 16 17" xfId="5204"/>
    <cellStyle name="Calculation 16 18" xfId="5205"/>
    <cellStyle name="Calculation 16 19" xfId="5206"/>
    <cellStyle name="Calculation 16 2" xfId="5207"/>
    <cellStyle name="Calculation 16 20" xfId="5208"/>
    <cellStyle name="Calculation 16 21" xfId="5209"/>
    <cellStyle name="Calculation 16 3" xfId="5210"/>
    <cellStyle name="Calculation 16 4" xfId="5211"/>
    <cellStyle name="Calculation 16 5" xfId="5212"/>
    <cellStyle name="Calculation 16 6" xfId="5213"/>
    <cellStyle name="Calculation 16 7" xfId="5214"/>
    <cellStyle name="Calculation 16 8" xfId="5215"/>
    <cellStyle name="Calculation 16 9" xfId="5216"/>
    <cellStyle name="Calculation 17" xfId="1519"/>
    <cellStyle name="Calculation 17 10" xfId="5217"/>
    <cellStyle name="Calculation 17 11" xfId="5218"/>
    <cellStyle name="Calculation 17 12" xfId="5219"/>
    <cellStyle name="Calculation 17 13" xfId="5220"/>
    <cellStyle name="Calculation 17 14" xfId="5221"/>
    <cellStyle name="Calculation 17 15" xfId="5222"/>
    <cellStyle name="Calculation 17 16" xfId="5223"/>
    <cellStyle name="Calculation 17 17" xfId="5224"/>
    <cellStyle name="Calculation 17 18" xfId="5225"/>
    <cellStyle name="Calculation 17 19" xfId="5226"/>
    <cellStyle name="Calculation 17 2" xfId="5227"/>
    <cellStyle name="Calculation 17 20" xfId="5228"/>
    <cellStyle name="Calculation 17 21" xfId="5229"/>
    <cellStyle name="Calculation 17 3" xfId="5230"/>
    <cellStyle name="Calculation 17 4" xfId="5231"/>
    <cellStyle name="Calculation 17 5" xfId="5232"/>
    <cellStyle name="Calculation 17 6" xfId="5233"/>
    <cellStyle name="Calculation 17 7" xfId="5234"/>
    <cellStyle name="Calculation 17 8" xfId="5235"/>
    <cellStyle name="Calculation 17 9" xfId="5236"/>
    <cellStyle name="Calculation 18" xfId="1520"/>
    <cellStyle name="Calculation 18 10" xfId="5237"/>
    <cellStyle name="Calculation 18 11" xfId="5238"/>
    <cellStyle name="Calculation 18 12" xfId="5239"/>
    <cellStyle name="Calculation 18 13" xfId="5240"/>
    <cellStyle name="Calculation 18 14" xfId="5241"/>
    <cellStyle name="Calculation 18 15" xfId="5242"/>
    <cellStyle name="Calculation 18 16" xfId="5243"/>
    <cellStyle name="Calculation 18 17" xfId="5244"/>
    <cellStyle name="Calculation 18 18" xfId="5245"/>
    <cellStyle name="Calculation 18 19" xfId="5246"/>
    <cellStyle name="Calculation 18 2" xfId="5247"/>
    <cellStyle name="Calculation 18 20" xfId="5248"/>
    <cellStyle name="Calculation 18 21" xfId="5249"/>
    <cellStyle name="Calculation 18 3" xfId="5250"/>
    <cellStyle name="Calculation 18 4" xfId="5251"/>
    <cellStyle name="Calculation 18 5" xfId="5252"/>
    <cellStyle name="Calculation 18 6" xfId="5253"/>
    <cellStyle name="Calculation 18 7" xfId="5254"/>
    <cellStyle name="Calculation 18 8" xfId="5255"/>
    <cellStyle name="Calculation 18 9" xfId="5256"/>
    <cellStyle name="Calculation 19" xfId="1521"/>
    <cellStyle name="Calculation 19 10" xfId="5257"/>
    <cellStyle name="Calculation 19 11" xfId="5258"/>
    <cellStyle name="Calculation 19 12" xfId="5259"/>
    <cellStyle name="Calculation 19 13" xfId="5260"/>
    <cellStyle name="Calculation 19 14" xfId="5261"/>
    <cellStyle name="Calculation 19 15" xfId="5262"/>
    <cellStyle name="Calculation 19 16" xfId="5263"/>
    <cellStyle name="Calculation 19 17" xfId="5264"/>
    <cellStyle name="Calculation 19 18" xfId="5265"/>
    <cellStyle name="Calculation 19 19" xfId="5266"/>
    <cellStyle name="Calculation 19 2" xfId="5267"/>
    <cellStyle name="Calculation 19 20" xfId="5268"/>
    <cellStyle name="Calculation 19 21" xfId="5269"/>
    <cellStyle name="Calculation 19 3" xfId="5270"/>
    <cellStyle name="Calculation 19 4" xfId="5271"/>
    <cellStyle name="Calculation 19 5" xfId="5272"/>
    <cellStyle name="Calculation 19 6" xfId="5273"/>
    <cellStyle name="Calculation 19 7" xfId="5274"/>
    <cellStyle name="Calculation 19 8" xfId="5275"/>
    <cellStyle name="Calculation 19 9" xfId="5276"/>
    <cellStyle name="Calculation 2" xfId="1522"/>
    <cellStyle name="Calculation 2 10" xfId="5277"/>
    <cellStyle name="Calculation 2 11" xfId="5278"/>
    <cellStyle name="Calculation 2 12" xfId="5279"/>
    <cellStyle name="Calculation 2 13" xfId="5280"/>
    <cellStyle name="Calculation 2 14" xfId="5281"/>
    <cellStyle name="Calculation 2 15" xfId="5282"/>
    <cellStyle name="Calculation 2 16" xfId="5283"/>
    <cellStyle name="Calculation 2 17" xfId="5284"/>
    <cellStyle name="Calculation 2 18" xfId="5285"/>
    <cellStyle name="Calculation 2 19" xfId="5286"/>
    <cellStyle name="Calculation 2 2" xfId="1523"/>
    <cellStyle name="Calculation 2 2 10" xfId="5287"/>
    <cellStyle name="Calculation 2 2 11" xfId="5288"/>
    <cellStyle name="Calculation 2 2 12" xfId="5289"/>
    <cellStyle name="Calculation 2 2 13" xfId="5290"/>
    <cellStyle name="Calculation 2 2 14" xfId="5291"/>
    <cellStyle name="Calculation 2 2 15" xfId="5292"/>
    <cellStyle name="Calculation 2 2 16" xfId="5293"/>
    <cellStyle name="Calculation 2 2 17" xfId="5294"/>
    <cellStyle name="Calculation 2 2 18" xfId="5295"/>
    <cellStyle name="Calculation 2 2 19" xfId="5296"/>
    <cellStyle name="Calculation 2 2 2" xfId="5297"/>
    <cellStyle name="Calculation 2 2 20" xfId="5298"/>
    <cellStyle name="Calculation 2 2 21" xfId="5299"/>
    <cellStyle name="Calculation 2 2 3" xfId="5300"/>
    <cellStyle name="Calculation 2 2 4" xfId="5301"/>
    <cellStyle name="Calculation 2 2 5" xfId="5302"/>
    <cellStyle name="Calculation 2 2 6" xfId="5303"/>
    <cellStyle name="Calculation 2 2 7" xfId="5304"/>
    <cellStyle name="Calculation 2 2 8" xfId="5305"/>
    <cellStyle name="Calculation 2 2 9" xfId="5306"/>
    <cellStyle name="Calculation 2 20" xfId="5307"/>
    <cellStyle name="Calculation 2 21" xfId="5308"/>
    <cellStyle name="Calculation 2 22" xfId="5309"/>
    <cellStyle name="Calculation 2 3" xfId="5310"/>
    <cellStyle name="Calculation 2 4" xfId="5311"/>
    <cellStyle name="Calculation 2 5" xfId="5312"/>
    <cellStyle name="Calculation 2 6" xfId="5313"/>
    <cellStyle name="Calculation 2 7" xfId="5314"/>
    <cellStyle name="Calculation 2 8" xfId="5315"/>
    <cellStyle name="Calculation 2 9" xfId="5316"/>
    <cellStyle name="Calculation 20" xfId="1524"/>
    <cellStyle name="Calculation 20 10" xfId="5317"/>
    <cellStyle name="Calculation 20 11" xfId="5318"/>
    <cellStyle name="Calculation 20 12" xfId="5319"/>
    <cellStyle name="Calculation 20 13" xfId="5320"/>
    <cellStyle name="Calculation 20 14" xfId="5321"/>
    <cellStyle name="Calculation 20 15" xfId="5322"/>
    <cellStyle name="Calculation 20 16" xfId="5323"/>
    <cellStyle name="Calculation 20 17" xfId="5324"/>
    <cellStyle name="Calculation 20 18" xfId="5325"/>
    <cellStyle name="Calculation 20 19" xfId="5326"/>
    <cellStyle name="Calculation 20 2" xfId="5327"/>
    <cellStyle name="Calculation 20 20" xfId="5328"/>
    <cellStyle name="Calculation 20 21" xfId="5329"/>
    <cellStyle name="Calculation 20 3" xfId="5330"/>
    <cellStyle name="Calculation 20 4" xfId="5331"/>
    <cellStyle name="Calculation 20 5" xfId="5332"/>
    <cellStyle name="Calculation 20 6" xfId="5333"/>
    <cellStyle name="Calculation 20 7" xfId="5334"/>
    <cellStyle name="Calculation 20 8" xfId="5335"/>
    <cellStyle name="Calculation 20 9" xfId="5336"/>
    <cellStyle name="Calculation 21" xfId="1525"/>
    <cellStyle name="Calculation 21 10" xfId="5337"/>
    <cellStyle name="Calculation 21 11" xfId="5338"/>
    <cellStyle name="Calculation 21 12" xfId="5339"/>
    <cellStyle name="Calculation 21 13" xfId="5340"/>
    <cellStyle name="Calculation 21 14" xfId="5341"/>
    <cellStyle name="Calculation 21 15" xfId="5342"/>
    <cellStyle name="Calculation 21 16" xfId="5343"/>
    <cellStyle name="Calculation 21 17" xfId="5344"/>
    <cellStyle name="Calculation 21 18" xfId="5345"/>
    <cellStyle name="Calculation 21 19" xfId="5346"/>
    <cellStyle name="Calculation 21 2" xfId="5347"/>
    <cellStyle name="Calculation 21 20" xfId="5348"/>
    <cellStyle name="Calculation 21 21" xfId="5349"/>
    <cellStyle name="Calculation 21 3" xfId="5350"/>
    <cellStyle name="Calculation 21 4" xfId="5351"/>
    <cellStyle name="Calculation 21 5" xfId="5352"/>
    <cellStyle name="Calculation 21 6" xfId="5353"/>
    <cellStyle name="Calculation 21 7" xfId="5354"/>
    <cellStyle name="Calculation 21 8" xfId="5355"/>
    <cellStyle name="Calculation 21 9" xfId="5356"/>
    <cellStyle name="Calculation 22" xfId="1526"/>
    <cellStyle name="Calculation 22 10" xfId="5357"/>
    <cellStyle name="Calculation 22 11" xfId="5358"/>
    <cellStyle name="Calculation 22 12" xfId="5359"/>
    <cellStyle name="Calculation 22 13" xfId="5360"/>
    <cellStyle name="Calculation 22 14" xfId="5361"/>
    <cellStyle name="Calculation 22 15" xfId="5362"/>
    <cellStyle name="Calculation 22 16" xfId="5363"/>
    <cellStyle name="Calculation 22 17" xfId="5364"/>
    <cellStyle name="Calculation 22 18" xfId="5365"/>
    <cellStyle name="Calculation 22 19" xfId="5366"/>
    <cellStyle name="Calculation 22 2" xfId="5367"/>
    <cellStyle name="Calculation 22 20" xfId="5368"/>
    <cellStyle name="Calculation 22 21" xfId="5369"/>
    <cellStyle name="Calculation 22 3" xfId="5370"/>
    <cellStyle name="Calculation 22 4" xfId="5371"/>
    <cellStyle name="Calculation 22 5" xfId="5372"/>
    <cellStyle name="Calculation 22 6" xfId="5373"/>
    <cellStyle name="Calculation 22 7" xfId="5374"/>
    <cellStyle name="Calculation 22 8" xfId="5375"/>
    <cellStyle name="Calculation 22 9" xfId="5376"/>
    <cellStyle name="Calculation 23" xfId="1527"/>
    <cellStyle name="Calculation 23 10" xfId="5377"/>
    <cellStyle name="Calculation 23 11" xfId="5378"/>
    <cellStyle name="Calculation 23 12" xfId="5379"/>
    <cellStyle name="Calculation 23 13" xfId="5380"/>
    <cellStyle name="Calculation 23 14" xfId="5381"/>
    <cellStyle name="Calculation 23 15" xfId="5382"/>
    <cellStyle name="Calculation 23 16" xfId="5383"/>
    <cellStyle name="Calculation 23 17" xfId="5384"/>
    <cellStyle name="Calculation 23 18" xfId="5385"/>
    <cellStyle name="Calculation 23 19" xfId="5386"/>
    <cellStyle name="Calculation 23 2" xfId="5387"/>
    <cellStyle name="Calculation 23 20" xfId="5388"/>
    <cellStyle name="Calculation 23 21" xfId="5389"/>
    <cellStyle name="Calculation 23 3" xfId="5390"/>
    <cellStyle name="Calculation 23 4" xfId="5391"/>
    <cellStyle name="Calculation 23 5" xfId="5392"/>
    <cellStyle name="Calculation 23 6" xfId="5393"/>
    <cellStyle name="Calculation 23 7" xfId="5394"/>
    <cellStyle name="Calculation 23 8" xfId="5395"/>
    <cellStyle name="Calculation 23 9" xfId="5396"/>
    <cellStyle name="Calculation 24" xfId="1528"/>
    <cellStyle name="Calculation 24 10" xfId="5397"/>
    <cellStyle name="Calculation 24 11" xfId="5398"/>
    <cellStyle name="Calculation 24 12" xfId="5399"/>
    <cellStyle name="Calculation 24 13" xfId="5400"/>
    <cellStyle name="Calculation 24 14" xfId="5401"/>
    <cellStyle name="Calculation 24 15" xfId="5402"/>
    <cellStyle name="Calculation 24 16" xfId="5403"/>
    <cellStyle name="Calculation 24 17" xfId="5404"/>
    <cellStyle name="Calculation 24 18" xfId="5405"/>
    <cellStyle name="Calculation 24 19" xfId="5406"/>
    <cellStyle name="Calculation 24 2" xfId="5407"/>
    <cellStyle name="Calculation 24 20" xfId="5408"/>
    <cellStyle name="Calculation 24 21" xfId="5409"/>
    <cellStyle name="Calculation 24 3" xfId="5410"/>
    <cellStyle name="Calculation 24 4" xfId="5411"/>
    <cellStyle name="Calculation 24 5" xfId="5412"/>
    <cellStyle name="Calculation 24 6" xfId="5413"/>
    <cellStyle name="Calculation 24 7" xfId="5414"/>
    <cellStyle name="Calculation 24 8" xfId="5415"/>
    <cellStyle name="Calculation 24 9" xfId="5416"/>
    <cellStyle name="Calculation 25" xfId="1529"/>
    <cellStyle name="Calculation 25 10" xfId="5417"/>
    <cellStyle name="Calculation 25 11" xfId="5418"/>
    <cellStyle name="Calculation 25 12" xfId="5419"/>
    <cellStyle name="Calculation 25 13" xfId="5420"/>
    <cellStyle name="Calculation 25 14" xfId="5421"/>
    <cellStyle name="Calculation 25 15" xfId="5422"/>
    <cellStyle name="Calculation 25 16" xfId="5423"/>
    <cellStyle name="Calculation 25 17" xfId="5424"/>
    <cellStyle name="Calculation 25 18" xfId="5425"/>
    <cellStyle name="Calculation 25 19" xfId="5426"/>
    <cellStyle name="Calculation 25 2" xfId="5427"/>
    <cellStyle name="Calculation 25 20" xfId="5428"/>
    <cellStyle name="Calculation 25 21" xfId="5429"/>
    <cellStyle name="Calculation 25 3" xfId="5430"/>
    <cellStyle name="Calculation 25 4" xfId="5431"/>
    <cellStyle name="Calculation 25 5" xfId="5432"/>
    <cellStyle name="Calculation 25 6" xfId="5433"/>
    <cellStyle name="Calculation 25 7" xfId="5434"/>
    <cellStyle name="Calculation 25 8" xfId="5435"/>
    <cellStyle name="Calculation 25 9" xfId="5436"/>
    <cellStyle name="Calculation 26" xfId="1530"/>
    <cellStyle name="Calculation 26 10" xfId="5437"/>
    <cellStyle name="Calculation 26 11" xfId="5438"/>
    <cellStyle name="Calculation 26 12" xfId="5439"/>
    <cellStyle name="Calculation 26 13" xfId="5440"/>
    <cellStyle name="Calculation 26 14" xfId="5441"/>
    <cellStyle name="Calculation 26 15" xfId="5442"/>
    <cellStyle name="Calculation 26 16" xfId="5443"/>
    <cellStyle name="Calculation 26 17" xfId="5444"/>
    <cellStyle name="Calculation 26 18" xfId="5445"/>
    <cellStyle name="Calculation 26 19" xfId="5446"/>
    <cellStyle name="Calculation 26 2" xfId="5447"/>
    <cellStyle name="Calculation 26 20" xfId="5448"/>
    <cellStyle name="Calculation 26 21" xfId="5449"/>
    <cellStyle name="Calculation 26 3" xfId="5450"/>
    <cellStyle name="Calculation 26 4" xfId="5451"/>
    <cellStyle name="Calculation 26 5" xfId="5452"/>
    <cellStyle name="Calculation 26 6" xfId="5453"/>
    <cellStyle name="Calculation 26 7" xfId="5454"/>
    <cellStyle name="Calculation 26 8" xfId="5455"/>
    <cellStyle name="Calculation 26 9" xfId="5456"/>
    <cellStyle name="Calculation 27" xfId="1531"/>
    <cellStyle name="Calculation 27 10" xfId="5457"/>
    <cellStyle name="Calculation 27 11" xfId="5458"/>
    <cellStyle name="Calculation 27 12" xfId="5459"/>
    <cellStyle name="Calculation 27 13" xfId="5460"/>
    <cellStyle name="Calculation 27 14" xfId="5461"/>
    <cellStyle name="Calculation 27 15" xfId="5462"/>
    <cellStyle name="Calculation 27 16" xfId="5463"/>
    <cellStyle name="Calculation 27 17" xfId="5464"/>
    <cellStyle name="Calculation 27 18" xfId="5465"/>
    <cellStyle name="Calculation 27 19" xfId="5466"/>
    <cellStyle name="Calculation 27 2" xfId="5467"/>
    <cellStyle name="Calculation 27 20" xfId="5468"/>
    <cellStyle name="Calculation 27 21" xfId="5469"/>
    <cellStyle name="Calculation 27 3" xfId="5470"/>
    <cellStyle name="Calculation 27 4" xfId="5471"/>
    <cellStyle name="Calculation 27 5" xfId="5472"/>
    <cellStyle name="Calculation 27 6" xfId="5473"/>
    <cellStyle name="Calculation 27 7" xfId="5474"/>
    <cellStyle name="Calculation 27 8" xfId="5475"/>
    <cellStyle name="Calculation 27 9" xfId="5476"/>
    <cellStyle name="Calculation 28" xfId="1532"/>
    <cellStyle name="Calculation 28 10" xfId="5477"/>
    <cellStyle name="Calculation 28 11" xfId="5478"/>
    <cellStyle name="Calculation 28 12" xfId="5479"/>
    <cellStyle name="Calculation 28 13" xfId="5480"/>
    <cellStyle name="Calculation 28 14" xfId="5481"/>
    <cellStyle name="Calculation 28 15" xfId="5482"/>
    <cellStyle name="Calculation 28 16" xfId="5483"/>
    <cellStyle name="Calculation 28 17" xfId="5484"/>
    <cellStyle name="Calculation 28 18" xfId="5485"/>
    <cellStyle name="Calculation 28 19" xfId="5486"/>
    <cellStyle name="Calculation 28 2" xfId="5487"/>
    <cellStyle name="Calculation 28 20" xfId="5488"/>
    <cellStyle name="Calculation 28 21" xfId="5489"/>
    <cellStyle name="Calculation 28 3" xfId="5490"/>
    <cellStyle name="Calculation 28 4" xfId="5491"/>
    <cellStyle name="Calculation 28 5" xfId="5492"/>
    <cellStyle name="Calculation 28 6" xfId="5493"/>
    <cellStyle name="Calculation 28 7" xfId="5494"/>
    <cellStyle name="Calculation 28 8" xfId="5495"/>
    <cellStyle name="Calculation 28 9" xfId="5496"/>
    <cellStyle name="Calculation 29" xfId="1533"/>
    <cellStyle name="Calculation 29 10" xfId="5497"/>
    <cellStyle name="Calculation 29 11" xfId="5498"/>
    <cellStyle name="Calculation 29 12" xfId="5499"/>
    <cellStyle name="Calculation 29 13" xfId="5500"/>
    <cellStyle name="Calculation 29 14" xfId="5501"/>
    <cellStyle name="Calculation 29 15" xfId="5502"/>
    <cellStyle name="Calculation 29 16" xfId="5503"/>
    <cellStyle name="Calculation 29 17" xfId="5504"/>
    <cellStyle name="Calculation 29 18" xfId="5505"/>
    <cellStyle name="Calculation 29 19" xfId="5506"/>
    <cellStyle name="Calculation 29 2" xfId="5507"/>
    <cellStyle name="Calculation 29 20" xfId="5508"/>
    <cellStyle name="Calculation 29 21" xfId="5509"/>
    <cellStyle name="Calculation 29 3" xfId="5510"/>
    <cellStyle name="Calculation 29 4" xfId="5511"/>
    <cellStyle name="Calculation 29 5" xfId="5512"/>
    <cellStyle name="Calculation 29 6" xfId="5513"/>
    <cellStyle name="Calculation 29 7" xfId="5514"/>
    <cellStyle name="Calculation 29 8" xfId="5515"/>
    <cellStyle name="Calculation 29 9" xfId="5516"/>
    <cellStyle name="Calculation 3" xfId="1534"/>
    <cellStyle name="Calculation 3 10" xfId="5517"/>
    <cellStyle name="Calculation 3 11" xfId="5518"/>
    <cellStyle name="Calculation 3 12" xfId="5519"/>
    <cellStyle name="Calculation 3 13" xfId="5520"/>
    <cellStyle name="Calculation 3 14" xfId="5521"/>
    <cellStyle name="Calculation 3 15" xfId="5522"/>
    <cellStyle name="Calculation 3 16" xfId="5523"/>
    <cellStyle name="Calculation 3 17" xfId="5524"/>
    <cellStyle name="Calculation 3 18" xfId="5525"/>
    <cellStyle name="Calculation 3 19" xfId="5526"/>
    <cellStyle name="Calculation 3 2" xfId="5527"/>
    <cellStyle name="Calculation 3 20" xfId="5528"/>
    <cellStyle name="Calculation 3 21" xfId="5529"/>
    <cellStyle name="Calculation 3 3" xfId="5530"/>
    <cellStyle name="Calculation 3 4" xfId="5531"/>
    <cellStyle name="Calculation 3 5" xfId="5532"/>
    <cellStyle name="Calculation 3 6" xfId="5533"/>
    <cellStyle name="Calculation 3 7" xfId="5534"/>
    <cellStyle name="Calculation 3 8" xfId="5535"/>
    <cellStyle name="Calculation 3 9" xfId="5536"/>
    <cellStyle name="Calculation 30" xfId="1535"/>
    <cellStyle name="Calculation 30 10" xfId="5537"/>
    <cellStyle name="Calculation 30 11" xfId="5538"/>
    <cellStyle name="Calculation 30 12" xfId="5539"/>
    <cellStyle name="Calculation 30 13" xfId="5540"/>
    <cellStyle name="Calculation 30 14" xfId="5541"/>
    <cellStyle name="Calculation 30 15" xfId="5542"/>
    <cellStyle name="Calculation 30 16" xfId="5543"/>
    <cellStyle name="Calculation 30 17" xfId="5544"/>
    <cellStyle name="Calculation 30 18" xfId="5545"/>
    <cellStyle name="Calculation 30 19" xfId="5546"/>
    <cellStyle name="Calculation 30 2" xfId="5547"/>
    <cellStyle name="Calculation 30 20" xfId="5548"/>
    <cellStyle name="Calculation 30 21" xfId="5549"/>
    <cellStyle name="Calculation 30 3" xfId="5550"/>
    <cellStyle name="Calculation 30 4" xfId="5551"/>
    <cellStyle name="Calculation 30 5" xfId="5552"/>
    <cellStyle name="Calculation 30 6" xfId="5553"/>
    <cellStyle name="Calculation 30 7" xfId="5554"/>
    <cellStyle name="Calculation 30 8" xfId="5555"/>
    <cellStyle name="Calculation 30 9" xfId="5556"/>
    <cellStyle name="Calculation 31" xfId="1536"/>
    <cellStyle name="Calculation 31 10" xfId="5557"/>
    <cellStyle name="Calculation 31 11" xfId="5558"/>
    <cellStyle name="Calculation 31 12" xfId="5559"/>
    <cellStyle name="Calculation 31 13" xfId="5560"/>
    <cellStyle name="Calculation 31 14" xfId="5561"/>
    <cellStyle name="Calculation 31 15" xfId="5562"/>
    <cellStyle name="Calculation 31 16" xfId="5563"/>
    <cellStyle name="Calculation 31 17" xfId="5564"/>
    <cellStyle name="Calculation 31 18" xfId="5565"/>
    <cellStyle name="Calculation 31 19" xfId="5566"/>
    <cellStyle name="Calculation 31 2" xfId="5567"/>
    <cellStyle name="Calculation 31 20" xfId="5568"/>
    <cellStyle name="Calculation 31 21" xfId="5569"/>
    <cellStyle name="Calculation 31 3" xfId="5570"/>
    <cellStyle name="Calculation 31 4" xfId="5571"/>
    <cellStyle name="Calculation 31 5" xfId="5572"/>
    <cellStyle name="Calculation 31 6" xfId="5573"/>
    <cellStyle name="Calculation 31 7" xfId="5574"/>
    <cellStyle name="Calculation 31 8" xfId="5575"/>
    <cellStyle name="Calculation 31 9" xfId="5576"/>
    <cellStyle name="Calculation 32" xfId="1537"/>
    <cellStyle name="Calculation 32 10" xfId="5577"/>
    <cellStyle name="Calculation 32 11" xfId="5578"/>
    <cellStyle name="Calculation 32 12" xfId="5579"/>
    <cellStyle name="Calculation 32 13" xfId="5580"/>
    <cellStyle name="Calculation 32 14" xfId="5581"/>
    <cellStyle name="Calculation 32 15" xfId="5582"/>
    <cellStyle name="Calculation 32 16" xfId="5583"/>
    <cellStyle name="Calculation 32 17" xfId="5584"/>
    <cellStyle name="Calculation 32 18" xfId="5585"/>
    <cellStyle name="Calculation 32 19" xfId="5586"/>
    <cellStyle name="Calculation 32 2" xfId="5587"/>
    <cellStyle name="Calculation 32 20" xfId="5588"/>
    <cellStyle name="Calculation 32 21" xfId="5589"/>
    <cellStyle name="Calculation 32 3" xfId="5590"/>
    <cellStyle name="Calculation 32 4" xfId="5591"/>
    <cellStyle name="Calculation 32 5" xfId="5592"/>
    <cellStyle name="Calculation 32 6" xfId="5593"/>
    <cellStyle name="Calculation 32 7" xfId="5594"/>
    <cellStyle name="Calculation 32 8" xfId="5595"/>
    <cellStyle name="Calculation 32 9" xfId="5596"/>
    <cellStyle name="Calculation 33" xfId="1538"/>
    <cellStyle name="Calculation 33 10" xfId="5597"/>
    <cellStyle name="Calculation 33 11" xfId="5598"/>
    <cellStyle name="Calculation 33 12" xfId="5599"/>
    <cellStyle name="Calculation 33 13" xfId="5600"/>
    <cellStyle name="Calculation 33 14" xfId="5601"/>
    <cellStyle name="Calculation 33 15" xfId="5602"/>
    <cellStyle name="Calculation 33 16" xfId="5603"/>
    <cellStyle name="Calculation 33 17" xfId="5604"/>
    <cellStyle name="Calculation 33 18" xfId="5605"/>
    <cellStyle name="Calculation 33 19" xfId="5606"/>
    <cellStyle name="Calculation 33 2" xfId="5607"/>
    <cellStyle name="Calculation 33 20" xfId="5608"/>
    <cellStyle name="Calculation 33 21" xfId="5609"/>
    <cellStyle name="Calculation 33 3" xfId="5610"/>
    <cellStyle name="Calculation 33 4" xfId="5611"/>
    <cellStyle name="Calculation 33 5" xfId="5612"/>
    <cellStyle name="Calculation 33 6" xfId="5613"/>
    <cellStyle name="Calculation 33 7" xfId="5614"/>
    <cellStyle name="Calculation 33 8" xfId="5615"/>
    <cellStyle name="Calculation 33 9" xfId="5616"/>
    <cellStyle name="Calculation 34" xfId="1539"/>
    <cellStyle name="Calculation 34 10" xfId="5617"/>
    <cellStyle name="Calculation 34 11" xfId="5618"/>
    <cellStyle name="Calculation 34 12" xfId="5619"/>
    <cellStyle name="Calculation 34 13" xfId="5620"/>
    <cellStyle name="Calculation 34 14" xfId="5621"/>
    <cellStyle name="Calculation 34 15" xfId="5622"/>
    <cellStyle name="Calculation 34 16" xfId="5623"/>
    <cellStyle name="Calculation 34 17" xfId="5624"/>
    <cellStyle name="Calculation 34 18" xfId="5625"/>
    <cellStyle name="Calculation 34 19" xfId="5626"/>
    <cellStyle name="Calculation 34 2" xfId="5627"/>
    <cellStyle name="Calculation 34 20" xfId="5628"/>
    <cellStyle name="Calculation 34 21" xfId="5629"/>
    <cellStyle name="Calculation 34 3" xfId="5630"/>
    <cellStyle name="Calculation 34 4" xfId="5631"/>
    <cellStyle name="Calculation 34 5" xfId="5632"/>
    <cellStyle name="Calculation 34 6" xfId="5633"/>
    <cellStyle name="Calculation 34 7" xfId="5634"/>
    <cellStyle name="Calculation 34 8" xfId="5635"/>
    <cellStyle name="Calculation 34 9" xfId="5636"/>
    <cellStyle name="Calculation 35" xfId="1540"/>
    <cellStyle name="Calculation 35 10" xfId="5637"/>
    <cellStyle name="Calculation 35 11" xfId="5638"/>
    <cellStyle name="Calculation 35 12" xfId="5639"/>
    <cellStyle name="Calculation 35 13" xfId="5640"/>
    <cellStyle name="Calculation 35 14" xfId="5641"/>
    <cellStyle name="Calculation 35 15" xfId="5642"/>
    <cellStyle name="Calculation 35 16" xfId="5643"/>
    <cellStyle name="Calculation 35 17" xfId="5644"/>
    <cellStyle name="Calculation 35 18" xfId="5645"/>
    <cellStyle name="Calculation 35 19" xfId="5646"/>
    <cellStyle name="Calculation 35 2" xfId="5647"/>
    <cellStyle name="Calculation 35 20" xfId="5648"/>
    <cellStyle name="Calculation 35 21" xfId="5649"/>
    <cellStyle name="Calculation 35 3" xfId="5650"/>
    <cellStyle name="Calculation 35 4" xfId="5651"/>
    <cellStyle name="Calculation 35 5" xfId="5652"/>
    <cellStyle name="Calculation 35 6" xfId="5653"/>
    <cellStyle name="Calculation 35 7" xfId="5654"/>
    <cellStyle name="Calculation 35 8" xfId="5655"/>
    <cellStyle name="Calculation 35 9" xfId="5656"/>
    <cellStyle name="Calculation 36" xfId="1541"/>
    <cellStyle name="Calculation 36 10" xfId="5657"/>
    <cellStyle name="Calculation 36 11" xfId="5658"/>
    <cellStyle name="Calculation 36 12" xfId="5659"/>
    <cellStyle name="Calculation 36 13" xfId="5660"/>
    <cellStyle name="Calculation 36 14" xfId="5661"/>
    <cellStyle name="Calculation 36 15" xfId="5662"/>
    <cellStyle name="Calculation 36 16" xfId="5663"/>
    <cellStyle name="Calculation 36 17" xfId="5664"/>
    <cellStyle name="Calculation 36 18" xfId="5665"/>
    <cellStyle name="Calculation 36 19" xfId="5666"/>
    <cellStyle name="Calculation 36 2" xfId="5667"/>
    <cellStyle name="Calculation 36 20" xfId="5668"/>
    <cellStyle name="Calculation 36 21" xfId="5669"/>
    <cellStyle name="Calculation 36 3" xfId="5670"/>
    <cellStyle name="Calculation 36 4" xfId="5671"/>
    <cellStyle name="Calculation 36 5" xfId="5672"/>
    <cellStyle name="Calculation 36 6" xfId="5673"/>
    <cellStyle name="Calculation 36 7" xfId="5674"/>
    <cellStyle name="Calculation 36 8" xfId="5675"/>
    <cellStyle name="Calculation 36 9" xfId="5676"/>
    <cellStyle name="Calculation 37" xfId="1542"/>
    <cellStyle name="Calculation 37 10" xfId="5677"/>
    <cellStyle name="Calculation 37 11" xfId="5678"/>
    <cellStyle name="Calculation 37 12" xfId="5679"/>
    <cellStyle name="Calculation 37 13" xfId="5680"/>
    <cellStyle name="Calculation 37 14" xfId="5681"/>
    <cellStyle name="Calculation 37 15" xfId="5682"/>
    <cellStyle name="Calculation 37 16" xfId="5683"/>
    <cellStyle name="Calculation 37 17" xfId="5684"/>
    <cellStyle name="Calculation 37 18" xfId="5685"/>
    <cellStyle name="Calculation 37 19" xfId="5686"/>
    <cellStyle name="Calculation 37 2" xfId="5687"/>
    <cellStyle name="Calculation 37 20" xfId="5688"/>
    <cellStyle name="Calculation 37 21" xfId="5689"/>
    <cellStyle name="Calculation 37 3" xfId="5690"/>
    <cellStyle name="Calculation 37 4" xfId="5691"/>
    <cellStyle name="Calculation 37 5" xfId="5692"/>
    <cellStyle name="Calculation 37 6" xfId="5693"/>
    <cellStyle name="Calculation 37 7" xfId="5694"/>
    <cellStyle name="Calculation 37 8" xfId="5695"/>
    <cellStyle name="Calculation 37 9" xfId="5696"/>
    <cellStyle name="Calculation 38" xfId="1543"/>
    <cellStyle name="Calculation 38 10" xfId="5697"/>
    <cellStyle name="Calculation 38 11" xfId="5698"/>
    <cellStyle name="Calculation 38 12" xfId="5699"/>
    <cellStyle name="Calculation 38 13" xfId="5700"/>
    <cellStyle name="Calculation 38 14" xfId="5701"/>
    <cellStyle name="Calculation 38 15" xfId="5702"/>
    <cellStyle name="Calculation 38 16" xfId="5703"/>
    <cellStyle name="Calculation 38 17" xfId="5704"/>
    <cellStyle name="Calculation 38 18" xfId="5705"/>
    <cellStyle name="Calculation 38 19" xfId="5706"/>
    <cellStyle name="Calculation 38 2" xfId="5707"/>
    <cellStyle name="Calculation 38 20" xfId="5708"/>
    <cellStyle name="Calculation 38 21" xfId="5709"/>
    <cellStyle name="Calculation 38 3" xfId="5710"/>
    <cellStyle name="Calculation 38 4" xfId="5711"/>
    <cellStyle name="Calculation 38 5" xfId="5712"/>
    <cellStyle name="Calculation 38 6" xfId="5713"/>
    <cellStyle name="Calculation 38 7" xfId="5714"/>
    <cellStyle name="Calculation 38 8" xfId="5715"/>
    <cellStyle name="Calculation 38 9" xfId="5716"/>
    <cellStyle name="Calculation 39" xfId="1544"/>
    <cellStyle name="Calculation 39 10" xfId="5717"/>
    <cellStyle name="Calculation 39 11" xfId="5718"/>
    <cellStyle name="Calculation 39 12" xfId="5719"/>
    <cellStyle name="Calculation 39 13" xfId="5720"/>
    <cellStyle name="Calculation 39 14" xfId="5721"/>
    <cellStyle name="Calculation 39 15" xfId="5722"/>
    <cellStyle name="Calculation 39 16" xfId="5723"/>
    <cellStyle name="Calculation 39 17" xfId="5724"/>
    <cellStyle name="Calculation 39 18" xfId="5725"/>
    <cellStyle name="Calculation 39 19" xfId="5726"/>
    <cellStyle name="Calculation 39 2" xfId="5727"/>
    <cellStyle name="Calculation 39 20" xfId="5728"/>
    <cellStyle name="Calculation 39 21" xfId="5729"/>
    <cellStyle name="Calculation 39 3" xfId="5730"/>
    <cellStyle name="Calculation 39 4" xfId="5731"/>
    <cellStyle name="Calculation 39 5" xfId="5732"/>
    <cellStyle name="Calculation 39 6" xfId="5733"/>
    <cellStyle name="Calculation 39 7" xfId="5734"/>
    <cellStyle name="Calculation 39 8" xfId="5735"/>
    <cellStyle name="Calculation 39 9" xfId="5736"/>
    <cellStyle name="Calculation 4" xfId="1545"/>
    <cellStyle name="Calculation 4 10" xfId="5737"/>
    <cellStyle name="Calculation 4 11" xfId="5738"/>
    <cellStyle name="Calculation 4 12" xfId="5739"/>
    <cellStyle name="Calculation 4 13" xfId="5740"/>
    <cellStyle name="Calculation 4 14" xfId="5741"/>
    <cellStyle name="Calculation 4 15" xfId="5742"/>
    <cellStyle name="Calculation 4 16" xfId="5743"/>
    <cellStyle name="Calculation 4 17" xfId="5744"/>
    <cellStyle name="Calculation 4 18" xfId="5745"/>
    <cellStyle name="Calculation 4 19" xfId="5746"/>
    <cellStyle name="Calculation 4 2" xfId="5747"/>
    <cellStyle name="Calculation 4 20" xfId="5748"/>
    <cellStyle name="Calculation 4 21" xfId="5749"/>
    <cellStyle name="Calculation 4 3" xfId="5750"/>
    <cellStyle name="Calculation 4 4" xfId="5751"/>
    <cellStyle name="Calculation 4 5" xfId="5752"/>
    <cellStyle name="Calculation 4 6" xfId="5753"/>
    <cellStyle name="Calculation 4 7" xfId="5754"/>
    <cellStyle name="Calculation 4 8" xfId="5755"/>
    <cellStyle name="Calculation 4 9" xfId="5756"/>
    <cellStyle name="Calculation 40" xfId="1546"/>
    <cellStyle name="Calculation 40 10" xfId="5757"/>
    <cellStyle name="Calculation 40 11" xfId="5758"/>
    <cellStyle name="Calculation 40 12" xfId="5759"/>
    <cellStyle name="Calculation 40 13" xfId="5760"/>
    <cellStyle name="Calculation 40 14" xfId="5761"/>
    <cellStyle name="Calculation 40 15" xfId="5762"/>
    <cellStyle name="Calculation 40 16" xfId="5763"/>
    <cellStyle name="Calculation 40 17" xfId="5764"/>
    <cellStyle name="Calculation 40 18" xfId="5765"/>
    <cellStyle name="Calculation 40 19" xfId="5766"/>
    <cellStyle name="Calculation 40 2" xfId="5767"/>
    <cellStyle name="Calculation 40 20" xfId="5768"/>
    <cellStyle name="Calculation 40 21" xfId="5769"/>
    <cellStyle name="Calculation 40 3" xfId="5770"/>
    <cellStyle name="Calculation 40 4" xfId="5771"/>
    <cellStyle name="Calculation 40 5" xfId="5772"/>
    <cellStyle name="Calculation 40 6" xfId="5773"/>
    <cellStyle name="Calculation 40 7" xfId="5774"/>
    <cellStyle name="Calculation 40 8" xfId="5775"/>
    <cellStyle name="Calculation 40 9" xfId="5776"/>
    <cellStyle name="Calculation 41" xfId="1547"/>
    <cellStyle name="Calculation 41 10" xfId="5777"/>
    <cellStyle name="Calculation 41 11" xfId="5778"/>
    <cellStyle name="Calculation 41 12" xfId="5779"/>
    <cellStyle name="Calculation 41 13" xfId="5780"/>
    <cellStyle name="Calculation 41 14" xfId="5781"/>
    <cellStyle name="Calculation 41 15" xfId="5782"/>
    <cellStyle name="Calculation 41 16" xfId="5783"/>
    <cellStyle name="Calculation 41 17" xfId="5784"/>
    <cellStyle name="Calculation 41 18" xfId="5785"/>
    <cellStyle name="Calculation 41 19" xfId="5786"/>
    <cellStyle name="Calculation 41 2" xfId="5787"/>
    <cellStyle name="Calculation 41 20" xfId="5788"/>
    <cellStyle name="Calculation 41 21" xfId="5789"/>
    <cellStyle name="Calculation 41 3" xfId="5790"/>
    <cellStyle name="Calculation 41 4" xfId="5791"/>
    <cellStyle name="Calculation 41 5" xfId="5792"/>
    <cellStyle name="Calculation 41 6" xfId="5793"/>
    <cellStyle name="Calculation 41 7" xfId="5794"/>
    <cellStyle name="Calculation 41 8" xfId="5795"/>
    <cellStyle name="Calculation 41 9" xfId="5796"/>
    <cellStyle name="Calculation 42" xfId="1548"/>
    <cellStyle name="Calculation 42 10" xfId="5797"/>
    <cellStyle name="Calculation 42 11" xfId="5798"/>
    <cellStyle name="Calculation 42 12" xfId="5799"/>
    <cellStyle name="Calculation 42 13" xfId="5800"/>
    <cellStyle name="Calculation 42 14" xfId="5801"/>
    <cellStyle name="Calculation 42 15" xfId="5802"/>
    <cellStyle name="Calculation 42 16" xfId="5803"/>
    <cellStyle name="Calculation 42 17" xfId="5804"/>
    <cellStyle name="Calculation 42 18" xfId="5805"/>
    <cellStyle name="Calculation 42 19" xfId="5806"/>
    <cellStyle name="Calculation 42 2" xfId="5807"/>
    <cellStyle name="Calculation 42 20" xfId="5808"/>
    <cellStyle name="Calculation 42 21" xfId="5809"/>
    <cellStyle name="Calculation 42 3" xfId="5810"/>
    <cellStyle name="Calculation 42 4" xfId="5811"/>
    <cellStyle name="Calculation 42 5" xfId="5812"/>
    <cellStyle name="Calculation 42 6" xfId="5813"/>
    <cellStyle name="Calculation 42 7" xfId="5814"/>
    <cellStyle name="Calculation 42 8" xfId="5815"/>
    <cellStyle name="Calculation 42 9" xfId="5816"/>
    <cellStyle name="Calculation 43" xfId="1549"/>
    <cellStyle name="Calculation 43 10" xfId="5817"/>
    <cellStyle name="Calculation 43 11" xfId="5818"/>
    <cellStyle name="Calculation 43 12" xfId="5819"/>
    <cellStyle name="Calculation 43 13" xfId="5820"/>
    <cellStyle name="Calculation 43 14" xfId="5821"/>
    <cellStyle name="Calculation 43 15" xfId="5822"/>
    <cellStyle name="Calculation 43 16" xfId="5823"/>
    <cellStyle name="Calculation 43 17" xfId="5824"/>
    <cellStyle name="Calculation 43 18" xfId="5825"/>
    <cellStyle name="Calculation 43 19" xfId="5826"/>
    <cellStyle name="Calculation 43 2" xfId="5827"/>
    <cellStyle name="Calculation 43 20" xfId="5828"/>
    <cellStyle name="Calculation 43 21" xfId="5829"/>
    <cellStyle name="Calculation 43 3" xfId="5830"/>
    <cellStyle name="Calculation 43 4" xfId="5831"/>
    <cellStyle name="Calculation 43 5" xfId="5832"/>
    <cellStyle name="Calculation 43 6" xfId="5833"/>
    <cellStyle name="Calculation 43 7" xfId="5834"/>
    <cellStyle name="Calculation 43 8" xfId="5835"/>
    <cellStyle name="Calculation 43 9" xfId="5836"/>
    <cellStyle name="Calculation 44" xfId="1550"/>
    <cellStyle name="Calculation 44 10" xfId="5837"/>
    <cellStyle name="Calculation 44 11" xfId="5838"/>
    <cellStyle name="Calculation 44 12" xfId="5839"/>
    <cellStyle name="Calculation 44 13" xfId="5840"/>
    <cellStyle name="Calculation 44 14" xfId="5841"/>
    <cellStyle name="Calculation 44 15" xfId="5842"/>
    <cellStyle name="Calculation 44 16" xfId="5843"/>
    <cellStyle name="Calculation 44 17" xfId="5844"/>
    <cellStyle name="Calculation 44 18" xfId="5845"/>
    <cellStyle name="Calculation 44 19" xfId="5846"/>
    <cellStyle name="Calculation 44 2" xfId="5847"/>
    <cellStyle name="Calculation 44 20" xfId="5848"/>
    <cellStyle name="Calculation 44 21" xfId="5849"/>
    <cellStyle name="Calculation 44 3" xfId="5850"/>
    <cellStyle name="Calculation 44 4" xfId="5851"/>
    <cellStyle name="Calculation 44 5" xfId="5852"/>
    <cellStyle name="Calculation 44 6" xfId="5853"/>
    <cellStyle name="Calculation 44 7" xfId="5854"/>
    <cellStyle name="Calculation 44 8" xfId="5855"/>
    <cellStyle name="Calculation 44 9" xfId="5856"/>
    <cellStyle name="Calculation 45" xfId="1551"/>
    <cellStyle name="Calculation 45 10" xfId="5857"/>
    <cellStyle name="Calculation 45 11" xfId="5858"/>
    <cellStyle name="Calculation 45 12" xfId="5859"/>
    <cellStyle name="Calculation 45 13" xfId="5860"/>
    <cellStyle name="Calculation 45 14" xfId="5861"/>
    <cellStyle name="Calculation 45 15" xfId="5862"/>
    <cellStyle name="Calculation 45 16" xfId="5863"/>
    <cellStyle name="Calculation 45 17" xfId="5864"/>
    <cellStyle name="Calculation 45 18" xfId="5865"/>
    <cellStyle name="Calculation 45 19" xfId="5866"/>
    <cellStyle name="Calculation 45 2" xfId="5867"/>
    <cellStyle name="Calculation 45 20" xfId="5868"/>
    <cellStyle name="Calculation 45 21" xfId="5869"/>
    <cellStyle name="Calculation 45 3" xfId="5870"/>
    <cellStyle name="Calculation 45 4" xfId="5871"/>
    <cellStyle name="Calculation 45 5" xfId="5872"/>
    <cellStyle name="Calculation 45 6" xfId="5873"/>
    <cellStyle name="Calculation 45 7" xfId="5874"/>
    <cellStyle name="Calculation 45 8" xfId="5875"/>
    <cellStyle name="Calculation 45 9" xfId="5876"/>
    <cellStyle name="Calculation 46" xfId="1552"/>
    <cellStyle name="Calculation 46 10" xfId="5877"/>
    <cellStyle name="Calculation 46 11" xfId="5878"/>
    <cellStyle name="Calculation 46 12" xfId="5879"/>
    <cellStyle name="Calculation 46 13" xfId="5880"/>
    <cellStyle name="Calculation 46 14" xfId="5881"/>
    <cellStyle name="Calculation 46 15" xfId="5882"/>
    <cellStyle name="Calculation 46 16" xfId="5883"/>
    <cellStyle name="Calculation 46 17" xfId="5884"/>
    <cellStyle name="Calculation 46 18" xfId="5885"/>
    <cellStyle name="Calculation 46 19" xfId="5886"/>
    <cellStyle name="Calculation 46 2" xfId="5887"/>
    <cellStyle name="Calculation 46 20" xfId="5888"/>
    <cellStyle name="Calculation 46 21" xfId="5889"/>
    <cellStyle name="Calculation 46 3" xfId="5890"/>
    <cellStyle name="Calculation 46 4" xfId="5891"/>
    <cellStyle name="Calculation 46 5" xfId="5892"/>
    <cellStyle name="Calculation 46 6" xfId="5893"/>
    <cellStyle name="Calculation 46 7" xfId="5894"/>
    <cellStyle name="Calculation 46 8" xfId="5895"/>
    <cellStyle name="Calculation 46 9" xfId="5896"/>
    <cellStyle name="Calculation 47" xfId="1553"/>
    <cellStyle name="Calculation 47 10" xfId="5897"/>
    <cellStyle name="Calculation 47 11" xfId="5898"/>
    <cellStyle name="Calculation 47 12" xfId="5899"/>
    <cellStyle name="Calculation 47 13" xfId="5900"/>
    <cellStyle name="Calculation 47 14" xfId="5901"/>
    <cellStyle name="Calculation 47 15" xfId="5902"/>
    <cellStyle name="Calculation 47 16" xfId="5903"/>
    <cellStyle name="Calculation 47 17" xfId="5904"/>
    <cellStyle name="Calculation 47 18" xfId="5905"/>
    <cellStyle name="Calculation 47 19" xfId="5906"/>
    <cellStyle name="Calculation 47 2" xfId="5907"/>
    <cellStyle name="Calculation 47 20" xfId="5908"/>
    <cellStyle name="Calculation 47 21" xfId="5909"/>
    <cellStyle name="Calculation 47 3" xfId="5910"/>
    <cellStyle name="Calculation 47 4" xfId="5911"/>
    <cellStyle name="Calculation 47 5" xfId="5912"/>
    <cellStyle name="Calculation 47 6" xfId="5913"/>
    <cellStyle name="Calculation 47 7" xfId="5914"/>
    <cellStyle name="Calculation 47 8" xfId="5915"/>
    <cellStyle name="Calculation 47 9" xfId="5916"/>
    <cellStyle name="Calculation 48" xfId="1554"/>
    <cellStyle name="Calculation 48 10" xfId="5917"/>
    <cellStyle name="Calculation 48 11" xfId="5918"/>
    <cellStyle name="Calculation 48 12" xfId="5919"/>
    <cellStyle name="Calculation 48 13" xfId="5920"/>
    <cellStyle name="Calculation 48 14" xfId="5921"/>
    <cellStyle name="Calculation 48 15" xfId="5922"/>
    <cellStyle name="Calculation 48 16" xfId="5923"/>
    <cellStyle name="Calculation 48 17" xfId="5924"/>
    <cellStyle name="Calculation 48 18" xfId="5925"/>
    <cellStyle name="Calculation 48 19" xfId="5926"/>
    <cellStyle name="Calculation 48 2" xfId="5927"/>
    <cellStyle name="Calculation 48 20" xfId="5928"/>
    <cellStyle name="Calculation 48 21" xfId="5929"/>
    <cellStyle name="Calculation 48 3" xfId="5930"/>
    <cellStyle name="Calculation 48 4" xfId="5931"/>
    <cellStyle name="Calculation 48 5" xfId="5932"/>
    <cellStyle name="Calculation 48 6" xfId="5933"/>
    <cellStyle name="Calculation 48 7" xfId="5934"/>
    <cellStyle name="Calculation 48 8" xfId="5935"/>
    <cellStyle name="Calculation 48 9" xfId="5936"/>
    <cellStyle name="Calculation 49" xfId="1555"/>
    <cellStyle name="Calculation 49 10" xfId="5937"/>
    <cellStyle name="Calculation 49 11" xfId="5938"/>
    <cellStyle name="Calculation 49 12" xfId="5939"/>
    <cellStyle name="Calculation 49 13" xfId="5940"/>
    <cellStyle name="Calculation 49 14" xfId="5941"/>
    <cellStyle name="Calculation 49 15" xfId="5942"/>
    <cellStyle name="Calculation 49 16" xfId="5943"/>
    <cellStyle name="Calculation 49 17" xfId="5944"/>
    <cellStyle name="Calculation 49 18" xfId="5945"/>
    <cellStyle name="Calculation 49 19" xfId="5946"/>
    <cellStyle name="Calculation 49 2" xfId="5947"/>
    <cellStyle name="Calculation 49 20" xfId="5948"/>
    <cellStyle name="Calculation 49 21" xfId="5949"/>
    <cellStyle name="Calculation 49 3" xfId="5950"/>
    <cellStyle name="Calculation 49 4" xfId="5951"/>
    <cellStyle name="Calculation 49 5" xfId="5952"/>
    <cellStyle name="Calculation 49 6" xfId="5953"/>
    <cellStyle name="Calculation 49 7" xfId="5954"/>
    <cellStyle name="Calculation 49 8" xfId="5955"/>
    <cellStyle name="Calculation 49 9" xfId="5956"/>
    <cellStyle name="Calculation 5" xfId="1556"/>
    <cellStyle name="Calculation 5 10" xfId="5957"/>
    <cellStyle name="Calculation 5 11" xfId="5958"/>
    <cellStyle name="Calculation 5 12" xfId="5959"/>
    <cellStyle name="Calculation 5 13" xfId="5960"/>
    <cellStyle name="Calculation 5 14" xfId="5961"/>
    <cellStyle name="Calculation 5 15" xfId="5962"/>
    <cellStyle name="Calculation 5 16" xfId="5963"/>
    <cellStyle name="Calculation 5 17" xfId="5964"/>
    <cellStyle name="Calculation 5 18" xfId="5965"/>
    <cellStyle name="Calculation 5 19" xfId="5966"/>
    <cellStyle name="Calculation 5 2" xfId="5967"/>
    <cellStyle name="Calculation 5 20" xfId="5968"/>
    <cellStyle name="Calculation 5 21" xfId="5969"/>
    <cellStyle name="Calculation 5 3" xfId="5970"/>
    <cellStyle name="Calculation 5 4" xfId="5971"/>
    <cellStyle name="Calculation 5 5" xfId="5972"/>
    <cellStyle name="Calculation 5 6" xfId="5973"/>
    <cellStyle name="Calculation 5 7" xfId="5974"/>
    <cellStyle name="Calculation 5 8" xfId="5975"/>
    <cellStyle name="Calculation 5 9" xfId="5976"/>
    <cellStyle name="Calculation 50" xfId="1557"/>
    <cellStyle name="Calculation 50 10" xfId="5977"/>
    <cellStyle name="Calculation 50 11" xfId="5978"/>
    <cellStyle name="Calculation 50 12" xfId="5979"/>
    <cellStyle name="Calculation 50 13" xfId="5980"/>
    <cellStyle name="Calculation 50 14" xfId="5981"/>
    <cellStyle name="Calculation 50 15" xfId="5982"/>
    <cellStyle name="Calculation 50 16" xfId="5983"/>
    <cellStyle name="Calculation 50 17" xfId="5984"/>
    <cellStyle name="Calculation 50 18" xfId="5985"/>
    <cellStyle name="Calculation 50 19" xfId="5986"/>
    <cellStyle name="Calculation 50 2" xfId="5987"/>
    <cellStyle name="Calculation 50 20" xfId="5988"/>
    <cellStyle name="Calculation 50 21" xfId="5989"/>
    <cellStyle name="Calculation 50 3" xfId="5990"/>
    <cellStyle name="Calculation 50 4" xfId="5991"/>
    <cellStyle name="Calculation 50 5" xfId="5992"/>
    <cellStyle name="Calculation 50 6" xfId="5993"/>
    <cellStyle name="Calculation 50 7" xfId="5994"/>
    <cellStyle name="Calculation 50 8" xfId="5995"/>
    <cellStyle name="Calculation 50 9" xfId="5996"/>
    <cellStyle name="Calculation 51" xfId="1558"/>
    <cellStyle name="Calculation 51 10" xfId="5997"/>
    <cellStyle name="Calculation 51 11" xfId="5998"/>
    <cellStyle name="Calculation 51 12" xfId="5999"/>
    <cellStyle name="Calculation 51 13" xfId="6000"/>
    <cellStyle name="Calculation 51 14" xfId="6001"/>
    <cellStyle name="Calculation 51 15" xfId="6002"/>
    <cellStyle name="Calculation 51 16" xfId="6003"/>
    <cellStyle name="Calculation 51 17" xfId="6004"/>
    <cellStyle name="Calculation 51 18" xfId="6005"/>
    <cellStyle name="Calculation 51 19" xfId="6006"/>
    <cellStyle name="Calculation 51 2" xfId="6007"/>
    <cellStyle name="Calculation 51 20" xfId="6008"/>
    <cellStyle name="Calculation 51 21" xfId="6009"/>
    <cellStyle name="Calculation 51 3" xfId="6010"/>
    <cellStyle name="Calculation 51 4" xfId="6011"/>
    <cellStyle name="Calculation 51 5" xfId="6012"/>
    <cellStyle name="Calculation 51 6" xfId="6013"/>
    <cellStyle name="Calculation 51 7" xfId="6014"/>
    <cellStyle name="Calculation 51 8" xfId="6015"/>
    <cellStyle name="Calculation 51 9" xfId="6016"/>
    <cellStyle name="Calculation 52" xfId="1559"/>
    <cellStyle name="Calculation 52 10" xfId="6017"/>
    <cellStyle name="Calculation 52 11" xfId="6018"/>
    <cellStyle name="Calculation 52 12" xfId="6019"/>
    <cellStyle name="Calculation 52 13" xfId="6020"/>
    <cellStyle name="Calculation 52 14" xfId="6021"/>
    <cellStyle name="Calculation 52 15" xfId="6022"/>
    <cellStyle name="Calculation 52 16" xfId="6023"/>
    <cellStyle name="Calculation 52 17" xfId="6024"/>
    <cellStyle name="Calculation 52 18" xfId="6025"/>
    <cellStyle name="Calculation 52 19" xfId="6026"/>
    <cellStyle name="Calculation 52 2" xfId="6027"/>
    <cellStyle name="Calculation 52 20" xfId="6028"/>
    <cellStyle name="Calculation 52 21" xfId="6029"/>
    <cellStyle name="Calculation 52 3" xfId="6030"/>
    <cellStyle name="Calculation 52 4" xfId="6031"/>
    <cellStyle name="Calculation 52 5" xfId="6032"/>
    <cellStyle name="Calculation 52 6" xfId="6033"/>
    <cellStyle name="Calculation 52 7" xfId="6034"/>
    <cellStyle name="Calculation 52 8" xfId="6035"/>
    <cellStyle name="Calculation 52 9" xfId="6036"/>
    <cellStyle name="Calculation 53" xfId="1560"/>
    <cellStyle name="Calculation 53 10" xfId="6037"/>
    <cellStyle name="Calculation 53 11" xfId="6038"/>
    <cellStyle name="Calculation 53 12" xfId="6039"/>
    <cellStyle name="Calculation 53 13" xfId="6040"/>
    <cellStyle name="Calculation 53 14" xfId="6041"/>
    <cellStyle name="Calculation 53 15" xfId="6042"/>
    <cellStyle name="Calculation 53 16" xfId="6043"/>
    <cellStyle name="Calculation 53 17" xfId="6044"/>
    <cellStyle name="Calculation 53 18" xfId="6045"/>
    <cellStyle name="Calculation 53 19" xfId="6046"/>
    <cellStyle name="Calculation 53 2" xfId="6047"/>
    <cellStyle name="Calculation 53 20" xfId="6048"/>
    <cellStyle name="Calculation 53 21" xfId="6049"/>
    <cellStyle name="Calculation 53 3" xfId="6050"/>
    <cellStyle name="Calculation 53 4" xfId="6051"/>
    <cellStyle name="Calculation 53 5" xfId="6052"/>
    <cellStyle name="Calculation 53 6" xfId="6053"/>
    <cellStyle name="Calculation 53 7" xfId="6054"/>
    <cellStyle name="Calculation 53 8" xfId="6055"/>
    <cellStyle name="Calculation 53 9" xfId="6056"/>
    <cellStyle name="Calculation 54" xfId="1561"/>
    <cellStyle name="Calculation 54 10" xfId="6057"/>
    <cellStyle name="Calculation 54 11" xfId="6058"/>
    <cellStyle name="Calculation 54 12" xfId="6059"/>
    <cellStyle name="Calculation 54 13" xfId="6060"/>
    <cellStyle name="Calculation 54 14" xfId="6061"/>
    <cellStyle name="Calculation 54 15" xfId="6062"/>
    <cellStyle name="Calculation 54 16" xfId="6063"/>
    <cellStyle name="Calculation 54 17" xfId="6064"/>
    <cellStyle name="Calculation 54 18" xfId="6065"/>
    <cellStyle name="Calculation 54 19" xfId="6066"/>
    <cellStyle name="Calculation 54 2" xfId="6067"/>
    <cellStyle name="Calculation 54 20" xfId="6068"/>
    <cellStyle name="Calculation 54 21" xfId="6069"/>
    <cellStyle name="Calculation 54 3" xfId="6070"/>
    <cellStyle name="Calculation 54 4" xfId="6071"/>
    <cellStyle name="Calculation 54 5" xfId="6072"/>
    <cellStyle name="Calculation 54 6" xfId="6073"/>
    <cellStyle name="Calculation 54 7" xfId="6074"/>
    <cellStyle name="Calculation 54 8" xfId="6075"/>
    <cellStyle name="Calculation 54 9" xfId="6076"/>
    <cellStyle name="Calculation 55" xfId="1562"/>
    <cellStyle name="Calculation 55 10" xfId="6077"/>
    <cellStyle name="Calculation 55 11" xfId="6078"/>
    <cellStyle name="Calculation 55 12" xfId="6079"/>
    <cellStyle name="Calculation 55 13" xfId="6080"/>
    <cellStyle name="Calculation 55 14" xfId="6081"/>
    <cellStyle name="Calculation 55 15" xfId="6082"/>
    <cellStyle name="Calculation 55 16" xfId="6083"/>
    <cellStyle name="Calculation 55 17" xfId="6084"/>
    <cellStyle name="Calculation 55 18" xfId="6085"/>
    <cellStyle name="Calculation 55 19" xfId="6086"/>
    <cellStyle name="Calculation 55 2" xfId="6087"/>
    <cellStyle name="Calculation 55 20" xfId="6088"/>
    <cellStyle name="Calculation 55 21" xfId="6089"/>
    <cellStyle name="Calculation 55 3" xfId="6090"/>
    <cellStyle name="Calculation 55 4" xfId="6091"/>
    <cellStyle name="Calculation 55 5" xfId="6092"/>
    <cellStyle name="Calculation 55 6" xfId="6093"/>
    <cellStyle name="Calculation 55 7" xfId="6094"/>
    <cellStyle name="Calculation 55 8" xfId="6095"/>
    <cellStyle name="Calculation 55 9" xfId="6096"/>
    <cellStyle name="Calculation 56" xfId="1563"/>
    <cellStyle name="Calculation 56 10" xfId="6097"/>
    <cellStyle name="Calculation 56 11" xfId="6098"/>
    <cellStyle name="Calculation 56 12" xfId="6099"/>
    <cellStyle name="Calculation 56 13" xfId="6100"/>
    <cellStyle name="Calculation 56 14" xfId="6101"/>
    <cellStyle name="Calculation 56 15" xfId="6102"/>
    <cellStyle name="Calculation 56 16" xfId="6103"/>
    <cellStyle name="Calculation 56 17" xfId="6104"/>
    <cellStyle name="Calculation 56 18" xfId="6105"/>
    <cellStyle name="Calculation 56 19" xfId="6106"/>
    <cellStyle name="Calculation 56 2" xfId="6107"/>
    <cellStyle name="Calculation 56 20" xfId="6108"/>
    <cellStyle name="Calculation 56 21" xfId="6109"/>
    <cellStyle name="Calculation 56 3" xfId="6110"/>
    <cellStyle name="Calculation 56 4" xfId="6111"/>
    <cellStyle name="Calculation 56 5" xfId="6112"/>
    <cellStyle name="Calculation 56 6" xfId="6113"/>
    <cellStyle name="Calculation 56 7" xfId="6114"/>
    <cellStyle name="Calculation 56 8" xfId="6115"/>
    <cellStyle name="Calculation 56 9" xfId="6116"/>
    <cellStyle name="Calculation 57" xfId="1564"/>
    <cellStyle name="Calculation 57 10" xfId="6117"/>
    <cellStyle name="Calculation 57 11" xfId="6118"/>
    <cellStyle name="Calculation 57 12" xfId="6119"/>
    <cellStyle name="Calculation 57 13" xfId="6120"/>
    <cellStyle name="Calculation 57 14" xfId="6121"/>
    <cellStyle name="Calculation 57 15" xfId="6122"/>
    <cellStyle name="Calculation 57 16" xfId="6123"/>
    <cellStyle name="Calculation 57 17" xfId="6124"/>
    <cellStyle name="Calculation 57 18" xfId="6125"/>
    <cellStyle name="Calculation 57 19" xfId="6126"/>
    <cellStyle name="Calculation 57 2" xfId="6127"/>
    <cellStyle name="Calculation 57 20" xfId="6128"/>
    <cellStyle name="Calculation 57 21" xfId="6129"/>
    <cellStyle name="Calculation 57 3" xfId="6130"/>
    <cellStyle name="Calculation 57 4" xfId="6131"/>
    <cellStyle name="Calculation 57 5" xfId="6132"/>
    <cellStyle name="Calculation 57 6" xfId="6133"/>
    <cellStyle name="Calculation 57 7" xfId="6134"/>
    <cellStyle name="Calculation 57 8" xfId="6135"/>
    <cellStyle name="Calculation 57 9" xfId="6136"/>
    <cellStyle name="Calculation 58" xfId="1565"/>
    <cellStyle name="Calculation 58 10" xfId="6137"/>
    <cellStyle name="Calculation 58 11" xfId="6138"/>
    <cellStyle name="Calculation 58 12" xfId="6139"/>
    <cellStyle name="Calculation 58 13" xfId="6140"/>
    <cellStyle name="Calculation 58 14" xfId="6141"/>
    <cellStyle name="Calculation 58 15" xfId="6142"/>
    <cellStyle name="Calculation 58 16" xfId="6143"/>
    <cellStyle name="Calculation 58 17" xfId="6144"/>
    <cellStyle name="Calculation 58 18" xfId="6145"/>
    <cellStyle name="Calculation 58 19" xfId="6146"/>
    <cellStyle name="Calculation 58 2" xfId="6147"/>
    <cellStyle name="Calculation 58 20" xfId="6148"/>
    <cellStyle name="Calculation 58 21" xfId="6149"/>
    <cellStyle name="Calculation 58 3" xfId="6150"/>
    <cellStyle name="Calculation 58 4" xfId="6151"/>
    <cellStyle name="Calculation 58 5" xfId="6152"/>
    <cellStyle name="Calculation 58 6" xfId="6153"/>
    <cellStyle name="Calculation 58 7" xfId="6154"/>
    <cellStyle name="Calculation 58 8" xfId="6155"/>
    <cellStyle name="Calculation 58 9" xfId="6156"/>
    <cellStyle name="Calculation 59" xfId="1566"/>
    <cellStyle name="Calculation 59 10" xfId="6157"/>
    <cellStyle name="Calculation 59 11" xfId="6158"/>
    <cellStyle name="Calculation 59 12" xfId="6159"/>
    <cellStyle name="Calculation 59 13" xfId="6160"/>
    <cellStyle name="Calculation 59 14" xfId="6161"/>
    <cellStyle name="Calculation 59 15" xfId="6162"/>
    <cellStyle name="Calculation 59 16" xfId="6163"/>
    <cellStyle name="Calculation 59 17" xfId="6164"/>
    <cellStyle name="Calculation 59 18" xfId="6165"/>
    <cellStyle name="Calculation 59 19" xfId="6166"/>
    <cellStyle name="Calculation 59 2" xfId="6167"/>
    <cellStyle name="Calculation 59 20" xfId="6168"/>
    <cellStyle name="Calculation 59 21" xfId="6169"/>
    <cellStyle name="Calculation 59 3" xfId="6170"/>
    <cellStyle name="Calculation 59 4" xfId="6171"/>
    <cellStyle name="Calculation 59 5" xfId="6172"/>
    <cellStyle name="Calculation 59 6" xfId="6173"/>
    <cellStyle name="Calculation 59 7" xfId="6174"/>
    <cellStyle name="Calculation 59 8" xfId="6175"/>
    <cellStyle name="Calculation 59 9" xfId="6176"/>
    <cellStyle name="Calculation 6" xfId="1567"/>
    <cellStyle name="Calculation 6 10" xfId="6177"/>
    <cellStyle name="Calculation 6 11" xfId="6178"/>
    <cellStyle name="Calculation 6 12" xfId="6179"/>
    <cellStyle name="Calculation 6 13" xfId="6180"/>
    <cellStyle name="Calculation 6 14" xfId="6181"/>
    <cellStyle name="Calculation 6 15" xfId="6182"/>
    <cellStyle name="Calculation 6 16" xfId="6183"/>
    <cellStyle name="Calculation 6 17" xfId="6184"/>
    <cellStyle name="Calculation 6 18" xfId="6185"/>
    <cellStyle name="Calculation 6 19" xfId="6186"/>
    <cellStyle name="Calculation 6 2" xfId="6187"/>
    <cellStyle name="Calculation 6 20" xfId="6188"/>
    <cellStyle name="Calculation 6 21" xfId="6189"/>
    <cellStyle name="Calculation 6 3" xfId="6190"/>
    <cellStyle name="Calculation 6 4" xfId="6191"/>
    <cellStyle name="Calculation 6 5" xfId="6192"/>
    <cellStyle name="Calculation 6 6" xfId="6193"/>
    <cellStyle name="Calculation 6 7" xfId="6194"/>
    <cellStyle name="Calculation 6 8" xfId="6195"/>
    <cellStyle name="Calculation 6 9" xfId="6196"/>
    <cellStyle name="Calculation 60" xfId="6197"/>
    <cellStyle name="Calculation 61" xfId="6198"/>
    <cellStyle name="Calculation 62" xfId="6199"/>
    <cellStyle name="Calculation 63" xfId="6200"/>
    <cellStyle name="Calculation 64" xfId="6201"/>
    <cellStyle name="Calculation 65" xfId="6202"/>
    <cellStyle name="Calculation 66" xfId="6203"/>
    <cellStyle name="Calculation 67" xfId="6204"/>
    <cellStyle name="Calculation 68" xfId="6205"/>
    <cellStyle name="Calculation 69" xfId="6206"/>
    <cellStyle name="Calculation 7" xfId="1568"/>
    <cellStyle name="Calculation 7 10" xfId="6207"/>
    <cellStyle name="Calculation 7 11" xfId="6208"/>
    <cellStyle name="Calculation 7 12" xfId="6209"/>
    <cellStyle name="Calculation 7 13" xfId="6210"/>
    <cellStyle name="Calculation 7 14" xfId="6211"/>
    <cellStyle name="Calculation 7 15" xfId="6212"/>
    <cellStyle name="Calculation 7 16" xfId="6213"/>
    <cellStyle name="Calculation 7 17" xfId="6214"/>
    <cellStyle name="Calculation 7 18" xfId="6215"/>
    <cellStyle name="Calculation 7 19" xfId="6216"/>
    <cellStyle name="Calculation 7 2" xfId="6217"/>
    <cellStyle name="Calculation 7 20" xfId="6218"/>
    <cellStyle name="Calculation 7 21" xfId="6219"/>
    <cellStyle name="Calculation 7 3" xfId="6220"/>
    <cellStyle name="Calculation 7 4" xfId="6221"/>
    <cellStyle name="Calculation 7 5" xfId="6222"/>
    <cellStyle name="Calculation 7 6" xfId="6223"/>
    <cellStyle name="Calculation 7 7" xfId="6224"/>
    <cellStyle name="Calculation 7 8" xfId="6225"/>
    <cellStyle name="Calculation 7 9" xfId="6226"/>
    <cellStyle name="Calculation 70" xfId="6227"/>
    <cellStyle name="Calculation 71" xfId="6228"/>
    <cellStyle name="Calculation 72" xfId="6229"/>
    <cellStyle name="Calculation 73" xfId="6230"/>
    <cellStyle name="Calculation 74" xfId="6231"/>
    <cellStyle name="Calculation 75" xfId="6232"/>
    <cellStyle name="Calculation 76" xfId="6233"/>
    <cellStyle name="Calculation 77" xfId="6234"/>
    <cellStyle name="Calculation 78" xfId="6235"/>
    <cellStyle name="Calculation 79" xfId="6236"/>
    <cellStyle name="Calculation 8" xfId="1569"/>
    <cellStyle name="Calculation 8 10" xfId="6237"/>
    <cellStyle name="Calculation 8 11" xfId="6238"/>
    <cellStyle name="Calculation 8 12" xfId="6239"/>
    <cellStyle name="Calculation 8 13" xfId="6240"/>
    <cellStyle name="Calculation 8 14" xfId="6241"/>
    <cellStyle name="Calculation 8 15" xfId="6242"/>
    <cellStyle name="Calculation 8 16" xfId="6243"/>
    <cellStyle name="Calculation 8 17" xfId="6244"/>
    <cellStyle name="Calculation 8 18" xfId="6245"/>
    <cellStyle name="Calculation 8 19" xfId="6246"/>
    <cellStyle name="Calculation 8 2" xfId="6247"/>
    <cellStyle name="Calculation 8 20" xfId="6248"/>
    <cellStyle name="Calculation 8 21" xfId="6249"/>
    <cellStyle name="Calculation 8 3" xfId="6250"/>
    <cellStyle name="Calculation 8 4" xfId="6251"/>
    <cellStyle name="Calculation 8 5" xfId="6252"/>
    <cellStyle name="Calculation 8 6" xfId="6253"/>
    <cellStyle name="Calculation 8 7" xfId="6254"/>
    <cellStyle name="Calculation 8 8" xfId="6255"/>
    <cellStyle name="Calculation 8 9" xfId="6256"/>
    <cellStyle name="Calculation 9" xfId="1570"/>
    <cellStyle name="Calculation 9 10" xfId="6257"/>
    <cellStyle name="Calculation 9 11" xfId="6258"/>
    <cellStyle name="Calculation 9 12" xfId="6259"/>
    <cellStyle name="Calculation 9 13" xfId="6260"/>
    <cellStyle name="Calculation 9 14" xfId="6261"/>
    <cellStyle name="Calculation 9 15" xfId="6262"/>
    <cellStyle name="Calculation 9 16" xfId="6263"/>
    <cellStyle name="Calculation 9 17" xfId="6264"/>
    <cellStyle name="Calculation 9 18" xfId="6265"/>
    <cellStyle name="Calculation 9 19" xfId="6266"/>
    <cellStyle name="Calculation 9 2" xfId="6267"/>
    <cellStyle name="Calculation 9 20" xfId="6268"/>
    <cellStyle name="Calculation 9 21" xfId="6269"/>
    <cellStyle name="Calculation 9 3" xfId="6270"/>
    <cellStyle name="Calculation 9 4" xfId="6271"/>
    <cellStyle name="Calculation 9 5" xfId="6272"/>
    <cellStyle name="Calculation 9 6" xfId="6273"/>
    <cellStyle name="Calculation 9 7" xfId="6274"/>
    <cellStyle name="Calculation 9 8" xfId="6275"/>
    <cellStyle name="Calculation 9 9" xfId="6276"/>
    <cellStyle name="category" xfId="16747"/>
    <cellStyle name="Check Cell 10" xfId="1571"/>
    <cellStyle name="Check Cell 10 2" xfId="6277"/>
    <cellStyle name="Check Cell 11" xfId="1572"/>
    <cellStyle name="Check Cell 11 2" xfId="6278"/>
    <cellStyle name="Check Cell 12" xfId="1573"/>
    <cellStyle name="Check Cell 12 2" xfId="6279"/>
    <cellStyle name="Check Cell 13" xfId="1574"/>
    <cellStyle name="Check Cell 13 2" xfId="6280"/>
    <cellStyle name="Check Cell 14" xfId="1575"/>
    <cellStyle name="Check Cell 14 2" xfId="6281"/>
    <cellStyle name="Check Cell 15" xfId="1576"/>
    <cellStyle name="Check Cell 15 2" xfId="6282"/>
    <cellStyle name="Check Cell 16" xfId="1577"/>
    <cellStyle name="Check Cell 16 2" xfId="6283"/>
    <cellStyle name="Check Cell 17" xfId="1578"/>
    <cellStyle name="Check Cell 17 2" xfId="6284"/>
    <cellStyle name="Check Cell 18" xfId="1579"/>
    <cellStyle name="Check Cell 18 2" xfId="6285"/>
    <cellStyle name="Check Cell 19" xfId="1580"/>
    <cellStyle name="Check Cell 19 2" xfId="6286"/>
    <cellStyle name="Check Cell 2" xfId="1581"/>
    <cellStyle name="Check Cell 2 2" xfId="1582"/>
    <cellStyle name="Check Cell 2 2 2" xfId="6287"/>
    <cellStyle name="Check Cell 2 3" xfId="6288"/>
    <cellStyle name="Check Cell 20" xfId="1583"/>
    <cellStyle name="Check Cell 20 2" xfId="6289"/>
    <cellStyle name="Check Cell 21" xfId="1584"/>
    <cellStyle name="Check Cell 21 2" xfId="6290"/>
    <cellStyle name="Check Cell 22" xfId="1585"/>
    <cellStyle name="Check Cell 22 2" xfId="6291"/>
    <cellStyle name="Check Cell 23" xfId="1586"/>
    <cellStyle name="Check Cell 23 2" xfId="6292"/>
    <cellStyle name="Check Cell 24" xfId="1587"/>
    <cellStyle name="Check Cell 24 2" xfId="6293"/>
    <cellStyle name="Check Cell 25" xfId="1588"/>
    <cellStyle name="Check Cell 25 2" xfId="6294"/>
    <cellStyle name="Check Cell 26" xfId="1589"/>
    <cellStyle name="Check Cell 26 2" xfId="6295"/>
    <cellStyle name="Check Cell 27" xfId="1590"/>
    <cellStyle name="Check Cell 27 2" xfId="6296"/>
    <cellStyle name="Check Cell 28" xfId="1591"/>
    <cellStyle name="Check Cell 28 2" xfId="6297"/>
    <cellStyle name="Check Cell 29" xfId="1592"/>
    <cellStyle name="Check Cell 29 2" xfId="6298"/>
    <cellStyle name="Check Cell 3" xfId="1593"/>
    <cellStyle name="Check Cell 3 2" xfId="6299"/>
    <cellStyle name="Check Cell 30" xfId="1594"/>
    <cellStyle name="Check Cell 30 2" xfId="6300"/>
    <cellStyle name="Check Cell 31" xfId="1595"/>
    <cellStyle name="Check Cell 31 2" xfId="6301"/>
    <cellStyle name="Check Cell 32" xfId="1596"/>
    <cellStyle name="Check Cell 32 2" xfId="6302"/>
    <cellStyle name="Check Cell 33" xfId="1597"/>
    <cellStyle name="Check Cell 33 2" xfId="6303"/>
    <cellStyle name="Check Cell 34" xfId="1598"/>
    <cellStyle name="Check Cell 34 2" xfId="6304"/>
    <cellStyle name="Check Cell 35" xfId="1599"/>
    <cellStyle name="Check Cell 35 2" xfId="6305"/>
    <cellStyle name="Check Cell 36" xfId="1600"/>
    <cellStyle name="Check Cell 36 2" xfId="6306"/>
    <cellStyle name="Check Cell 37" xfId="1601"/>
    <cellStyle name="Check Cell 37 2" xfId="6307"/>
    <cellStyle name="Check Cell 38" xfId="1602"/>
    <cellStyle name="Check Cell 38 2" xfId="6308"/>
    <cellStyle name="Check Cell 39" xfId="1603"/>
    <cellStyle name="Check Cell 39 2" xfId="6309"/>
    <cellStyle name="Check Cell 4" xfId="1604"/>
    <cellStyle name="Check Cell 4 2" xfId="6310"/>
    <cellStyle name="Check Cell 40" xfId="1605"/>
    <cellStyle name="Check Cell 40 2" xfId="6311"/>
    <cellStyle name="Check Cell 41" xfId="1606"/>
    <cellStyle name="Check Cell 41 2" xfId="6312"/>
    <cellStyle name="Check Cell 42" xfId="1607"/>
    <cellStyle name="Check Cell 42 2" xfId="6313"/>
    <cellStyle name="Check Cell 43" xfId="1608"/>
    <cellStyle name="Check Cell 43 2" xfId="6314"/>
    <cellStyle name="Check Cell 44" xfId="1609"/>
    <cellStyle name="Check Cell 44 2" xfId="6315"/>
    <cellStyle name="Check Cell 45" xfId="1610"/>
    <cellStyle name="Check Cell 45 2" xfId="6316"/>
    <cellStyle name="Check Cell 46" xfId="1611"/>
    <cellStyle name="Check Cell 46 2" xfId="6317"/>
    <cellStyle name="Check Cell 47" xfId="1612"/>
    <cellStyle name="Check Cell 47 2" xfId="6318"/>
    <cellStyle name="Check Cell 48" xfId="1613"/>
    <cellStyle name="Check Cell 48 2" xfId="6319"/>
    <cellStyle name="Check Cell 49" xfId="1614"/>
    <cellStyle name="Check Cell 49 2" xfId="6320"/>
    <cellStyle name="Check Cell 5" xfId="1615"/>
    <cellStyle name="Check Cell 5 2" xfId="6321"/>
    <cellStyle name="Check Cell 50" xfId="1616"/>
    <cellStyle name="Check Cell 50 2" xfId="6322"/>
    <cellStyle name="Check Cell 51" xfId="1617"/>
    <cellStyle name="Check Cell 51 2" xfId="6323"/>
    <cellStyle name="Check Cell 52" xfId="1618"/>
    <cellStyle name="Check Cell 52 2" xfId="6324"/>
    <cellStyle name="Check Cell 53" xfId="1619"/>
    <cellStyle name="Check Cell 53 2" xfId="6325"/>
    <cellStyle name="Check Cell 54" xfId="1620"/>
    <cellStyle name="Check Cell 54 2" xfId="6326"/>
    <cellStyle name="Check Cell 55" xfId="1621"/>
    <cellStyle name="Check Cell 55 2" xfId="6327"/>
    <cellStyle name="Check Cell 56" xfId="1622"/>
    <cellStyle name="Check Cell 56 2" xfId="6328"/>
    <cellStyle name="Check Cell 57" xfId="1623"/>
    <cellStyle name="Check Cell 57 2" xfId="6329"/>
    <cellStyle name="Check Cell 58" xfId="1624"/>
    <cellStyle name="Check Cell 58 2" xfId="6330"/>
    <cellStyle name="Check Cell 59" xfId="1625"/>
    <cellStyle name="Check Cell 59 2" xfId="6331"/>
    <cellStyle name="Check Cell 6" xfId="1626"/>
    <cellStyle name="Check Cell 6 2" xfId="6332"/>
    <cellStyle name="Check Cell 60" xfId="6333"/>
    <cellStyle name="Check Cell 7" xfId="1627"/>
    <cellStyle name="Check Cell 7 2" xfId="6334"/>
    <cellStyle name="Check Cell 8" xfId="1628"/>
    <cellStyle name="Check Cell 8 2" xfId="6335"/>
    <cellStyle name="Check Cell 9" xfId="1629"/>
    <cellStyle name="Check Cell 9 2" xfId="6336"/>
    <cellStyle name="CHUONG" xfId="16758"/>
    <cellStyle name="Comma" xfId="31" builtinId="3"/>
    <cellStyle name="Comma [00]" xfId="16748"/>
    <cellStyle name="Comma 10" xfId="1630"/>
    <cellStyle name="Comma 10 2" xfId="3576"/>
    <cellStyle name="Comma 11" xfId="16663"/>
    <cellStyle name="Comma 12" xfId="16749"/>
    <cellStyle name="Comma 13" xfId="16661"/>
    <cellStyle name="Comma 14" xfId="16750"/>
    <cellStyle name="Comma 15" xfId="16662"/>
    <cellStyle name="Comma 2" xfId="5"/>
    <cellStyle name="Comma 2 10" xfId="1631"/>
    <cellStyle name="Comma 2 10 2" xfId="1632"/>
    <cellStyle name="Comma 2 11" xfId="1633"/>
    <cellStyle name="Comma 2 11 2" xfId="1634"/>
    <cellStyle name="Comma 2 12" xfId="1635"/>
    <cellStyle name="Comma 2 12 2" xfId="1636"/>
    <cellStyle name="Comma 2 13" xfId="1637"/>
    <cellStyle name="Comma 2 13 2" xfId="1638"/>
    <cellStyle name="Comma 2 14" xfId="1639"/>
    <cellStyle name="Comma 2 14 2" xfId="1640"/>
    <cellStyle name="Comma 2 15" xfId="1641"/>
    <cellStyle name="Comma 2 15 2" xfId="1642"/>
    <cellStyle name="Comma 2 16" xfId="1643"/>
    <cellStyle name="Comma 2 16 2" xfId="1644"/>
    <cellStyle name="Comma 2 17" xfId="1645"/>
    <cellStyle name="Comma 2 17 2" xfId="1646"/>
    <cellStyle name="Comma 2 18" xfId="1647"/>
    <cellStyle name="Comma 2 18 2" xfId="1648"/>
    <cellStyle name="Comma 2 19" xfId="1649"/>
    <cellStyle name="Comma 2 19 2" xfId="1650"/>
    <cellStyle name="Comma 2 2" xfId="6"/>
    <cellStyle name="Comma 2 2 2" xfId="1651"/>
    <cellStyle name="Comma 2 2 3" xfId="1652"/>
    <cellStyle name="Comma 2 20" xfId="1653"/>
    <cellStyle name="Comma 2 20 2" xfId="1654"/>
    <cellStyle name="Comma 2 21" xfId="1655"/>
    <cellStyle name="Comma 2 21 2" xfId="1656"/>
    <cellStyle name="Comma 2 22" xfId="1657"/>
    <cellStyle name="Comma 2 22 2" xfId="1658"/>
    <cellStyle name="Comma 2 23" xfId="1659"/>
    <cellStyle name="Comma 2 23 2" xfId="1660"/>
    <cellStyle name="Comma 2 24" xfId="1661"/>
    <cellStyle name="Comma 2 24 2" xfId="1662"/>
    <cellStyle name="Comma 2 25" xfId="1663"/>
    <cellStyle name="Comma 2 25 2" xfId="1664"/>
    <cellStyle name="Comma 2 26" xfId="1665"/>
    <cellStyle name="Comma 2 26 2" xfId="1666"/>
    <cellStyle name="Comma 2 27" xfId="1667"/>
    <cellStyle name="Comma 2 27 2" xfId="1668"/>
    <cellStyle name="Comma 2 28" xfId="1669"/>
    <cellStyle name="Comma 2 28 2" xfId="1670"/>
    <cellStyle name="Comma 2 29" xfId="1671"/>
    <cellStyle name="Comma 2 29 2" xfId="1672"/>
    <cellStyle name="Comma 2 3" xfId="4"/>
    <cellStyle name="Comma 2 3 10" xfId="1673"/>
    <cellStyle name="Comma 2 3 11" xfId="1674"/>
    <cellStyle name="Comma 2 3 12" xfId="1675"/>
    <cellStyle name="Comma 2 3 13" xfId="1676"/>
    <cellStyle name="Comma 2 3 2" xfId="1677"/>
    <cellStyle name="Comma 2 3 3" xfId="1678"/>
    <cellStyle name="Comma 2 3 4" xfId="1679"/>
    <cellStyle name="Comma 2 3 5" xfId="1680"/>
    <cellStyle name="Comma 2 3 6" xfId="1681"/>
    <cellStyle name="Comma 2 3 7" xfId="1682"/>
    <cellStyle name="Comma 2 3 8" xfId="1683"/>
    <cellStyle name="Comma 2 3 9" xfId="1684"/>
    <cellStyle name="Comma 2 30" xfId="1685"/>
    <cellStyle name="Comma 2 30 2" xfId="1686"/>
    <cellStyle name="Comma 2 31" xfId="1687"/>
    <cellStyle name="Comma 2 31 2" xfId="1688"/>
    <cellStyle name="Comma 2 32" xfId="1689"/>
    <cellStyle name="Comma 2 32 2" xfId="1690"/>
    <cellStyle name="Comma 2 33" xfId="1691"/>
    <cellStyle name="Comma 2 33 2" xfId="1692"/>
    <cellStyle name="Comma 2 34" xfId="1693"/>
    <cellStyle name="Comma 2 34 2" xfId="1694"/>
    <cellStyle name="Comma 2 35" xfId="1695"/>
    <cellStyle name="Comma 2 35 2" xfId="1696"/>
    <cellStyle name="Comma 2 36" xfId="1697"/>
    <cellStyle name="Comma 2 36 2" xfId="1698"/>
    <cellStyle name="Comma 2 37" xfId="1699"/>
    <cellStyle name="Comma 2 37 2" xfId="1700"/>
    <cellStyle name="Comma 2 38" xfId="1701"/>
    <cellStyle name="Comma 2 38 2" xfId="1702"/>
    <cellStyle name="Comma 2 39" xfId="1703"/>
    <cellStyle name="Comma 2 39 2" xfId="1704"/>
    <cellStyle name="Comma 2 4" xfId="1705"/>
    <cellStyle name="Comma 2 4 2" xfId="1706"/>
    <cellStyle name="Comma 2 40" xfId="1707"/>
    <cellStyle name="Comma 2 40 2" xfId="1708"/>
    <cellStyle name="Comma 2 41" xfId="1709"/>
    <cellStyle name="Comma 2 41 2" xfId="1710"/>
    <cellStyle name="Comma 2 42" xfId="1711"/>
    <cellStyle name="Comma 2 42 2" xfId="1712"/>
    <cellStyle name="Comma 2 43" xfId="1713"/>
    <cellStyle name="Comma 2 43 2" xfId="1714"/>
    <cellStyle name="Comma 2 44" xfId="1715"/>
    <cellStyle name="Comma 2 44 2" xfId="1716"/>
    <cellStyle name="Comma 2 45" xfId="1717"/>
    <cellStyle name="Comma 2 45 2" xfId="1718"/>
    <cellStyle name="Comma 2 46" xfId="1719"/>
    <cellStyle name="Comma 2 46 2" xfId="1720"/>
    <cellStyle name="Comma 2 47" xfId="1721"/>
    <cellStyle name="Comma 2 47 2" xfId="1722"/>
    <cellStyle name="Comma 2 48" xfId="1723"/>
    <cellStyle name="Comma 2 48 2" xfId="1724"/>
    <cellStyle name="Comma 2 49" xfId="1725"/>
    <cellStyle name="Comma 2 49 2" xfId="1726"/>
    <cellStyle name="Comma 2 5" xfId="1727"/>
    <cellStyle name="Comma 2 5 2" xfId="1728"/>
    <cellStyle name="Comma 2 50" xfId="1729"/>
    <cellStyle name="Comma 2 50 2" xfId="1730"/>
    <cellStyle name="Comma 2 51" xfId="1731"/>
    <cellStyle name="Comma 2 51 2" xfId="1732"/>
    <cellStyle name="Comma 2 52" xfId="1733"/>
    <cellStyle name="Comma 2 52 2" xfId="1734"/>
    <cellStyle name="Comma 2 53" xfId="1735"/>
    <cellStyle name="Comma 2 53 2" xfId="1736"/>
    <cellStyle name="Comma 2 54" xfId="1737"/>
    <cellStyle name="Comma 2 54 2" xfId="1738"/>
    <cellStyle name="Comma 2 55" xfId="1739"/>
    <cellStyle name="Comma 2 55 2" xfId="1740"/>
    <cellStyle name="Comma 2 56" xfId="1741"/>
    <cellStyle name="Comma 2 56 2" xfId="1742"/>
    <cellStyle name="Comma 2 57" xfId="1743"/>
    <cellStyle name="Comma 2 57 2" xfId="1744"/>
    <cellStyle name="Comma 2 58" xfId="1745"/>
    <cellStyle name="Comma 2 58 2" xfId="1746"/>
    <cellStyle name="Comma 2 59" xfId="1747"/>
    <cellStyle name="Comma 2 59 2" xfId="1748"/>
    <cellStyle name="Comma 2 6" xfId="1749"/>
    <cellStyle name="Comma 2 6 2" xfId="1750"/>
    <cellStyle name="Comma 2 60" xfId="1751"/>
    <cellStyle name="Comma 2 60 2" xfId="1752"/>
    <cellStyle name="Comma 2 61" xfId="1753"/>
    <cellStyle name="Comma 2 61 2" xfId="1754"/>
    <cellStyle name="Comma 2 62" xfId="1755"/>
    <cellStyle name="Comma 2 62 2" xfId="1756"/>
    <cellStyle name="Comma 2 63" xfId="1757"/>
    <cellStyle name="Comma 2 63 2" xfId="1758"/>
    <cellStyle name="Comma 2 64" xfId="1759"/>
    <cellStyle name="Comma 2 7" xfId="1760"/>
    <cellStyle name="Comma 2 7 2" xfId="1761"/>
    <cellStyle name="Comma 2 8" xfId="1762"/>
    <cellStyle name="Comma 2 8 2" xfId="1763"/>
    <cellStyle name="Comma 2 9" xfId="1764"/>
    <cellStyle name="Comma 2 9 2" xfId="1765"/>
    <cellStyle name="Comma 2_Sheet4" xfId="6337"/>
    <cellStyle name="Comma 3" xfId="7"/>
    <cellStyle name="Comma 3 10" xfId="1766"/>
    <cellStyle name="Comma 3 11" xfId="1767"/>
    <cellStyle name="Comma 3 12" xfId="1768"/>
    <cellStyle name="Comma 3 13" xfId="1769"/>
    <cellStyle name="Comma 3 14" xfId="1770"/>
    <cellStyle name="Comma 3 15" xfId="1771"/>
    <cellStyle name="Comma 3 16" xfId="1772"/>
    <cellStyle name="Comma 3 17" xfId="1773"/>
    <cellStyle name="Comma 3 18" xfId="1774"/>
    <cellStyle name="Comma 3 19" xfId="1775"/>
    <cellStyle name="Comma 3 2" xfId="1776"/>
    <cellStyle name="Comma 3 20" xfId="1777"/>
    <cellStyle name="Comma 3 21" xfId="1778"/>
    <cellStyle name="Comma 3 22" xfId="1779"/>
    <cellStyle name="Comma 3 23" xfId="1780"/>
    <cellStyle name="Comma 3 24" xfId="1781"/>
    <cellStyle name="Comma 3 25" xfId="1782"/>
    <cellStyle name="Comma 3 26" xfId="1783"/>
    <cellStyle name="Comma 3 27" xfId="1784"/>
    <cellStyle name="Comma 3 28" xfId="1785"/>
    <cellStyle name="Comma 3 29" xfId="1786"/>
    <cellStyle name="Comma 3 3" xfId="1787"/>
    <cellStyle name="Comma 3 30" xfId="1788"/>
    <cellStyle name="Comma 3 31" xfId="1789"/>
    <cellStyle name="Comma 3 32" xfId="1790"/>
    <cellStyle name="Comma 3 33" xfId="1791"/>
    <cellStyle name="Comma 3 34" xfId="1792"/>
    <cellStyle name="Comma 3 35" xfId="1793"/>
    <cellStyle name="Comma 3 36" xfId="1794"/>
    <cellStyle name="Comma 3 37" xfId="1795"/>
    <cellStyle name="Comma 3 38" xfId="1796"/>
    <cellStyle name="Comma 3 39" xfId="1797"/>
    <cellStyle name="Comma 3 4" xfId="1798"/>
    <cellStyle name="Comma 3 40" xfId="1799"/>
    <cellStyle name="Comma 3 41" xfId="1800"/>
    <cellStyle name="Comma 3 42" xfId="1801"/>
    <cellStyle name="Comma 3 43" xfId="1802"/>
    <cellStyle name="Comma 3 44" xfId="1803"/>
    <cellStyle name="Comma 3 45" xfId="1804"/>
    <cellStyle name="Comma 3 46" xfId="1805"/>
    <cellStyle name="Comma 3 47" xfId="6338"/>
    <cellStyle name="Comma 3 48" xfId="6339"/>
    <cellStyle name="Comma 3 49" xfId="6340"/>
    <cellStyle name="Comma 3 5" xfId="1806"/>
    <cellStyle name="Comma 3 5 2" xfId="6341"/>
    <cellStyle name="Comma 3 50" xfId="6342"/>
    <cellStyle name="Comma 3 51" xfId="6343"/>
    <cellStyle name="Comma 3 52" xfId="6344"/>
    <cellStyle name="Comma 3 53" xfId="6345"/>
    <cellStyle name="Comma 3 54" xfId="6346"/>
    <cellStyle name="Comma 3 55" xfId="6347"/>
    <cellStyle name="Comma 3 56" xfId="6348"/>
    <cellStyle name="Comma 3 57" xfId="6349"/>
    <cellStyle name="Comma 3 58" xfId="6350"/>
    <cellStyle name="Comma 3 59" xfId="6351"/>
    <cellStyle name="Comma 3 6" xfId="1807"/>
    <cellStyle name="Comma 3 60" xfId="6352"/>
    <cellStyle name="Comma 3 61" xfId="6353"/>
    <cellStyle name="Comma 3 62" xfId="6354"/>
    <cellStyle name="Comma 3 63" xfId="6355"/>
    <cellStyle name="Comma 3 64" xfId="6356"/>
    <cellStyle name="Comma 3 65" xfId="6357"/>
    <cellStyle name="Comma 3 66" xfId="6358"/>
    <cellStyle name="Comma 3 7" xfId="1808"/>
    <cellStyle name="Comma 3 8" xfId="1809"/>
    <cellStyle name="Comma 3 9" xfId="1810"/>
    <cellStyle name="Comma 4" xfId="8"/>
    <cellStyle name="Comma 4 2" xfId="1811"/>
    <cellStyle name="Comma 4 3" xfId="1812"/>
    <cellStyle name="Comma 5" xfId="1813"/>
    <cellStyle name="Comma 5 10" xfId="6359"/>
    <cellStyle name="Comma 5 11" xfId="6360"/>
    <cellStyle name="Comma 5 12" xfId="6361"/>
    <cellStyle name="Comma 5 13" xfId="6362"/>
    <cellStyle name="Comma 5 14" xfId="6363"/>
    <cellStyle name="Comma 5 15" xfId="6364"/>
    <cellStyle name="Comma 5 16" xfId="6365"/>
    <cellStyle name="Comma 5 17" xfId="6366"/>
    <cellStyle name="Comma 5 18" xfId="6367"/>
    <cellStyle name="Comma 5 19" xfId="6368"/>
    <cellStyle name="Comma 5 2" xfId="1814"/>
    <cellStyle name="Comma 5 2 2" xfId="16751"/>
    <cellStyle name="Comma 5 20" xfId="6369"/>
    <cellStyle name="Comma 5 21" xfId="6370"/>
    <cellStyle name="Comma 5 22" xfId="6371"/>
    <cellStyle name="Comma 5 23" xfId="6372"/>
    <cellStyle name="Comma 5 3" xfId="1815"/>
    <cellStyle name="Comma 5 4" xfId="6373"/>
    <cellStyle name="Comma 5 4 10" xfId="6374"/>
    <cellStyle name="Comma 5 4 11" xfId="6375"/>
    <cellStyle name="Comma 5 4 12" xfId="6376"/>
    <cellStyle name="Comma 5 4 13" xfId="6377"/>
    <cellStyle name="Comma 5 4 14" xfId="6378"/>
    <cellStyle name="Comma 5 4 15" xfId="6379"/>
    <cellStyle name="Comma 5 4 16" xfId="6380"/>
    <cellStyle name="Comma 5 4 17" xfId="6381"/>
    <cellStyle name="Comma 5 4 18" xfId="6382"/>
    <cellStyle name="Comma 5 4 19" xfId="6383"/>
    <cellStyle name="Comma 5 4 2" xfId="6384"/>
    <cellStyle name="Comma 5 4 2 10" xfId="6385"/>
    <cellStyle name="Comma 5 4 2 11" xfId="6386"/>
    <cellStyle name="Comma 5 4 2 12" xfId="6387"/>
    <cellStyle name="Comma 5 4 2 13" xfId="6388"/>
    <cellStyle name="Comma 5 4 2 14" xfId="6389"/>
    <cellStyle name="Comma 5 4 2 15" xfId="6390"/>
    <cellStyle name="Comma 5 4 2 16" xfId="6391"/>
    <cellStyle name="Comma 5 4 2 17" xfId="6392"/>
    <cellStyle name="Comma 5 4 2 18" xfId="6393"/>
    <cellStyle name="Comma 5 4 2 19" xfId="6394"/>
    <cellStyle name="Comma 5 4 2 2" xfId="6395"/>
    <cellStyle name="Comma 5 4 2 3" xfId="6396"/>
    <cellStyle name="Comma 5 4 2 4" xfId="6397"/>
    <cellStyle name="Comma 5 4 2 5" xfId="6398"/>
    <cellStyle name="Comma 5 4 2 6" xfId="6399"/>
    <cellStyle name="Comma 5 4 2 7" xfId="6400"/>
    <cellStyle name="Comma 5 4 2 8" xfId="6401"/>
    <cellStyle name="Comma 5 4 2 9" xfId="6402"/>
    <cellStyle name="Comma 5 4 20" xfId="6403"/>
    <cellStyle name="Comma 5 4 3" xfId="6404"/>
    <cellStyle name="Comma 5 4 4" xfId="6405"/>
    <cellStyle name="Comma 5 4 5" xfId="6406"/>
    <cellStyle name="Comma 5 4 6" xfId="6407"/>
    <cellStyle name="Comma 5 4 7" xfId="6408"/>
    <cellStyle name="Comma 5 4 8" xfId="6409"/>
    <cellStyle name="Comma 5 4 9" xfId="6410"/>
    <cellStyle name="Comma 5 5" xfId="6411"/>
    <cellStyle name="Comma 5 5 10" xfId="6412"/>
    <cellStyle name="Comma 5 5 11" xfId="6413"/>
    <cellStyle name="Comma 5 5 12" xfId="6414"/>
    <cellStyle name="Comma 5 5 13" xfId="6415"/>
    <cellStyle name="Comma 5 5 14" xfId="6416"/>
    <cellStyle name="Comma 5 5 15" xfId="6417"/>
    <cellStyle name="Comma 5 5 16" xfId="6418"/>
    <cellStyle name="Comma 5 5 17" xfId="6419"/>
    <cellStyle name="Comma 5 5 18" xfId="6420"/>
    <cellStyle name="Comma 5 5 19" xfId="6421"/>
    <cellStyle name="Comma 5 5 2" xfId="6422"/>
    <cellStyle name="Comma 5 5 3" xfId="6423"/>
    <cellStyle name="Comma 5 5 4" xfId="6424"/>
    <cellStyle name="Comma 5 5 5" xfId="6425"/>
    <cellStyle name="Comma 5 5 6" xfId="6426"/>
    <cellStyle name="Comma 5 5 7" xfId="6427"/>
    <cellStyle name="Comma 5 5 8" xfId="6428"/>
    <cellStyle name="Comma 5 5 9" xfId="6429"/>
    <cellStyle name="Comma 5 6" xfId="6430"/>
    <cellStyle name="Comma 5 7" xfId="6431"/>
    <cellStyle name="Comma 5 8" xfId="6432"/>
    <cellStyle name="Comma 5 9" xfId="6433"/>
    <cellStyle name="Comma 6" xfId="1816"/>
    <cellStyle name="Comma 63" xfId="1817"/>
    <cellStyle name="Comma 7" xfId="1818"/>
    <cellStyle name="Comma 7 2" xfId="1819"/>
    <cellStyle name="Comma 7 3" xfId="1820"/>
    <cellStyle name="Comma 7 4" xfId="1821"/>
    <cellStyle name="Comma 8" xfId="1822"/>
    <cellStyle name="Comma 9" xfId="1823"/>
    <cellStyle name="Comma 9 10" xfId="6434"/>
    <cellStyle name="Comma 9 11" xfId="6435"/>
    <cellStyle name="Comma 9 12" xfId="6436"/>
    <cellStyle name="Comma 9 13" xfId="6437"/>
    <cellStyle name="Comma 9 14" xfId="6438"/>
    <cellStyle name="Comma 9 15" xfId="6439"/>
    <cellStyle name="Comma 9 16" xfId="6440"/>
    <cellStyle name="Comma 9 17" xfId="6441"/>
    <cellStyle name="Comma 9 18" xfId="6442"/>
    <cellStyle name="Comma 9 19" xfId="6443"/>
    <cellStyle name="Comma 9 2" xfId="6444"/>
    <cellStyle name="Comma 9 2 10" xfId="6445"/>
    <cellStyle name="Comma 9 2 11" xfId="6446"/>
    <cellStyle name="Comma 9 2 12" xfId="6447"/>
    <cellStyle name="Comma 9 2 13" xfId="6448"/>
    <cellStyle name="Comma 9 2 14" xfId="6449"/>
    <cellStyle name="Comma 9 2 15" xfId="6450"/>
    <cellStyle name="Comma 9 2 16" xfId="6451"/>
    <cellStyle name="Comma 9 2 17" xfId="6452"/>
    <cellStyle name="Comma 9 2 18" xfId="6453"/>
    <cellStyle name="Comma 9 2 19" xfId="6454"/>
    <cellStyle name="Comma 9 2 2" xfId="6455"/>
    <cellStyle name="Comma 9 2 2 10" xfId="6456"/>
    <cellStyle name="Comma 9 2 2 11" xfId="6457"/>
    <cellStyle name="Comma 9 2 2 12" xfId="6458"/>
    <cellStyle name="Comma 9 2 2 13" xfId="6459"/>
    <cellStyle name="Comma 9 2 2 14" xfId="6460"/>
    <cellStyle name="Comma 9 2 2 15" xfId="6461"/>
    <cellStyle name="Comma 9 2 2 16" xfId="6462"/>
    <cellStyle name="Comma 9 2 2 17" xfId="6463"/>
    <cellStyle name="Comma 9 2 2 18" xfId="6464"/>
    <cellStyle name="Comma 9 2 2 19" xfId="6465"/>
    <cellStyle name="Comma 9 2 2 2" xfId="6466"/>
    <cellStyle name="Comma 9 2 2 3" xfId="6467"/>
    <cellStyle name="Comma 9 2 2 4" xfId="6468"/>
    <cellStyle name="Comma 9 2 2 5" xfId="6469"/>
    <cellStyle name="Comma 9 2 2 6" xfId="6470"/>
    <cellStyle name="Comma 9 2 2 7" xfId="6471"/>
    <cellStyle name="Comma 9 2 2 8" xfId="6472"/>
    <cellStyle name="Comma 9 2 2 9" xfId="6473"/>
    <cellStyle name="Comma 9 2 20" xfId="6474"/>
    <cellStyle name="Comma 9 2 3" xfId="6475"/>
    <cellStyle name="Comma 9 2 4" xfId="6476"/>
    <cellStyle name="Comma 9 2 5" xfId="6477"/>
    <cellStyle name="Comma 9 2 6" xfId="6478"/>
    <cellStyle name="Comma 9 2 7" xfId="6479"/>
    <cellStyle name="Comma 9 2 8" xfId="6480"/>
    <cellStyle name="Comma 9 2 9" xfId="6481"/>
    <cellStyle name="Comma 9 20" xfId="6482"/>
    <cellStyle name="Comma 9 21" xfId="6483"/>
    <cellStyle name="Comma 9 3" xfId="6484"/>
    <cellStyle name="Comma 9 3 10" xfId="6485"/>
    <cellStyle name="Comma 9 3 11" xfId="6486"/>
    <cellStyle name="Comma 9 3 12" xfId="6487"/>
    <cellStyle name="Comma 9 3 13" xfId="6488"/>
    <cellStyle name="Comma 9 3 14" xfId="6489"/>
    <cellStyle name="Comma 9 3 15" xfId="6490"/>
    <cellStyle name="Comma 9 3 16" xfId="6491"/>
    <cellStyle name="Comma 9 3 17" xfId="6492"/>
    <cellStyle name="Comma 9 3 18" xfId="6493"/>
    <cellStyle name="Comma 9 3 19" xfId="6494"/>
    <cellStyle name="Comma 9 3 2" xfId="6495"/>
    <cellStyle name="Comma 9 3 3" xfId="6496"/>
    <cellStyle name="Comma 9 3 4" xfId="6497"/>
    <cellStyle name="Comma 9 3 5" xfId="6498"/>
    <cellStyle name="Comma 9 3 6" xfId="6499"/>
    <cellStyle name="Comma 9 3 7" xfId="6500"/>
    <cellStyle name="Comma 9 3 8" xfId="6501"/>
    <cellStyle name="Comma 9 3 9" xfId="6502"/>
    <cellStyle name="Comma 9 4" xfId="6503"/>
    <cellStyle name="Comma 9 5" xfId="6504"/>
    <cellStyle name="Comma 9 6" xfId="6505"/>
    <cellStyle name="Comma 9 7" xfId="6506"/>
    <cellStyle name="Comma 9 8" xfId="6507"/>
    <cellStyle name="Comma 9 9" xfId="6508"/>
    <cellStyle name="comma zerodec" xfId="16752"/>
    <cellStyle name="Comma0" xfId="1824"/>
    <cellStyle name="Comma0 10" xfId="1825"/>
    <cellStyle name="Comma0 100" xfId="1826"/>
    <cellStyle name="Comma0 101" xfId="1827"/>
    <cellStyle name="Comma0 102" xfId="1828"/>
    <cellStyle name="Comma0 103" xfId="1829"/>
    <cellStyle name="Comma0 104" xfId="6509"/>
    <cellStyle name="Comma0 105" xfId="6510"/>
    <cellStyle name="Comma0 106" xfId="6511"/>
    <cellStyle name="Comma0 107" xfId="6512"/>
    <cellStyle name="Comma0 108" xfId="6513"/>
    <cellStyle name="Comma0 109" xfId="6514"/>
    <cellStyle name="Comma0 11" xfId="1830"/>
    <cellStyle name="Comma0 110" xfId="6515"/>
    <cellStyle name="Comma0 111" xfId="6516"/>
    <cellStyle name="Comma0 112" xfId="6517"/>
    <cellStyle name="Comma0 113" xfId="6518"/>
    <cellStyle name="Comma0 114" xfId="6519"/>
    <cellStyle name="Comma0 115" xfId="6520"/>
    <cellStyle name="Comma0 116" xfId="6521"/>
    <cellStyle name="Comma0 117" xfId="6522"/>
    <cellStyle name="Comma0 118" xfId="6523"/>
    <cellStyle name="Comma0 119" xfId="6524"/>
    <cellStyle name="Comma0 12" xfId="1831"/>
    <cellStyle name="Comma0 120" xfId="6525"/>
    <cellStyle name="Comma0 121" xfId="6526"/>
    <cellStyle name="Comma0 122" xfId="6527"/>
    <cellStyle name="Comma0 123" xfId="6528"/>
    <cellStyle name="Comma0 13" xfId="1832"/>
    <cellStyle name="Comma0 14" xfId="1833"/>
    <cellStyle name="Comma0 15" xfId="1834"/>
    <cellStyle name="Comma0 16" xfId="1835"/>
    <cellStyle name="Comma0 17" xfId="1836"/>
    <cellStyle name="Comma0 18" xfId="1837"/>
    <cellStyle name="Comma0 19" xfId="1838"/>
    <cellStyle name="Comma0 2" xfId="1839"/>
    <cellStyle name="Comma0 20" xfId="1840"/>
    <cellStyle name="Comma0 21" xfId="1841"/>
    <cellStyle name="Comma0 22" xfId="1842"/>
    <cellStyle name="Comma0 23" xfId="1843"/>
    <cellStyle name="Comma0 24" xfId="1844"/>
    <cellStyle name="Comma0 25" xfId="1845"/>
    <cellStyle name="Comma0 26" xfId="1846"/>
    <cellStyle name="Comma0 27" xfId="1847"/>
    <cellStyle name="Comma0 28" xfId="1848"/>
    <cellStyle name="Comma0 29" xfId="1849"/>
    <cellStyle name="Comma0 3" xfId="1850"/>
    <cellStyle name="Comma0 30" xfId="1851"/>
    <cellStyle name="Comma0 31" xfId="1852"/>
    <cellStyle name="Comma0 32" xfId="1853"/>
    <cellStyle name="Comma0 33" xfId="1854"/>
    <cellStyle name="Comma0 34" xfId="1855"/>
    <cellStyle name="Comma0 35" xfId="1856"/>
    <cellStyle name="Comma0 36" xfId="1857"/>
    <cellStyle name="Comma0 37" xfId="1858"/>
    <cellStyle name="Comma0 38" xfId="1859"/>
    <cellStyle name="Comma0 39" xfId="1860"/>
    <cellStyle name="Comma0 4" xfId="1861"/>
    <cellStyle name="Comma0 40" xfId="1862"/>
    <cellStyle name="Comma0 41" xfId="1863"/>
    <cellStyle name="Comma0 42" xfId="1864"/>
    <cellStyle name="Comma0 43" xfId="1865"/>
    <cellStyle name="Comma0 44" xfId="1866"/>
    <cellStyle name="Comma0 45" xfId="1867"/>
    <cellStyle name="Comma0 46" xfId="1868"/>
    <cellStyle name="Comma0 47" xfId="1869"/>
    <cellStyle name="Comma0 48" xfId="1870"/>
    <cellStyle name="Comma0 49" xfId="1871"/>
    <cellStyle name="Comma0 5" xfId="1872"/>
    <cellStyle name="Comma0 50" xfId="1873"/>
    <cellStyle name="Comma0 51" xfId="1874"/>
    <cellStyle name="Comma0 52" xfId="1875"/>
    <cellStyle name="Comma0 53" xfId="1876"/>
    <cellStyle name="Comma0 54" xfId="1877"/>
    <cellStyle name="Comma0 55" xfId="1878"/>
    <cellStyle name="Comma0 56" xfId="1879"/>
    <cellStyle name="Comma0 57" xfId="1880"/>
    <cellStyle name="Comma0 58" xfId="1881"/>
    <cellStyle name="Comma0 59" xfId="1882"/>
    <cellStyle name="Comma0 6" xfId="1883"/>
    <cellStyle name="Comma0 60" xfId="1884"/>
    <cellStyle name="Comma0 61" xfId="1885"/>
    <cellStyle name="Comma0 62" xfId="1886"/>
    <cellStyle name="Comma0 63" xfId="1887"/>
    <cellStyle name="Comma0 64" xfId="1888"/>
    <cellStyle name="Comma0 65" xfId="1889"/>
    <cellStyle name="Comma0 66" xfId="1890"/>
    <cellStyle name="Comma0 67" xfId="1891"/>
    <cellStyle name="Comma0 68" xfId="1892"/>
    <cellStyle name="Comma0 69" xfId="1893"/>
    <cellStyle name="Comma0 7" xfId="1894"/>
    <cellStyle name="Comma0 70" xfId="1895"/>
    <cellStyle name="Comma0 71" xfId="1896"/>
    <cellStyle name="Comma0 72" xfId="1897"/>
    <cellStyle name="Comma0 73" xfId="1898"/>
    <cellStyle name="Comma0 74" xfId="1899"/>
    <cellStyle name="Comma0 75" xfId="1900"/>
    <cellStyle name="Comma0 76" xfId="1901"/>
    <cellStyle name="Comma0 77" xfId="1902"/>
    <cellStyle name="Comma0 78" xfId="1903"/>
    <cellStyle name="Comma0 79" xfId="1904"/>
    <cellStyle name="Comma0 8" xfId="1905"/>
    <cellStyle name="Comma0 80" xfId="1906"/>
    <cellStyle name="Comma0 81" xfId="1907"/>
    <cellStyle name="Comma0 82" xfId="1908"/>
    <cellStyle name="Comma0 83" xfId="1909"/>
    <cellStyle name="Comma0 84" xfId="1910"/>
    <cellStyle name="Comma0 85" xfId="1911"/>
    <cellStyle name="Comma0 86" xfId="1912"/>
    <cellStyle name="Comma0 87" xfId="1913"/>
    <cellStyle name="Comma0 88" xfId="1914"/>
    <cellStyle name="Comma0 89" xfId="1915"/>
    <cellStyle name="Comma0 9" xfId="1916"/>
    <cellStyle name="Comma0 90" xfId="1917"/>
    <cellStyle name="Comma0 91" xfId="1918"/>
    <cellStyle name="Comma0 92" xfId="1919"/>
    <cellStyle name="Comma0 93" xfId="1920"/>
    <cellStyle name="Comma0 94" xfId="1921"/>
    <cellStyle name="Comma0 95" xfId="1922"/>
    <cellStyle name="Comma0 96" xfId="1923"/>
    <cellStyle name="Comma0 97" xfId="1924"/>
    <cellStyle name="Comma0 98" xfId="1925"/>
    <cellStyle name="Comma0 99" xfId="1926"/>
    <cellStyle name="Copied" xfId="16753"/>
    <cellStyle name="COST1" xfId="16754"/>
    <cellStyle name="Currency [00]" xfId="16755"/>
    <cellStyle name="Currency 2" xfId="16756"/>
    <cellStyle name="Currency0" xfId="1927"/>
    <cellStyle name="Currency0 10" xfId="1928"/>
    <cellStyle name="Currency0 100" xfId="1929"/>
    <cellStyle name="Currency0 101" xfId="1930"/>
    <cellStyle name="Currency0 102" xfId="1931"/>
    <cellStyle name="Currency0 103" xfId="1932"/>
    <cellStyle name="Currency0 104" xfId="6529"/>
    <cellStyle name="Currency0 105" xfId="6530"/>
    <cellStyle name="Currency0 106" xfId="6531"/>
    <cellStyle name="Currency0 107" xfId="6532"/>
    <cellStyle name="Currency0 108" xfId="6533"/>
    <cellStyle name="Currency0 109" xfId="6534"/>
    <cellStyle name="Currency0 11" xfId="1933"/>
    <cellStyle name="Currency0 110" xfId="6535"/>
    <cellStyle name="Currency0 111" xfId="6536"/>
    <cellStyle name="Currency0 112" xfId="6537"/>
    <cellStyle name="Currency0 113" xfId="6538"/>
    <cellStyle name="Currency0 114" xfId="6539"/>
    <cellStyle name="Currency0 115" xfId="6540"/>
    <cellStyle name="Currency0 116" xfId="6541"/>
    <cellStyle name="Currency0 117" xfId="6542"/>
    <cellStyle name="Currency0 118" xfId="6543"/>
    <cellStyle name="Currency0 119" xfId="6544"/>
    <cellStyle name="Currency0 12" xfId="1934"/>
    <cellStyle name="Currency0 120" xfId="6545"/>
    <cellStyle name="Currency0 121" xfId="6546"/>
    <cellStyle name="Currency0 122" xfId="6547"/>
    <cellStyle name="Currency0 123" xfId="6548"/>
    <cellStyle name="Currency0 13" xfId="1935"/>
    <cellStyle name="Currency0 14" xfId="1936"/>
    <cellStyle name="Currency0 15" xfId="1937"/>
    <cellStyle name="Currency0 16" xfId="1938"/>
    <cellStyle name="Currency0 17" xfId="1939"/>
    <cellStyle name="Currency0 18" xfId="1940"/>
    <cellStyle name="Currency0 19" xfId="1941"/>
    <cellStyle name="Currency0 2" xfId="1942"/>
    <cellStyle name="Currency0 20" xfId="1943"/>
    <cellStyle name="Currency0 21" xfId="1944"/>
    <cellStyle name="Currency0 22" xfId="1945"/>
    <cellStyle name="Currency0 23" xfId="1946"/>
    <cellStyle name="Currency0 24" xfId="1947"/>
    <cellStyle name="Currency0 25" xfId="1948"/>
    <cellStyle name="Currency0 26" xfId="1949"/>
    <cellStyle name="Currency0 27" xfId="1950"/>
    <cellStyle name="Currency0 28" xfId="1951"/>
    <cellStyle name="Currency0 29" xfId="1952"/>
    <cellStyle name="Currency0 3" xfId="1953"/>
    <cellStyle name="Currency0 30" xfId="1954"/>
    <cellStyle name="Currency0 31" xfId="1955"/>
    <cellStyle name="Currency0 32" xfId="1956"/>
    <cellStyle name="Currency0 33" xfId="1957"/>
    <cellStyle name="Currency0 34" xfId="1958"/>
    <cellStyle name="Currency0 35" xfId="1959"/>
    <cellStyle name="Currency0 36" xfId="1960"/>
    <cellStyle name="Currency0 37" xfId="1961"/>
    <cellStyle name="Currency0 38" xfId="1962"/>
    <cellStyle name="Currency0 39" xfId="1963"/>
    <cellStyle name="Currency0 4" xfId="1964"/>
    <cellStyle name="Currency0 40" xfId="1965"/>
    <cellStyle name="Currency0 41" xfId="1966"/>
    <cellStyle name="Currency0 42" xfId="1967"/>
    <cellStyle name="Currency0 43" xfId="1968"/>
    <cellStyle name="Currency0 44" xfId="1969"/>
    <cellStyle name="Currency0 45" xfId="1970"/>
    <cellStyle name="Currency0 46" xfId="1971"/>
    <cellStyle name="Currency0 47" xfId="1972"/>
    <cellStyle name="Currency0 48" xfId="1973"/>
    <cellStyle name="Currency0 49" xfId="1974"/>
    <cellStyle name="Currency0 5" xfId="1975"/>
    <cellStyle name="Currency0 50" xfId="1976"/>
    <cellStyle name="Currency0 51" xfId="1977"/>
    <cellStyle name="Currency0 52" xfId="1978"/>
    <cellStyle name="Currency0 53" xfId="1979"/>
    <cellStyle name="Currency0 54" xfId="1980"/>
    <cellStyle name="Currency0 55" xfId="1981"/>
    <cellStyle name="Currency0 56" xfId="1982"/>
    <cellStyle name="Currency0 57" xfId="1983"/>
    <cellStyle name="Currency0 58" xfId="1984"/>
    <cellStyle name="Currency0 59" xfId="1985"/>
    <cellStyle name="Currency0 6" xfId="1986"/>
    <cellStyle name="Currency0 60" xfId="1987"/>
    <cellStyle name="Currency0 61" xfId="1988"/>
    <cellStyle name="Currency0 62" xfId="1989"/>
    <cellStyle name="Currency0 63" xfId="1990"/>
    <cellStyle name="Currency0 64" xfId="1991"/>
    <cellStyle name="Currency0 65" xfId="1992"/>
    <cellStyle name="Currency0 66" xfId="1993"/>
    <cellStyle name="Currency0 67" xfId="1994"/>
    <cellStyle name="Currency0 68" xfId="1995"/>
    <cellStyle name="Currency0 69" xfId="1996"/>
    <cellStyle name="Currency0 7" xfId="1997"/>
    <cellStyle name="Currency0 70" xfId="1998"/>
    <cellStyle name="Currency0 71" xfId="1999"/>
    <cellStyle name="Currency0 72" xfId="2000"/>
    <cellStyle name="Currency0 73" xfId="2001"/>
    <cellStyle name="Currency0 74" xfId="2002"/>
    <cellStyle name="Currency0 75" xfId="2003"/>
    <cellStyle name="Currency0 76" xfId="2004"/>
    <cellStyle name="Currency0 77" xfId="2005"/>
    <cellStyle name="Currency0 78" xfId="2006"/>
    <cellStyle name="Currency0 79" xfId="2007"/>
    <cellStyle name="Currency0 8" xfId="2008"/>
    <cellStyle name="Currency0 80" xfId="2009"/>
    <cellStyle name="Currency0 81" xfId="2010"/>
    <cellStyle name="Currency0 82" xfId="2011"/>
    <cellStyle name="Currency0 83" xfId="2012"/>
    <cellStyle name="Currency0 84" xfId="2013"/>
    <cellStyle name="Currency0 85" xfId="2014"/>
    <cellStyle name="Currency0 86" xfId="2015"/>
    <cellStyle name="Currency0 87" xfId="2016"/>
    <cellStyle name="Currency0 88" xfId="2017"/>
    <cellStyle name="Currency0 89" xfId="2018"/>
    <cellStyle name="Currency0 9" xfId="2019"/>
    <cellStyle name="Currency0 90" xfId="2020"/>
    <cellStyle name="Currency0 91" xfId="2021"/>
    <cellStyle name="Currency0 92" xfId="2022"/>
    <cellStyle name="Currency0 93" xfId="2023"/>
    <cellStyle name="Currency0 94" xfId="2024"/>
    <cellStyle name="Currency0 95" xfId="2025"/>
    <cellStyle name="Currency0 96" xfId="2026"/>
    <cellStyle name="Currency0 97" xfId="2027"/>
    <cellStyle name="Currency0 98" xfId="2028"/>
    <cellStyle name="Currency0 99" xfId="2029"/>
    <cellStyle name="Currency1" xfId="16757"/>
    <cellStyle name="Custom - Style8" xfId="2030"/>
    <cellStyle name="Custom - Style8 2" xfId="6549"/>
    <cellStyle name="Date" xfId="2031"/>
    <cellStyle name="Date 10" xfId="2032"/>
    <cellStyle name="Date 10 2" xfId="6550"/>
    <cellStyle name="Date 100" xfId="2033"/>
    <cellStyle name="Date 100 2" xfId="6551"/>
    <cellStyle name="Date 101" xfId="2034"/>
    <cellStyle name="Date 101 2" xfId="6552"/>
    <cellStyle name="Date 102" xfId="2035"/>
    <cellStyle name="Date 102 2" xfId="6553"/>
    <cellStyle name="Date 103" xfId="2036"/>
    <cellStyle name="Date 103 2" xfId="6554"/>
    <cellStyle name="Date 104" xfId="6555"/>
    <cellStyle name="Date 105" xfId="6556"/>
    <cellStyle name="Date 106" xfId="6557"/>
    <cellStyle name="Date 107" xfId="6558"/>
    <cellStyle name="Date 108" xfId="6559"/>
    <cellStyle name="Date 109" xfId="6560"/>
    <cellStyle name="Date 11" xfId="2037"/>
    <cellStyle name="Date 11 2" xfId="6561"/>
    <cellStyle name="Date 110" xfId="6562"/>
    <cellStyle name="Date 111" xfId="6563"/>
    <cellStyle name="Date 112" xfId="6564"/>
    <cellStyle name="Date 113" xfId="6565"/>
    <cellStyle name="Date 114" xfId="6566"/>
    <cellStyle name="Date 115" xfId="6567"/>
    <cellStyle name="Date 116" xfId="6568"/>
    <cellStyle name="Date 117" xfId="6569"/>
    <cellStyle name="Date 118" xfId="6570"/>
    <cellStyle name="Date 119" xfId="6571"/>
    <cellStyle name="Date 12" xfId="2038"/>
    <cellStyle name="Date 12 2" xfId="6572"/>
    <cellStyle name="Date 120" xfId="6573"/>
    <cellStyle name="Date 121" xfId="6574"/>
    <cellStyle name="Date 122" xfId="6575"/>
    <cellStyle name="Date 123" xfId="6576"/>
    <cellStyle name="Date 13" xfId="2039"/>
    <cellStyle name="Date 13 2" xfId="6577"/>
    <cellStyle name="Date 14" xfId="2040"/>
    <cellStyle name="Date 14 2" xfId="6578"/>
    <cellStyle name="Date 15" xfId="2041"/>
    <cellStyle name="Date 15 2" xfId="6579"/>
    <cellStyle name="Date 16" xfId="2042"/>
    <cellStyle name="Date 16 2" xfId="6580"/>
    <cellStyle name="Date 17" xfId="2043"/>
    <cellStyle name="Date 17 2" xfId="6581"/>
    <cellStyle name="Date 18" xfId="2044"/>
    <cellStyle name="Date 18 2" xfId="6582"/>
    <cellStyle name="Date 19" xfId="2045"/>
    <cellStyle name="Date 19 2" xfId="6583"/>
    <cellStyle name="Date 2" xfId="2046"/>
    <cellStyle name="Date 2 2" xfId="6584"/>
    <cellStyle name="Date 20" xfId="2047"/>
    <cellStyle name="Date 20 2" xfId="6585"/>
    <cellStyle name="Date 21" xfId="2048"/>
    <cellStyle name="Date 21 2" xfId="6586"/>
    <cellStyle name="Date 22" xfId="2049"/>
    <cellStyle name="Date 22 2" xfId="6587"/>
    <cellStyle name="Date 23" xfId="2050"/>
    <cellStyle name="Date 23 2" xfId="6588"/>
    <cellStyle name="Date 24" xfId="2051"/>
    <cellStyle name="Date 24 2" xfId="6589"/>
    <cellStyle name="Date 25" xfId="2052"/>
    <cellStyle name="Date 25 2" xfId="6590"/>
    <cellStyle name="Date 26" xfId="2053"/>
    <cellStyle name="Date 26 2" xfId="6591"/>
    <cellStyle name="Date 27" xfId="2054"/>
    <cellStyle name="Date 27 2" xfId="6592"/>
    <cellStyle name="Date 28" xfId="2055"/>
    <cellStyle name="Date 28 2" xfId="6593"/>
    <cellStyle name="Date 29" xfId="2056"/>
    <cellStyle name="Date 29 2" xfId="6594"/>
    <cellStyle name="Date 3" xfId="2057"/>
    <cellStyle name="Date 3 2" xfId="6595"/>
    <cellStyle name="Date 30" xfId="2058"/>
    <cellStyle name="Date 30 2" xfId="6596"/>
    <cellStyle name="Date 31" xfId="2059"/>
    <cellStyle name="Date 31 2" xfId="6597"/>
    <cellStyle name="Date 32" xfId="2060"/>
    <cellStyle name="Date 32 2" xfId="6598"/>
    <cellStyle name="Date 33" xfId="2061"/>
    <cellStyle name="Date 33 2" xfId="6599"/>
    <cellStyle name="Date 34" xfId="2062"/>
    <cellStyle name="Date 34 2" xfId="6600"/>
    <cellStyle name="Date 35" xfId="2063"/>
    <cellStyle name="Date 35 2" xfId="6601"/>
    <cellStyle name="Date 36" xfId="2064"/>
    <cellStyle name="Date 36 2" xfId="6602"/>
    <cellStyle name="Date 37" xfId="2065"/>
    <cellStyle name="Date 37 2" xfId="6603"/>
    <cellStyle name="Date 38" xfId="2066"/>
    <cellStyle name="Date 38 2" xfId="6604"/>
    <cellStyle name="Date 39" xfId="2067"/>
    <cellStyle name="Date 39 2" xfId="6605"/>
    <cellStyle name="Date 4" xfId="2068"/>
    <cellStyle name="Date 4 2" xfId="6606"/>
    <cellStyle name="Date 40" xfId="2069"/>
    <cellStyle name="Date 40 2" xfId="6607"/>
    <cellStyle name="Date 41" xfId="2070"/>
    <cellStyle name="Date 41 2" xfId="6608"/>
    <cellStyle name="Date 42" xfId="2071"/>
    <cellStyle name="Date 42 2" xfId="6609"/>
    <cellStyle name="Date 43" xfId="2072"/>
    <cellStyle name="Date 43 2" xfId="6610"/>
    <cellStyle name="Date 44" xfId="2073"/>
    <cellStyle name="Date 44 2" xfId="6611"/>
    <cellStyle name="Date 45" xfId="2074"/>
    <cellStyle name="Date 45 2" xfId="6612"/>
    <cellStyle name="Date 46" xfId="2075"/>
    <cellStyle name="Date 46 2" xfId="6613"/>
    <cellStyle name="Date 47" xfId="2076"/>
    <cellStyle name="Date 47 2" xfId="6614"/>
    <cellStyle name="Date 48" xfId="2077"/>
    <cellStyle name="Date 48 2" xfId="6615"/>
    <cellStyle name="Date 49" xfId="2078"/>
    <cellStyle name="Date 49 2" xfId="6616"/>
    <cellStyle name="Date 5" xfId="2079"/>
    <cellStyle name="Date 5 2" xfId="6617"/>
    <cellStyle name="Date 50" xfId="2080"/>
    <cellStyle name="Date 50 2" xfId="6618"/>
    <cellStyle name="Date 51" xfId="2081"/>
    <cellStyle name="Date 51 2" xfId="6619"/>
    <cellStyle name="Date 52" xfId="2082"/>
    <cellStyle name="Date 52 2" xfId="6620"/>
    <cellStyle name="Date 53" xfId="2083"/>
    <cellStyle name="Date 53 2" xfId="6621"/>
    <cellStyle name="Date 54" xfId="2084"/>
    <cellStyle name="Date 54 2" xfId="6622"/>
    <cellStyle name="Date 55" xfId="2085"/>
    <cellStyle name="Date 55 2" xfId="6623"/>
    <cellStyle name="Date 56" xfId="2086"/>
    <cellStyle name="Date 56 2" xfId="6624"/>
    <cellStyle name="Date 57" xfId="2087"/>
    <cellStyle name="Date 57 2" xfId="6625"/>
    <cellStyle name="Date 58" xfId="2088"/>
    <cellStyle name="Date 58 2" xfId="6626"/>
    <cellStyle name="Date 59" xfId="2089"/>
    <cellStyle name="Date 59 2" xfId="6627"/>
    <cellStyle name="Date 6" xfId="2090"/>
    <cellStyle name="Date 6 2" xfId="6628"/>
    <cellStyle name="Date 60" xfId="2091"/>
    <cellStyle name="Date 60 2" xfId="6629"/>
    <cellStyle name="Date 61" xfId="2092"/>
    <cellStyle name="Date 61 2" xfId="6630"/>
    <cellStyle name="Date 62" xfId="2093"/>
    <cellStyle name="Date 62 2" xfId="6631"/>
    <cellStyle name="Date 63" xfId="2094"/>
    <cellStyle name="Date 63 2" xfId="6632"/>
    <cellStyle name="Date 64" xfId="2095"/>
    <cellStyle name="Date 64 2" xfId="6633"/>
    <cellStyle name="Date 65" xfId="2096"/>
    <cellStyle name="Date 65 2" xfId="6634"/>
    <cellStyle name="Date 66" xfId="2097"/>
    <cellStyle name="Date 66 2" xfId="6635"/>
    <cellStyle name="Date 67" xfId="2098"/>
    <cellStyle name="Date 67 2" xfId="6636"/>
    <cellStyle name="Date 68" xfId="2099"/>
    <cellStyle name="Date 68 2" xfId="6637"/>
    <cellStyle name="Date 69" xfId="2100"/>
    <cellStyle name="Date 69 2" xfId="6638"/>
    <cellStyle name="Date 7" xfId="2101"/>
    <cellStyle name="Date 7 2" xfId="6639"/>
    <cellStyle name="Date 70" xfId="2102"/>
    <cellStyle name="Date 70 2" xfId="6640"/>
    <cellStyle name="Date 71" xfId="2103"/>
    <cellStyle name="Date 71 2" xfId="6641"/>
    <cellStyle name="Date 72" xfId="2104"/>
    <cellStyle name="Date 72 2" xfId="6642"/>
    <cellStyle name="Date 73" xfId="2105"/>
    <cellStyle name="Date 73 2" xfId="6643"/>
    <cellStyle name="Date 74" xfId="2106"/>
    <cellStyle name="Date 74 2" xfId="6644"/>
    <cellStyle name="Date 75" xfId="2107"/>
    <cellStyle name="Date 75 2" xfId="6645"/>
    <cellStyle name="Date 76" xfId="2108"/>
    <cellStyle name="Date 76 2" xfId="6646"/>
    <cellStyle name="Date 77" xfId="2109"/>
    <cellStyle name="Date 77 2" xfId="6647"/>
    <cellStyle name="Date 78" xfId="2110"/>
    <cellStyle name="Date 78 2" xfId="6648"/>
    <cellStyle name="Date 79" xfId="2111"/>
    <cellStyle name="Date 79 2" xfId="6649"/>
    <cellStyle name="Date 8" xfId="2112"/>
    <cellStyle name="Date 8 2" xfId="6650"/>
    <cellStyle name="Date 80" xfId="2113"/>
    <cellStyle name="Date 80 2" xfId="6651"/>
    <cellStyle name="Date 81" xfId="2114"/>
    <cellStyle name="Date 81 2" xfId="6652"/>
    <cellStyle name="Date 82" xfId="2115"/>
    <cellStyle name="Date 82 2" xfId="6653"/>
    <cellStyle name="Date 83" xfId="2116"/>
    <cellStyle name="Date 83 2" xfId="6654"/>
    <cellStyle name="Date 84" xfId="2117"/>
    <cellStyle name="Date 84 2" xfId="6655"/>
    <cellStyle name="Date 85" xfId="2118"/>
    <cellStyle name="Date 85 2" xfId="6656"/>
    <cellStyle name="Date 86" xfId="2119"/>
    <cellStyle name="Date 86 2" xfId="6657"/>
    <cellStyle name="Date 87" xfId="2120"/>
    <cellStyle name="Date 87 2" xfId="6658"/>
    <cellStyle name="Date 88" xfId="2121"/>
    <cellStyle name="Date 88 2" xfId="6659"/>
    <cellStyle name="Date 89" xfId="2122"/>
    <cellStyle name="Date 89 2" xfId="6660"/>
    <cellStyle name="Date 9" xfId="2123"/>
    <cellStyle name="Date 9 2" xfId="6661"/>
    <cellStyle name="Date 90" xfId="2124"/>
    <cellStyle name="Date 90 2" xfId="6662"/>
    <cellStyle name="Date 91" xfId="2125"/>
    <cellStyle name="Date 91 2" xfId="6663"/>
    <cellStyle name="Date 92" xfId="2126"/>
    <cellStyle name="Date 92 2" xfId="6664"/>
    <cellStyle name="Date 93" xfId="2127"/>
    <cellStyle name="Date 93 2" xfId="6665"/>
    <cellStyle name="Date 94" xfId="2128"/>
    <cellStyle name="Date 94 2" xfId="6666"/>
    <cellStyle name="Date 95" xfId="2129"/>
    <cellStyle name="Date 95 2" xfId="6667"/>
    <cellStyle name="Date 96" xfId="2130"/>
    <cellStyle name="Date 96 2" xfId="6668"/>
    <cellStyle name="Date 97" xfId="2131"/>
    <cellStyle name="Date 97 2" xfId="6669"/>
    <cellStyle name="Date 98" xfId="2132"/>
    <cellStyle name="Date 98 2" xfId="6670"/>
    <cellStyle name="Date 99" xfId="2133"/>
    <cellStyle name="Date 99 2" xfId="6671"/>
    <cellStyle name="Date Short" xfId="16759"/>
    <cellStyle name="Date_DANH SACH TRAINING" xfId="16760"/>
    <cellStyle name="DELTA" xfId="16761"/>
    <cellStyle name="Dezimal [0]_68574_Materialbedarfsliste" xfId="16762"/>
    <cellStyle name="Dezimal_68574_Materialbedarfsliste" xfId="16763"/>
    <cellStyle name="Dollar (zero dec)" xfId="16764"/>
    <cellStyle name="EN CO.," xfId="16765"/>
    <cellStyle name="Enter Currency (0)" xfId="16766"/>
    <cellStyle name="Enter Currency (2)" xfId="16767"/>
    <cellStyle name="Enter Units (0)" xfId="16768"/>
    <cellStyle name="Enter Units (1)" xfId="16769"/>
    <cellStyle name="Enter Units (2)" xfId="16770"/>
    <cellStyle name="Entered" xfId="16771"/>
    <cellStyle name="Euro" xfId="16772"/>
    <cellStyle name="Excel Built-in Normal" xfId="2134"/>
    <cellStyle name="Explanatory Text 10" xfId="2135"/>
    <cellStyle name="Explanatory Text 10 2" xfId="6672"/>
    <cellStyle name="Explanatory Text 11" xfId="2136"/>
    <cellStyle name="Explanatory Text 11 2" xfId="6673"/>
    <cellStyle name="Explanatory Text 12" xfId="2137"/>
    <cellStyle name="Explanatory Text 12 2" xfId="6674"/>
    <cellStyle name="Explanatory Text 13" xfId="2138"/>
    <cellStyle name="Explanatory Text 13 2" xfId="6675"/>
    <cellStyle name="Explanatory Text 14" xfId="2139"/>
    <cellStyle name="Explanatory Text 14 2" xfId="6676"/>
    <cellStyle name="Explanatory Text 15" xfId="2140"/>
    <cellStyle name="Explanatory Text 15 2" xfId="6677"/>
    <cellStyle name="Explanatory Text 16" xfId="2141"/>
    <cellStyle name="Explanatory Text 16 2" xfId="6678"/>
    <cellStyle name="Explanatory Text 17" xfId="2142"/>
    <cellStyle name="Explanatory Text 17 2" xfId="6679"/>
    <cellStyle name="Explanatory Text 18" xfId="2143"/>
    <cellStyle name="Explanatory Text 18 2" xfId="6680"/>
    <cellStyle name="Explanatory Text 19" xfId="2144"/>
    <cellStyle name="Explanatory Text 19 2" xfId="6681"/>
    <cellStyle name="Explanatory Text 2" xfId="2145"/>
    <cellStyle name="Explanatory Text 2 2" xfId="2146"/>
    <cellStyle name="Explanatory Text 2 2 2" xfId="6682"/>
    <cellStyle name="Explanatory Text 2 3" xfId="6683"/>
    <cellStyle name="Explanatory Text 20" xfId="2147"/>
    <cellStyle name="Explanatory Text 20 2" xfId="6684"/>
    <cellStyle name="Explanatory Text 21" xfId="2148"/>
    <cellStyle name="Explanatory Text 21 2" xfId="6685"/>
    <cellStyle name="Explanatory Text 22" xfId="2149"/>
    <cellStyle name="Explanatory Text 22 2" xfId="6686"/>
    <cellStyle name="Explanatory Text 23" xfId="2150"/>
    <cellStyle name="Explanatory Text 23 2" xfId="6687"/>
    <cellStyle name="Explanatory Text 24" xfId="2151"/>
    <cellStyle name="Explanatory Text 24 2" xfId="6688"/>
    <cellStyle name="Explanatory Text 25" xfId="2152"/>
    <cellStyle name="Explanatory Text 25 2" xfId="6689"/>
    <cellStyle name="Explanatory Text 26" xfId="2153"/>
    <cellStyle name="Explanatory Text 26 2" xfId="6690"/>
    <cellStyle name="Explanatory Text 27" xfId="2154"/>
    <cellStyle name="Explanatory Text 27 2" xfId="6691"/>
    <cellStyle name="Explanatory Text 28" xfId="2155"/>
    <cellStyle name="Explanatory Text 28 2" xfId="6692"/>
    <cellStyle name="Explanatory Text 29" xfId="2156"/>
    <cellStyle name="Explanatory Text 29 2" xfId="6693"/>
    <cellStyle name="Explanatory Text 3" xfId="2157"/>
    <cellStyle name="Explanatory Text 3 2" xfId="6694"/>
    <cellStyle name="Explanatory Text 30" xfId="2158"/>
    <cellStyle name="Explanatory Text 30 2" xfId="6695"/>
    <cellStyle name="Explanatory Text 31" xfId="2159"/>
    <cellStyle name="Explanatory Text 31 2" xfId="6696"/>
    <cellStyle name="Explanatory Text 32" xfId="2160"/>
    <cellStyle name="Explanatory Text 32 2" xfId="6697"/>
    <cellStyle name="Explanatory Text 33" xfId="2161"/>
    <cellStyle name="Explanatory Text 33 2" xfId="6698"/>
    <cellStyle name="Explanatory Text 34" xfId="2162"/>
    <cellStyle name="Explanatory Text 34 2" xfId="6699"/>
    <cellStyle name="Explanatory Text 35" xfId="2163"/>
    <cellStyle name="Explanatory Text 35 2" xfId="6700"/>
    <cellStyle name="Explanatory Text 36" xfId="2164"/>
    <cellStyle name="Explanatory Text 36 2" xfId="6701"/>
    <cellStyle name="Explanatory Text 37" xfId="2165"/>
    <cellStyle name="Explanatory Text 37 2" xfId="6702"/>
    <cellStyle name="Explanatory Text 38" xfId="2166"/>
    <cellStyle name="Explanatory Text 38 2" xfId="6703"/>
    <cellStyle name="Explanatory Text 39" xfId="2167"/>
    <cellStyle name="Explanatory Text 39 2" xfId="6704"/>
    <cellStyle name="Explanatory Text 4" xfId="2168"/>
    <cellStyle name="Explanatory Text 4 2" xfId="6705"/>
    <cellStyle name="Explanatory Text 40" xfId="2169"/>
    <cellStyle name="Explanatory Text 40 2" xfId="6706"/>
    <cellStyle name="Explanatory Text 41" xfId="2170"/>
    <cellStyle name="Explanatory Text 41 2" xfId="6707"/>
    <cellStyle name="Explanatory Text 42" xfId="2171"/>
    <cellStyle name="Explanatory Text 42 2" xfId="6708"/>
    <cellStyle name="Explanatory Text 43" xfId="2172"/>
    <cellStyle name="Explanatory Text 43 2" xfId="6709"/>
    <cellStyle name="Explanatory Text 44" xfId="2173"/>
    <cellStyle name="Explanatory Text 44 2" xfId="6710"/>
    <cellStyle name="Explanatory Text 45" xfId="2174"/>
    <cellStyle name="Explanatory Text 45 2" xfId="6711"/>
    <cellStyle name="Explanatory Text 46" xfId="2175"/>
    <cellStyle name="Explanatory Text 46 2" xfId="6712"/>
    <cellStyle name="Explanatory Text 47" xfId="2176"/>
    <cellStyle name="Explanatory Text 47 2" xfId="6713"/>
    <cellStyle name="Explanatory Text 48" xfId="2177"/>
    <cellStyle name="Explanatory Text 48 2" xfId="6714"/>
    <cellStyle name="Explanatory Text 49" xfId="2178"/>
    <cellStyle name="Explanatory Text 49 2" xfId="6715"/>
    <cellStyle name="Explanatory Text 5" xfId="2179"/>
    <cellStyle name="Explanatory Text 5 2" xfId="6716"/>
    <cellStyle name="Explanatory Text 50" xfId="2180"/>
    <cellStyle name="Explanatory Text 50 2" xfId="6717"/>
    <cellStyle name="Explanatory Text 51" xfId="2181"/>
    <cellStyle name="Explanatory Text 51 2" xfId="6718"/>
    <cellStyle name="Explanatory Text 52" xfId="2182"/>
    <cellStyle name="Explanatory Text 52 2" xfId="6719"/>
    <cellStyle name="Explanatory Text 53" xfId="2183"/>
    <cellStyle name="Explanatory Text 53 2" xfId="6720"/>
    <cellStyle name="Explanatory Text 54" xfId="2184"/>
    <cellStyle name="Explanatory Text 54 2" xfId="6721"/>
    <cellStyle name="Explanatory Text 55" xfId="2185"/>
    <cellStyle name="Explanatory Text 55 2" xfId="6722"/>
    <cellStyle name="Explanatory Text 56" xfId="2186"/>
    <cellStyle name="Explanatory Text 56 2" xfId="6723"/>
    <cellStyle name="Explanatory Text 57" xfId="2187"/>
    <cellStyle name="Explanatory Text 57 2" xfId="6724"/>
    <cellStyle name="Explanatory Text 58" xfId="2188"/>
    <cellStyle name="Explanatory Text 58 2" xfId="6725"/>
    <cellStyle name="Explanatory Text 59" xfId="2189"/>
    <cellStyle name="Explanatory Text 59 2" xfId="6726"/>
    <cellStyle name="Explanatory Text 6" xfId="2190"/>
    <cellStyle name="Explanatory Text 6 2" xfId="6727"/>
    <cellStyle name="Explanatory Text 60" xfId="6728"/>
    <cellStyle name="Explanatory Text 7" xfId="2191"/>
    <cellStyle name="Explanatory Text 7 2" xfId="6729"/>
    <cellStyle name="Explanatory Text 8" xfId="2192"/>
    <cellStyle name="Explanatory Text 8 2" xfId="6730"/>
    <cellStyle name="Explanatory Text 9" xfId="2193"/>
    <cellStyle name="Explanatory Text 9 2" xfId="6731"/>
    <cellStyle name="Fixed" xfId="2194"/>
    <cellStyle name="Fixed 10" xfId="2195"/>
    <cellStyle name="Fixed 100" xfId="2196"/>
    <cellStyle name="Fixed 101" xfId="2197"/>
    <cellStyle name="Fixed 102" xfId="2198"/>
    <cellStyle name="Fixed 103" xfId="2199"/>
    <cellStyle name="Fixed 104" xfId="6732"/>
    <cellStyle name="Fixed 105" xfId="6733"/>
    <cellStyle name="Fixed 106" xfId="6734"/>
    <cellStyle name="Fixed 107" xfId="6735"/>
    <cellStyle name="Fixed 108" xfId="6736"/>
    <cellStyle name="Fixed 109" xfId="6737"/>
    <cellStyle name="Fixed 11" xfId="2200"/>
    <cellStyle name="Fixed 110" xfId="6738"/>
    <cellStyle name="Fixed 111" xfId="6739"/>
    <cellStyle name="Fixed 112" xfId="6740"/>
    <cellStyle name="Fixed 113" xfId="6741"/>
    <cellStyle name="Fixed 114" xfId="6742"/>
    <cellStyle name="Fixed 115" xfId="6743"/>
    <cellStyle name="Fixed 116" xfId="6744"/>
    <cellStyle name="Fixed 117" xfId="6745"/>
    <cellStyle name="Fixed 118" xfId="6746"/>
    <cellStyle name="Fixed 119" xfId="6747"/>
    <cellStyle name="Fixed 12" xfId="2201"/>
    <cellStyle name="Fixed 120" xfId="6748"/>
    <cellStyle name="Fixed 121" xfId="6749"/>
    <cellStyle name="Fixed 122" xfId="6750"/>
    <cellStyle name="Fixed 123" xfId="6751"/>
    <cellStyle name="Fixed 13" xfId="2202"/>
    <cellStyle name="Fixed 14" xfId="2203"/>
    <cellStyle name="Fixed 15" xfId="2204"/>
    <cellStyle name="Fixed 16" xfId="2205"/>
    <cellStyle name="Fixed 17" xfId="2206"/>
    <cellStyle name="Fixed 18" xfId="2207"/>
    <cellStyle name="Fixed 19" xfId="2208"/>
    <cellStyle name="Fixed 2" xfId="2209"/>
    <cellStyle name="Fixed 20" xfId="2210"/>
    <cellStyle name="Fixed 21" xfId="2211"/>
    <cellStyle name="Fixed 22" xfId="2212"/>
    <cellStyle name="Fixed 23" xfId="2213"/>
    <cellStyle name="Fixed 24" xfId="2214"/>
    <cellStyle name="Fixed 25" xfId="2215"/>
    <cellStyle name="Fixed 26" xfId="2216"/>
    <cellStyle name="Fixed 27" xfId="2217"/>
    <cellStyle name="Fixed 28" xfId="2218"/>
    <cellStyle name="Fixed 29" xfId="2219"/>
    <cellStyle name="Fixed 3" xfId="2220"/>
    <cellStyle name="Fixed 30" xfId="2221"/>
    <cellStyle name="Fixed 31" xfId="2222"/>
    <cellStyle name="Fixed 32" xfId="2223"/>
    <cellStyle name="Fixed 33" xfId="2224"/>
    <cellStyle name="Fixed 34" xfId="2225"/>
    <cellStyle name="Fixed 35" xfId="2226"/>
    <cellStyle name="Fixed 36" xfId="2227"/>
    <cellStyle name="Fixed 37" xfId="2228"/>
    <cellStyle name="Fixed 38" xfId="2229"/>
    <cellStyle name="Fixed 39" xfId="2230"/>
    <cellStyle name="Fixed 4" xfId="2231"/>
    <cellStyle name="Fixed 40" xfId="2232"/>
    <cellStyle name="Fixed 41" xfId="2233"/>
    <cellStyle name="Fixed 42" xfId="2234"/>
    <cellStyle name="Fixed 43" xfId="2235"/>
    <cellStyle name="Fixed 44" xfId="2236"/>
    <cellStyle name="Fixed 45" xfId="2237"/>
    <cellStyle name="Fixed 46" xfId="2238"/>
    <cellStyle name="Fixed 47" xfId="2239"/>
    <cellStyle name="Fixed 48" xfId="2240"/>
    <cellStyle name="Fixed 49" xfId="2241"/>
    <cellStyle name="Fixed 5" xfId="2242"/>
    <cellStyle name="Fixed 50" xfId="2243"/>
    <cellStyle name="Fixed 51" xfId="2244"/>
    <cellStyle name="Fixed 52" xfId="2245"/>
    <cellStyle name="Fixed 53" xfId="2246"/>
    <cellStyle name="Fixed 54" xfId="2247"/>
    <cellStyle name="Fixed 55" xfId="2248"/>
    <cellStyle name="Fixed 56" xfId="2249"/>
    <cellStyle name="Fixed 57" xfId="2250"/>
    <cellStyle name="Fixed 58" xfId="2251"/>
    <cellStyle name="Fixed 59" xfId="2252"/>
    <cellStyle name="Fixed 6" xfId="2253"/>
    <cellStyle name="Fixed 60" xfId="2254"/>
    <cellStyle name="Fixed 61" xfId="2255"/>
    <cellStyle name="Fixed 62" xfId="2256"/>
    <cellStyle name="Fixed 63" xfId="2257"/>
    <cellStyle name="Fixed 64" xfId="2258"/>
    <cellStyle name="Fixed 65" xfId="2259"/>
    <cellStyle name="Fixed 66" xfId="2260"/>
    <cellStyle name="Fixed 67" xfId="2261"/>
    <cellStyle name="Fixed 68" xfId="2262"/>
    <cellStyle name="Fixed 69" xfId="2263"/>
    <cellStyle name="Fixed 7" xfId="2264"/>
    <cellStyle name="Fixed 70" xfId="2265"/>
    <cellStyle name="Fixed 71" xfId="2266"/>
    <cellStyle name="Fixed 72" xfId="2267"/>
    <cellStyle name="Fixed 73" xfId="2268"/>
    <cellStyle name="Fixed 74" xfId="2269"/>
    <cellStyle name="Fixed 75" xfId="2270"/>
    <cellStyle name="Fixed 76" xfId="2271"/>
    <cellStyle name="Fixed 77" xfId="2272"/>
    <cellStyle name="Fixed 78" xfId="2273"/>
    <cellStyle name="Fixed 79" xfId="2274"/>
    <cellStyle name="Fixed 8" xfId="2275"/>
    <cellStyle name="Fixed 80" xfId="2276"/>
    <cellStyle name="Fixed 81" xfId="2277"/>
    <cellStyle name="Fixed 82" xfId="2278"/>
    <cellStyle name="Fixed 83" xfId="2279"/>
    <cellStyle name="Fixed 84" xfId="2280"/>
    <cellStyle name="Fixed 85" xfId="2281"/>
    <cellStyle name="Fixed 86" xfId="2282"/>
    <cellStyle name="Fixed 87" xfId="2283"/>
    <cellStyle name="Fixed 88" xfId="2284"/>
    <cellStyle name="Fixed 89" xfId="2285"/>
    <cellStyle name="Fixed 9" xfId="2286"/>
    <cellStyle name="Fixed 90" xfId="2287"/>
    <cellStyle name="Fixed 91" xfId="2288"/>
    <cellStyle name="Fixed 92" xfId="2289"/>
    <cellStyle name="Fixed 93" xfId="2290"/>
    <cellStyle name="Fixed 94" xfId="2291"/>
    <cellStyle name="Fixed 95" xfId="2292"/>
    <cellStyle name="Fixed 96" xfId="2293"/>
    <cellStyle name="Fixed 97" xfId="2294"/>
    <cellStyle name="Fixed 98" xfId="2295"/>
    <cellStyle name="Fixed 99" xfId="2296"/>
    <cellStyle name="Font Britannic16" xfId="16773"/>
    <cellStyle name="Font Britannic18" xfId="16774"/>
    <cellStyle name="Font CenturyCond 18" xfId="16775"/>
    <cellStyle name="Font Cond20" xfId="16776"/>
    <cellStyle name="Font LucidaSans16" xfId="16777"/>
    <cellStyle name="Font NewCenturyCond18" xfId="16778"/>
    <cellStyle name="Font Ottawa14" xfId="16779"/>
    <cellStyle name="Font Ottawa16" xfId="16780"/>
    <cellStyle name="Good 10" xfId="2297"/>
    <cellStyle name="Good 10 2" xfId="6752"/>
    <cellStyle name="Good 11" xfId="2298"/>
    <cellStyle name="Good 11 2" xfId="6753"/>
    <cellStyle name="Good 12" xfId="2299"/>
    <cellStyle name="Good 12 2" xfId="6754"/>
    <cellStyle name="Good 13" xfId="2300"/>
    <cellStyle name="Good 13 2" xfId="6755"/>
    <cellStyle name="Good 14" xfId="2301"/>
    <cellStyle name="Good 14 2" xfId="6756"/>
    <cellStyle name="Good 15" xfId="2302"/>
    <cellStyle name="Good 15 2" xfId="6757"/>
    <cellStyle name="Good 16" xfId="2303"/>
    <cellStyle name="Good 16 2" xfId="6758"/>
    <cellStyle name="Good 17" xfId="2304"/>
    <cellStyle name="Good 17 2" xfId="6759"/>
    <cellStyle name="Good 18" xfId="2305"/>
    <cellStyle name="Good 18 2" xfId="6760"/>
    <cellStyle name="Good 19" xfId="2306"/>
    <cellStyle name="Good 19 2" xfId="6761"/>
    <cellStyle name="Good 2" xfId="2307"/>
    <cellStyle name="Good 2 2" xfId="2308"/>
    <cellStyle name="Good 2 2 2" xfId="6762"/>
    <cellStyle name="Good 2 3" xfId="6763"/>
    <cellStyle name="Good 20" xfId="2309"/>
    <cellStyle name="Good 20 2" xfId="6764"/>
    <cellStyle name="Good 21" xfId="2310"/>
    <cellStyle name="Good 21 2" xfId="6765"/>
    <cellStyle name="Good 22" xfId="2311"/>
    <cellStyle name="Good 22 2" xfId="6766"/>
    <cellStyle name="Good 23" xfId="2312"/>
    <cellStyle name="Good 23 2" xfId="6767"/>
    <cellStyle name="Good 24" xfId="2313"/>
    <cellStyle name="Good 24 2" xfId="6768"/>
    <cellStyle name="Good 25" xfId="2314"/>
    <cellStyle name="Good 25 2" xfId="6769"/>
    <cellStyle name="Good 26" xfId="2315"/>
    <cellStyle name="Good 26 2" xfId="6770"/>
    <cellStyle name="Good 27" xfId="2316"/>
    <cellStyle name="Good 27 2" xfId="6771"/>
    <cellStyle name="Good 28" xfId="2317"/>
    <cellStyle name="Good 28 2" xfId="6772"/>
    <cellStyle name="Good 29" xfId="2318"/>
    <cellStyle name="Good 29 2" xfId="6773"/>
    <cellStyle name="Good 3" xfId="2319"/>
    <cellStyle name="Good 3 2" xfId="6774"/>
    <cellStyle name="Good 30" xfId="2320"/>
    <cellStyle name="Good 30 2" xfId="6775"/>
    <cellStyle name="Good 31" xfId="2321"/>
    <cellStyle name="Good 31 2" xfId="6776"/>
    <cellStyle name="Good 32" xfId="2322"/>
    <cellStyle name="Good 32 2" xfId="6777"/>
    <cellStyle name="Good 33" xfId="2323"/>
    <cellStyle name="Good 33 2" xfId="6778"/>
    <cellStyle name="Good 34" xfId="2324"/>
    <cellStyle name="Good 34 2" xfId="6779"/>
    <cellStyle name="Good 35" xfId="2325"/>
    <cellStyle name="Good 35 2" xfId="6780"/>
    <cellStyle name="Good 36" xfId="2326"/>
    <cellStyle name="Good 36 2" xfId="6781"/>
    <cellStyle name="Good 37" xfId="2327"/>
    <cellStyle name="Good 37 2" xfId="6782"/>
    <cellStyle name="Good 38" xfId="2328"/>
    <cellStyle name="Good 38 2" xfId="6783"/>
    <cellStyle name="Good 39" xfId="2329"/>
    <cellStyle name="Good 39 2" xfId="6784"/>
    <cellStyle name="Good 4" xfId="2330"/>
    <cellStyle name="Good 4 2" xfId="6785"/>
    <cellStyle name="Good 40" xfId="2331"/>
    <cellStyle name="Good 40 2" xfId="6786"/>
    <cellStyle name="Good 41" xfId="2332"/>
    <cellStyle name="Good 41 2" xfId="6787"/>
    <cellStyle name="Good 42" xfId="2333"/>
    <cellStyle name="Good 42 2" xfId="6788"/>
    <cellStyle name="Good 43" xfId="2334"/>
    <cellStyle name="Good 43 2" xfId="6789"/>
    <cellStyle name="Good 44" xfId="2335"/>
    <cellStyle name="Good 44 2" xfId="6790"/>
    <cellStyle name="Good 45" xfId="2336"/>
    <cellStyle name="Good 45 2" xfId="6791"/>
    <cellStyle name="Good 46" xfId="2337"/>
    <cellStyle name="Good 46 2" xfId="6792"/>
    <cellStyle name="Good 47" xfId="2338"/>
    <cellStyle name="Good 47 2" xfId="6793"/>
    <cellStyle name="Good 48" xfId="2339"/>
    <cellStyle name="Good 48 2" xfId="6794"/>
    <cellStyle name="Good 49" xfId="2340"/>
    <cellStyle name="Good 49 2" xfId="6795"/>
    <cellStyle name="Good 5" xfId="2341"/>
    <cellStyle name="Good 5 2" xfId="6796"/>
    <cellStyle name="Good 50" xfId="2342"/>
    <cellStyle name="Good 50 2" xfId="6797"/>
    <cellStyle name="Good 51" xfId="2343"/>
    <cellStyle name="Good 51 2" xfId="6798"/>
    <cellStyle name="Good 52" xfId="2344"/>
    <cellStyle name="Good 52 2" xfId="6799"/>
    <cellStyle name="Good 53" xfId="2345"/>
    <cellStyle name="Good 53 2" xfId="6800"/>
    <cellStyle name="Good 54" xfId="2346"/>
    <cellStyle name="Good 54 2" xfId="6801"/>
    <cellStyle name="Good 55" xfId="2347"/>
    <cellStyle name="Good 55 2" xfId="6802"/>
    <cellStyle name="Good 56" xfId="2348"/>
    <cellStyle name="Good 56 2" xfId="6803"/>
    <cellStyle name="Good 57" xfId="2349"/>
    <cellStyle name="Good 57 2" xfId="6804"/>
    <cellStyle name="Good 58" xfId="2350"/>
    <cellStyle name="Good 58 2" xfId="6805"/>
    <cellStyle name="Good 59" xfId="2351"/>
    <cellStyle name="Good 59 2" xfId="6806"/>
    <cellStyle name="Good 6" xfId="2352"/>
    <cellStyle name="Good 6 2" xfId="6807"/>
    <cellStyle name="Good 60" xfId="6808"/>
    <cellStyle name="Good 7" xfId="2353"/>
    <cellStyle name="Good 7 2" xfId="6809"/>
    <cellStyle name="Good 8" xfId="2354"/>
    <cellStyle name="Good 8 2" xfId="6810"/>
    <cellStyle name="Good 9" xfId="2355"/>
    <cellStyle name="Good 9 2" xfId="6811"/>
    <cellStyle name="Grey" xfId="16781"/>
    <cellStyle name="ha" xfId="16782"/>
    <cellStyle name="header" xfId="16783"/>
    <cellStyle name="Header1" xfId="16784"/>
    <cellStyle name="Header2" xfId="16785"/>
    <cellStyle name="Header2 2" xfId="16786"/>
    <cellStyle name="Heading 1 10" xfId="2356"/>
    <cellStyle name="Heading 1 10 2" xfId="6812"/>
    <cellStyle name="Heading 1 11" xfId="2357"/>
    <cellStyle name="Heading 1 11 2" xfId="6813"/>
    <cellStyle name="Heading 1 12" xfId="2358"/>
    <cellStyle name="Heading 1 12 2" xfId="6814"/>
    <cellStyle name="Heading 1 13" xfId="2359"/>
    <cellStyle name="Heading 1 13 2" xfId="6815"/>
    <cellStyle name="Heading 1 14" xfId="2360"/>
    <cellStyle name="Heading 1 14 2" xfId="6816"/>
    <cellStyle name="Heading 1 15" xfId="2361"/>
    <cellStyle name="Heading 1 15 2" xfId="6817"/>
    <cellStyle name="Heading 1 16" xfId="2362"/>
    <cellStyle name="Heading 1 16 2" xfId="6818"/>
    <cellStyle name="Heading 1 17" xfId="2363"/>
    <cellStyle name="Heading 1 17 2" xfId="6819"/>
    <cellStyle name="Heading 1 18" xfId="2364"/>
    <cellStyle name="Heading 1 18 2" xfId="6820"/>
    <cellStyle name="Heading 1 19" xfId="2365"/>
    <cellStyle name="Heading 1 19 2" xfId="6821"/>
    <cellStyle name="Heading 1 2" xfId="2366"/>
    <cellStyle name="Heading 1 2 2" xfId="2367"/>
    <cellStyle name="Heading 1 2 2 2" xfId="6822"/>
    <cellStyle name="Heading 1 2 3" xfId="6823"/>
    <cellStyle name="Heading 1 20" xfId="2368"/>
    <cellStyle name="Heading 1 20 2" xfId="6824"/>
    <cellStyle name="Heading 1 21" xfId="2369"/>
    <cellStyle name="Heading 1 21 2" xfId="6825"/>
    <cellStyle name="Heading 1 22" xfId="2370"/>
    <cellStyle name="Heading 1 22 2" xfId="6826"/>
    <cellStyle name="Heading 1 23" xfId="2371"/>
    <cellStyle name="Heading 1 23 2" xfId="6827"/>
    <cellStyle name="Heading 1 24" xfId="2372"/>
    <cellStyle name="Heading 1 24 2" xfId="6828"/>
    <cellStyle name="Heading 1 25" xfId="2373"/>
    <cellStyle name="Heading 1 25 2" xfId="6829"/>
    <cellStyle name="Heading 1 26" xfId="2374"/>
    <cellStyle name="Heading 1 26 2" xfId="6830"/>
    <cellStyle name="Heading 1 27" xfId="2375"/>
    <cellStyle name="Heading 1 27 2" xfId="6831"/>
    <cellStyle name="Heading 1 28" xfId="2376"/>
    <cellStyle name="Heading 1 28 2" xfId="6832"/>
    <cellStyle name="Heading 1 29" xfId="2377"/>
    <cellStyle name="Heading 1 29 2" xfId="6833"/>
    <cellStyle name="Heading 1 3" xfId="2378"/>
    <cellStyle name="Heading 1 3 2" xfId="6834"/>
    <cellStyle name="Heading 1 30" xfId="2379"/>
    <cellStyle name="Heading 1 30 2" xfId="6835"/>
    <cellStyle name="Heading 1 31" xfId="2380"/>
    <cellStyle name="Heading 1 31 2" xfId="6836"/>
    <cellStyle name="Heading 1 32" xfId="2381"/>
    <cellStyle name="Heading 1 32 2" xfId="6837"/>
    <cellStyle name="Heading 1 33" xfId="2382"/>
    <cellStyle name="Heading 1 33 2" xfId="6838"/>
    <cellStyle name="Heading 1 34" xfId="2383"/>
    <cellStyle name="Heading 1 34 2" xfId="6839"/>
    <cellStyle name="Heading 1 35" xfId="2384"/>
    <cellStyle name="Heading 1 35 2" xfId="6840"/>
    <cellStyle name="Heading 1 36" xfId="2385"/>
    <cellStyle name="Heading 1 36 2" xfId="6841"/>
    <cellStyle name="Heading 1 37" xfId="2386"/>
    <cellStyle name="Heading 1 37 2" xfId="6842"/>
    <cellStyle name="Heading 1 38" xfId="2387"/>
    <cellStyle name="Heading 1 38 2" xfId="6843"/>
    <cellStyle name="Heading 1 39" xfId="2388"/>
    <cellStyle name="Heading 1 39 2" xfId="6844"/>
    <cellStyle name="Heading 1 4" xfId="2389"/>
    <cellStyle name="Heading 1 4 2" xfId="6845"/>
    <cellStyle name="Heading 1 40" xfId="2390"/>
    <cellStyle name="Heading 1 40 2" xfId="6846"/>
    <cellStyle name="Heading 1 41" xfId="2391"/>
    <cellStyle name="Heading 1 41 2" xfId="6847"/>
    <cellStyle name="Heading 1 42" xfId="2392"/>
    <cellStyle name="Heading 1 42 2" xfId="6848"/>
    <cellStyle name="Heading 1 43" xfId="2393"/>
    <cellStyle name="Heading 1 43 2" xfId="6849"/>
    <cellStyle name="Heading 1 44" xfId="2394"/>
    <cellStyle name="Heading 1 44 2" xfId="6850"/>
    <cellStyle name="Heading 1 45" xfId="2395"/>
    <cellStyle name="Heading 1 45 2" xfId="6851"/>
    <cellStyle name="Heading 1 46" xfId="2396"/>
    <cellStyle name="Heading 1 46 2" xfId="6852"/>
    <cellStyle name="Heading 1 47" xfId="2397"/>
    <cellStyle name="Heading 1 47 2" xfId="6853"/>
    <cellStyle name="Heading 1 48" xfId="2398"/>
    <cellStyle name="Heading 1 48 2" xfId="6854"/>
    <cellStyle name="Heading 1 49" xfId="2399"/>
    <cellStyle name="Heading 1 49 2" xfId="6855"/>
    <cellStyle name="Heading 1 5" xfId="2400"/>
    <cellStyle name="Heading 1 5 2" xfId="6856"/>
    <cellStyle name="Heading 1 50" xfId="2401"/>
    <cellStyle name="Heading 1 50 2" xfId="6857"/>
    <cellStyle name="Heading 1 51" xfId="2402"/>
    <cellStyle name="Heading 1 51 2" xfId="6858"/>
    <cellStyle name="Heading 1 52" xfId="2403"/>
    <cellStyle name="Heading 1 52 2" xfId="6859"/>
    <cellStyle name="Heading 1 53" xfId="2404"/>
    <cellStyle name="Heading 1 53 2" xfId="6860"/>
    <cellStyle name="Heading 1 54" xfId="2405"/>
    <cellStyle name="Heading 1 54 2" xfId="6861"/>
    <cellStyle name="Heading 1 55" xfId="2406"/>
    <cellStyle name="Heading 1 55 2" xfId="6862"/>
    <cellStyle name="Heading 1 56" xfId="2407"/>
    <cellStyle name="Heading 1 56 2" xfId="6863"/>
    <cellStyle name="Heading 1 57" xfId="2408"/>
    <cellStyle name="Heading 1 57 2" xfId="6864"/>
    <cellStyle name="Heading 1 58" xfId="2409"/>
    <cellStyle name="Heading 1 58 2" xfId="6865"/>
    <cellStyle name="Heading 1 59" xfId="2410"/>
    <cellStyle name="Heading 1 59 2" xfId="6866"/>
    <cellStyle name="Heading 1 6" xfId="2411"/>
    <cellStyle name="Heading 1 6 2" xfId="6867"/>
    <cellStyle name="Heading 1 60" xfId="6868"/>
    <cellStyle name="Heading 1 7" xfId="2412"/>
    <cellStyle name="Heading 1 7 2" xfId="6869"/>
    <cellStyle name="Heading 1 8" xfId="2413"/>
    <cellStyle name="Heading 1 8 2" xfId="6870"/>
    <cellStyle name="Heading 1 9" xfId="2414"/>
    <cellStyle name="Heading 1 9 2" xfId="6871"/>
    <cellStyle name="Heading 2 10" xfId="2415"/>
    <cellStyle name="Heading 2 10 2" xfId="6872"/>
    <cellStyle name="Heading 2 11" xfId="2416"/>
    <cellStyle name="Heading 2 11 2" xfId="6873"/>
    <cellStyle name="Heading 2 12" xfId="2417"/>
    <cellStyle name="Heading 2 12 2" xfId="6874"/>
    <cellStyle name="Heading 2 13" xfId="2418"/>
    <cellStyle name="Heading 2 13 2" xfId="6875"/>
    <cellStyle name="Heading 2 14" xfId="2419"/>
    <cellStyle name="Heading 2 14 2" xfId="6876"/>
    <cellStyle name="Heading 2 15" xfId="2420"/>
    <cellStyle name="Heading 2 15 2" xfId="6877"/>
    <cellStyle name="Heading 2 16" xfId="2421"/>
    <cellStyle name="Heading 2 16 2" xfId="6878"/>
    <cellStyle name="Heading 2 17" xfId="2422"/>
    <cellStyle name="Heading 2 17 2" xfId="6879"/>
    <cellStyle name="Heading 2 18" xfId="2423"/>
    <cellStyle name="Heading 2 18 2" xfId="6880"/>
    <cellStyle name="Heading 2 19" xfId="2424"/>
    <cellStyle name="Heading 2 19 2" xfId="6881"/>
    <cellStyle name="Heading 2 2" xfId="2425"/>
    <cellStyle name="Heading 2 2 2" xfId="2426"/>
    <cellStyle name="Heading 2 2 2 2" xfId="6882"/>
    <cellStyle name="Heading 2 2 3" xfId="6883"/>
    <cellStyle name="Heading 2 20" xfId="2427"/>
    <cellStyle name="Heading 2 20 2" xfId="6884"/>
    <cellStyle name="Heading 2 21" xfId="2428"/>
    <cellStyle name="Heading 2 21 2" xfId="6885"/>
    <cellStyle name="Heading 2 22" xfId="2429"/>
    <cellStyle name="Heading 2 22 2" xfId="6886"/>
    <cellStyle name="Heading 2 23" xfId="2430"/>
    <cellStyle name="Heading 2 23 2" xfId="6887"/>
    <cellStyle name="Heading 2 24" xfId="2431"/>
    <cellStyle name="Heading 2 24 2" xfId="6888"/>
    <cellStyle name="Heading 2 25" xfId="2432"/>
    <cellStyle name="Heading 2 25 2" xfId="6889"/>
    <cellStyle name="Heading 2 26" xfId="2433"/>
    <cellStyle name="Heading 2 26 2" xfId="6890"/>
    <cellStyle name="Heading 2 27" xfId="2434"/>
    <cellStyle name="Heading 2 27 2" xfId="6891"/>
    <cellStyle name="Heading 2 28" xfId="2435"/>
    <cellStyle name="Heading 2 28 2" xfId="6892"/>
    <cellStyle name="Heading 2 29" xfId="2436"/>
    <cellStyle name="Heading 2 29 2" xfId="6893"/>
    <cellStyle name="Heading 2 3" xfId="2437"/>
    <cellStyle name="Heading 2 3 2" xfId="6894"/>
    <cellStyle name="Heading 2 30" xfId="2438"/>
    <cellStyle name="Heading 2 30 2" xfId="6895"/>
    <cellStyle name="Heading 2 31" xfId="2439"/>
    <cellStyle name="Heading 2 31 2" xfId="6896"/>
    <cellStyle name="Heading 2 32" xfId="2440"/>
    <cellStyle name="Heading 2 32 2" xfId="6897"/>
    <cellStyle name="Heading 2 33" xfId="2441"/>
    <cellStyle name="Heading 2 33 2" xfId="6898"/>
    <cellStyle name="Heading 2 34" xfId="2442"/>
    <cellStyle name="Heading 2 34 2" xfId="6899"/>
    <cellStyle name="Heading 2 35" xfId="2443"/>
    <cellStyle name="Heading 2 35 2" xfId="6900"/>
    <cellStyle name="Heading 2 36" xfId="2444"/>
    <cellStyle name="Heading 2 36 2" xfId="6901"/>
    <cellStyle name="Heading 2 37" xfId="2445"/>
    <cellStyle name="Heading 2 37 2" xfId="6902"/>
    <cellStyle name="Heading 2 38" xfId="2446"/>
    <cellStyle name="Heading 2 38 2" xfId="6903"/>
    <cellStyle name="Heading 2 39" xfId="2447"/>
    <cellStyle name="Heading 2 39 2" xfId="6904"/>
    <cellStyle name="Heading 2 4" xfId="2448"/>
    <cellStyle name="Heading 2 4 2" xfId="6905"/>
    <cellStyle name="Heading 2 40" xfId="2449"/>
    <cellStyle name="Heading 2 40 2" xfId="6906"/>
    <cellStyle name="Heading 2 41" xfId="2450"/>
    <cellStyle name="Heading 2 41 2" xfId="6907"/>
    <cellStyle name="Heading 2 42" xfId="2451"/>
    <cellStyle name="Heading 2 42 2" xfId="6908"/>
    <cellStyle name="Heading 2 43" xfId="2452"/>
    <cellStyle name="Heading 2 43 2" xfId="6909"/>
    <cellStyle name="Heading 2 44" xfId="2453"/>
    <cellStyle name="Heading 2 44 2" xfId="6910"/>
    <cellStyle name="Heading 2 45" xfId="2454"/>
    <cellStyle name="Heading 2 45 2" xfId="6911"/>
    <cellStyle name="Heading 2 46" xfId="2455"/>
    <cellStyle name="Heading 2 46 2" xfId="6912"/>
    <cellStyle name="Heading 2 47" xfId="2456"/>
    <cellStyle name="Heading 2 47 2" xfId="6913"/>
    <cellStyle name="Heading 2 48" xfId="2457"/>
    <cellStyle name="Heading 2 48 2" xfId="6914"/>
    <cellStyle name="Heading 2 49" xfId="2458"/>
    <cellStyle name="Heading 2 49 2" xfId="6915"/>
    <cellStyle name="Heading 2 5" xfId="2459"/>
    <cellStyle name="Heading 2 5 2" xfId="6916"/>
    <cellStyle name="Heading 2 50" xfId="2460"/>
    <cellStyle name="Heading 2 50 2" xfId="6917"/>
    <cellStyle name="Heading 2 51" xfId="2461"/>
    <cellStyle name="Heading 2 51 2" xfId="6918"/>
    <cellStyle name="Heading 2 52" xfId="2462"/>
    <cellStyle name="Heading 2 52 2" xfId="6919"/>
    <cellStyle name="Heading 2 53" xfId="2463"/>
    <cellStyle name="Heading 2 53 2" xfId="6920"/>
    <cellStyle name="Heading 2 54" xfId="2464"/>
    <cellStyle name="Heading 2 54 2" xfId="6921"/>
    <cellStyle name="Heading 2 55" xfId="2465"/>
    <cellStyle name="Heading 2 55 2" xfId="6922"/>
    <cellStyle name="Heading 2 56" xfId="2466"/>
    <cellStyle name="Heading 2 56 2" xfId="6923"/>
    <cellStyle name="Heading 2 57" xfId="2467"/>
    <cellStyle name="Heading 2 57 2" xfId="6924"/>
    <cellStyle name="Heading 2 58" xfId="2468"/>
    <cellStyle name="Heading 2 58 2" xfId="6925"/>
    <cellStyle name="Heading 2 59" xfId="2469"/>
    <cellStyle name="Heading 2 59 2" xfId="6926"/>
    <cellStyle name="Heading 2 6" xfId="2470"/>
    <cellStyle name="Heading 2 6 2" xfId="6927"/>
    <cellStyle name="Heading 2 60" xfId="6928"/>
    <cellStyle name="Heading 2 7" xfId="2471"/>
    <cellStyle name="Heading 2 7 2" xfId="6929"/>
    <cellStyle name="Heading 2 8" xfId="2472"/>
    <cellStyle name="Heading 2 8 2" xfId="6930"/>
    <cellStyle name="Heading 2 9" xfId="2473"/>
    <cellStyle name="Heading 2 9 2" xfId="6931"/>
    <cellStyle name="Heading 3 10" xfId="2474"/>
    <cellStyle name="Heading 3 10 2" xfId="6932"/>
    <cellStyle name="Heading 3 11" xfId="2475"/>
    <cellStyle name="Heading 3 11 2" xfId="6933"/>
    <cellStyle name="Heading 3 12" xfId="2476"/>
    <cellStyle name="Heading 3 12 2" xfId="6934"/>
    <cellStyle name="Heading 3 13" xfId="2477"/>
    <cellStyle name="Heading 3 13 2" xfId="6935"/>
    <cellStyle name="Heading 3 14" xfId="2478"/>
    <cellStyle name="Heading 3 14 2" xfId="6936"/>
    <cellStyle name="Heading 3 15" xfId="2479"/>
    <cellStyle name="Heading 3 15 2" xfId="6937"/>
    <cellStyle name="Heading 3 16" xfId="2480"/>
    <cellStyle name="Heading 3 16 2" xfId="6938"/>
    <cellStyle name="Heading 3 17" xfId="2481"/>
    <cellStyle name="Heading 3 17 2" xfId="6939"/>
    <cellStyle name="Heading 3 18" xfId="2482"/>
    <cellStyle name="Heading 3 18 2" xfId="6940"/>
    <cellStyle name="Heading 3 19" xfId="2483"/>
    <cellStyle name="Heading 3 19 2" xfId="6941"/>
    <cellStyle name="Heading 3 2" xfId="2484"/>
    <cellStyle name="Heading 3 2 2" xfId="2485"/>
    <cellStyle name="Heading 3 2 2 2" xfId="6942"/>
    <cellStyle name="Heading 3 2 3" xfId="6943"/>
    <cellStyle name="Heading 3 20" xfId="2486"/>
    <cellStyle name="Heading 3 20 2" xfId="6944"/>
    <cellStyle name="Heading 3 21" xfId="2487"/>
    <cellStyle name="Heading 3 21 2" xfId="6945"/>
    <cellStyle name="Heading 3 22" xfId="2488"/>
    <cellStyle name="Heading 3 22 2" xfId="6946"/>
    <cellStyle name="Heading 3 23" xfId="2489"/>
    <cellStyle name="Heading 3 23 2" xfId="6947"/>
    <cellStyle name="Heading 3 24" xfId="2490"/>
    <cellStyle name="Heading 3 24 2" xfId="6948"/>
    <cellStyle name="Heading 3 25" xfId="2491"/>
    <cellStyle name="Heading 3 25 2" xfId="6949"/>
    <cellStyle name="Heading 3 26" xfId="2492"/>
    <cellStyle name="Heading 3 26 2" xfId="6950"/>
    <cellStyle name="Heading 3 27" xfId="2493"/>
    <cellStyle name="Heading 3 27 2" xfId="6951"/>
    <cellStyle name="Heading 3 28" xfId="2494"/>
    <cellStyle name="Heading 3 28 2" xfId="6952"/>
    <cellStyle name="Heading 3 29" xfId="2495"/>
    <cellStyle name="Heading 3 29 2" xfId="6953"/>
    <cellStyle name="Heading 3 3" xfId="2496"/>
    <cellStyle name="Heading 3 3 2" xfId="6954"/>
    <cellStyle name="Heading 3 30" xfId="2497"/>
    <cellStyle name="Heading 3 30 2" xfId="6955"/>
    <cellStyle name="Heading 3 31" xfId="2498"/>
    <cellStyle name="Heading 3 31 2" xfId="6956"/>
    <cellStyle name="Heading 3 32" xfId="2499"/>
    <cellStyle name="Heading 3 32 2" xfId="6957"/>
    <cellStyle name="Heading 3 33" xfId="2500"/>
    <cellStyle name="Heading 3 33 2" xfId="6958"/>
    <cellStyle name="Heading 3 34" xfId="2501"/>
    <cellStyle name="Heading 3 34 2" xfId="6959"/>
    <cellStyle name="Heading 3 35" xfId="2502"/>
    <cellStyle name="Heading 3 35 2" xfId="6960"/>
    <cellStyle name="Heading 3 36" xfId="2503"/>
    <cellStyle name="Heading 3 36 2" xfId="6961"/>
    <cellStyle name="Heading 3 37" xfId="2504"/>
    <cellStyle name="Heading 3 37 2" xfId="6962"/>
    <cellStyle name="Heading 3 38" xfId="2505"/>
    <cellStyle name="Heading 3 38 2" xfId="6963"/>
    <cellStyle name="Heading 3 39" xfId="2506"/>
    <cellStyle name="Heading 3 39 2" xfId="6964"/>
    <cellStyle name="Heading 3 4" xfId="2507"/>
    <cellStyle name="Heading 3 4 2" xfId="6965"/>
    <cellStyle name="Heading 3 40" xfId="2508"/>
    <cellStyle name="Heading 3 40 2" xfId="6966"/>
    <cellStyle name="Heading 3 41" xfId="2509"/>
    <cellStyle name="Heading 3 41 2" xfId="6967"/>
    <cellStyle name="Heading 3 42" xfId="2510"/>
    <cellStyle name="Heading 3 42 2" xfId="6968"/>
    <cellStyle name="Heading 3 43" xfId="2511"/>
    <cellStyle name="Heading 3 43 2" xfId="6969"/>
    <cellStyle name="Heading 3 44" xfId="2512"/>
    <cellStyle name="Heading 3 44 2" xfId="6970"/>
    <cellStyle name="Heading 3 45" xfId="2513"/>
    <cellStyle name="Heading 3 45 2" xfId="6971"/>
    <cellStyle name="Heading 3 46" xfId="2514"/>
    <cellStyle name="Heading 3 46 2" xfId="6972"/>
    <cellStyle name="Heading 3 47" xfId="2515"/>
    <cellStyle name="Heading 3 47 2" xfId="6973"/>
    <cellStyle name="Heading 3 48" xfId="2516"/>
    <cellStyle name="Heading 3 48 2" xfId="6974"/>
    <cellStyle name="Heading 3 49" xfId="2517"/>
    <cellStyle name="Heading 3 49 2" xfId="6975"/>
    <cellStyle name="Heading 3 5" xfId="2518"/>
    <cellStyle name="Heading 3 5 2" xfId="6976"/>
    <cellStyle name="Heading 3 50" xfId="2519"/>
    <cellStyle name="Heading 3 50 2" xfId="6977"/>
    <cellStyle name="Heading 3 51" xfId="2520"/>
    <cellStyle name="Heading 3 51 2" xfId="6978"/>
    <cellStyle name="Heading 3 52" xfId="2521"/>
    <cellStyle name="Heading 3 52 2" xfId="6979"/>
    <cellStyle name="Heading 3 53" xfId="2522"/>
    <cellStyle name="Heading 3 53 2" xfId="6980"/>
    <cellStyle name="Heading 3 54" xfId="2523"/>
    <cellStyle name="Heading 3 54 2" xfId="6981"/>
    <cellStyle name="Heading 3 55" xfId="2524"/>
    <cellStyle name="Heading 3 55 2" xfId="6982"/>
    <cellStyle name="Heading 3 56" xfId="2525"/>
    <cellStyle name="Heading 3 56 2" xfId="6983"/>
    <cellStyle name="Heading 3 57" xfId="2526"/>
    <cellStyle name="Heading 3 57 2" xfId="6984"/>
    <cellStyle name="Heading 3 58" xfId="2527"/>
    <cellStyle name="Heading 3 58 2" xfId="6985"/>
    <cellStyle name="Heading 3 59" xfId="2528"/>
    <cellStyle name="Heading 3 59 2" xfId="6986"/>
    <cellStyle name="Heading 3 6" xfId="2529"/>
    <cellStyle name="Heading 3 6 2" xfId="6987"/>
    <cellStyle name="Heading 3 60" xfId="6988"/>
    <cellStyle name="Heading 3 7" xfId="2530"/>
    <cellStyle name="Heading 3 7 2" xfId="6989"/>
    <cellStyle name="Heading 3 8" xfId="2531"/>
    <cellStyle name="Heading 3 8 2" xfId="6990"/>
    <cellStyle name="Heading 3 9" xfId="2532"/>
    <cellStyle name="Heading 3 9 2" xfId="6991"/>
    <cellStyle name="Heading 4 10" xfId="2533"/>
    <cellStyle name="Heading 4 10 2" xfId="6992"/>
    <cellStyle name="Heading 4 11" xfId="2534"/>
    <cellStyle name="Heading 4 11 2" xfId="6993"/>
    <cellStyle name="Heading 4 12" xfId="2535"/>
    <cellStyle name="Heading 4 12 2" xfId="6994"/>
    <cellStyle name="Heading 4 13" xfId="2536"/>
    <cellStyle name="Heading 4 13 2" xfId="6995"/>
    <cellStyle name="Heading 4 14" xfId="2537"/>
    <cellStyle name="Heading 4 14 2" xfId="6996"/>
    <cellStyle name="Heading 4 15" xfId="2538"/>
    <cellStyle name="Heading 4 15 2" xfId="6997"/>
    <cellStyle name="Heading 4 16" xfId="2539"/>
    <cellStyle name="Heading 4 16 2" xfId="6998"/>
    <cellStyle name="Heading 4 17" xfId="2540"/>
    <cellStyle name="Heading 4 17 2" xfId="6999"/>
    <cellStyle name="Heading 4 18" xfId="2541"/>
    <cellStyle name="Heading 4 18 2" xfId="7000"/>
    <cellStyle name="Heading 4 19" xfId="2542"/>
    <cellStyle name="Heading 4 19 2" xfId="7001"/>
    <cellStyle name="Heading 4 2" xfId="2543"/>
    <cellStyle name="Heading 4 2 2" xfId="2544"/>
    <cellStyle name="Heading 4 2 2 2" xfId="7002"/>
    <cellStyle name="Heading 4 2 3" xfId="7003"/>
    <cellStyle name="Heading 4 20" xfId="2545"/>
    <cellStyle name="Heading 4 20 2" xfId="7004"/>
    <cellStyle name="Heading 4 21" xfId="2546"/>
    <cellStyle name="Heading 4 21 2" xfId="7005"/>
    <cellStyle name="Heading 4 22" xfId="2547"/>
    <cellStyle name="Heading 4 22 2" xfId="7006"/>
    <cellStyle name="Heading 4 23" xfId="2548"/>
    <cellStyle name="Heading 4 23 2" xfId="7007"/>
    <cellStyle name="Heading 4 24" xfId="2549"/>
    <cellStyle name="Heading 4 24 2" xfId="7008"/>
    <cellStyle name="Heading 4 25" xfId="2550"/>
    <cellStyle name="Heading 4 25 2" xfId="7009"/>
    <cellStyle name="Heading 4 26" xfId="2551"/>
    <cellStyle name="Heading 4 26 2" xfId="7010"/>
    <cellStyle name="Heading 4 27" xfId="2552"/>
    <cellStyle name="Heading 4 27 2" xfId="7011"/>
    <cellStyle name="Heading 4 28" xfId="2553"/>
    <cellStyle name="Heading 4 28 2" xfId="7012"/>
    <cellStyle name="Heading 4 29" xfId="2554"/>
    <cellStyle name="Heading 4 29 2" xfId="7013"/>
    <cellStyle name="Heading 4 3" xfId="2555"/>
    <cellStyle name="Heading 4 3 2" xfId="7014"/>
    <cellStyle name="Heading 4 30" xfId="2556"/>
    <cellStyle name="Heading 4 30 2" xfId="7015"/>
    <cellStyle name="Heading 4 31" xfId="2557"/>
    <cellStyle name="Heading 4 31 2" xfId="7016"/>
    <cellStyle name="Heading 4 32" xfId="2558"/>
    <cellStyle name="Heading 4 32 2" xfId="7017"/>
    <cellStyle name="Heading 4 33" xfId="2559"/>
    <cellStyle name="Heading 4 33 2" xfId="7018"/>
    <cellStyle name="Heading 4 34" xfId="2560"/>
    <cellStyle name="Heading 4 34 2" xfId="7019"/>
    <cellStyle name="Heading 4 35" xfId="2561"/>
    <cellStyle name="Heading 4 35 2" xfId="7020"/>
    <cellStyle name="Heading 4 36" xfId="2562"/>
    <cellStyle name="Heading 4 36 2" xfId="7021"/>
    <cellStyle name="Heading 4 37" xfId="2563"/>
    <cellStyle name="Heading 4 37 2" xfId="7022"/>
    <cellStyle name="Heading 4 38" xfId="2564"/>
    <cellStyle name="Heading 4 38 2" xfId="7023"/>
    <cellStyle name="Heading 4 39" xfId="2565"/>
    <cellStyle name="Heading 4 39 2" xfId="7024"/>
    <cellStyle name="Heading 4 4" xfId="2566"/>
    <cellStyle name="Heading 4 4 2" xfId="7025"/>
    <cellStyle name="Heading 4 40" xfId="2567"/>
    <cellStyle name="Heading 4 40 2" xfId="7026"/>
    <cellStyle name="Heading 4 41" xfId="2568"/>
    <cellStyle name="Heading 4 41 2" xfId="7027"/>
    <cellStyle name="Heading 4 42" xfId="2569"/>
    <cellStyle name="Heading 4 42 2" xfId="7028"/>
    <cellStyle name="Heading 4 43" xfId="2570"/>
    <cellStyle name="Heading 4 43 2" xfId="7029"/>
    <cellStyle name="Heading 4 44" xfId="2571"/>
    <cellStyle name="Heading 4 44 2" xfId="7030"/>
    <cellStyle name="Heading 4 45" xfId="2572"/>
    <cellStyle name="Heading 4 45 2" xfId="7031"/>
    <cellStyle name="Heading 4 46" xfId="2573"/>
    <cellStyle name="Heading 4 46 2" xfId="7032"/>
    <cellStyle name="Heading 4 47" xfId="2574"/>
    <cellStyle name="Heading 4 47 2" xfId="7033"/>
    <cellStyle name="Heading 4 48" xfId="2575"/>
    <cellStyle name="Heading 4 48 2" xfId="7034"/>
    <cellStyle name="Heading 4 49" xfId="2576"/>
    <cellStyle name="Heading 4 49 2" xfId="7035"/>
    <cellStyle name="Heading 4 5" xfId="2577"/>
    <cellStyle name="Heading 4 5 2" xfId="7036"/>
    <cellStyle name="Heading 4 50" xfId="2578"/>
    <cellStyle name="Heading 4 50 2" xfId="7037"/>
    <cellStyle name="Heading 4 51" xfId="2579"/>
    <cellStyle name="Heading 4 51 2" xfId="7038"/>
    <cellStyle name="Heading 4 52" xfId="2580"/>
    <cellStyle name="Heading 4 52 2" xfId="7039"/>
    <cellStyle name="Heading 4 53" xfId="2581"/>
    <cellStyle name="Heading 4 53 2" xfId="7040"/>
    <cellStyle name="Heading 4 54" xfId="2582"/>
    <cellStyle name="Heading 4 54 2" xfId="7041"/>
    <cellStyle name="Heading 4 55" xfId="2583"/>
    <cellStyle name="Heading 4 55 2" xfId="7042"/>
    <cellStyle name="Heading 4 56" xfId="2584"/>
    <cellStyle name="Heading 4 56 2" xfId="7043"/>
    <cellStyle name="Heading 4 57" xfId="2585"/>
    <cellStyle name="Heading 4 57 2" xfId="7044"/>
    <cellStyle name="Heading 4 58" xfId="2586"/>
    <cellStyle name="Heading 4 58 2" xfId="7045"/>
    <cellStyle name="Heading 4 59" xfId="2587"/>
    <cellStyle name="Heading 4 59 2" xfId="7046"/>
    <cellStyle name="Heading 4 6" xfId="2588"/>
    <cellStyle name="Heading 4 6 2" xfId="7047"/>
    <cellStyle name="Heading 4 60" xfId="7048"/>
    <cellStyle name="Heading 4 7" xfId="2589"/>
    <cellStyle name="Heading 4 7 2" xfId="7049"/>
    <cellStyle name="Heading 4 8" xfId="2590"/>
    <cellStyle name="Heading 4 8 2" xfId="7050"/>
    <cellStyle name="Heading 4 9" xfId="2591"/>
    <cellStyle name="Heading 4 9 2" xfId="7051"/>
    <cellStyle name="Heading1" xfId="16787"/>
    <cellStyle name="Heading2" xfId="16788"/>
    <cellStyle name="Heading3" xfId="2592"/>
    <cellStyle name="Heading3 10" xfId="7052"/>
    <cellStyle name="Heading3 11" xfId="7053"/>
    <cellStyle name="Heading3 12" xfId="7054"/>
    <cellStyle name="Heading3 13" xfId="7055"/>
    <cellStyle name="Heading3 14" xfId="7056"/>
    <cellStyle name="Heading3 15" xfId="7057"/>
    <cellStyle name="Heading3 16" xfId="7058"/>
    <cellStyle name="Heading3 17" xfId="7059"/>
    <cellStyle name="Heading3 2" xfId="7060"/>
    <cellStyle name="Heading3 3" xfId="7061"/>
    <cellStyle name="Heading3 4" xfId="7062"/>
    <cellStyle name="Heading3 5" xfId="7063"/>
    <cellStyle name="Heading3 6" xfId="7064"/>
    <cellStyle name="Heading3 7" xfId="7065"/>
    <cellStyle name="Heading3 8" xfId="7066"/>
    <cellStyle name="Heading3 9" xfId="7067"/>
    <cellStyle name="headoption" xfId="16789"/>
    <cellStyle name="headoption 2" xfId="16790"/>
    <cellStyle name="Hyperlink 2" xfId="2593"/>
    <cellStyle name="Hyperlink 3" xfId="7068"/>
    <cellStyle name="i·0" xfId="16791"/>
    <cellStyle name="Input [yellow]" xfId="16792"/>
    <cellStyle name="Input 10" xfId="2594"/>
    <cellStyle name="Input 10 10" xfId="7069"/>
    <cellStyle name="Input 10 11" xfId="7070"/>
    <cellStyle name="Input 10 12" xfId="7071"/>
    <cellStyle name="Input 10 13" xfId="7072"/>
    <cellStyle name="Input 10 14" xfId="7073"/>
    <cellStyle name="Input 10 15" xfId="7074"/>
    <cellStyle name="Input 10 16" xfId="7075"/>
    <cellStyle name="Input 10 17" xfId="7076"/>
    <cellStyle name="Input 10 18" xfId="7077"/>
    <cellStyle name="Input 10 19" xfId="7078"/>
    <cellStyle name="Input 10 2" xfId="7079"/>
    <cellStyle name="Input 10 20" xfId="7080"/>
    <cellStyle name="Input 10 21" xfId="7081"/>
    <cellStyle name="Input 10 3" xfId="7082"/>
    <cellStyle name="Input 10 4" xfId="7083"/>
    <cellStyle name="Input 10 5" xfId="7084"/>
    <cellStyle name="Input 10 6" xfId="7085"/>
    <cellStyle name="Input 10 7" xfId="7086"/>
    <cellStyle name="Input 10 8" xfId="7087"/>
    <cellStyle name="Input 10 9" xfId="7088"/>
    <cellStyle name="Input 11" xfId="2595"/>
    <cellStyle name="Input 11 10" xfId="7089"/>
    <cellStyle name="Input 11 11" xfId="7090"/>
    <cellStyle name="Input 11 12" xfId="7091"/>
    <cellStyle name="Input 11 13" xfId="7092"/>
    <cellStyle name="Input 11 14" xfId="7093"/>
    <cellStyle name="Input 11 15" xfId="7094"/>
    <cellStyle name="Input 11 16" xfId="7095"/>
    <cellStyle name="Input 11 17" xfId="7096"/>
    <cellStyle name="Input 11 18" xfId="7097"/>
    <cellStyle name="Input 11 19" xfId="7098"/>
    <cellStyle name="Input 11 2" xfId="7099"/>
    <cellStyle name="Input 11 20" xfId="7100"/>
    <cellStyle name="Input 11 21" xfId="7101"/>
    <cellStyle name="Input 11 3" xfId="7102"/>
    <cellStyle name="Input 11 4" xfId="7103"/>
    <cellStyle name="Input 11 5" xfId="7104"/>
    <cellStyle name="Input 11 6" xfId="7105"/>
    <cellStyle name="Input 11 7" xfId="7106"/>
    <cellStyle name="Input 11 8" xfId="7107"/>
    <cellStyle name="Input 11 9" xfId="7108"/>
    <cellStyle name="Input 12" xfId="2596"/>
    <cellStyle name="Input 12 10" xfId="7109"/>
    <cellStyle name="Input 12 11" xfId="7110"/>
    <cellStyle name="Input 12 12" xfId="7111"/>
    <cellStyle name="Input 12 13" xfId="7112"/>
    <cellStyle name="Input 12 14" xfId="7113"/>
    <cellStyle name="Input 12 15" xfId="7114"/>
    <cellStyle name="Input 12 16" xfId="7115"/>
    <cellStyle name="Input 12 17" xfId="7116"/>
    <cellStyle name="Input 12 18" xfId="7117"/>
    <cellStyle name="Input 12 19" xfId="7118"/>
    <cellStyle name="Input 12 2" xfId="7119"/>
    <cellStyle name="Input 12 20" xfId="7120"/>
    <cellStyle name="Input 12 21" xfId="7121"/>
    <cellStyle name="Input 12 3" xfId="7122"/>
    <cellStyle name="Input 12 4" xfId="7123"/>
    <cellStyle name="Input 12 5" xfId="7124"/>
    <cellStyle name="Input 12 6" xfId="7125"/>
    <cellStyle name="Input 12 7" xfId="7126"/>
    <cellStyle name="Input 12 8" xfId="7127"/>
    <cellStyle name="Input 12 9" xfId="7128"/>
    <cellStyle name="Input 13" xfId="2597"/>
    <cellStyle name="Input 13 10" xfId="7129"/>
    <cellStyle name="Input 13 11" xfId="7130"/>
    <cellStyle name="Input 13 12" xfId="7131"/>
    <cellStyle name="Input 13 13" xfId="7132"/>
    <cellStyle name="Input 13 14" xfId="7133"/>
    <cellStyle name="Input 13 15" xfId="7134"/>
    <cellStyle name="Input 13 16" xfId="7135"/>
    <cellStyle name="Input 13 17" xfId="7136"/>
    <cellStyle name="Input 13 18" xfId="7137"/>
    <cellStyle name="Input 13 19" xfId="7138"/>
    <cellStyle name="Input 13 2" xfId="7139"/>
    <cellStyle name="Input 13 20" xfId="7140"/>
    <cellStyle name="Input 13 21" xfId="7141"/>
    <cellStyle name="Input 13 3" xfId="7142"/>
    <cellStyle name="Input 13 4" xfId="7143"/>
    <cellStyle name="Input 13 5" xfId="7144"/>
    <cellStyle name="Input 13 6" xfId="7145"/>
    <cellStyle name="Input 13 7" xfId="7146"/>
    <cellStyle name="Input 13 8" xfId="7147"/>
    <cellStyle name="Input 13 9" xfId="7148"/>
    <cellStyle name="Input 14" xfId="2598"/>
    <cellStyle name="Input 14 10" xfId="7149"/>
    <cellStyle name="Input 14 11" xfId="7150"/>
    <cellStyle name="Input 14 12" xfId="7151"/>
    <cellStyle name="Input 14 13" xfId="7152"/>
    <cellStyle name="Input 14 14" xfId="7153"/>
    <cellStyle name="Input 14 15" xfId="7154"/>
    <cellStyle name="Input 14 16" xfId="7155"/>
    <cellStyle name="Input 14 17" xfId="7156"/>
    <cellStyle name="Input 14 18" xfId="7157"/>
    <cellStyle name="Input 14 19" xfId="7158"/>
    <cellStyle name="Input 14 2" xfId="7159"/>
    <cellStyle name="Input 14 20" xfId="7160"/>
    <cellStyle name="Input 14 21" xfId="7161"/>
    <cellStyle name="Input 14 3" xfId="7162"/>
    <cellStyle name="Input 14 4" xfId="7163"/>
    <cellStyle name="Input 14 5" xfId="7164"/>
    <cellStyle name="Input 14 6" xfId="7165"/>
    <cellStyle name="Input 14 7" xfId="7166"/>
    <cellStyle name="Input 14 8" xfId="7167"/>
    <cellStyle name="Input 14 9" xfId="7168"/>
    <cellStyle name="Input 15" xfId="2599"/>
    <cellStyle name="Input 15 10" xfId="7169"/>
    <cellStyle name="Input 15 11" xfId="7170"/>
    <cellStyle name="Input 15 12" xfId="7171"/>
    <cellStyle name="Input 15 13" xfId="7172"/>
    <cellStyle name="Input 15 14" xfId="7173"/>
    <cellStyle name="Input 15 15" xfId="7174"/>
    <cellStyle name="Input 15 16" xfId="7175"/>
    <cellStyle name="Input 15 17" xfId="7176"/>
    <cellStyle name="Input 15 18" xfId="7177"/>
    <cellStyle name="Input 15 19" xfId="7178"/>
    <cellStyle name="Input 15 2" xfId="7179"/>
    <cellStyle name="Input 15 20" xfId="7180"/>
    <cellStyle name="Input 15 21" xfId="7181"/>
    <cellStyle name="Input 15 3" xfId="7182"/>
    <cellStyle name="Input 15 4" xfId="7183"/>
    <cellStyle name="Input 15 5" xfId="7184"/>
    <cellStyle name="Input 15 6" xfId="7185"/>
    <cellStyle name="Input 15 7" xfId="7186"/>
    <cellStyle name="Input 15 8" xfId="7187"/>
    <cellStyle name="Input 15 9" xfId="7188"/>
    <cellStyle name="Input 16" xfId="2600"/>
    <cellStyle name="Input 16 10" xfId="7189"/>
    <cellStyle name="Input 16 11" xfId="7190"/>
    <cellStyle name="Input 16 12" xfId="7191"/>
    <cellStyle name="Input 16 13" xfId="7192"/>
    <cellStyle name="Input 16 14" xfId="7193"/>
    <cellStyle name="Input 16 15" xfId="7194"/>
    <cellStyle name="Input 16 16" xfId="7195"/>
    <cellStyle name="Input 16 17" xfId="7196"/>
    <cellStyle name="Input 16 18" xfId="7197"/>
    <cellStyle name="Input 16 19" xfId="7198"/>
    <cellStyle name="Input 16 2" xfId="7199"/>
    <cellStyle name="Input 16 20" xfId="7200"/>
    <cellStyle name="Input 16 21" xfId="7201"/>
    <cellStyle name="Input 16 3" xfId="7202"/>
    <cellStyle name="Input 16 4" xfId="7203"/>
    <cellStyle name="Input 16 5" xfId="7204"/>
    <cellStyle name="Input 16 6" xfId="7205"/>
    <cellStyle name="Input 16 7" xfId="7206"/>
    <cellStyle name="Input 16 8" xfId="7207"/>
    <cellStyle name="Input 16 9" xfId="7208"/>
    <cellStyle name="Input 17" xfId="2601"/>
    <cellStyle name="Input 17 10" xfId="7209"/>
    <cellStyle name="Input 17 11" xfId="7210"/>
    <cellStyle name="Input 17 12" xfId="7211"/>
    <cellStyle name="Input 17 13" xfId="7212"/>
    <cellStyle name="Input 17 14" xfId="7213"/>
    <cellStyle name="Input 17 15" xfId="7214"/>
    <cellStyle name="Input 17 16" xfId="7215"/>
    <cellStyle name="Input 17 17" xfId="7216"/>
    <cellStyle name="Input 17 18" xfId="7217"/>
    <cellStyle name="Input 17 19" xfId="7218"/>
    <cellStyle name="Input 17 2" xfId="7219"/>
    <cellStyle name="Input 17 20" xfId="7220"/>
    <cellStyle name="Input 17 21" xfId="7221"/>
    <cellStyle name="Input 17 3" xfId="7222"/>
    <cellStyle name="Input 17 4" xfId="7223"/>
    <cellStyle name="Input 17 5" xfId="7224"/>
    <cellStyle name="Input 17 6" xfId="7225"/>
    <cellStyle name="Input 17 7" xfId="7226"/>
    <cellStyle name="Input 17 8" xfId="7227"/>
    <cellStyle name="Input 17 9" xfId="7228"/>
    <cellStyle name="Input 18" xfId="2602"/>
    <cellStyle name="Input 18 10" xfId="7229"/>
    <cellStyle name="Input 18 11" xfId="7230"/>
    <cellStyle name="Input 18 12" xfId="7231"/>
    <cellStyle name="Input 18 13" xfId="7232"/>
    <cellStyle name="Input 18 14" xfId="7233"/>
    <cellStyle name="Input 18 15" xfId="7234"/>
    <cellStyle name="Input 18 16" xfId="7235"/>
    <cellStyle name="Input 18 17" xfId="7236"/>
    <cellStyle name="Input 18 18" xfId="7237"/>
    <cellStyle name="Input 18 19" xfId="7238"/>
    <cellStyle name="Input 18 2" xfId="7239"/>
    <cellStyle name="Input 18 20" xfId="7240"/>
    <cellStyle name="Input 18 21" xfId="7241"/>
    <cellStyle name="Input 18 3" xfId="7242"/>
    <cellStyle name="Input 18 4" xfId="7243"/>
    <cellStyle name="Input 18 5" xfId="7244"/>
    <cellStyle name="Input 18 6" xfId="7245"/>
    <cellStyle name="Input 18 7" xfId="7246"/>
    <cellStyle name="Input 18 8" xfId="7247"/>
    <cellStyle name="Input 18 9" xfId="7248"/>
    <cellStyle name="Input 19" xfId="2603"/>
    <cellStyle name="Input 19 10" xfId="7249"/>
    <cellStyle name="Input 19 11" xfId="7250"/>
    <cellStyle name="Input 19 12" xfId="7251"/>
    <cellStyle name="Input 19 13" xfId="7252"/>
    <cellStyle name="Input 19 14" xfId="7253"/>
    <cellStyle name="Input 19 15" xfId="7254"/>
    <cellStyle name="Input 19 16" xfId="7255"/>
    <cellStyle name="Input 19 17" xfId="7256"/>
    <cellStyle name="Input 19 18" xfId="7257"/>
    <cellStyle name="Input 19 19" xfId="7258"/>
    <cellStyle name="Input 19 2" xfId="7259"/>
    <cellStyle name="Input 19 20" xfId="7260"/>
    <cellStyle name="Input 19 21" xfId="7261"/>
    <cellStyle name="Input 19 3" xfId="7262"/>
    <cellStyle name="Input 19 4" xfId="7263"/>
    <cellStyle name="Input 19 5" xfId="7264"/>
    <cellStyle name="Input 19 6" xfId="7265"/>
    <cellStyle name="Input 19 7" xfId="7266"/>
    <cellStyle name="Input 19 8" xfId="7267"/>
    <cellStyle name="Input 19 9" xfId="7268"/>
    <cellStyle name="Input 2" xfId="2604"/>
    <cellStyle name="Input 2 10" xfId="7269"/>
    <cellStyle name="Input 2 11" xfId="7270"/>
    <cellStyle name="Input 2 12" xfId="7271"/>
    <cellStyle name="Input 2 13" xfId="7272"/>
    <cellStyle name="Input 2 14" xfId="7273"/>
    <cellStyle name="Input 2 15" xfId="7274"/>
    <cellStyle name="Input 2 16" xfId="7275"/>
    <cellStyle name="Input 2 17" xfId="7276"/>
    <cellStyle name="Input 2 18" xfId="7277"/>
    <cellStyle name="Input 2 19" xfId="7278"/>
    <cellStyle name="Input 2 2" xfId="2605"/>
    <cellStyle name="Input 2 2 10" xfId="7279"/>
    <cellStyle name="Input 2 2 11" xfId="7280"/>
    <cellStyle name="Input 2 2 12" xfId="7281"/>
    <cellStyle name="Input 2 2 13" xfId="7282"/>
    <cellStyle name="Input 2 2 14" xfId="7283"/>
    <cellStyle name="Input 2 2 15" xfId="7284"/>
    <cellStyle name="Input 2 2 16" xfId="7285"/>
    <cellStyle name="Input 2 2 17" xfId="7286"/>
    <cellStyle name="Input 2 2 18" xfId="7287"/>
    <cellStyle name="Input 2 2 19" xfId="7288"/>
    <cellStyle name="Input 2 2 2" xfId="7289"/>
    <cellStyle name="Input 2 2 20" xfId="7290"/>
    <cellStyle name="Input 2 2 21" xfId="7291"/>
    <cellStyle name="Input 2 2 3" xfId="7292"/>
    <cellStyle name="Input 2 2 4" xfId="7293"/>
    <cellStyle name="Input 2 2 5" xfId="7294"/>
    <cellStyle name="Input 2 2 6" xfId="7295"/>
    <cellStyle name="Input 2 2 7" xfId="7296"/>
    <cellStyle name="Input 2 2 8" xfId="7297"/>
    <cellStyle name="Input 2 2 9" xfId="7298"/>
    <cellStyle name="Input 2 20" xfId="7299"/>
    <cellStyle name="Input 2 21" xfId="7300"/>
    <cellStyle name="Input 2 22" xfId="7301"/>
    <cellStyle name="Input 2 3" xfId="7302"/>
    <cellStyle name="Input 2 4" xfId="7303"/>
    <cellStyle name="Input 2 5" xfId="7304"/>
    <cellStyle name="Input 2 6" xfId="7305"/>
    <cellStyle name="Input 2 7" xfId="7306"/>
    <cellStyle name="Input 2 8" xfId="7307"/>
    <cellStyle name="Input 2 9" xfId="7308"/>
    <cellStyle name="Input 20" xfId="2606"/>
    <cellStyle name="Input 20 10" xfId="7309"/>
    <cellStyle name="Input 20 11" xfId="7310"/>
    <cellStyle name="Input 20 12" xfId="7311"/>
    <cellStyle name="Input 20 13" xfId="7312"/>
    <cellStyle name="Input 20 14" xfId="7313"/>
    <cellStyle name="Input 20 15" xfId="7314"/>
    <cellStyle name="Input 20 16" xfId="7315"/>
    <cellStyle name="Input 20 17" xfId="7316"/>
    <cellStyle name="Input 20 18" xfId="7317"/>
    <cellStyle name="Input 20 19" xfId="7318"/>
    <cellStyle name="Input 20 2" xfId="7319"/>
    <cellStyle name="Input 20 20" xfId="7320"/>
    <cellStyle name="Input 20 21" xfId="7321"/>
    <cellStyle name="Input 20 3" xfId="7322"/>
    <cellStyle name="Input 20 4" xfId="7323"/>
    <cellStyle name="Input 20 5" xfId="7324"/>
    <cellStyle name="Input 20 6" xfId="7325"/>
    <cellStyle name="Input 20 7" xfId="7326"/>
    <cellStyle name="Input 20 8" xfId="7327"/>
    <cellStyle name="Input 20 9" xfId="7328"/>
    <cellStyle name="Input 21" xfId="2607"/>
    <cellStyle name="Input 21 10" xfId="7329"/>
    <cellStyle name="Input 21 11" xfId="7330"/>
    <cellStyle name="Input 21 12" xfId="7331"/>
    <cellStyle name="Input 21 13" xfId="7332"/>
    <cellStyle name="Input 21 14" xfId="7333"/>
    <cellStyle name="Input 21 15" xfId="7334"/>
    <cellStyle name="Input 21 16" xfId="7335"/>
    <cellStyle name="Input 21 17" xfId="7336"/>
    <cellStyle name="Input 21 18" xfId="7337"/>
    <cellStyle name="Input 21 19" xfId="7338"/>
    <cellStyle name="Input 21 2" xfId="7339"/>
    <cellStyle name="Input 21 20" xfId="7340"/>
    <cellStyle name="Input 21 21" xfId="7341"/>
    <cellStyle name="Input 21 3" xfId="7342"/>
    <cellStyle name="Input 21 4" xfId="7343"/>
    <cellStyle name="Input 21 5" xfId="7344"/>
    <cellStyle name="Input 21 6" xfId="7345"/>
    <cellStyle name="Input 21 7" xfId="7346"/>
    <cellStyle name="Input 21 8" xfId="7347"/>
    <cellStyle name="Input 21 9" xfId="7348"/>
    <cellStyle name="Input 22" xfId="2608"/>
    <cellStyle name="Input 22 10" xfId="7349"/>
    <cellStyle name="Input 22 11" xfId="7350"/>
    <cellStyle name="Input 22 12" xfId="7351"/>
    <cellStyle name="Input 22 13" xfId="7352"/>
    <cellStyle name="Input 22 14" xfId="7353"/>
    <cellStyle name="Input 22 15" xfId="7354"/>
    <cellStyle name="Input 22 16" xfId="7355"/>
    <cellStyle name="Input 22 17" xfId="7356"/>
    <cellStyle name="Input 22 18" xfId="7357"/>
    <cellStyle name="Input 22 19" xfId="7358"/>
    <cellStyle name="Input 22 2" xfId="7359"/>
    <cellStyle name="Input 22 20" xfId="7360"/>
    <cellStyle name="Input 22 21" xfId="7361"/>
    <cellStyle name="Input 22 3" xfId="7362"/>
    <cellStyle name="Input 22 4" xfId="7363"/>
    <cellStyle name="Input 22 5" xfId="7364"/>
    <cellStyle name="Input 22 6" xfId="7365"/>
    <cellStyle name="Input 22 7" xfId="7366"/>
    <cellStyle name="Input 22 8" xfId="7367"/>
    <cellStyle name="Input 22 9" xfId="7368"/>
    <cellStyle name="Input 23" xfId="2609"/>
    <cellStyle name="Input 23 10" xfId="7369"/>
    <cellStyle name="Input 23 11" xfId="7370"/>
    <cellStyle name="Input 23 12" xfId="7371"/>
    <cellStyle name="Input 23 13" xfId="7372"/>
    <cellStyle name="Input 23 14" xfId="7373"/>
    <cellStyle name="Input 23 15" xfId="7374"/>
    <cellStyle name="Input 23 16" xfId="7375"/>
    <cellStyle name="Input 23 17" xfId="7376"/>
    <cellStyle name="Input 23 18" xfId="7377"/>
    <cellStyle name="Input 23 19" xfId="7378"/>
    <cellStyle name="Input 23 2" xfId="7379"/>
    <cellStyle name="Input 23 20" xfId="7380"/>
    <cellStyle name="Input 23 21" xfId="7381"/>
    <cellStyle name="Input 23 3" xfId="7382"/>
    <cellStyle name="Input 23 4" xfId="7383"/>
    <cellStyle name="Input 23 5" xfId="7384"/>
    <cellStyle name="Input 23 6" xfId="7385"/>
    <cellStyle name="Input 23 7" xfId="7386"/>
    <cellStyle name="Input 23 8" xfId="7387"/>
    <cellStyle name="Input 23 9" xfId="7388"/>
    <cellStyle name="Input 24" xfId="2610"/>
    <cellStyle name="Input 24 10" xfId="7389"/>
    <cellStyle name="Input 24 11" xfId="7390"/>
    <cellStyle name="Input 24 12" xfId="7391"/>
    <cellStyle name="Input 24 13" xfId="7392"/>
    <cellStyle name="Input 24 14" xfId="7393"/>
    <cellStyle name="Input 24 15" xfId="7394"/>
    <cellStyle name="Input 24 16" xfId="7395"/>
    <cellStyle name="Input 24 17" xfId="7396"/>
    <cellStyle name="Input 24 18" xfId="7397"/>
    <cellStyle name="Input 24 19" xfId="7398"/>
    <cellStyle name="Input 24 2" xfId="7399"/>
    <cellStyle name="Input 24 20" xfId="7400"/>
    <cellStyle name="Input 24 21" xfId="7401"/>
    <cellStyle name="Input 24 3" xfId="7402"/>
    <cellStyle name="Input 24 4" xfId="7403"/>
    <cellStyle name="Input 24 5" xfId="7404"/>
    <cellStyle name="Input 24 6" xfId="7405"/>
    <cellStyle name="Input 24 7" xfId="7406"/>
    <cellStyle name="Input 24 8" xfId="7407"/>
    <cellStyle name="Input 24 9" xfId="7408"/>
    <cellStyle name="Input 25" xfId="2611"/>
    <cellStyle name="Input 25 10" xfId="7409"/>
    <cellStyle name="Input 25 11" xfId="7410"/>
    <cellStyle name="Input 25 12" xfId="7411"/>
    <cellStyle name="Input 25 13" xfId="7412"/>
    <cellStyle name="Input 25 14" xfId="7413"/>
    <cellStyle name="Input 25 15" xfId="7414"/>
    <cellStyle name="Input 25 16" xfId="7415"/>
    <cellStyle name="Input 25 17" xfId="7416"/>
    <cellStyle name="Input 25 18" xfId="7417"/>
    <cellStyle name="Input 25 19" xfId="7418"/>
    <cellStyle name="Input 25 2" xfId="7419"/>
    <cellStyle name="Input 25 20" xfId="7420"/>
    <cellStyle name="Input 25 21" xfId="7421"/>
    <cellStyle name="Input 25 3" xfId="7422"/>
    <cellStyle name="Input 25 4" xfId="7423"/>
    <cellStyle name="Input 25 5" xfId="7424"/>
    <cellStyle name="Input 25 6" xfId="7425"/>
    <cellStyle name="Input 25 7" xfId="7426"/>
    <cellStyle name="Input 25 8" xfId="7427"/>
    <cellStyle name="Input 25 9" xfId="7428"/>
    <cellStyle name="Input 26" xfId="2612"/>
    <cellStyle name="Input 26 10" xfId="7429"/>
    <cellStyle name="Input 26 11" xfId="7430"/>
    <cellStyle name="Input 26 12" xfId="7431"/>
    <cellStyle name="Input 26 13" xfId="7432"/>
    <cellStyle name="Input 26 14" xfId="7433"/>
    <cellStyle name="Input 26 15" xfId="7434"/>
    <cellStyle name="Input 26 16" xfId="7435"/>
    <cellStyle name="Input 26 17" xfId="7436"/>
    <cellStyle name="Input 26 18" xfId="7437"/>
    <cellStyle name="Input 26 19" xfId="7438"/>
    <cellStyle name="Input 26 2" xfId="7439"/>
    <cellStyle name="Input 26 20" xfId="7440"/>
    <cellStyle name="Input 26 21" xfId="7441"/>
    <cellStyle name="Input 26 3" xfId="7442"/>
    <cellStyle name="Input 26 4" xfId="7443"/>
    <cellStyle name="Input 26 5" xfId="7444"/>
    <cellStyle name="Input 26 6" xfId="7445"/>
    <cellStyle name="Input 26 7" xfId="7446"/>
    <cellStyle name="Input 26 8" xfId="7447"/>
    <cellStyle name="Input 26 9" xfId="7448"/>
    <cellStyle name="Input 27" xfId="2613"/>
    <cellStyle name="Input 27 10" xfId="7449"/>
    <cellStyle name="Input 27 11" xfId="7450"/>
    <cellStyle name="Input 27 12" xfId="7451"/>
    <cellStyle name="Input 27 13" xfId="7452"/>
    <cellStyle name="Input 27 14" xfId="7453"/>
    <cellStyle name="Input 27 15" xfId="7454"/>
    <cellStyle name="Input 27 16" xfId="7455"/>
    <cellStyle name="Input 27 17" xfId="7456"/>
    <cellStyle name="Input 27 18" xfId="7457"/>
    <cellStyle name="Input 27 19" xfId="7458"/>
    <cellStyle name="Input 27 2" xfId="7459"/>
    <cellStyle name="Input 27 20" xfId="7460"/>
    <cellStyle name="Input 27 21" xfId="7461"/>
    <cellStyle name="Input 27 3" xfId="7462"/>
    <cellStyle name="Input 27 4" xfId="7463"/>
    <cellStyle name="Input 27 5" xfId="7464"/>
    <cellStyle name="Input 27 6" xfId="7465"/>
    <cellStyle name="Input 27 7" xfId="7466"/>
    <cellStyle name="Input 27 8" xfId="7467"/>
    <cellStyle name="Input 27 9" xfId="7468"/>
    <cellStyle name="Input 28" xfId="2614"/>
    <cellStyle name="Input 28 10" xfId="7469"/>
    <cellStyle name="Input 28 11" xfId="7470"/>
    <cellStyle name="Input 28 12" xfId="7471"/>
    <cellStyle name="Input 28 13" xfId="7472"/>
    <cellStyle name="Input 28 14" xfId="7473"/>
    <cellStyle name="Input 28 15" xfId="7474"/>
    <cellStyle name="Input 28 16" xfId="7475"/>
    <cellStyle name="Input 28 17" xfId="7476"/>
    <cellStyle name="Input 28 18" xfId="7477"/>
    <cellStyle name="Input 28 19" xfId="7478"/>
    <cellStyle name="Input 28 2" xfId="7479"/>
    <cellStyle name="Input 28 20" xfId="7480"/>
    <cellStyle name="Input 28 21" xfId="7481"/>
    <cellStyle name="Input 28 3" xfId="7482"/>
    <cellStyle name="Input 28 4" xfId="7483"/>
    <cellStyle name="Input 28 5" xfId="7484"/>
    <cellStyle name="Input 28 6" xfId="7485"/>
    <cellStyle name="Input 28 7" xfId="7486"/>
    <cellStyle name="Input 28 8" xfId="7487"/>
    <cellStyle name="Input 28 9" xfId="7488"/>
    <cellStyle name="Input 29" xfId="2615"/>
    <cellStyle name="Input 29 10" xfId="7489"/>
    <cellStyle name="Input 29 11" xfId="7490"/>
    <cellStyle name="Input 29 12" xfId="7491"/>
    <cellStyle name="Input 29 13" xfId="7492"/>
    <cellStyle name="Input 29 14" xfId="7493"/>
    <cellStyle name="Input 29 15" xfId="7494"/>
    <cellStyle name="Input 29 16" xfId="7495"/>
    <cellStyle name="Input 29 17" xfId="7496"/>
    <cellStyle name="Input 29 18" xfId="7497"/>
    <cellStyle name="Input 29 19" xfId="7498"/>
    <cellStyle name="Input 29 2" xfId="7499"/>
    <cellStyle name="Input 29 20" xfId="7500"/>
    <cellStyle name="Input 29 21" xfId="7501"/>
    <cellStyle name="Input 29 3" xfId="7502"/>
    <cellStyle name="Input 29 4" xfId="7503"/>
    <cellStyle name="Input 29 5" xfId="7504"/>
    <cellStyle name="Input 29 6" xfId="7505"/>
    <cellStyle name="Input 29 7" xfId="7506"/>
    <cellStyle name="Input 29 8" xfId="7507"/>
    <cellStyle name="Input 29 9" xfId="7508"/>
    <cellStyle name="Input 3" xfId="2616"/>
    <cellStyle name="Input 3 10" xfId="7509"/>
    <cellStyle name="Input 3 11" xfId="7510"/>
    <cellStyle name="Input 3 12" xfId="7511"/>
    <cellStyle name="Input 3 13" xfId="7512"/>
    <cellStyle name="Input 3 14" xfId="7513"/>
    <cellStyle name="Input 3 15" xfId="7514"/>
    <cellStyle name="Input 3 16" xfId="7515"/>
    <cellStyle name="Input 3 17" xfId="7516"/>
    <cellStyle name="Input 3 18" xfId="7517"/>
    <cellStyle name="Input 3 19" xfId="7518"/>
    <cellStyle name="Input 3 2" xfId="7519"/>
    <cellStyle name="Input 3 20" xfId="7520"/>
    <cellStyle name="Input 3 21" xfId="7521"/>
    <cellStyle name="Input 3 3" xfId="7522"/>
    <cellStyle name="Input 3 4" xfId="7523"/>
    <cellStyle name="Input 3 5" xfId="7524"/>
    <cellStyle name="Input 3 6" xfId="7525"/>
    <cellStyle name="Input 3 7" xfId="7526"/>
    <cellStyle name="Input 3 8" xfId="7527"/>
    <cellStyle name="Input 3 9" xfId="7528"/>
    <cellStyle name="Input 30" xfId="2617"/>
    <cellStyle name="Input 30 10" xfId="7529"/>
    <cellStyle name="Input 30 11" xfId="7530"/>
    <cellStyle name="Input 30 12" xfId="7531"/>
    <cellStyle name="Input 30 13" xfId="7532"/>
    <cellStyle name="Input 30 14" xfId="7533"/>
    <cellStyle name="Input 30 15" xfId="7534"/>
    <cellStyle name="Input 30 16" xfId="7535"/>
    <cellStyle name="Input 30 17" xfId="7536"/>
    <cellStyle name="Input 30 18" xfId="7537"/>
    <cellStyle name="Input 30 19" xfId="7538"/>
    <cellStyle name="Input 30 2" xfId="7539"/>
    <cellStyle name="Input 30 20" xfId="7540"/>
    <cellStyle name="Input 30 21" xfId="7541"/>
    <cellStyle name="Input 30 3" xfId="7542"/>
    <cellStyle name="Input 30 4" xfId="7543"/>
    <cellStyle name="Input 30 5" xfId="7544"/>
    <cellStyle name="Input 30 6" xfId="7545"/>
    <cellStyle name="Input 30 7" xfId="7546"/>
    <cellStyle name="Input 30 8" xfId="7547"/>
    <cellStyle name="Input 30 9" xfId="7548"/>
    <cellStyle name="Input 31" xfId="2618"/>
    <cellStyle name="Input 31 10" xfId="7549"/>
    <cellStyle name="Input 31 11" xfId="7550"/>
    <cellStyle name="Input 31 12" xfId="7551"/>
    <cellStyle name="Input 31 13" xfId="7552"/>
    <cellStyle name="Input 31 14" xfId="7553"/>
    <cellStyle name="Input 31 15" xfId="7554"/>
    <cellStyle name="Input 31 16" xfId="7555"/>
    <cellStyle name="Input 31 17" xfId="7556"/>
    <cellStyle name="Input 31 18" xfId="7557"/>
    <cellStyle name="Input 31 19" xfId="7558"/>
    <cellStyle name="Input 31 2" xfId="7559"/>
    <cellStyle name="Input 31 20" xfId="7560"/>
    <cellStyle name="Input 31 21" xfId="7561"/>
    <cellStyle name="Input 31 3" xfId="7562"/>
    <cellStyle name="Input 31 4" xfId="7563"/>
    <cellStyle name="Input 31 5" xfId="7564"/>
    <cellStyle name="Input 31 6" xfId="7565"/>
    <cellStyle name="Input 31 7" xfId="7566"/>
    <cellStyle name="Input 31 8" xfId="7567"/>
    <cellStyle name="Input 31 9" xfId="7568"/>
    <cellStyle name="Input 32" xfId="2619"/>
    <cellStyle name="Input 32 10" xfId="7569"/>
    <cellStyle name="Input 32 11" xfId="7570"/>
    <cellStyle name="Input 32 12" xfId="7571"/>
    <cellStyle name="Input 32 13" xfId="7572"/>
    <cellStyle name="Input 32 14" xfId="7573"/>
    <cellStyle name="Input 32 15" xfId="7574"/>
    <cellStyle name="Input 32 16" xfId="7575"/>
    <cellStyle name="Input 32 17" xfId="7576"/>
    <cellStyle name="Input 32 18" xfId="7577"/>
    <cellStyle name="Input 32 19" xfId="7578"/>
    <cellStyle name="Input 32 2" xfId="7579"/>
    <cellStyle name="Input 32 20" xfId="7580"/>
    <cellStyle name="Input 32 21" xfId="7581"/>
    <cellStyle name="Input 32 3" xfId="7582"/>
    <cellStyle name="Input 32 4" xfId="7583"/>
    <cellStyle name="Input 32 5" xfId="7584"/>
    <cellStyle name="Input 32 6" xfId="7585"/>
    <cellStyle name="Input 32 7" xfId="7586"/>
    <cellStyle name="Input 32 8" xfId="7587"/>
    <cellStyle name="Input 32 9" xfId="7588"/>
    <cellStyle name="Input 33" xfId="2620"/>
    <cellStyle name="Input 33 10" xfId="7589"/>
    <cellStyle name="Input 33 11" xfId="7590"/>
    <cellStyle name="Input 33 12" xfId="7591"/>
    <cellStyle name="Input 33 13" xfId="7592"/>
    <cellStyle name="Input 33 14" xfId="7593"/>
    <cellStyle name="Input 33 15" xfId="7594"/>
    <cellStyle name="Input 33 16" xfId="7595"/>
    <cellStyle name="Input 33 17" xfId="7596"/>
    <cellStyle name="Input 33 18" xfId="7597"/>
    <cellStyle name="Input 33 19" xfId="7598"/>
    <cellStyle name="Input 33 2" xfId="7599"/>
    <cellStyle name="Input 33 20" xfId="7600"/>
    <cellStyle name="Input 33 21" xfId="7601"/>
    <cellStyle name="Input 33 3" xfId="7602"/>
    <cellStyle name="Input 33 4" xfId="7603"/>
    <cellStyle name="Input 33 5" xfId="7604"/>
    <cellStyle name="Input 33 6" xfId="7605"/>
    <cellStyle name="Input 33 7" xfId="7606"/>
    <cellStyle name="Input 33 8" xfId="7607"/>
    <cellStyle name="Input 33 9" xfId="7608"/>
    <cellStyle name="Input 34" xfId="2621"/>
    <cellStyle name="Input 34 10" xfId="7609"/>
    <cellStyle name="Input 34 11" xfId="7610"/>
    <cellStyle name="Input 34 12" xfId="7611"/>
    <cellStyle name="Input 34 13" xfId="7612"/>
    <cellStyle name="Input 34 14" xfId="7613"/>
    <cellStyle name="Input 34 15" xfId="7614"/>
    <cellStyle name="Input 34 16" xfId="7615"/>
    <cellStyle name="Input 34 17" xfId="7616"/>
    <cellStyle name="Input 34 18" xfId="7617"/>
    <cellStyle name="Input 34 19" xfId="7618"/>
    <cellStyle name="Input 34 2" xfId="7619"/>
    <cellStyle name="Input 34 20" xfId="7620"/>
    <cellStyle name="Input 34 21" xfId="7621"/>
    <cellStyle name="Input 34 3" xfId="7622"/>
    <cellStyle name="Input 34 4" xfId="7623"/>
    <cellStyle name="Input 34 5" xfId="7624"/>
    <cellStyle name="Input 34 6" xfId="7625"/>
    <cellStyle name="Input 34 7" xfId="7626"/>
    <cellStyle name="Input 34 8" xfId="7627"/>
    <cellStyle name="Input 34 9" xfId="7628"/>
    <cellStyle name="Input 35" xfId="2622"/>
    <cellStyle name="Input 35 10" xfId="7629"/>
    <cellStyle name="Input 35 11" xfId="7630"/>
    <cellStyle name="Input 35 12" xfId="7631"/>
    <cellStyle name="Input 35 13" xfId="7632"/>
    <cellStyle name="Input 35 14" xfId="7633"/>
    <cellStyle name="Input 35 15" xfId="7634"/>
    <cellStyle name="Input 35 16" xfId="7635"/>
    <cellStyle name="Input 35 17" xfId="7636"/>
    <cellStyle name="Input 35 18" xfId="7637"/>
    <cellStyle name="Input 35 19" xfId="7638"/>
    <cellStyle name="Input 35 2" xfId="7639"/>
    <cellStyle name="Input 35 20" xfId="7640"/>
    <cellStyle name="Input 35 21" xfId="7641"/>
    <cellStyle name="Input 35 3" xfId="7642"/>
    <cellStyle name="Input 35 4" xfId="7643"/>
    <cellStyle name="Input 35 5" xfId="7644"/>
    <cellStyle name="Input 35 6" xfId="7645"/>
    <cellStyle name="Input 35 7" xfId="7646"/>
    <cellStyle name="Input 35 8" xfId="7647"/>
    <cellStyle name="Input 35 9" xfId="7648"/>
    <cellStyle name="Input 36" xfId="2623"/>
    <cellStyle name="Input 36 10" xfId="7649"/>
    <cellStyle name="Input 36 11" xfId="7650"/>
    <cellStyle name="Input 36 12" xfId="7651"/>
    <cellStyle name="Input 36 13" xfId="7652"/>
    <cellStyle name="Input 36 14" xfId="7653"/>
    <cellStyle name="Input 36 15" xfId="7654"/>
    <cellStyle name="Input 36 16" xfId="7655"/>
    <cellStyle name="Input 36 17" xfId="7656"/>
    <cellStyle name="Input 36 18" xfId="7657"/>
    <cellStyle name="Input 36 19" xfId="7658"/>
    <cellStyle name="Input 36 2" xfId="7659"/>
    <cellStyle name="Input 36 20" xfId="7660"/>
    <cellStyle name="Input 36 21" xfId="7661"/>
    <cellStyle name="Input 36 3" xfId="7662"/>
    <cellStyle name="Input 36 4" xfId="7663"/>
    <cellStyle name="Input 36 5" xfId="7664"/>
    <cellStyle name="Input 36 6" xfId="7665"/>
    <cellStyle name="Input 36 7" xfId="7666"/>
    <cellStyle name="Input 36 8" xfId="7667"/>
    <cellStyle name="Input 36 9" xfId="7668"/>
    <cellStyle name="Input 37" xfId="2624"/>
    <cellStyle name="Input 37 10" xfId="7669"/>
    <cellStyle name="Input 37 11" xfId="7670"/>
    <cellStyle name="Input 37 12" xfId="7671"/>
    <cellStyle name="Input 37 13" xfId="7672"/>
    <cellStyle name="Input 37 14" xfId="7673"/>
    <cellStyle name="Input 37 15" xfId="7674"/>
    <cellStyle name="Input 37 16" xfId="7675"/>
    <cellStyle name="Input 37 17" xfId="7676"/>
    <cellStyle name="Input 37 18" xfId="7677"/>
    <cellStyle name="Input 37 19" xfId="7678"/>
    <cellStyle name="Input 37 2" xfId="7679"/>
    <cellStyle name="Input 37 20" xfId="7680"/>
    <cellStyle name="Input 37 21" xfId="7681"/>
    <cellStyle name="Input 37 3" xfId="7682"/>
    <cellStyle name="Input 37 4" xfId="7683"/>
    <cellStyle name="Input 37 5" xfId="7684"/>
    <cellStyle name="Input 37 6" xfId="7685"/>
    <cellStyle name="Input 37 7" xfId="7686"/>
    <cellStyle name="Input 37 8" xfId="7687"/>
    <cellStyle name="Input 37 9" xfId="7688"/>
    <cellStyle name="Input 38" xfId="2625"/>
    <cellStyle name="Input 38 10" xfId="7689"/>
    <cellStyle name="Input 38 11" xfId="7690"/>
    <cellStyle name="Input 38 12" xfId="7691"/>
    <cellStyle name="Input 38 13" xfId="7692"/>
    <cellStyle name="Input 38 14" xfId="7693"/>
    <cellStyle name="Input 38 15" xfId="7694"/>
    <cellStyle name="Input 38 16" xfId="7695"/>
    <cellStyle name="Input 38 17" xfId="7696"/>
    <cellStyle name="Input 38 18" xfId="7697"/>
    <cellStyle name="Input 38 19" xfId="7698"/>
    <cellStyle name="Input 38 2" xfId="7699"/>
    <cellStyle name="Input 38 20" xfId="7700"/>
    <cellStyle name="Input 38 21" xfId="7701"/>
    <cellStyle name="Input 38 3" xfId="7702"/>
    <cellStyle name="Input 38 4" xfId="7703"/>
    <cellStyle name="Input 38 5" xfId="7704"/>
    <cellStyle name="Input 38 6" xfId="7705"/>
    <cellStyle name="Input 38 7" xfId="7706"/>
    <cellStyle name="Input 38 8" xfId="7707"/>
    <cellStyle name="Input 38 9" xfId="7708"/>
    <cellStyle name="Input 39" xfId="2626"/>
    <cellStyle name="Input 39 10" xfId="7709"/>
    <cellStyle name="Input 39 11" xfId="7710"/>
    <cellStyle name="Input 39 12" xfId="7711"/>
    <cellStyle name="Input 39 13" xfId="7712"/>
    <cellStyle name="Input 39 14" xfId="7713"/>
    <cellStyle name="Input 39 15" xfId="7714"/>
    <cellStyle name="Input 39 16" xfId="7715"/>
    <cellStyle name="Input 39 17" xfId="7716"/>
    <cellStyle name="Input 39 18" xfId="7717"/>
    <cellStyle name="Input 39 19" xfId="7718"/>
    <cellStyle name="Input 39 2" xfId="7719"/>
    <cellStyle name="Input 39 20" xfId="7720"/>
    <cellStyle name="Input 39 21" xfId="7721"/>
    <cellStyle name="Input 39 3" xfId="7722"/>
    <cellStyle name="Input 39 4" xfId="7723"/>
    <cellStyle name="Input 39 5" xfId="7724"/>
    <cellStyle name="Input 39 6" xfId="7725"/>
    <cellStyle name="Input 39 7" xfId="7726"/>
    <cellStyle name="Input 39 8" xfId="7727"/>
    <cellStyle name="Input 39 9" xfId="7728"/>
    <cellStyle name="Input 4" xfId="2627"/>
    <cellStyle name="Input 4 10" xfId="7729"/>
    <cellStyle name="Input 4 11" xfId="7730"/>
    <cellStyle name="Input 4 12" xfId="7731"/>
    <cellStyle name="Input 4 13" xfId="7732"/>
    <cellStyle name="Input 4 14" xfId="7733"/>
    <cellStyle name="Input 4 15" xfId="7734"/>
    <cellStyle name="Input 4 16" xfId="7735"/>
    <cellStyle name="Input 4 17" xfId="7736"/>
    <cellStyle name="Input 4 18" xfId="7737"/>
    <cellStyle name="Input 4 19" xfId="7738"/>
    <cellStyle name="Input 4 2" xfId="7739"/>
    <cellStyle name="Input 4 20" xfId="7740"/>
    <cellStyle name="Input 4 21" xfId="7741"/>
    <cellStyle name="Input 4 3" xfId="7742"/>
    <cellStyle name="Input 4 4" xfId="7743"/>
    <cellStyle name="Input 4 5" xfId="7744"/>
    <cellStyle name="Input 4 6" xfId="7745"/>
    <cellStyle name="Input 4 7" xfId="7746"/>
    <cellStyle name="Input 4 8" xfId="7747"/>
    <cellStyle name="Input 4 9" xfId="7748"/>
    <cellStyle name="Input 40" xfId="2628"/>
    <cellStyle name="Input 40 10" xfId="7749"/>
    <cellStyle name="Input 40 11" xfId="7750"/>
    <cellStyle name="Input 40 12" xfId="7751"/>
    <cellStyle name="Input 40 13" xfId="7752"/>
    <cellStyle name="Input 40 14" xfId="7753"/>
    <cellStyle name="Input 40 15" xfId="7754"/>
    <cellStyle name="Input 40 16" xfId="7755"/>
    <cellStyle name="Input 40 17" xfId="7756"/>
    <cellStyle name="Input 40 18" xfId="7757"/>
    <cellStyle name="Input 40 19" xfId="7758"/>
    <cellStyle name="Input 40 2" xfId="7759"/>
    <cellStyle name="Input 40 20" xfId="7760"/>
    <cellStyle name="Input 40 21" xfId="7761"/>
    <cellStyle name="Input 40 3" xfId="7762"/>
    <cellStyle name="Input 40 4" xfId="7763"/>
    <cellStyle name="Input 40 5" xfId="7764"/>
    <cellStyle name="Input 40 6" xfId="7765"/>
    <cellStyle name="Input 40 7" xfId="7766"/>
    <cellStyle name="Input 40 8" xfId="7767"/>
    <cellStyle name="Input 40 9" xfId="7768"/>
    <cellStyle name="Input 41" xfId="2629"/>
    <cellStyle name="Input 41 10" xfId="7769"/>
    <cellStyle name="Input 41 11" xfId="7770"/>
    <cellStyle name="Input 41 12" xfId="7771"/>
    <cellStyle name="Input 41 13" xfId="7772"/>
    <cellStyle name="Input 41 14" xfId="7773"/>
    <cellStyle name="Input 41 15" xfId="7774"/>
    <cellStyle name="Input 41 16" xfId="7775"/>
    <cellStyle name="Input 41 17" xfId="7776"/>
    <cellStyle name="Input 41 18" xfId="7777"/>
    <cellStyle name="Input 41 19" xfId="7778"/>
    <cellStyle name="Input 41 2" xfId="7779"/>
    <cellStyle name="Input 41 20" xfId="7780"/>
    <cellStyle name="Input 41 21" xfId="7781"/>
    <cellStyle name="Input 41 3" xfId="7782"/>
    <cellStyle name="Input 41 4" xfId="7783"/>
    <cellStyle name="Input 41 5" xfId="7784"/>
    <cellStyle name="Input 41 6" xfId="7785"/>
    <cellStyle name="Input 41 7" xfId="7786"/>
    <cellStyle name="Input 41 8" xfId="7787"/>
    <cellStyle name="Input 41 9" xfId="7788"/>
    <cellStyle name="Input 42" xfId="2630"/>
    <cellStyle name="Input 42 10" xfId="7789"/>
    <cellStyle name="Input 42 11" xfId="7790"/>
    <cellStyle name="Input 42 12" xfId="7791"/>
    <cellStyle name="Input 42 13" xfId="7792"/>
    <cellStyle name="Input 42 14" xfId="7793"/>
    <cellStyle name="Input 42 15" xfId="7794"/>
    <cellStyle name="Input 42 16" xfId="7795"/>
    <cellStyle name="Input 42 17" xfId="7796"/>
    <cellStyle name="Input 42 18" xfId="7797"/>
    <cellStyle name="Input 42 19" xfId="7798"/>
    <cellStyle name="Input 42 2" xfId="7799"/>
    <cellStyle name="Input 42 20" xfId="7800"/>
    <cellStyle name="Input 42 21" xfId="7801"/>
    <cellStyle name="Input 42 3" xfId="7802"/>
    <cellStyle name="Input 42 4" xfId="7803"/>
    <cellStyle name="Input 42 5" xfId="7804"/>
    <cellStyle name="Input 42 6" xfId="7805"/>
    <cellStyle name="Input 42 7" xfId="7806"/>
    <cellStyle name="Input 42 8" xfId="7807"/>
    <cellStyle name="Input 42 9" xfId="7808"/>
    <cellStyle name="Input 43" xfId="2631"/>
    <cellStyle name="Input 43 10" xfId="7809"/>
    <cellStyle name="Input 43 11" xfId="7810"/>
    <cellStyle name="Input 43 12" xfId="7811"/>
    <cellStyle name="Input 43 13" xfId="7812"/>
    <cellStyle name="Input 43 14" xfId="7813"/>
    <cellStyle name="Input 43 15" xfId="7814"/>
    <cellStyle name="Input 43 16" xfId="7815"/>
    <cellStyle name="Input 43 17" xfId="7816"/>
    <cellStyle name="Input 43 18" xfId="7817"/>
    <cellStyle name="Input 43 19" xfId="7818"/>
    <cellStyle name="Input 43 2" xfId="7819"/>
    <cellStyle name="Input 43 20" xfId="7820"/>
    <cellStyle name="Input 43 21" xfId="7821"/>
    <cellStyle name="Input 43 3" xfId="7822"/>
    <cellStyle name="Input 43 4" xfId="7823"/>
    <cellStyle name="Input 43 5" xfId="7824"/>
    <cellStyle name="Input 43 6" xfId="7825"/>
    <cellStyle name="Input 43 7" xfId="7826"/>
    <cellStyle name="Input 43 8" xfId="7827"/>
    <cellStyle name="Input 43 9" xfId="7828"/>
    <cellStyle name="Input 44" xfId="2632"/>
    <cellStyle name="Input 44 10" xfId="7829"/>
    <cellStyle name="Input 44 11" xfId="7830"/>
    <cellStyle name="Input 44 12" xfId="7831"/>
    <cellStyle name="Input 44 13" xfId="7832"/>
    <cellStyle name="Input 44 14" xfId="7833"/>
    <cellStyle name="Input 44 15" xfId="7834"/>
    <cellStyle name="Input 44 16" xfId="7835"/>
    <cellStyle name="Input 44 17" xfId="7836"/>
    <cellStyle name="Input 44 18" xfId="7837"/>
    <cellStyle name="Input 44 19" xfId="7838"/>
    <cellStyle name="Input 44 2" xfId="7839"/>
    <cellStyle name="Input 44 20" xfId="7840"/>
    <cellStyle name="Input 44 21" xfId="7841"/>
    <cellStyle name="Input 44 3" xfId="7842"/>
    <cellStyle name="Input 44 4" xfId="7843"/>
    <cellStyle name="Input 44 5" xfId="7844"/>
    <cellStyle name="Input 44 6" xfId="7845"/>
    <cellStyle name="Input 44 7" xfId="7846"/>
    <cellStyle name="Input 44 8" xfId="7847"/>
    <cellStyle name="Input 44 9" xfId="7848"/>
    <cellStyle name="Input 45" xfId="2633"/>
    <cellStyle name="Input 45 10" xfId="7849"/>
    <cellStyle name="Input 45 11" xfId="7850"/>
    <cellStyle name="Input 45 12" xfId="7851"/>
    <cellStyle name="Input 45 13" xfId="7852"/>
    <cellStyle name="Input 45 14" xfId="7853"/>
    <cellStyle name="Input 45 15" xfId="7854"/>
    <cellStyle name="Input 45 16" xfId="7855"/>
    <cellStyle name="Input 45 17" xfId="7856"/>
    <cellStyle name="Input 45 18" xfId="7857"/>
    <cellStyle name="Input 45 19" xfId="7858"/>
    <cellStyle name="Input 45 2" xfId="7859"/>
    <cellStyle name="Input 45 20" xfId="7860"/>
    <cellStyle name="Input 45 21" xfId="7861"/>
    <cellStyle name="Input 45 3" xfId="7862"/>
    <cellStyle name="Input 45 4" xfId="7863"/>
    <cellStyle name="Input 45 5" xfId="7864"/>
    <cellStyle name="Input 45 6" xfId="7865"/>
    <cellStyle name="Input 45 7" xfId="7866"/>
    <cellStyle name="Input 45 8" xfId="7867"/>
    <cellStyle name="Input 45 9" xfId="7868"/>
    <cellStyle name="Input 46" xfId="2634"/>
    <cellStyle name="Input 46 10" xfId="7869"/>
    <cellStyle name="Input 46 11" xfId="7870"/>
    <cellStyle name="Input 46 12" xfId="7871"/>
    <cellStyle name="Input 46 13" xfId="7872"/>
    <cellStyle name="Input 46 14" xfId="7873"/>
    <cellStyle name="Input 46 15" xfId="7874"/>
    <cellStyle name="Input 46 16" xfId="7875"/>
    <cellStyle name="Input 46 17" xfId="7876"/>
    <cellStyle name="Input 46 18" xfId="7877"/>
    <cellStyle name="Input 46 19" xfId="7878"/>
    <cellStyle name="Input 46 2" xfId="7879"/>
    <cellStyle name="Input 46 20" xfId="7880"/>
    <cellStyle name="Input 46 21" xfId="7881"/>
    <cellStyle name="Input 46 3" xfId="7882"/>
    <cellStyle name="Input 46 4" xfId="7883"/>
    <cellStyle name="Input 46 5" xfId="7884"/>
    <cellStyle name="Input 46 6" xfId="7885"/>
    <cellStyle name="Input 46 7" xfId="7886"/>
    <cellStyle name="Input 46 8" xfId="7887"/>
    <cellStyle name="Input 46 9" xfId="7888"/>
    <cellStyle name="Input 47" xfId="2635"/>
    <cellStyle name="Input 47 10" xfId="7889"/>
    <cellStyle name="Input 47 11" xfId="7890"/>
    <cellStyle name="Input 47 12" xfId="7891"/>
    <cellStyle name="Input 47 13" xfId="7892"/>
    <cellStyle name="Input 47 14" xfId="7893"/>
    <cellStyle name="Input 47 15" xfId="7894"/>
    <cellStyle name="Input 47 16" xfId="7895"/>
    <cellStyle name="Input 47 17" xfId="7896"/>
    <cellStyle name="Input 47 18" xfId="7897"/>
    <cellStyle name="Input 47 19" xfId="7898"/>
    <cellStyle name="Input 47 2" xfId="7899"/>
    <cellStyle name="Input 47 20" xfId="7900"/>
    <cellStyle name="Input 47 21" xfId="7901"/>
    <cellStyle name="Input 47 3" xfId="7902"/>
    <cellStyle name="Input 47 4" xfId="7903"/>
    <cellStyle name="Input 47 5" xfId="7904"/>
    <cellStyle name="Input 47 6" xfId="7905"/>
    <cellStyle name="Input 47 7" xfId="7906"/>
    <cellStyle name="Input 47 8" xfId="7907"/>
    <cellStyle name="Input 47 9" xfId="7908"/>
    <cellStyle name="Input 48" xfId="2636"/>
    <cellStyle name="Input 48 10" xfId="7909"/>
    <cellStyle name="Input 48 11" xfId="7910"/>
    <cellStyle name="Input 48 12" xfId="7911"/>
    <cellStyle name="Input 48 13" xfId="7912"/>
    <cellStyle name="Input 48 14" xfId="7913"/>
    <cellStyle name="Input 48 15" xfId="7914"/>
    <cellStyle name="Input 48 16" xfId="7915"/>
    <cellStyle name="Input 48 17" xfId="7916"/>
    <cellStyle name="Input 48 18" xfId="7917"/>
    <cellStyle name="Input 48 19" xfId="7918"/>
    <cellStyle name="Input 48 2" xfId="7919"/>
    <cellStyle name="Input 48 20" xfId="7920"/>
    <cellStyle name="Input 48 21" xfId="7921"/>
    <cellStyle name="Input 48 3" xfId="7922"/>
    <cellStyle name="Input 48 4" xfId="7923"/>
    <cellStyle name="Input 48 5" xfId="7924"/>
    <cellStyle name="Input 48 6" xfId="7925"/>
    <cellStyle name="Input 48 7" xfId="7926"/>
    <cellStyle name="Input 48 8" xfId="7927"/>
    <cellStyle name="Input 48 9" xfId="7928"/>
    <cellStyle name="Input 49" xfId="2637"/>
    <cellStyle name="Input 49 10" xfId="7929"/>
    <cellStyle name="Input 49 11" xfId="7930"/>
    <cellStyle name="Input 49 12" xfId="7931"/>
    <cellStyle name="Input 49 13" xfId="7932"/>
    <cellStyle name="Input 49 14" xfId="7933"/>
    <cellStyle name="Input 49 15" xfId="7934"/>
    <cellStyle name="Input 49 16" xfId="7935"/>
    <cellStyle name="Input 49 17" xfId="7936"/>
    <cellStyle name="Input 49 18" xfId="7937"/>
    <cellStyle name="Input 49 19" xfId="7938"/>
    <cellStyle name="Input 49 2" xfId="7939"/>
    <cellStyle name="Input 49 20" xfId="7940"/>
    <cellStyle name="Input 49 21" xfId="7941"/>
    <cellStyle name="Input 49 3" xfId="7942"/>
    <cellStyle name="Input 49 4" xfId="7943"/>
    <cellStyle name="Input 49 5" xfId="7944"/>
    <cellStyle name="Input 49 6" xfId="7945"/>
    <cellStyle name="Input 49 7" xfId="7946"/>
    <cellStyle name="Input 49 8" xfId="7947"/>
    <cellStyle name="Input 49 9" xfId="7948"/>
    <cellStyle name="Input 5" xfId="2638"/>
    <cellStyle name="Input 5 10" xfId="7949"/>
    <cellStyle name="Input 5 11" xfId="7950"/>
    <cellStyle name="Input 5 12" xfId="7951"/>
    <cellStyle name="Input 5 13" xfId="7952"/>
    <cellStyle name="Input 5 14" xfId="7953"/>
    <cellStyle name="Input 5 15" xfId="7954"/>
    <cellStyle name="Input 5 16" xfId="7955"/>
    <cellStyle name="Input 5 17" xfId="7956"/>
    <cellStyle name="Input 5 18" xfId="7957"/>
    <cellStyle name="Input 5 19" xfId="7958"/>
    <cellStyle name="Input 5 2" xfId="7959"/>
    <cellStyle name="Input 5 20" xfId="7960"/>
    <cellStyle name="Input 5 21" xfId="7961"/>
    <cellStyle name="Input 5 3" xfId="7962"/>
    <cellStyle name="Input 5 4" xfId="7963"/>
    <cellStyle name="Input 5 5" xfId="7964"/>
    <cellStyle name="Input 5 6" xfId="7965"/>
    <cellStyle name="Input 5 7" xfId="7966"/>
    <cellStyle name="Input 5 8" xfId="7967"/>
    <cellStyle name="Input 5 9" xfId="7968"/>
    <cellStyle name="Input 50" xfId="2639"/>
    <cellStyle name="Input 50 10" xfId="7969"/>
    <cellStyle name="Input 50 11" xfId="7970"/>
    <cellStyle name="Input 50 12" xfId="7971"/>
    <cellStyle name="Input 50 13" xfId="7972"/>
    <cellStyle name="Input 50 14" xfId="7973"/>
    <cellStyle name="Input 50 15" xfId="7974"/>
    <cellStyle name="Input 50 16" xfId="7975"/>
    <cellStyle name="Input 50 17" xfId="7976"/>
    <cellStyle name="Input 50 18" xfId="7977"/>
    <cellStyle name="Input 50 19" xfId="7978"/>
    <cellStyle name="Input 50 2" xfId="7979"/>
    <cellStyle name="Input 50 20" xfId="7980"/>
    <cellStyle name="Input 50 21" xfId="7981"/>
    <cellStyle name="Input 50 3" xfId="7982"/>
    <cellStyle name="Input 50 4" xfId="7983"/>
    <cellStyle name="Input 50 5" xfId="7984"/>
    <cellStyle name="Input 50 6" xfId="7985"/>
    <cellStyle name="Input 50 7" xfId="7986"/>
    <cellStyle name="Input 50 8" xfId="7987"/>
    <cellStyle name="Input 50 9" xfId="7988"/>
    <cellStyle name="Input 51" xfId="2640"/>
    <cellStyle name="Input 51 10" xfId="7989"/>
    <cellStyle name="Input 51 11" xfId="7990"/>
    <cellStyle name="Input 51 12" xfId="7991"/>
    <cellStyle name="Input 51 13" xfId="7992"/>
    <cellStyle name="Input 51 14" xfId="7993"/>
    <cellStyle name="Input 51 15" xfId="7994"/>
    <cellStyle name="Input 51 16" xfId="7995"/>
    <cellStyle name="Input 51 17" xfId="7996"/>
    <cellStyle name="Input 51 18" xfId="7997"/>
    <cellStyle name="Input 51 19" xfId="7998"/>
    <cellStyle name="Input 51 2" xfId="7999"/>
    <cellStyle name="Input 51 20" xfId="8000"/>
    <cellStyle name="Input 51 21" xfId="8001"/>
    <cellStyle name="Input 51 3" xfId="8002"/>
    <cellStyle name="Input 51 4" xfId="8003"/>
    <cellStyle name="Input 51 5" xfId="8004"/>
    <cellStyle name="Input 51 6" xfId="8005"/>
    <cellStyle name="Input 51 7" xfId="8006"/>
    <cellStyle name="Input 51 8" xfId="8007"/>
    <cellStyle name="Input 51 9" xfId="8008"/>
    <cellStyle name="Input 52" xfId="2641"/>
    <cellStyle name="Input 52 10" xfId="8009"/>
    <cellStyle name="Input 52 11" xfId="8010"/>
    <cellStyle name="Input 52 12" xfId="8011"/>
    <cellStyle name="Input 52 13" xfId="8012"/>
    <cellStyle name="Input 52 14" xfId="8013"/>
    <cellStyle name="Input 52 15" xfId="8014"/>
    <cellStyle name="Input 52 16" xfId="8015"/>
    <cellStyle name="Input 52 17" xfId="8016"/>
    <cellStyle name="Input 52 18" xfId="8017"/>
    <cellStyle name="Input 52 19" xfId="8018"/>
    <cellStyle name="Input 52 2" xfId="8019"/>
    <cellStyle name="Input 52 20" xfId="8020"/>
    <cellStyle name="Input 52 21" xfId="8021"/>
    <cellStyle name="Input 52 3" xfId="8022"/>
    <cellStyle name="Input 52 4" xfId="8023"/>
    <cellStyle name="Input 52 5" xfId="8024"/>
    <cellStyle name="Input 52 6" xfId="8025"/>
    <cellStyle name="Input 52 7" xfId="8026"/>
    <cellStyle name="Input 52 8" xfId="8027"/>
    <cellStyle name="Input 52 9" xfId="8028"/>
    <cellStyle name="Input 53" xfId="2642"/>
    <cellStyle name="Input 53 10" xfId="8029"/>
    <cellStyle name="Input 53 11" xfId="8030"/>
    <cellStyle name="Input 53 12" xfId="8031"/>
    <cellStyle name="Input 53 13" xfId="8032"/>
    <cellStyle name="Input 53 14" xfId="8033"/>
    <cellStyle name="Input 53 15" xfId="8034"/>
    <cellStyle name="Input 53 16" xfId="8035"/>
    <cellStyle name="Input 53 17" xfId="8036"/>
    <cellStyle name="Input 53 18" xfId="8037"/>
    <cellStyle name="Input 53 19" xfId="8038"/>
    <cellStyle name="Input 53 2" xfId="8039"/>
    <cellStyle name="Input 53 20" xfId="8040"/>
    <cellStyle name="Input 53 21" xfId="8041"/>
    <cellStyle name="Input 53 3" xfId="8042"/>
    <cellStyle name="Input 53 4" xfId="8043"/>
    <cellStyle name="Input 53 5" xfId="8044"/>
    <cellStyle name="Input 53 6" xfId="8045"/>
    <cellStyle name="Input 53 7" xfId="8046"/>
    <cellStyle name="Input 53 8" xfId="8047"/>
    <cellStyle name="Input 53 9" xfId="8048"/>
    <cellStyle name="Input 54" xfId="2643"/>
    <cellStyle name="Input 54 10" xfId="8049"/>
    <cellStyle name="Input 54 11" xfId="8050"/>
    <cellStyle name="Input 54 12" xfId="8051"/>
    <cellStyle name="Input 54 13" xfId="8052"/>
    <cellStyle name="Input 54 14" xfId="8053"/>
    <cellStyle name="Input 54 15" xfId="8054"/>
    <cellStyle name="Input 54 16" xfId="8055"/>
    <cellStyle name="Input 54 17" xfId="8056"/>
    <cellStyle name="Input 54 18" xfId="8057"/>
    <cellStyle name="Input 54 19" xfId="8058"/>
    <cellStyle name="Input 54 2" xfId="8059"/>
    <cellStyle name="Input 54 20" xfId="8060"/>
    <cellStyle name="Input 54 21" xfId="8061"/>
    <cellStyle name="Input 54 3" xfId="8062"/>
    <cellStyle name="Input 54 4" xfId="8063"/>
    <cellStyle name="Input 54 5" xfId="8064"/>
    <cellStyle name="Input 54 6" xfId="8065"/>
    <cellStyle name="Input 54 7" xfId="8066"/>
    <cellStyle name="Input 54 8" xfId="8067"/>
    <cellStyle name="Input 54 9" xfId="8068"/>
    <cellStyle name="Input 55" xfId="2644"/>
    <cellStyle name="Input 55 10" xfId="8069"/>
    <cellStyle name="Input 55 11" xfId="8070"/>
    <cellStyle name="Input 55 12" xfId="8071"/>
    <cellStyle name="Input 55 13" xfId="8072"/>
    <cellStyle name="Input 55 14" xfId="8073"/>
    <cellStyle name="Input 55 15" xfId="8074"/>
    <cellStyle name="Input 55 16" xfId="8075"/>
    <cellStyle name="Input 55 17" xfId="8076"/>
    <cellStyle name="Input 55 18" xfId="8077"/>
    <cellStyle name="Input 55 19" xfId="8078"/>
    <cellStyle name="Input 55 2" xfId="8079"/>
    <cellStyle name="Input 55 20" xfId="8080"/>
    <cellStyle name="Input 55 21" xfId="8081"/>
    <cellStyle name="Input 55 3" xfId="8082"/>
    <cellStyle name="Input 55 4" xfId="8083"/>
    <cellStyle name="Input 55 5" xfId="8084"/>
    <cellStyle name="Input 55 6" xfId="8085"/>
    <cellStyle name="Input 55 7" xfId="8086"/>
    <cellStyle name="Input 55 8" xfId="8087"/>
    <cellStyle name="Input 55 9" xfId="8088"/>
    <cellStyle name="Input 56" xfId="2645"/>
    <cellStyle name="Input 56 10" xfId="8089"/>
    <cellStyle name="Input 56 11" xfId="8090"/>
    <cellStyle name="Input 56 12" xfId="8091"/>
    <cellStyle name="Input 56 13" xfId="8092"/>
    <cellStyle name="Input 56 14" xfId="8093"/>
    <cellStyle name="Input 56 15" xfId="8094"/>
    <cellStyle name="Input 56 16" xfId="8095"/>
    <cellStyle name="Input 56 17" xfId="8096"/>
    <cellStyle name="Input 56 18" xfId="8097"/>
    <cellStyle name="Input 56 19" xfId="8098"/>
    <cellStyle name="Input 56 2" xfId="8099"/>
    <cellStyle name="Input 56 20" xfId="8100"/>
    <cellStyle name="Input 56 21" xfId="8101"/>
    <cellStyle name="Input 56 3" xfId="8102"/>
    <cellStyle name="Input 56 4" xfId="8103"/>
    <cellStyle name="Input 56 5" xfId="8104"/>
    <cellStyle name="Input 56 6" xfId="8105"/>
    <cellStyle name="Input 56 7" xfId="8106"/>
    <cellStyle name="Input 56 8" xfId="8107"/>
    <cellStyle name="Input 56 9" xfId="8108"/>
    <cellStyle name="Input 57" xfId="2646"/>
    <cellStyle name="Input 57 10" xfId="8109"/>
    <cellStyle name="Input 57 11" xfId="8110"/>
    <cellStyle name="Input 57 12" xfId="8111"/>
    <cellStyle name="Input 57 13" xfId="8112"/>
    <cellStyle name="Input 57 14" xfId="8113"/>
    <cellStyle name="Input 57 15" xfId="8114"/>
    <cellStyle name="Input 57 16" xfId="8115"/>
    <cellStyle name="Input 57 17" xfId="8116"/>
    <cellStyle name="Input 57 18" xfId="8117"/>
    <cellStyle name="Input 57 19" xfId="8118"/>
    <cellStyle name="Input 57 2" xfId="8119"/>
    <cellStyle name="Input 57 20" xfId="8120"/>
    <cellStyle name="Input 57 21" xfId="8121"/>
    <cellStyle name="Input 57 3" xfId="8122"/>
    <cellStyle name="Input 57 4" xfId="8123"/>
    <cellStyle name="Input 57 5" xfId="8124"/>
    <cellStyle name="Input 57 6" xfId="8125"/>
    <cellStyle name="Input 57 7" xfId="8126"/>
    <cellStyle name="Input 57 8" xfId="8127"/>
    <cellStyle name="Input 57 9" xfId="8128"/>
    <cellStyle name="Input 58" xfId="2647"/>
    <cellStyle name="Input 58 10" xfId="8129"/>
    <cellStyle name="Input 58 11" xfId="8130"/>
    <cellStyle name="Input 58 12" xfId="8131"/>
    <cellStyle name="Input 58 13" xfId="8132"/>
    <cellStyle name="Input 58 14" xfId="8133"/>
    <cellStyle name="Input 58 15" xfId="8134"/>
    <cellStyle name="Input 58 16" xfId="8135"/>
    <cellStyle name="Input 58 17" xfId="8136"/>
    <cellStyle name="Input 58 18" xfId="8137"/>
    <cellStyle name="Input 58 19" xfId="8138"/>
    <cellStyle name="Input 58 2" xfId="8139"/>
    <cellStyle name="Input 58 20" xfId="8140"/>
    <cellStyle name="Input 58 21" xfId="8141"/>
    <cellStyle name="Input 58 3" xfId="8142"/>
    <cellStyle name="Input 58 4" xfId="8143"/>
    <cellStyle name="Input 58 5" xfId="8144"/>
    <cellStyle name="Input 58 6" xfId="8145"/>
    <cellStyle name="Input 58 7" xfId="8146"/>
    <cellStyle name="Input 58 8" xfId="8147"/>
    <cellStyle name="Input 58 9" xfId="8148"/>
    <cellStyle name="Input 59" xfId="2648"/>
    <cellStyle name="Input 59 10" xfId="8149"/>
    <cellStyle name="Input 59 11" xfId="8150"/>
    <cellStyle name="Input 59 12" xfId="8151"/>
    <cellStyle name="Input 59 13" xfId="8152"/>
    <cellStyle name="Input 59 14" xfId="8153"/>
    <cellStyle name="Input 59 15" xfId="8154"/>
    <cellStyle name="Input 59 16" xfId="8155"/>
    <cellStyle name="Input 59 17" xfId="8156"/>
    <cellStyle name="Input 59 18" xfId="8157"/>
    <cellStyle name="Input 59 19" xfId="8158"/>
    <cellStyle name="Input 59 2" xfId="8159"/>
    <cellStyle name="Input 59 20" xfId="8160"/>
    <cellStyle name="Input 59 21" xfId="8161"/>
    <cellStyle name="Input 59 3" xfId="8162"/>
    <cellStyle name="Input 59 4" xfId="8163"/>
    <cellStyle name="Input 59 5" xfId="8164"/>
    <cellStyle name="Input 59 6" xfId="8165"/>
    <cellStyle name="Input 59 7" xfId="8166"/>
    <cellStyle name="Input 59 8" xfId="8167"/>
    <cellStyle name="Input 59 9" xfId="8168"/>
    <cellStyle name="Input 6" xfId="2649"/>
    <cellStyle name="Input 6 10" xfId="8169"/>
    <cellStyle name="Input 6 11" xfId="8170"/>
    <cellStyle name="Input 6 12" xfId="8171"/>
    <cellStyle name="Input 6 13" xfId="8172"/>
    <cellStyle name="Input 6 14" xfId="8173"/>
    <cellStyle name="Input 6 15" xfId="8174"/>
    <cellStyle name="Input 6 16" xfId="8175"/>
    <cellStyle name="Input 6 17" xfId="8176"/>
    <cellStyle name="Input 6 18" xfId="8177"/>
    <cellStyle name="Input 6 19" xfId="8178"/>
    <cellStyle name="Input 6 2" xfId="8179"/>
    <cellStyle name="Input 6 20" xfId="8180"/>
    <cellStyle name="Input 6 21" xfId="8181"/>
    <cellStyle name="Input 6 3" xfId="8182"/>
    <cellStyle name="Input 6 4" xfId="8183"/>
    <cellStyle name="Input 6 5" xfId="8184"/>
    <cellStyle name="Input 6 6" xfId="8185"/>
    <cellStyle name="Input 6 7" xfId="8186"/>
    <cellStyle name="Input 6 8" xfId="8187"/>
    <cellStyle name="Input 6 9" xfId="8188"/>
    <cellStyle name="Input 60" xfId="8189"/>
    <cellStyle name="Input 61" xfId="8190"/>
    <cellStyle name="Input 62" xfId="8191"/>
    <cellStyle name="Input 63" xfId="8192"/>
    <cellStyle name="Input 64" xfId="8193"/>
    <cellStyle name="Input 65" xfId="8194"/>
    <cellStyle name="Input 66" xfId="8195"/>
    <cellStyle name="Input 67" xfId="8196"/>
    <cellStyle name="Input 68" xfId="8197"/>
    <cellStyle name="Input 69" xfId="8198"/>
    <cellStyle name="Input 7" xfId="2650"/>
    <cellStyle name="Input 7 10" xfId="8199"/>
    <cellStyle name="Input 7 11" xfId="8200"/>
    <cellStyle name="Input 7 12" xfId="8201"/>
    <cellStyle name="Input 7 13" xfId="8202"/>
    <cellStyle name="Input 7 14" xfId="8203"/>
    <cellStyle name="Input 7 15" xfId="8204"/>
    <cellStyle name="Input 7 16" xfId="8205"/>
    <cellStyle name="Input 7 17" xfId="8206"/>
    <cellStyle name="Input 7 18" xfId="8207"/>
    <cellStyle name="Input 7 19" xfId="8208"/>
    <cellStyle name="Input 7 2" xfId="8209"/>
    <cellStyle name="Input 7 20" xfId="8210"/>
    <cellStyle name="Input 7 21" xfId="8211"/>
    <cellStyle name="Input 7 3" xfId="8212"/>
    <cellStyle name="Input 7 4" xfId="8213"/>
    <cellStyle name="Input 7 5" xfId="8214"/>
    <cellStyle name="Input 7 6" xfId="8215"/>
    <cellStyle name="Input 7 7" xfId="8216"/>
    <cellStyle name="Input 7 8" xfId="8217"/>
    <cellStyle name="Input 7 9" xfId="8218"/>
    <cellStyle name="Input 70" xfId="8219"/>
    <cellStyle name="Input 71" xfId="8220"/>
    <cellStyle name="Input 72" xfId="8221"/>
    <cellStyle name="Input 73" xfId="8222"/>
    <cellStyle name="Input 74" xfId="8223"/>
    <cellStyle name="Input 75" xfId="8224"/>
    <cellStyle name="Input 76" xfId="8225"/>
    <cellStyle name="Input 77" xfId="8226"/>
    <cellStyle name="Input 78" xfId="8227"/>
    <cellStyle name="Input 79" xfId="8228"/>
    <cellStyle name="Input 8" xfId="2651"/>
    <cellStyle name="Input 8 10" xfId="8229"/>
    <cellStyle name="Input 8 11" xfId="8230"/>
    <cellStyle name="Input 8 12" xfId="8231"/>
    <cellStyle name="Input 8 13" xfId="8232"/>
    <cellStyle name="Input 8 14" xfId="8233"/>
    <cellStyle name="Input 8 15" xfId="8234"/>
    <cellStyle name="Input 8 16" xfId="8235"/>
    <cellStyle name="Input 8 17" xfId="8236"/>
    <cellStyle name="Input 8 18" xfId="8237"/>
    <cellStyle name="Input 8 19" xfId="8238"/>
    <cellStyle name="Input 8 2" xfId="8239"/>
    <cellStyle name="Input 8 20" xfId="8240"/>
    <cellStyle name="Input 8 21" xfId="8241"/>
    <cellStyle name="Input 8 3" xfId="8242"/>
    <cellStyle name="Input 8 4" xfId="8243"/>
    <cellStyle name="Input 8 5" xfId="8244"/>
    <cellStyle name="Input 8 6" xfId="8245"/>
    <cellStyle name="Input 8 7" xfId="8246"/>
    <cellStyle name="Input 8 8" xfId="8247"/>
    <cellStyle name="Input 8 9" xfId="8248"/>
    <cellStyle name="Input 9" xfId="2652"/>
    <cellStyle name="Input 9 10" xfId="8249"/>
    <cellStyle name="Input 9 11" xfId="8250"/>
    <cellStyle name="Input 9 12" xfId="8251"/>
    <cellStyle name="Input 9 13" xfId="8252"/>
    <cellStyle name="Input 9 14" xfId="8253"/>
    <cellStyle name="Input 9 15" xfId="8254"/>
    <cellStyle name="Input 9 16" xfId="8255"/>
    <cellStyle name="Input 9 17" xfId="8256"/>
    <cellStyle name="Input 9 18" xfId="8257"/>
    <cellStyle name="Input 9 19" xfId="8258"/>
    <cellStyle name="Input 9 2" xfId="8259"/>
    <cellStyle name="Input 9 20" xfId="8260"/>
    <cellStyle name="Input 9 21" xfId="8261"/>
    <cellStyle name="Input 9 3" xfId="8262"/>
    <cellStyle name="Input 9 4" xfId="8263"/>
    <cellStyle name="Input 9 5" xfId="8264"/>
    <cellStyle name="Input 9 6" xfId="8265"/>
    <cellStyle name="Input 9 7" xfId="8266"/>
    <cellStyle name="Input 9 8" xfId="8267"/>
    <cellStyle name="Input 9 9" xfId="8268"/>
    <cellStyle name="Input Cells" xfId="16793"/>
    <cellStyle name="Ledger 17 x 11 in" xfId="9"/>
    <cellStyle name="Line" xfId="16794"/>
    <cellStyle name="Link Currency (0)" xfId="16795"/>
    <cellStyle name="Link Currency (2)" xfId="16796"/>
    <cellStyle name="Link Units (0)" xfId="16797"/>
    <cellStyle name="Link Units (1)" xfId="16798"/>
    <cellStyle name="Link Units (2)" xfId="16799"/>
    <cellStyle name="Linked Cell 10" xfId="2653"/>
    <cellStyle name="Linked Cell 10 2" xfId="8269"/>
    <cellStyle name="Linked Cell 11" xfId="2654"/>
    <cellStyle name="Linked Cell 11 2" xfId="8270"/>
    <cellStyle name="Linked Cell 12" xfId="2655"/>
    <cellStyle name="Linked Cell 12 2" xfId="8271"/>
    <cellStyle name="Linked Cell 13" xfId="2656"/>
    <cellStyle name="Linked Cell 13 2" xfId="8272"/>
    <cellStyle name="Linked Cell 14" xfId="2657"/>
    <cellStyle name="Linked Cell 14 2" xfId="8273"/>
    <cellStyle name="Linked Cell 15" xfId="2658"/>
    <cellStyle name="Linked Cell 15 2" xfId="8274"/>
    <cellStyle name="Linked Cell 16" xfId="2659"/>
    <cellStyle name="Linked Cell 16 2" xfId="8275"/>
    <cellStyle name="Linked Cell 17" xfId="2660"/>
    <cellStyle name="Linked Cell 17 2" xfId="8276"/>
    <cellStyle name="Linked Cell 18" xfId="2661"/>
    <cellStyle name="Linked Cell 18 2" xfId="8277"/>
    <cellStyle name="Linked Cell 19" xfId="2662"/>
    <cellStyle name="Linked Cell 19 2" xfId="8278"/>
    <cellStyle name="Linked Cell 2" xfId="2663"/>
    <cellStyle name="Linked Cell 2 2" xfId="2664"/>
    <cellStyle name="Linked Cell 2 2 2" xfId="8279"/>
    <cellStyle name="Linked Cell 2 3" xfId="8280"/>
    <cellStyle name="Linked Cell 20" xfId="2665"/>
    <cellStyle name="Linked Cell 20 2" xfId="8281"/>
    <cellStyle name="Linked Cell 21" xfId="2666"/>
    <cellStyle name="Linked Cell 21 2" xfId="8282"/>
    <cellStyle name="Linked Cell 22" xfId="2667"/>
    <cellStyle name="Linked Cell 22 2" xfId="8283"/>
    <cellStyle name="Linked Cell 23" xfId="2668"/>
    <cellStyle name="Linked Cell 23 2" xfId="8284"/>
    <cellStyle name="Linked Cell 24" xfId="2669"/>
    <cellStyle name="Linked Cell 24 2" xfId="8285"/>
    <cellStyle name="Linked Cell 25" xfId="2670"/>
    <cellStyle name="Linked Cell 25 2" xfId="8286"/>
    <cellStyle name="Linked Cell 26" xfId="2671"/>
    <cellStyle name="Linked Cell 26 2" xfId="8287"/>
    <cellStyle name="Linked Cell 27" xfId="2672"/>
    <cellStyle name="Linked Cell 27 2" xfId="8288"/>
    <cellStyle name="Linked Cell 28" xfId="2673"/>
    <cellStyle name="Linked Cell 28 2" xfId="8289"/>
    <cellStyle name="Linked Cell 29" xfId="2674"/>
    <cellStyle name="Linked Cell 29 2" xfId="8290"/>
    <cellStyle name="Linked Cell 3" xfId="2675"/>
    <cellStyle name="Linked Cell 3 2" xfId="8291"/>
    <cellStyle name="Linked Cell 30" xfId="2676"/>
    <cellStyle name="Linked Cell 30 2" xfId="8292"/>
    <cellStyle name="Linked Cell 31" xfId="2677"/>
    <cellStyle name="Linked Cell 31 2" xfId="8293"/>
    <cellStyle name="Linked Cell 32" xfId="2678"/>
    <cellStyle name="Linked Cell 32 2" xfId="8294"/>
    <cellStyle name="Linked Cell 33" xfId="2679"/>
    <cellStyle name="Linked Cell 33 2" xfId="8295"/>
    <cellStyle name="Linked Cell 34" xfId="2680"/>
    <cellStyle name="Linked Cell 34 2" xfId="8296"/>
    <cellStyle name="Linked Cell 35" xfId="2681"/>
    <cellStyle name="Linked Cell 35 2" xfId="8297"/>
    <cellStyle name="Linked Cell 36" xfId="2682"/>
    <cellStyle name="Linked Cell 36 2" xfId="8298"/>
    <cellStyle name="Linked Cell 37" xfId="2683"/>
    <cellStyle name="Linked Cell 37 2" xfId="8299"/>
    <cellStyle name="Linked Cell 38" xfId="2684"/>
    <cellStyle name="Linked Cell 38 2" xfId="8300"/>
    <cellStyle name="Linked Cell 39" xfId="2685"/>
    <cellStyle name="Linked Cell 39 2" xfId="8301"/>
    <cellStyle name="Linked Cell 4" xfId="2686"/>
    <cellStyle name="Linked Cell 4 2" xfId="8302"/>
    <cellStyle name="Linked Cell 40" xfId="2687"/>
    <cellStyle name="Linked Cell 40 2" xfId="8303"/>
    <cellStyle name="Linked Cell 41" xfId="2688"/>
    <cellStyle name="Linked Cell 41 2" xfId="8304"/>
    <cellStyle name="Linked Cell 42" xfId="2689"/>
    <cellStyle name="Linked Cell 42 2" xfId="8305"/>
    <cellStyle name="Linked Cell 43" xfId="2690"/>
    <cellStyle name="Linked Cell 43 2" xfId="8306"/>
    <cellStyle name="Linked Cell 44" xfId="2691"/>
    <cellStyle name="Linked Cell 44 2" xfId="8307"/>
    <cellStyle name="Linked Cell 45" xfId="2692"/>
    <cellStyle name="Linked Cell 45 2" xfId="8308"/>
    <cellStyle name="Linked Cell 46" xfId="2693"/>
    <cellStyle name="Linked Cell 46 2" xfId="8309"/>
    <cellStyle name="Linked Cell 47" xfId="2694"/>
    <cellStyle name="Linked Cell 47 2" xfId="8310"/>
    <cellStyle name="Linked Cell 48" xfId="2695"/>
    <cellStyle name="Linked Cell 48 2" xfId="8311"/>
    <cellStyle name="Linked Cell 49" xfId="2696"/>
    <cellStyle name="Linked Cell 49 2" xfId="8312"/>
    <cellStyle name="Linked Cell 5" xfId="2697"/>
    <cellStyle name="Linked Cell 5 2" xfId="8313"/>
    <cellStyle name="Linked Cell 50" xfId="2698"/>
    <cellStyle name="Linked Cell 50 2" xfId="8314"/>
    <cellStyle name="Linked Cell 51" xfId="2699"/>
    <cellStyle name="Linked Cell 51 2" xfId="8315"/>
    <cellStyle name="Linked Cell 52" xfId="2700"/>
    <cellStyle name="Linked Cell 52 2" xfId="8316"/>
    <cellStyle name="Linked Cell 53" xfId="2701"/>
    <cellStyle name="Linked Cell 53 2" xfId="8317"/>
    <cellStyle name="Linked Cell 54" xfId="2702"/>
    <cellStyle name="Linked Cell 54 2" xfId="8318"/>
    <cellStyle name="Linked Cell 55" xfId="2703"/>
    <cellStyle name="Linked Cell 55 2" xfId="8319"/>
    <cellStyle name="Linked Cell 56" xfId="2704"/>
    <cellStyle name="Linked Cell 56 2" xfId="8320"/>
    <cellStyle name="Linked Cell 57" xfId="2705"/>
    <cellStyle name="Linked Cell 57 2" xfId="8321"/>
    <cellStyle name="Linked Cell 58" xfId="2706"/>
    <cellStyle name="Linked Cell 58 2" xfId="8322"/>
    <cellStyle name="Linked Cell 59" xfId="2707"/>
    <cellStyle name="Linked Cell 59 2" xfId="8323"/>
    <cellStyle name="Linked Cell 6" xfId="2708"/>
    <cellStyle name="Linked Cell 6 2" xfId="8324"/>
    <cellStyle name="Linked Cell 60" xfId="8325"/>
    <cellStyle name="Linked Cell 7" xfId="2709"/>
    <cellStyle name="Linked Cell 7 2" xfId="8326"/>
    <cellStyle name="Linked Cell 8" xfId="2710"/>
    <cellStyle name="Linked Cell 8 2" xfId="8327"/>
    <cellStyle name="Linked Cell 9" xfId="2711"/>
    <cellStyle name="Linked Cell 9 2" xfId="8328"/>
    <cellStyle name="Linked Cells" xfId="16800"/>
    <cellStyle name="Milliers [0]_      " xfId="16801"/>
    <cellStyle name="Milliers_      " xfId="16802"/>
    <cellStyle name="Model" xfId="16803"/>
    <cellStyle name="moi" xfId="16804"/>
    <cellStyle name="Mon?aire [0]_      " xfId="16805"/>
    <cellStyle name="Mon?aire_      " xfId="16806"/>
    <cellStyle name="Monétaire [0]_TARIFFS DB" xfId="16807"/>
    <cellStyle name="Monétaire_TARIFFS DB" xfId="16808"/>
    <cellStyle name="n" xfId="16809"/>
    <cellStyle name="Neutral 10" xfId="2712"/>
    <cellStyle name="Neutral 10 2" xfId="8329"/>
    <cellStyle name="Neutral 11" xfId="2713"/>
    <cellStyle name="Neutral 11 2" xfId="8330"/>
    <cellStyle name="Neutral 12" xfId="2714"/>
    <cellStyle name="Neutral 12 2" xfId="8331"/>
    <cellStyle name="Neutral 13" xfId="2715"/>
    <cellStyle name="Neutral 13 2" xfId="8332"/>
    <cellStyle name="Neutral 14" xfId="2716"/>
    <cellStyle name="Neutral 14 2" xfId="8333"/>
    <cellStyle name="Neutral 15" xfId="2717"/>
    <cellStyle name="Neutral 15 2" xfId="8334"/>
    <cellStyle name="Neutral 16" xfId="2718"/>
    <cellStyle name="Neutral 16 2" xfId="8335"/>
    <cellStyle name="Neutral 17" xfId="2719"/>
    <cellStyle name="Neutral 17 2" xfId="8336"/>
    <cellStyle name="Neutral 18" xfId="2720"/>
    <cellStyle name="Neutral 18 2" xfId="8337"/>
    <cellStyle name="Neutral 19" xfId="2721"/>
    <cellStyle name="Neutral 19 2" xfId="8338"/>
    <cellStyle name="Neutral 2" xfId="10"/>
    <cellStyle name="Neutral 2 2" xfId="2722"/>
    <cellStyle name="Neutral 2 2 2" xfId="8339"/>
    <cellStyle name="Neutral 2 3" xfId="8340"/>
    <cellStyle name="Neutral 20" xfId="2723"/>
    <cellStyle name="Neutral 20 2" xfId="8341"/>
    <cellStyle name="Neutral 21" xfId="2724"/>
    <cellStyle name="Neutral 21 2" xfId="8342"/>
    <cellStyle name="Neutral 22" xfId="2725"/>
    <cellStyle name="Neutral 22 2" xfId="8343"/>
    <cellStyle name="Neutral 23" xfId="2726"/>
    <cellStyle name="Neutral 23 2" xfId="8344"/>
    <cellStyle name="Neutral 24" xfId="2727"/>
    <cellStyle name="Neutral 24 2" xfId="8345"/>
    <cellStyle name="Neutral 25" xfId="2728"/>
    <cellStyle name="Neutral 25 2" xfId="8346"/>
    <cellStyle name="Neutral 26" xfId="2729"/>
    <cellStyle name="Neutral 26 2" xfId="8347"/>
    <cellStyle name="Neutral 27" xfId="2730"/>
    <cellStyle name="Neutral 27 2" xfId="8348"/>
    <cellStyle name="Neutral 28" xfId="2731"/>
    <cellStyle name="Neutral 28 2" xfId="8349"/>
    <cellStyle name="Neutral 29" xfId="2732"/>
    <cellStyle name="Neutral 29 2" xfId="8350"/>
    <cellStyle name="Neutral 3" xfId="2733"/>
    <cellStyle name="Neutral 3 2" xfId="8351"/>
    <cellStyle name="Neutral 30" xfId="2734"/>
    <cellStyle name="Neutral 30 2" xfId="8352"/>
    <cellStyle name="Neutral 31" xfId="2735"/>
    <cellStyle name="Neutral 31 2" xfId="8353"/>
    <cellStyle name="Neutral 32" xfId="2736"/>
    <cellStyle name="Neutral 32 2" xfId="8354"/>
    <cellStyle name="Neutral 33" xfId="2737"/>
    <cellStyle name="Neutral 33 2" xfId="8355"/>
    <cellStyle name="Neutral 34" xfId="2738"/>
    <cellStyle name="Neutral 34 2" xfId="8356"/>
    <cellStyle name="Neutral 35" xfId="2739"/>
    <cellStyle name="Neutral 35 2" xfId="8357"/>
    <cellStyle name="Neutral 36" xfId="2740"/>
    <cellStyle name="Neutral 36 2" xfId="8358"/>
    <cellStyle name="Neutral 37" xfId="2741"/>
    <cellStyle name="Neutral 37 2" xfId="8359"/>
    <cellStyle name="Neutral 38" xfId="2742"/>
    <cellStyle name="Neutral 38 2" xfId="8360"/>
    <cellStyle name="Neutral 39" xfId="2743"/>
    <cellStyle name="Neutral 39 2" xfId="8361"/>
    <cellStyle name="Neutral 4" xfId="2744"/>
    <cellStyle name="Neutral 4 2" xfId="8362"/>
    <cellStyle name="Neutral 40" xfId="2745"/>
    <cellStyle name="Neutral 40 2" xfId="8363"/>
    <cellStyle name="Neutral 41" xfId="2746"/>
    <cellStyle name="Neutral 41 2" xfId="8364"/>
    <cellStyle name="Neutral 42" xfId="2747"/>
    <cellStyle name="Neutral 42 2" xfId="8365"/>
    <cellStyle name="Neutral 43" xfId="2748"/>
    <cellStyle name="Neutral 43 2" xfId="8366"/>
    <cellStyle name="Neutral 44" xfId="2749"/>
    <cellStyle name="Neutral 44 2" xfId="8367"/>
    <cellStyle name="Neutral 45" xfId="2750"/>
    <cellStyle name="Neutral 45 2" xfId="8368"/>
    <cellStyle name="Neutral 46" xfId="2751"/>
    <cellStyle name="Neutral 46 2" xfId="8369"/>
    <cellStyle name="Neutral 47" xfId="2752"/>
    <cellStyle name="Neutral 47 2" xfId="8370"/>
    <cellStyle name="Neutral 48" xfId="2753"/>
    <cellStyle name="Neutral 48 2" xfId="8371"/>
    <cellStyle name="Neutral 49" xfId="2754"/>
    <cellStyle name="Neutral 49 2" xfId="8372"/>
    <cellStyle name="Neutral 5" xfId="2755"/>
    <cellStyle name="Neutral 5 2" xfId="8373"/>
    <cellStyle name="Neutral 50" xfId="2756"/>
    <cellStyle name="Neutral 50 2" xfId="8374"/>
    <cellStyle name="Neutral 51" xfId="2757"/>
    <cellStyle name="Neutral 51 2" xfId="8375"/>
    <cellStyle name="Neutral 52" xfId="2758"/>
    <cellStyle name="Neutral 52 2" xfId="8376"/>
    <cellStyle name="Neutral 53" xfId="2759"/>
    <cellStyle name="Neutral 53 2" xfId="8377"/>
    <cellStyle name="Neutral 54" xfId="2760"/>
    <cellStyle name="Neutral 54 2" xfId="8378"/>
    <cellStyle name="Neutral 55" xfId="2761"/>
    <cellStyle name="Neutral 55 2" xfId="8379"/>
    <cellStyle name="Neutral 56" xfId="2762"/>
    <cellStyle name="Neutral 56 2" xfId="8380"/>
    <cellStyle name="Neutral 57" xfId="2763"/>
    <cellStyle name="Neutral 57 2" xfId="8381"/>
    <cellStyle name="Neutral 58" xfId="2764"/>
    <cellStyle name="Neutral 58 2" xfId="8382"/>
    <cellStyle name="Neutral 59" xfId="2765"/>
    <cellStyle name="Neutral 59 2" xfId="8383"/>
    <cellStyle name="Neutral 6" xfId="2766"/>
    <cellStyle name="Neutral 6 2" xfId="8384"/>
    <cellStyle name="Neutral 60" xfId="8385"/>
    <cellStyle name="Neutral 7" xfId="2767"/>
    <cellStyle name="Neutral 7 2" xfId="8386"/>
    <cellStyle name="Neutral 8" xfId="2768"/>
    <cellStyle name="Neutral 8 2" xfId="8387"/>
    <cellStyle name="Neutral 9" xfId="2769"/>
    <cellStyle name="Neutral 9 2" xfId="8388"/>
    <cellStyle name="New Times Roman" xfId="16810"/>
    <cellStyle name="no dec" xfId="16811"/>
    <cellStyle name="ÑONVÒ" xfId="16812"/>
    <cellStyle name="Normal" xfId="0" builtinId="0"/>
    <cellStyle name="Normal - Style1" xfId="16813"/>
    <cellStyle name="Normal - 유형1" xfId="16814"/>
    <cellStyle name="Normal 10" xfId="11"/>
    <cellStyle name="Normal 10 2" xfId="8389"/>
    <cellStyle name="Normal 11" xfId="2770"/>
    <cellStyle name="Normal 11 2" xfId="8390"/>
    <cellStyle name="Normal 12" xfId="12"/>
    <cellStyle name="Normal 12 10" xfId="2771"/>
    <cellStyle name="Normal 12 10 2" xfId="8391"/>
    <cellStyle name="Normal 12 11" xfId="2772"/>
    <cellStyle name="Normal 12 11 2" xfId="8392"/>
    <cellStyle name="Normal 12 12" xfId="2773"/>
    <cellStyle name="Normal 12 12 2" xfId="8393"/>
    <cellStyle name="Normal 12 13" xfId="2774"/>
    <cellStyle name="Normal 12 13 2" xfId="8394"/>
    <cellStyle name="Normal 12 14" xfId="8395"/>
    <cellStyle name="Normal 12 2" xfId="2775"/>
    <cellStyle name="Normal 12 2 2" xfId="8396"/>
    <cellStyle name="Normal 12 3" xfId="2776"/>
    <cellStyle name="Normal 12 3 2" xfId="8397"/>
    <cellStyle name="Normal 12 4" xfId="2777"/>
    <cellStyle name="Normal 12 4 2" xfId="8398"/>
    <cellStyle name="Normal 12 5" xfId="2778"/>
    <cellStyle name="Normal 12 5 2" xfId="8399"/>
    <cellStyle name="Normal 12 6" xfId="2779"/>
    <cellStyle name="Normal 12 6 2" xfId="8400"/>
    <cellStyle name="Normal 12 7" xfId="2780"/>
    <cellStyle name="Normal 12 7 2" xfId="8401"/>
    <cellStyle name="Normal 12 8" xfId="2781"/>
    <cellStyle name="Normal 12 8 2" xfId="8402"/>
    <cellStyle name="Normal 12 9" xfId="2782"/>
    <cellStyle name="Normal 12 9 2" xfId="8403"/>
    <cellStyle name="Normal 13" xfId="2783"/>
    <cellStyle name="Normal 13 2" xfId="2784"/>
    <cellStyle name="Normal 14" xfId="2785"/>
    <cellStyle name="Normal 14 2" xfId="2786"/>
    <cellStyle name="Normal 15" xfId="2787"/>
    <cellStyle name="Normal 15 2" xfId="2788"/>
    <cellStyle name="Normal 16" xfId="2789"/>
    <cellStyle name="Normal 16 2" xfId="2790"/>
    <cellStyle name="Normal 17" xfId="2791"/>
    <cellStyle name="Normal 17 2" xfId="2792"/>
    <cellStyle name="Normal 18" xfId="2793"/>
    <cellStyle name="Normal 18 2" xfId="2794"/>
    <cellStyle name="Normal 19" xfId="13"/>
    <cellStyle name="Normal 19 10" xfId="2795"/>
    <cellStyle name="Normal 19 10 2" xfId="8404"/>
    <cellStyle name="Normal 19 11" xfId="2796"/>
    <cellStyle name="Normal 19 11 2" xfId="8405"/>
    <cellStyle name="Normal 19 12" xfId="2797"/>
    <cellStyle name="Normal 19 12 2" xfId="8406"/>
    <cellStyle name="Normal 19 13" xfId="2798"/>
    <cellStyle name="Normal 19 13 2" xfId="8407"/>
    <cellStyle name="Normal 19 14" xfId="8408"/>
    <cellStyle name="Normal 19 2" xfId="2799"/>
    <cellStyle name="Normal 19 2 2" xfId="8409"/>
    <cellStyle name="Normal 19 3" xfId="2800"/>
    <cellStyle name="Normal 19 3 2" xfId="8410"/>
    <cellStyle name="Normal 19 4" xfId="2801"/>
    <cellStyle name="Normal 19 4 2" xfId="8411"/>
    <cellStyle name="Normal 19 5" xfId="2802"/>
    <cellStyle name="Normal 19 5 2" xfId="8412"/>
    <cellStyle name="Normal 19 6" xfId="2803"/>
    <cellStyle name="Normal 19 6 2" xfId="8413"/>
    <cellStyle name="Normal 19 7" xfId="2804"/>
    <cellStyle name="Normal 19 7 2" xfId="8414"/>
    <cellStyle name="Normal 19 8" xfId="2805"/>
    <cellStyle name="Normal 19 8 2" xfId="8415"/>
    <cellStyle name="Normal 19 9" xfId="2806"/>
    <cellStyle name="Normal 19 9 2" xfId="8416"/>
    <cellStyle name="Normal 2" xfId="14"/>
    <cellStyle name="Normal 2 10" xfId="2807"/>
    <cellStyle name="Normal 2 10 2" xfId="2808"/>
    <cellStyle name="Normal 2 11" xfId="2809"/>
    <cellStyle name="Normal 2 11 2" xfId="2810"/>
    <cellStyle name="Normal 2 12" xfId="2811"/>
    <cellStyle name="Normal 2 12 2" xfId="2812"/>
    <cellStyle name="Normal 2 13" xfId="2813"/>
    <cellStyle name="Normal 2 13 2" xfId="2814"/>
    <cellStyle name="Normal 2 14" xfId="2815"/>
    <cellStyle name="Normal 2 14 2" xfId="2816"/>
    <cellStyle name="Normal 2 15" xfId="2817"/>
    <cellStyle name="Normal 2 15 2" xfId="2818"/>
    <cellStyle name="Normal 2 16" xfId="2819"/>
    <cellStyle name="Normal 2 16 2" xfId="2820"/>
    <cellStyle name="Normal 2 17" xfId="2821"/>
    <cellStyle name="Normal 2 17 2" xfId="2822"/>
    <cellStyle name="Normal 2 18" xfId="2823"/>
    <cellStyle name="Normal 2 18 2" xfId="2824"/>
    <cellStyle name="Normal 2 19" xfId="2825"/>
    <cellStyle name="Normal 2 19 2" xfId="2826"/>
    <cellStyle name="Normal 2 2" xfId="15"/>
    <cellStyle name="Normal 2 2 10" xfId="2827"/>
    <cellStyle name="Normal 2 2 11" xfId="2828"/>
    <cellStyle name="Normal 2 2 12" xfId="2829"/>
    <cellStyle name="Normal 2 2 13" xfId="2830"/>
    <cellStyle name="Normal 2 2 14" xfId="2831"/>
    <cellStyle name="Normal 2 2 15" xfId="2832"/>
    <cellStyle name="Normal 2 2 16" xfId="2833"/>
    <cellStyle name="Normal 2 2 17" xfId="2834"/>
    <cellStyle name="Normal 2 2 18" xfId="2835"/>
    <cellStyle name="Normal 2 2 19" xfId="2836"/>
    <cellStyle name="Normal 2 2 2" xfId="2837"/>
    <cellStyle name="Normal 2 2 2 2" xfId="8417"/>
    <cellStyle name="Normal 2 2 20" xfId="2838"/>
    <cellStyle name="Normal 2 2 21" xfId="2839"/>
    <cellStyle name="Normal 2 2 22" xfId="2840"/>
    <cellStyle name="Normal 2 2 23" xfId="2841"/>
    <cellStyle name="Normal 2 2 24" xfId="2842"/>
    <cellStyle name="Normal 2 2 25" xfId="2843"/>
    <cellStyle name="Normal 2 2 26" xfId="2844"/>
    <cellStyle name="Normal 2 2 27" xfId="2845"/>
    <cellStyle name="Normal 2 2 28" xfId="2846"/>
    <cellStyle name="Normal 2 2 29" xfId="2847"/>
    <cellStyle name="Normal 2 2 3" xfId="2848"/>
    <cellStyle name="Normal 2 2 30" xfId="2849"/>
    <cellStyle name="Normal 2 2 31" xfId="35"/>
    <cellStyle name="Normal 2 2 32" xfId="2850"/>
    <cellStyle name="Normal 2 2 33" xfId="36"/>
    <cellStyle name="Normal 2 2 34" xfId="2851"/>
    <cellStyle name="Normal 2 2 35" xfId="2852"/>
    <cellStyle name="Normal 2 2 36" xfId="2853"/>
    <cellStyle name="Normal 2 2 37" xfId="2854"/>
    <cellStyle name="Normal 2 2 38" xfId="2855"/>
    <cellStyle name="Normal 2 2 39" xfId="2856"/>
    <cellStyle name="Normal 2 2 4" xfId="2857"/>
    <cellStyle name="Normal 2 2 40" xfId="2858"/>
    <cellStyle name="Normal 2 2 41" xfId="2859"/>
    <cellStyle name="Normal 2 2 42" xfId="2860"/>
    <cellStyle name="Normal 2 2 43" xfId="2861"/>
    <cellStyle name="Normal 2 2 44" xfId="2862"/>
    <cellStyle name="Normal 2 2 45" xfId="2863"/>
    <cellStyle name="Normal 2 2 46" xfId="2864"/>
    <cellStyle name="Normal 2 2 47" xfId="2865"/>
    <cellStyle name="Normal 2 2 48" xfId="2866"/>
    <cellStyle name="Normal 2 2 49" xfId="2867"/>
    <cellStyle name="Normal 2 2 5" xfId="2868"/>
    <cellStyle name="Normal 2 2 50" xfId="2869"/>
    <cellStyle name="Normal 2 2 51" xfId="2870"/>
    <cellStyle name="Normal 2 2 52" xfId="2871"/>
    <cellStyle name="Normal 2 2 53" xfId="2872"/>
    <cellStyle name="Normal 2 2 54" xfId="2873"/>
    <cellStyle name="Normal 2 2 55" xfId="2874"/>
    <cellStyle name="Normal 2 2 56" xfId="2875"/>
    <cellStyle name="Normal 2 2 57" xfId="2876"/>
    <cellStyle name="Normal 2 2 58" xfId="2877"/>
    <cellStyle name="Normal 2 2 59" xfId="2878"/>
    <cellStyle name="Normal 2 2 6" xfId="2879"/>
    <cellStyle name="Normal 2 2 60" xfId="2880"/>
    <cellStyle name="Normal 2 2 61" xfId="2881"/>
    <cellStyle name="Normal 2 2 62" xfId="2882"/>
    <cellStyle name="Normal 2 2 63" xfId="2883"/>
    <cellStyle name="Normal 2 2 64" xfId="2884"/>
    <cellStyle name="Normal 2 2 7" xfId="2885"/>
    <cellStyle name="Normal 2 2 8" xfId="2886"/>
    <cellStyle name="Normal 2 2 9" xfId="2887"/>
    <cellStyle name="Normal 2 2_MT LIST-2013 - Tong hop" xfId="2888"/>
    <cellStyle name="Normal 2 20" xfId="2889"/>
    <cellStyle name="Normal 2 20 2" xfId="2890"/>
    <cellStyle name="Normal 2 21" xfId="2891"/>
    <cellStyle name="Normal 2 21 2" xfId="2892"/>
    <cellStyle name="Normal 2 22" xfId="2893"/>
    <cellStyle name="Normal 2 22 2" xfId="2894"/>
    <cellStyle name="Normal 2 23" xfId="2895"/>
    <cellStyle name="Normal 2 23 2" xfId="2896"/>
    <cellStyle name="Normal 2 24" xfId="2897"/>
    <cellStyle name="Normal 2 24 2" xfId="2898"/>
    <cellStyle name="Normal 2 25" xfId="2899"/>
    <cellStyle name="Normal 2 25 2" xfId="2900"/>
    <cellStyle name="Normal 2 26" xfId="2901"/>
    <cellStyle name="Normal 2 26 2" xfId="2902"/>
    <cellStyle name="Normal 2 27" xfId="2903"/>
    <cellStyle name="Normal 2 27 2" xfId="2904"/>
    <cellStyle name="Normal 2 28" xfId="2905"/>
    <cellStyle name="Normal 2 28 2" xfId="2906"/>
    <cellStyle name="Normal 2 29" xfId="2907"/>
    <cellStyle name="Normal 2 29 2" xfId="2908"/>
    <cellStyle name="Normal 2 3" xfId="16"/>
    <cellStyle name="Normal 2 3 2" xfId="2909"/>
    <cellStyle name="Normal 2 3 2 10" xfId="8418"/>
    <cellStyle name="Normal 2 3 2 11" xfId="8419"/>
    <cellStyle name="Normal 2 3 2 12" xfId="8420"/>
    <cellStyle name="Normal 2 3 2 13" xfId="8421"/>
    <cellStyle name="Normal 2 3 2 14" xfId="8422"/>
    <cellStyle name="Normal 2 3 2 15" xfId="8423"/>
    <cellStyle name="Normal 2 3 2 16" xfId="8424"/>
    <cellStyle name="Normal 2 3 2 17" xfId="8425"/>
    <cellStyle name="Normal 2 3 2 18" xfId="8426"/>
    <cellStyle name="Normal 2 3 2 19" xfId="8427"/>
    <cellStyle name="Normal 2 3 2 2" xfId="8428"/>
    <cellStyle name="Normal 2 3 2 2 10" xfId="8429"/>
    <cellStyle name="Normal 2 3 2 2 11" xfId="8430"/>
    <cellStyle name="Normal 2 3 2 2 12" xfId="8431"/>
    <cellStyle name="Normal 2 3 2 2 13" xfId="8432"/>
    <cellStyle name="Normal 2 3 2 2 14" xfId="8433"/>
    <cellStyle name="Normal 2 3 2 2 15" xfId="8434"/>
    <cellStyle name="Normal 2 3 2 2 16" xfId="8435"/>
    <cellStyle name="Normal 2 3 2 2 17" xfId="8436"/>
    <cellStyle name="Normal 2 3 2 2 18" xfId="8437"/>
    <cellStyle name="Normal 2 3 2 2 19" xfId="8438"/>
    <cellStyle name="Normal 2 3 2 2 2" xfId="8439"/>
    <cellStyle name="Normal 2 3 2 2 2 10" xfId="8440"/>
    <cellStyle name="Normal 2 3 2 2 2 11" xfId="8441"/>
    <cellStyle name="Normal 2 3 2 2 2 12" xfId="8442"/>
    <cellStyle name="Normal 2 3 2 2 2 13" xfId="8443"/>
    <cellStyle name="Normal 2 3 2 2 2 14" xfId="8444"/>
    <cellStyle name="Normal 2 3 2 2 2 15" xfId="8445"/>
    <cellStyle name="Normal 2 3 2 2 2 16" xfId="8446"/>
    <cellStyle name="Normal 2 3 2 2 2 17" xfId="8447"/>
    <cellStyle name="Normal 2 3 2 2 2 18" xfId="8448"/>
    <cellStyle name="Normal 2 3 2 2 2 19" xfId="8449"/>
    <cellStyle name="Normal 2 3 2 2 2 2" xfId="8450"/>
    <cellStyle name="Normal 2 3 2 2 2 3" xfId="8451"/>
    <cellStyle name="Normal 2 3 2 2 2 4" xfId="8452"/>
    <cellStyle name="Normal 2 3 2 2 2 5" xfId="8453"/>
    <cellStyle name="Normal 2 3 2 2 2 6" xfId="8454"/>
    <cellStyle name="Normal 2 3 2 2 2 7" xfId="8455"/>
    <cellStyle name="Normal 2 3 2 2 2 8" xfId="8456"/>
    <cellStyle name="Normal 2 3 2 2 2 9" xfId="8457"/>
    <cellStyle name="Normal 2 3 2 2 20" xfId="8458"/>
    <cellStyle name="Normal 2 3 2 2 3" xfId="8459"/>
    <cellStyle name="Normal 2 3 2 2 4" xfId="8460"/>
    <cellStyle name="Normal 2 3 2 2 5" xfId="8461"/>
    <cellStyle name="Normal 2 3 2 2 6" xfId="8462"/>
    <cellStyle name="Normal 2 3 2 2 7" xfId="8463"/>
    <cellStyle name="Normal 2 3 2 2 8" xfId="8464"/>
    <cellStyle name="Normal 2 3 2 2 9" xfId="8465"/>
    <cellStyle name="Normal 2 3 2 20" xfId="8466"/>
    <cellStyle name="Normal 2 3 2 21" xfId="8467"/>
    <cellStyle name="Normal 2 3 2 3" xfId="8468"/>
    <cellStyle name="Normal 2 3 2 3 10" xfId="8469"/>
    <cellStyle name="Normal 2 3 2 3 11" xfId="8470"/>
    <cellStyle name="Normal 2 3 2 3 12" xfId="8471"/>
    <cellStyle name="Normal 2 3 2 3 13" xfId="8472"/>
    <cellStyle name="Normal 2 3 2 3 14" xfId="8473"/>
    <cellStyle name="Normal 2 3 2 3 15" xfId="8474"/>
    <cellStyle name="Normal 2 3 2 3 16" xfId="8475"/>
    <cellStyle name="Normal 2 3 2 3 17" xfId="8476"/>
    <cellStyle name="Normal 2 3 2 3 18" xfId="8477"/>
    <cellStyle name="Normal 2 3 2 3 19" xfId="8478"/>
    <cellStyle name="Normal 2 3 2 3 2" xfId="8479"/>
    <cellStyle name="Normal 2 3 2 3 3" xfId="8480"/>
    <cellStyle name="Normal 2 3 2 3 4" xfId="8481"/>
    <cellStyle name="Normal 2 3 2 3 5" xfId="8482"/>
    <cellStyle name="Normal 2 3 2 3 6" xfId="8483"/>
    <cellStyle name="Normal 2 3 2 3 7" xfId="8484"/>
    <cellStyle name="Normal 2 3 2 3 8" xfId="8485"/>
    <cellStyle name="Normal 2 3 2 3 9" xfId="8486"/>
    <cellStyle name="Normal 2 3 2 4" xfId="8487"/>
    <cellStyle name="Normal 2 3 2 5" xfId="8488"/>
    <cellStyle name="Normal 2 3 2 6" xfId="8489"/>
    <cellStyle name="Normal 2 3 2 7" xfId="8490"/>
    <cellStyle name="Normal 2 3 2 8" xfId="8491"/>
    <cellStyle name="Normal 2 3 2 9" xfId="8492"/>
    <cellStyle name="Normal 2 3 3" xfId="2910"/>
    <cellStyle name="Normal 2 3 3 10" xfId="8493"/>
    <cellStyle name="Normal 2 3 3 11" xfId="8494"/>
    <cellStyle name="Normal 2 3 3 12" xfId="8495"/>
    <cellStyle name="Normal 2 3 3 13" xfId="8496"/>
    <cellStyle name="Normal 2 3 3 14" xfId="8497"/>
    <cellStyle name="Normal 2 3 3 15" xfId="8498"/>
    <cellStyle name="Normal 2 3 3 16" xfId="8499"/>
    <cellStyle name="Normal 2 3 3 17" xfId="8500"/>
    <cellStyle name="Normal 2 3 3 18" xfId="8501"/>
    <cellStyle name="Normal 2 3 3 19" xfId="8502"/>
    <cellStyle name="Normal 2 3 3 2" xfId="8503"/>
    <cellStyle name="Normal 2 3 3 2 10" xfId="8504"/>
    <cellStyle name="Normal 2 3 3 2 11" xfId="8505"/>
    <cellStyle name="Normal 2 3 3 2 12" xfId="8506"/>
    <cellStyle name="Normal 2 3 3 2 13" xfId="8507"/>
    <cellStyle name="Normal 2 3 3 2 14" xfId="8508"/>
    <cellStyle name="Normal 2 3 3 2 15" xfId="8509"/>
    <cellStyle name="Normal 2 3 3 2 16" xfId="8510"/>
    <cellStyle name="Normal 2 3 3 2 17" xfId="8511"/>
    <cellStyle name="Normal 2 3 3 2 18" xfId="8512"/>
    <cellStyle name="Normal 2 3 3 2 19" xfId="8513"/>
    <cellStyle name="Normal 2 3 3 2 2" xfId="8514"/>
    <cellStyle name="Normal 2 3 3 2 2 10" xfId="8515"/>
    <cellStyle name="Normal 2 3 3 2 2 11" xfId="8516"/>
    <cellStyle name="Normal 2 3 3 2 2 12" xfId="8517"/>
    <cellStyle name="Normal 2 3 3 2 2 13" xfId="8518"/>
    <cellStyle name="Normal 2 3 3 2 2 14" xfId="8519"/>
    <cellStyle name="Normal 2 3 3 2 2 15" xfId="8520"/>
    <cellStyle name="Normal 2 3 3 2 2 16" xfId="8521"/>
    <cellStyle name="Normal 2 3 3 2 2 17" xfId="8522"/>
    <cellStyle name="Normal 2 3 3 2 2 18" xfId="8523"/>
    <cellStyle name="Normal 2 3 3 2 2 19" xfId="8524"/>
    <cellStyle name="Normal 2 3 3 2 2 2" xfId="8525"/>
    <cellStyle name="Normal 2 3 3 2 2 3" xfId="8526"/>
    <cellStyle name="Normal 2 3 3 2 2 4" xfId="8527"/>
    <cellStyle name="Normal 2 3 3 2 2 5" xfId="8528"/>
    <cellStyle name="Normal 2 3 3 2 2 6" xfId="8529"/>
    <cellStyle name="Normal 2 3 3 2 2 7" xfId="8530"/>
    <cellStyle name="Normal 2 3 3 2 2 8" xfId="8531"/>
    <cellStyle name="Normal 2 3 3 2 2 9" xfId="8532"/>
    <cellStyle name="Normal 2 3 3 2 20" xfId="8533"/>
    <cellStyle name="Normal 2 3 3 2 3" xfId="8534"/>
    <cellStyle name="Normal 2 3 3 2 4" xfId="8535"/>
    <cellStyle name="Normal 2 3 3 2 5" xfId="8536"/>
    <cellStyle name="Normal 2 3 3 2 6" xfId="8537"/>
    <cellStyle name="Normal 2 3 3 2 7" xfId="8538"/>
    <cellStyle name="Normal 2 3 3 2 8" xfId="8539"/>
    <cellStyle name="Normal 2 3 3 2 9" xfId="8540"/>
    <cellStyle name="Normal 2 3 3 20" xfId="8541"/>
    <cellStyle name="Normal 2 3 3 21" xfId="8542"/>
    <cellStyle name="Normal 2 3 3 3" xfId="8543"/>
    <cellStyle name="Normal 2 3 3 3 10" xfId="8544"/>
    <cellStyle name="Normal 2 3 3 3 11" xfId="8545"/>
    <cellStyle name="Normal 2 3 3 3 12" xfId="8546"/>
    <cellStyle name="Normal 2 3 3 3 13" xfId="8547"/>
    <cellStyle name="Normal 2 3 3 3 14" xfId="8548"/>
    <cellStyle name="Normal 2 3 3 3 15" xfId="8549"/>
    <cellStyle name="Normal 2 3 3 3 16" xfId="8550"/>
    <cellStyle name="Normal 2 3 3 3 17" xfId="8551"/>
    <cellStyle name="Normal 2 3 3 3 18" xfId="8552"/>
    <cellStyle name="Normal 2 3 3 3 19" xfId="8553"/>
    <cellStyle name="Normal 2 3 3 3 2" xfId="8554"/>
    <cellStyle name="Normal 2 3 3 3 3" xfId="8555"/>
    <cellStyle name="Normal 2 3 3 3 4" xfId="8556"/>
    <cellStyle name="Normal 2 3 3 3 5" xfId="8557"/>
    <cellStyle name="Normal 2 3 3 3 6" xfId="8558"/>
    <cellStyle name="Normal 2 3 3 3 7" xfId="8559"/>
    <cellStyle name="Normal 2 3 3 3 8" xfId="8560"/>
    <cellStyle name="Normal 2 3 3 3 9" xfId="8561"/>
    <cellStyle name="Normal 2 3 3 4" xfId="8562"/>
    <cellStyle name="Normal 2 3 3 5" xfId="8563"/>
    <cellStyle name="Normal 2 3 3 6" xfId="8564"/>
    <cellStyle name="Normal 2 3 3 7" xfId="8565"/>
    <cellStyle name="Normal 2 3 3 8" xfId="8566"/>
    <cellStyle name="Normal 2 3 3 9" xfId="8567"/>
    <cellStyle name="Normal 2 3 4" xfId="8568"/>
    <cellStyle name="Normal 2 30" xfId="2911"/>
    <cellStyle name="Normal 2 30 2" xfId="2912"/>
    <cellStyle name="Normal 2 31" xfId="2913"/>
    <cellStyle name="Normal 2 31 2" xfId="2914"/>
    <cellStyle name="Normal 2 32" xfId="2915"/>
    <cellStyle name="Normal 2 32 2" xfId="2916"/>
    <cellStyle name="Normal 2 33" xfId="2917"/>
    <cellStyle name="Normal 2 33 2" xfId="2918"/>
    <cellStyle name="Normal 2 34" xfId="2919"/>
    <cellStyle name="Normal 2 34 2" xfId="2920"/>
    <cellStyle name="Normal 2 35" xfId="2921"/>
    <cellStyle name="Normal 2 35 2" xfId="2922"/>
    <cellStyle name="Normal 2 36" xfId="2923"/>
    <cellStyle name="Normal 2 36 2" xfId="2924"/>
    <cellStyle name="Normal 2 37" xfId="2925"/>
    <cellStyle name="Normal 2 37 2" xfId="2926"/>
    <cellStyle name="Normal 2 38" xfId="2927"/>
    <cellStyle name="Normal 2 38 2" xfId="2928"/>
    <cellStyle name="Normal 2 39" xfId="2929"/>
    <cellStyle name="Normal 2 39 2" xfId="2930"/>
    <cellStyle name="Normal 2 4" xfId="2931"/>
    <cellStyle name="Normal 2 4 2" xfId="2932"/>
    <cellStyle name="Normal 2 40" xfId="2933"/>
    <cellStyle name="Normal 2 40 2" xfId="2934"/>
    <cellStyle name="Normal 2 41" xfId="2935"/>
    <cellStyle name="Normal 2 41 2" xfId="2936"/>
    <cellStyle name="Normal 2 42" xfId="2937"/>
    <cellStyle name="Normal 2 42 2" xfId="2938"/>
    <cellStyle name="Normal 2 43" xfId="2939"/>
    <cellStyle name="Normal 2 43 2" xfId="2940"/>
    <cellStyle name="Normal 2 44" xfId="2941"/>
    <cellStyle name="Normal 2 44 2" xfId="2942"/>
    <cellStyle name="Normal 2 45" xfId="2943"/>
    <cellStyle name="Normal 2 45 2" xfId="2944"/>
    <cellStyle name="Normal 2 46" xfId="2945"/>
    <cellStyle name="Normal 2 46 2" xfId="2946"/>
    <cellStyle name="Normal 2 47" xfId="2947"/>
    <cellStyle name="Normal 2 47 2" xfId="2948"/>
    <cellStyle name="Normal 2 48" xfId="2949"/>
    <cellStyle name="Normal 2 48 2" xfId="2950"/>
    <cellStyle name="Normal 2 49" xfId="2951"/>
    <cellStyle name="Normal 2 49 2" xfId="2952"/>
    <cellStyle name="Normal 2 5" xfId="2953"/>
    <cellStyle name="Normal 2 5 2" xfId="2954"/>
    <cellStyle name="Normal 2 50" xfId="2955"/>
    <cellStyle name="Normal 2 50 2" xfId="2956"/>
    <cellStyle name="Normal 2 51" xfId="2957"/>
    <cellStyle name="Normal 2 51 2" xfId="2958"/>
    <cellStyle name="Normal 2 52" xfId="2959"/>
    <cellStyle name="Normal 2 52 2" xfId="2960"/>
    <cellStyle name="Normal 2 53" xfId="2961"/>
    <cellStyle name="Normal 2 53 2" xfId="2962"/>
    <cellStyle name="Normal 2 54" xfId="2963"/>
    <cellStyle name="Normal 2 54 2" xfId="2964"/>
    <cellStyle name="Normal 2 55" xfId="2965"/>
    <cellStyle name="Normal 2 55 2" xfId="2966"/>
    <cellStyle name="Normal 2 56" xfId="2967"/>
    <cellStyle name="Normal 2 56 2" xfId="2968"/>
    <cellStyle name="Normal 2 57" xfId="2969"/>
    <cellStyle name="Normal 2 57 2" xfId="2970"/>
    <cellStyle name="Normal 2 58" xfId="2971"/>
    <cellStyle name="Normal 2 58 2" xfId="2972"/>
    <cellStyle name="Normal 2 59" xfId="2973"/>
    <cellStyle name="Normal 2 59 2" xfId="2974"/>
    <cellStyle name="Normal 2 6" xfId="2975"/>
    <cellStyle name="Normal 2 6 2" xfId="2976"/>
    <cellStyle name="Normal 2 60" xfId="2977"/>
    <cellStyle name="Normal 2 60 2" xfId="2978"/>
    <cellStyle name="Normal 2 61" xfId="2979"/>
    <cellStyle name="Normal 2 61 2" xfId="2980"/>
    <cellStyle name="Normal 2 62" xfId="2981"/>
    <cellStyle name="Normal 2 62 2" xfId="2982"/>
    <cellStyle name="Normal 2 63" xfId="2983"/>
    <cellStyle name="Normal 2 63 2" xfId="2984"/>
    <cellStyle name="Normal 2 64" xfId="2985"/>
    <cellStyle name="Normal 2 64 2" xfId="32"/>
    <cellStyle name="Normal 2 65" xfId="2986"/>
    <cellStyle name="Normal 2 65 2" xfId="8569"/>
    <cellStyle name="Normal 2 66" xfId="2987"/>
    <cellStyle name="Normal 2 66 2" xfId="8570"/>
    <cellStyle name="Normal 2 67" xfId="2988"/>
    <cellStyle name="Normal 2 67 2" xfId="8571"/>
    <cellStyle name="Normal 2 68" xfId="2989"/>
    <cellStyle name="Normal 2 68 2" xfId="8572"/>
    <cellStyle name="Normal 2 69" xfId="2990"/>
    <cellStyle name="Normal 2 69 2" xfId="8573"/>
    <cellStyle name="Normal 2 7" xfId="2991"/>
    <cellStyle name="Normal 2 7 2" xfId="2992"/>
    <cellStyle name="Normal 2 70" xfId="2993"/>
    <cellStyle name="Normal 2 70 2" xfId="8574"/>
    <cellStyle name="Normal 2 71" xfId="2994"/>
    <cellStyle name="Normal 2 71 2" xfId="8575"/>
    <cellStyle name="Normal 2 72" xfId="2995"/>
    <cellStyle name="Normal 2 72 2" xfId="8576"/>
    <cellStyle name="Normal 2 73" xfId="2996"/>
    <cellStyle name="Normal 2 73 2" xfId="8577"/>
    <cellStyle name="Normal 2 74" xfId="2997"/>
    <cellStyle name="Normal 2 74 2" xfId="8578"/>
    <cellStyle name="Normal 2 75" xfId="2998"/>
    <cellStyle name="Normal 2 76" xfId="2999"/>
    <cellStyle name="Normal 2 77" xfId="3000"/>
    <cellStyle name="Normal 2 78" xfId="3001"/>
    <cellStyle name="Normal 2 79" xfId="3002"/>
    <cellStyle name="Normal 2 8" xfId="3003"/>
    <cellStyle name="Normal 2 8 2" xfId="3004"/>
    <cellStyle name="Normal 2 80" xfId="3005"/>
    <cellStyle name="Normal 2 81" xfId="3006"/>
    <cellStyle name="Normal 2 82" xfId="3007"/>
    <cellStyle name="Normal 2 9" xfId="3008"/>
    <cellStyle name="Normal 2 9 2" xfId="3009"/>
    <cellStyle name="Normal 2_H_Thịnh Phát" xfId="3010"/>
    <cellStyle name="Normal 20" xfId="17"/>
    <cellStyle name="Normal 20 10" xfId="3011"/>
    <cellStyle name="Normal 20 10 2" xfId="8579"/>
    <cellStyle name="Normal 20 11" xfId="3012"/>
    <cellStyle name="Normal 20 11 2" xfId="8580"/>
    <cellStyle name="Normal 20 12" xfId="3013"/>
    <cellStyle name="Normal 20 12 2" xfId="8581"/>
    <cellStyle name="Normal 20 13" xfId="3014"/>
    <cellStyle name="Normal 20 13 2" xfId="8582"/>
    <cellStyle name="Normal 20 14" xfId="8583"/>
    <cellStyle name="Normal 20 2" xfId="3015"/>
    <cellStyle name="Normal 20 2 2" xfId="8584"/>
    <cellStyle name="Normal 20 3" xfId="3016"/>
    <cellStyle name="Normal 20 3 2" xfId="8585"/>
    <cellStyle name="Normal 20 4" xfId="3017"/>
    <cellStyle name="Normal 20 4 2" xfId="8586"/>
    <cellStyle name="Normal 20 5" xfId="3018"/>
    <cellStyle name="Normal 20 5 2" xfId="8587"/>
    <cellStyle name="Normal 20 6" xfId="3019"/>
    <cellStyle name="Normal 20 6 2" xfId="8588"/>
    <cellStyle name="Normal 20 7" xfId="3020"/>
    <cellStyle name="Normal 20 7 2" xfId="8589"/>
    <cellStyle name="Normal 20 8" xfId="3021"/>
    <cellStyle name="Normal 20 8 2" xfId="8590"/>
    <cellStyle name="Normal 20 9" xfId="3022"/>
    <cellStyle name="Normal 20 9 2" xfId="8591"/>
    <cellStyle name="Normal 21" xfId="3023"/>
    <cellStyle name="Normal 21 10" xfId="8592"/>
    <cellStyle name="Normal 21 11" xfId="8593"/>
    <cellStyle name="Normal 21 12" xfId="8594"/>
    <cellStyle name="Normal 21 13" xfId="8595"/>
    <cellStyle name="Normal 21 14" xfId="8596"/>
    <cellStyle name="Normal 21 15" xfId="8597"/>
    <cellStyle name="Normal 21 16" xfId="8598"/>
    <cellStyle name="Normal 21 17" xfId="8599"/>
    <cellStyle name="Normal 21 18" xfId="8600"/>
    <cellStyle name="Normal 21 19" xfId="8601"/>
    <cellStyle name="Normal 21 2" xfId="8602"/>
    <cellStyle name="Normal 21 2 10" xfId="8603"/>
    <cellStyle name="Normal 21 2 11" xfId="8604"/>
    <cellStyle name="Normal 21 2 12" xfId="8605"/>
    <cellStyle name="Normal 21 2 13" xfId="8606"/>
    <cellStyle name="Normal 21 2 14" xfId="8607"/>
    <cellStyle name="Normal 21 2 15" xfId="8608"/>
    <cellStyle name="Normal 21 2 16" xfId="8609"/>
    <cellStyle name="Normal 21 2 17" xfId="8610"/>
    <cellStyle name="Normal 21 2 18" xfId="8611"/>
    <cellStyle name="Normal 21 2 19" xfId="8612"/>
    <cellStyle name="Normal 21 2 2" xfId="8613"/>
    <cellStyle name="Normal 21 2 2 10" xfId="8614"/>
    <cellStyle name="Normal 21 2 2 11" xfId="8615"/>
    <cellStyle name="Normal 21 2 2 12" xfId="8616"/>
    <cellStyle name="Normal 21 2 2 13" xfId="8617"/>
    <cellStyle name="Normal 21 2 2 14" xfId="8618"/>
    <cellStyle name="Normal 21 2 2 15" xfId="8619"/>
    <cellStyle name="Normal 21 2 2 16" xfId="8620"/>
    <cellStyle name="Normal 21 2 2 17" xfId="8621"/>
    <cellStyle name="Normal 21 2 2 18" xfId="8622"/>
    <cellStyle name="Normal 21 2 2 19" xfId="8623"/>
    <cellStyle name="Normal 21 2 2 2" xfId="8624"/>
    <cellStyle name="Normal 21 2 2 3" xfId="8625"/>
    <cellStyle name="Normal 21 2 2 4" xfId="8626"/>
    <cellStyle name="Normal 21 2 2 5" xfId="8627"/>
    <cellStyle name="Normal 21 2 2 6" xfId="8628"/>
    <cellStyle name="Normal 21 2 2 7" xfId="8629"/>
    <cellStyle name="Normal 21 2 2 8" xfId="8630"/>
    <cellStyle name="Normal 21 2 2 9" xfId="8631"/>
    <cellStyle name="Normal 21 2 20" xfId="8632"/>
    <cellStyle name="Normal 21 2 3" xfId="8633"/>
    <cellStyle name="Normal 21 2 4" xfId="8634"/>
    <cellStyle name="Normal 21 2 5" xfId="8635"/>
    <cellStyle name="Normal 21 2 6" xfId="8636"/>
    <cellStyle name="Normal 21 2 7" xfId="8637"/>
    <cellStyle name="Normal 21 2 8" xfId="8638"/>
    <cellStyle name="Normal 21 2 9" xfId="8639"/>
    <cellStyle name="Normal 21 20" xfId="8640"/>
    <cellStyle name="Normal 21 21" xfId="8641"/>
    <cellStyle name="Normal 21 3" xfId="8642"/>
    <cellStyle name="Normal 21 3 10" xfId="8643"/>
    <cellStyle name="Normal 21 3 11" xfId="8644"/>
    <cellStyle name="Normal 21 3 12" xfId="8645"/>
    <cellStyle name="Normal 21 3 13" xfId="8646"/>
    <cellStyle name="Normal 21 3 14" xfId="8647"/>
    <cellStyle name="Normal 21 3 15" xfId="8648"/>
    <cellStyle name="Normal 21 3 16" xfId="8649"/>
    <cellStyle name="Normal 21 3 17" xfId="8650"/>
    <cellStyle name="Normal 21 3 18" xfId="8651"/>
    <cellStyle name="Normal 21 3 19" xfId="8652"/>
    <cellStyle name="Normal 21 3 2" xfId="8653"/>
    <cellStyle name="Normal 21 3 3" xfId="8654"/>
    <cellStyle name="Normal 21 3 4" xfId="8655"/>
    <cellStyle name="Normal 21 3 5" xfId="8656"/>
    <cellStyle name="Normal 21 3 6" xfId="8657"/>
    <cellStyle name="Normal 21 3 7" xfId="8658"/>
    <cellStyle name="Normal 21 3 8" xfId="8659"/>
    <cellStyle name="Normal 21 3 9" xfId="8660"/>
    <cellStyle name="Normal 21 4" xfId="8661"/>
    <cellStyle name="Normal 21 5" xfId="8662"/>
    <cellStyle name="Normal 21 6" xfId="8663"/>
    <cellStyle name="Normal 21 7" xfId="8664"/>
    <cellStyle name="Normal 21 8" xfId="8665"/>
    <cellStyle name="Normal 21 9" xfId="8666"/>
    <cellStyle name="Normal 22" xfId="3024"/>
    <cellStyle name="Normal 22 10" xfId="8667"/>
    <cellStyle name="Normal 22 11" xfId="8668"/>
    <cellStyle name="Normal 22 12" xfId="8669"/>
    <cellStyle name="Normal 22 13" xfId="8670"/>
    <cellStyle name="Normal 22 14" xfId="8671"/>
    <cellStyle name="Normal 22 15" xfId="8672"/>
    <cellStyle name="Normal 22 16" xfId="8673"/>
    <cellStyle name="Normal 22 17" xfId="8674"/>
    <cellStyle name="Normal 22 18" xfId="8675"/>
    <cellStyle name="Normal 22 19" xfId="8676"/>
    <cellStyle name="Normal 22 2" xfId="8677"/>
    <cellStyle name="Normal 22 2 10" xfId="8678"/>
    <cellStyle name="Normal 22 2 11" xfId="8679"/>
    <cellStyle name="Normal 22 2 12" xfId="8680"/>
    <cellStyle name="Normal 22 2 13" xfId="8681"/>
    <cellStyle name="Normal 22 2 14" xfId="8682"/>
    <cellStyle name="Normal 22 2 15" xfId="8683"/>
    <cellStyle name="Normal 22 2 16" xfId="8684"/>
    <cellStyle name="Normal 22 2 17" xfId="8685"/>
    <cellStyle name="Normal 22 2 18" xfId="8686"/>
    <cellStyle name="Normal 22 2 19" xfId="8687"/>
    <cellStyle name="Normal 22 2 2" xfId="8688"/>
    <cellStyle name="Normal 22 2 2 10" xfId="8689"/>
    <cellStyle name="Normal 22 2 2 11" xfId="8690"/>
    <cellStyle name="Normal 22 2 2 12" xfId="8691"/>
    <cellStyle name="Normal 22 2 2 13" xfId="8692"/>
    <cellStyle name="Normal 22 2 2 14" xfId="8693"/>
    <cellStyle name="Normal 22 2 2 15" xfId="8694"/>
    <cellStyle name="Normal 22 2 2 16" xfId="8695"/>
    <cellStyle name="Normal 22 2 2 17" xfId="8696"/>
    <cellStyle name="Normal 22 2 2 18" xfId="8697"/>
    <cellStyle name="Normal 22 2 2 19" xfId="8698"/>
    <cellStyle name="Normal 22 2 2 2" xfId="8699"/>
    <cellStyle name="Normal 22 2 2 3" xfId="8700"/>
    <cellStyle name="Normal 22 2 2 4" xfId="8701"/>
    <cellStyle name="Normal 22 2 2 5" xfId="8702"/>
    <cellStyle name="Normal 22 2 2 6" xfId="8703"/>
    <cellStyle name="Normal 22 2 2 7" xfId="8704"/>
    <cellStyle name="Normal 22 2 2 8" xfId="8705"/>
    <cellStyle name="Normal 22 2 2 9" xfId="8706"/>
    <cellStyle name="Normal 22 2 20" xfId="8707"/>
    <cellStyle name="Normal 22 2 3" xfId="8708"/>
    <cellStyle name="Normal 22 2 4" xfId="8709"/>
    <cellStyle name="Normal 22 2 5" xfId="8710"/>
    <cellStyle name="Normal 22 2 6" xfId="8711"/>
    <cellStyle name="Normal 22 2 7" xfId="8712"/>
    <cellStyle name="Normal 22 2 8" xfId="8713"/>
    <cellStyle name="Normal 22 2 9" xfId="8714"/>
    <cellStyle name="Normal 22 20" xfId="8715"/>
    <cellStyle name="Normal 22 21" xfId="8716"/>
    <cellStyle name="Normal 22 3" xfId="8717"/>
    <cellStyle name="Normal 22 3 10" xfId="8718"/>
    <cellStyle name="Normal 22 3 11" xfId="8719"/>
    <cellStyle name="Normal 22 3 12" xfId="8720"/>
    <cellStyle name="Normal 22 3 13" xfId="8721"/>
    <cellStyle name="Normal 22 3 14" xfId="8722"/>
    <cellStyle name="Normal 22 3 15" xfId="8723"/>
    <cellStyle name="Normal 22 3 16" xfId="8724"/>
    <cellStyle name="Normal 22 3 17" xfId="8725"/>
    <cellStyle name="Normal 22 3 18" xfId="8726"/>
    <cellStyle name="Normal 22 3 19" xfId="8727"/>
    <cellStyle name="Normal 22 3 2" xfId="8728"/>
    <cellStyle name="Normal 22 3 3" xfId="8729"/>
    <cellStyle name="Normal 22 3 4" xfId="8730"/>
    <cellStyle name="Normal 22 3 5" xfId="8731"/>
    <cellStyle name="Normal 22 3 6" xfId="8732"/>
    <cellStyle name="Normal 22 3 7" xfId="8733"/>
    <cellStyle name="Normal 22 3 8" xfId="8734"/>
    <cellStyle name="Normal 22 3 9" xfId="8735"/>
    <cellStyle name="Normal 22 4" xfId="8736"/>
    <cellStyle name="Normal 22 5" xfId="8737"/>
    <cellStyle name="Normal 22 6" xfId="8738"/>
    <cellStyle name="Normal 22 7" xfId="8739"/>
    <cellStyle name="Normal 22 8" xfId="8740"/>
    <cellStyle name="Normal 22 9" xfId="8741"/>
    <cellStyle name="Normal 23" xfId="3025"/>
    <cellStyle name="Normal 23 10" xfId="8742"/>
    <cellStyle name="Normal 23 11" xfId="8743"/>
    <cellStyle name="Normal 23 12" xfId="8744"/>
    <cellStyle name="Normal 23 13" xfId="8745"/>
    <cellStyle name="Normal 23 14" xfId="8746"/>
    <cellStyle name="Normal 23 15" xfId="8747"/>
    <cellStyle name="Normal 23 16" xfId="8748"/>
    <cellStyle name="Normal 23 17" xfId="8749"/>
    <cellStyle name="Normal 23 18" xfId="8750"/>
    <cellStyle name="Normal 23 19" xfId="8751"/>
    <cellStyle name="Normal 23 2" xfId="8752"/>
    <cellStyle name="Normal 23 20" xfId="8753"/>
    <cellStyle name="Normal 23 3" xfId="8754"/>
    <cellStyle name="Normal 23 4" xfId="8755"/>
    <cellStyle name="Normal 23 5" xfId="8756"/>
    <cellStyle name="Normal 23 6" xfId="8757"/>
    <cellStyle name="Normal 23 7" xfId="8758"/>
    <cellStyle name="Normal 23 8" xfId="8759"/>
    <cellStyle name="Normal 23 9" xfId="8760"/>
    <cellStyle name="Normal 24" xfId="33"/>
    <cellStyle name="Normal 25" xfId="34"/>
    <cellStyle name="Normal 3" xfId="18"/>
    <cellStyle name="Normal 3 2" xfId="3026"/>
    <cellStyle name="Normal 3 2 2" xfId="8761"/>
    <cellStyle name="Normal 3 3" xfId="3027"/>
    <cellStyle name="Normal 3 3 2" xfId="8762"/>
    <cellStyle name="Normal 3 4" xfId="3028"/>
    <cellStyle name="Normal 3 4 2" xfId="16815"/>
    <cellStyle name="Normal 3 5" xfId="16816"/>
    <cellStyle name="Normal 3 6" xfId="16817"/>
    <cellStyle name="Normal 33" xfId="3029"/>
    <cellStyle name="Normal 35" xfId="3030"/>
    <cellStyle name="Normal 37" xfId="3031"/>
    <cellStyle name="Normal 4" xfId="19"/>
    <cellStyle name="Normal 4 10" xfId="3032"/>
    <cellStyle name="Normal 4 10 2" xfId="8763"/>
    <cellStyle name="Normal 4 11" xfId="3033"/>
    <cellStyle name="Normal 4 11 2" xfId="8764"/>
    <cellStyle name="Normal 4 12" xfId="3034"/>
    <cellStyle name="Normal 4 12 2" xfId="8765"/>
    <cellStyle name="Normal 4 13" xfId="3035"/>
    <cellStyle name="Normal 4 13 2" xfId="8766"/>
    <cellStyle name="Normal 4 14" xfId="3036"/>
    <cellStyle name="Normal 4 14 2" xfId="8767"/>
    <cellStyle name="Normal 4 15" xfId="3037"/>
    <cellStyle name="Normal 4 15 2" xfId="8768"/>
    <cellStyle name="Normal 4 16" xfId="8769"/>
    <cellStyle name="Normal 4 2" xfId="20"/>
    <cellStyle name="Normal 4 2 2" xfId="21"/>
    <cellStyle name="Normal 4 2 2 10" xfId="8770"/>
    <cellStyle name="Normal 4 2 2 11" xfId="8771"/>
    <cellStyle name="Normal 4 2 2 12" xfId="8772"/>
    <cellStyle name="Normal 4 2 2 13" xfId="8773"/>
    <cellStyle name="Normal 4 2 2 14" xfId="8774"/>
    <cellStyle name="Normal 4 2 2 15" xfId="8775"/>
    <cellStyle name="Normal 4 2 2 16" xfId="8776"/>
    <cellStyle name="Normal 4 2 2 17" xfId="8777"/>
    <cellStyle name="Normal 4 2 2 18" xfId="8778"/>
    <cellStyle name="Normal 4 2 2 19" xfId="8779"/>
    <cellStyle name="Normal 4 2 2 2" xfId="8780"/>
    <cellStyle name="Normal 4 2 2 2 10" xfId="8781"/>
    <cellStyle name="Normal 4 2 2 2 11" xfId="8782"/>
    <cellStyle name="Normal 4 2 2 2 12" xfId="8783"/>
    <cellStyle name="Normal 4 2 2 2 13" xfId="8784"/>
    <cellStyle name="Normal 4 2 2 2 14" xfId="8785"/>
    <cellStyle name="Normal 4 2 2 2 15" xfId="8786"/>
    <cellStyle name="Normal 4 2 2 2 16" xfId="8787"/>
    <cellStyle name="Normal 4 2 2 2 17" xfId="8788"/>
    <cellStyle name="Normal 4 2 2 2 18" xfId="8789"/>
    <cellStyle name="Normal 4 2 2 2 19" xfId="8790"/>
    <cellStyle name="Normal 4 2 2 2 2" xfId="8791"/>
    <cellStyle name="Normal 4 2 2 2 2 10" xfId="8792"/>
    <cellStyle name="Normal 4 2 2 2 2 11" xfId="8793"/>
    <cellStyle name="Normal 4 2 2 2 2 12" xfId="8794"/>
    <cellStyle name="Normal 4 2 2 2 2 13" xfId="8795"/>
    <cellStyle name="Normal 4 2 2 2 2 14" xfId="8796"/>
    <cellStyle name="Normal 4 2 2 2 2 15" xfId="8797"/>
    <cellStyle name="Normal 4 2 2 2 2 16" xfId="8798"/>
    <cellStyle name="Normal 4 2 2 2 2 17" xfId="8799"/>
    <cellStyle name="Normal 4 2 2 2 2 18" xfId="8800"/>
    <cellStyle name="Normal 4 2 2 2 2 19" xfId="8801"/>
    <cellStyle name="Normal 4 2 2 2 2 2" xfId="8802"/>
    <cellStyle name="Normal 4 2 2 2 2 3" xfId="8803"/>
    <cellStyle name="Normal 4 2 2 2 2 4" xfId="8804"/>
    <cellStyle name="Normal 4 2 2 2 2 5" xfId="8805"/>
    <cellStyle name="Normal 4 2 2 2 2 6" xfId="8806"/>
    <cellStyle name="Normal 4 2 2 2 2 7" xfId="8807"/>
    <cellStyle name="Normal 4 2 2 2 2 8" xfId="8808"/>
    <cellStyle name="Normal 4 2 2 2 2 9" xfId="8809"/>
    <cellStyle name="Normal 4 2 2 2 20" xfId="8810"/>
    <cellStyle name="Normal 4 2 2 2 3" xfId="8811"/>
    <cellStyle name="Normal 4 2 2 2 4" xfId="8812"/>
    <cellStyle name="Normal 4 2 2 2 5" xfId="8813"/>
    <cellStyle name="Normal 4 2 2 2 6" xfId="8814"/>
    <cellStyle name="Normal 4 2 2 2 7" xfId="8815"/>
    <cellStyle name="Normal 4 2 2 2 8" xfId="8816"/>
    <cellStyle name="Normal 4 2 2 2 9" xfId="8817"/>
    <cellStyle name="Normal 4 2 2 20" xfId="8818"/>
    <cellStyle name="Normal 4 2 2 21" xfId="8819"/>
    <cellStyle name="Normal 4 2 2 3" xfId="8820"/>
    <cellStyle name="Normal 4 2 2 3 10" xfId="8821"/>
    <cellStyle name="Normal 4 2 2 3 11" xfId="8822"/>
    <cellStyle name="Normal 4 2 2 3 12" xfId="8823"/>
    <cellStyle name="Normal 4 2 2 3 13" xfId="8824"/>
    <cellStyle name="Normal 4 2 2 3 14" xfId="8825"/>
    <cellStyle name="Normal 4 2 2 3 15" xfId="8826"/>
    <cellStyle name="Normal 4 2 2 3 16" xfId="8827"/>
    <cellStyle name="Normal 4 2 2 3 17" xfId="8828"/>
    <cellStyle name="Normal 4 2 2 3 18" xfId="8829"/>
    <cellStyle name="Normal 4 2 2 3 19" xfId="8830"/>
    <cellStyle name="Normal 4 2 2 3 2" xfId="8831"/>
    <cellStyle name="Normal 4 2 2 3 3" xfId="8832"/>
    <cellStyle name="Normal 4 2 2 3 4" xfId="8833"/>
    <cellStyle name="Normal 4 2 2 3 5" xfId="8834"/>
    <cellStyle name="Normal 4 2 2 3 6" xfId="8835"/>
    <cellStyle name="Normal 4 2 2 3 7" xfId="8836"/>
    <cellStyle name="Normal 4 2 2 3 8" xfId="8837"/>
    <cellStyle name="Normal 4 2 2 3 9" xfId="8838"/>
    <cellStyle name="Normal 4 2 2 4" xfId="8839"/>
    <cellStyle name="Normal 4 2 2 5" xfId="8840"/>
    <cellStyle name="Normal 4 2 2 6" xfId="8841"/>
    <cellStyle name="Normal 4 2 2 7" xfId="8842"/>
    <cellStyle name="Normal 4 2 2 8" xfId="8843"/>
    <cellStyle name="Normal 4 2 2 9" xfId="8844"/>
    <cellStyle name="Normal 4 2 3" xfId="3038"/>
    <cellStyle name="Normal 4 2 3 10" xfId="8845"/>
    <cellStyle name="Normal 4 2 3 11" xfId="8846"/>
    <cellStyle name="Normal 4 2 3 12" xfId="8847"/>
    <cellStyle name="Normal 4 2 3 13" xfId="8848"/>
    <cellStyle name="Normal 4 2 3 14" xfId="8849"/>
    <cellStyle name="Normal 4 2 3 15" xfId="8850"/>
    <cellStyle name="Normal 4 2 3 16" xfId="8851"/>
    <cellStyle name="Normal 4 2 3 17" xfId="8852"/>
    <cellStyle name="Normal 4 2 3 18" xfId="8853"/>
    <cellStyle name="Normal 4 2 3 19" xfId="8854"/>
    <cellStyle name="Normal 4 2 3 2" xfId="8855"/>
    <cellStyle name="Normal 4 2 3 2 10" xfId="8856"/>
    <cellStyle name="Normal 4 2 3 2 11" xfId="8857"/>
    <cellStyle name="Normal 4 2 3 2 12" xfId="8858"/>
    <cellStyle name="Normal 4 2 3 2 13" xfId="8859"/>
    <cellStyle name="Normal 4 2 3 2 14" xfId="8860"/>
    <cellStyle name="Normal 4 2 3 2 15" xfId="8861"/>
    <cellStyle name="Normal 4 2 3 2 16" xfId="8862"/>
    <cellStyle name="Normal 4 2 3 2 17" xfId="8863"/>
    <cellStyle name="Normal 4 2 3 2 18" xfId="8864"/>
    <cellStyle name="Normal 4 2 3 2 19" xfId="8865"/>
    <cellStyle name="Normal 4 2 3 2 2" xfId="8866"/>
    <cellStyle name="Normal 4 2 3 2 2 10" xfId="8867"/>
    <cellStyle name="Normal 4 2 3 2 2 11" xfId="8868"/>
    <cellStyle name="Normal 4 2 3 2 2 12" xfId="8869"/>
    <cellStyle name="Normal 4 2 3 2 2 13" xfId="8870"/>
    <cellStyle name="Normal 4 2 3 2 2 14" xfId="8871"/>
    <cellStyle name="Normal 4 2 3 2 2 15" xfId="8872"/>
    <cellStyle name="Normal 4 2 3 2 2 16" xfId="8873"/>
    <cellStyle name="Normal 4 2 3 2 2 17" xfId="8874"/>
    <cellStyle name="Normal 4 2 3 2 2 18" xfId="8875"/>
    <cellStyle name="Normal 4 2 3 2 2 19" xfId="8876"/>
    <cellStyle name="Normal 4 2 3 2 2 2" xfId="8877"/>
    <cellStyle name="Normal 4 2 3 2 2 3" xfId="8878"/>
    <cellStyle name="Normal 4 2 3 2 2 4" xfId="8879"/>
    <cellStyle name="Normal 4 2 3 2 2 5" xfId="8880"/>
    <cellStyle name="Normal 4 2 3 2 2 6" xfId="8881"/>
    <cellStyle name="Normal 4 2 3 2 2 7" xfId="8882"/>
    <cellStyle name="Normal 4 2 3 2 2 8" xfId="8883"/>
    <cellStyle name="Normal 4 2 3 2 2 9" xfId="8884"/>
    <cellStyle name="Normal 4 2 3 2 20" xfId="8885"/>
    <cellStyle name="Normal 4 2 3 2 3" xfId="8886"/>
    <cellStyle name="Normal 4 2 3 2 4" xfId="8887"/>
    <cellStyle name="Normal 4 2 3 2 5" xfId="8888"/>
    <cellStyle name="Normal 4 2 3 2 6" xfId="8889"/>
    <cellStyle name="Normal 4 2 3 2 7" xfId="8890"/>
    <cellStyle name="Normal 4 2 3 2 8" xfId="8891"/>
    <cellStyle name="Normal 4 2 3 2 9" xfId="8892"/>
    <cellStyle name="Normal 4 2 3 20" xfId="8893"/>
    <cellStyle name="Normal 4 2 3 21" xfId="8894"/>
    <cellStyle name="Normal 4 2 3 3" xfId="8895"/>
    <cellStyle name="Normal 4 2 3 3 10" xfId="8896"/>
    <cellStyle name="Normal 4 2 3 3 11" xfId="8897"/>
    <cellStyle name="Normal 4 2 3 3 12" xfId="8898"/>
    <cellStyle name="Normal 4 2 3 3 13" xfId="8899"/>
    <cellStyle name="Normal 4 2 3 3 14" xfId="8900"/>
    <cellStyle name="Normal 4 2 3 3 15" xfId="8901"/>
    <cellStyle name="Normal 4 2 3 3 16" xfId="8902"/>
    <cellStyle name="Normal 4 2 3 3 17" xfId="8903"/>
    <cellStyle name="Normal 4 2 3 3 18" xfId="8904"/>
    <cellStyle name="Normal 4 2 3 3 19" xfId="8905"/>
    <cellStyle name="Normal 4 2 3 3 2" xfId="8906"/>
    <cellStyle name="Normal 4 2 3 3 3" xfId="8907"/>
    <cellStyle name="Normal 4 2 3 3 4" xfId="8908"/>
    <cellStyle name="Normal 4 2 3 3 5" xfId="8909"/>
    <cellStyle name="Normal 4 2 3 3 6" xfId="8910"/>
    <cellStyle name="Normal 4 2 3 3 7" xfId="8911"/>
    <cellStyle name="Normal 4 2 3 3 8" xfId="8912"/>
    <cellStyle name="Normal 4 2 3 3 9" xfId="8913"/>
    <cellStyle name="Normal 4 2 3 4" xfId="8914"/>
    <cellStyle name="Normal 4 2 3 5" xfId="8915"/>
    <cellStyle name="Normal 4 2 3 6" xfId="8916"/>
    <cellStyle name="Normal 4 2 3 7" xfId="8917"/>
    <cellStyle name="Normal 4 2 3 8" xfId="8918"/>
    <cellStyle name="Normal 4 2 3 9" xfId="8919"/>
    <cellStyle name="Normal 4 2 4" xfId="8920"/>
    <cellStyle name="Normal 4 3" xfId="3039"/>
    <cellStyle name="Normal 4 3 2" xfId="8921"/>
    <cellStyle name="Normal 4 4" xfId="3040"/>
    <cellStyle name="Normal 4 4 2" xfId="8922"/>
    <cellStyle name="Normal 4 5" xfId="3041"/>
    <cellStyle name="Normal 4 5 2" xfId="8923"/>
    <cellStyle name="Normal 4 6" xfId="3042"/>
    <cellStyle name="Normal 4 6 2" xfId="8924"/>
    <cellStyle name="Normal 4 7" xfId="3043"/>
    <cellStyle name="Normal 4 7 2" xfId="8925"/>
    <cellStyle name="Normal 4 8" xfId="3044"/>
    <cellStyle name="Normal 4 8 2" xfId="8926"/>
    <cellStyle name="Normal 4 9" xfId="3045"/>
    <cellStyle name="Normal 4 9 2" xfId="8927"/>
    <cellStyle name="Normal 45" xfId="3046"/>
    <cellStyle name="Normal 47" xfId="3047"/>
    <cellStyle name="Normal 49" xfId="3048"/>
    <cellStyle name="Normal 5" xfId="2"/>
    <cellStyle name="Normal 5 10" xfId="3049"/>
    <cellStyle name="Normal 5 10 2" xfId="8928"/>
    <cellStyle name="Normal 5 11" xfId="3050"/>
    <cellStyle name="Normal 5 11 2" xfId="8929"/>
    <cellStyle name="Normal 5 12" xfId="3051"/>
    <cellStyle name="Normal 5 12 2" xfId="8930"/>
    <cellStyle name="Normal 5 13" xfId="3052"/>
    <cellStyle name="Normal 5 13 2" xfId="8931"/>
    <cellStyle name="Normal 5 14" xfId="3053"/>
    <cellStyle name="Normal 5 15" xfId="3054"/>
    <cellStyle name="Normal 5 16" xfId="8932"/>
    <cellStyle name="Normal 5 2" xfId="3055"/>
    <cellStyle name="Normal 5 2 2" xfId="8933"/>
    <cellStyle name="Normal 5 3" xfId="3056"/>
    <cellStyle name="Normal 5 3 2" xfId="8934"/>
    <cellStyle name="Normal 5 4" xfId="3057"/>
    <cellStyle name="Normal 5 4 2" xfId="8935"/>
    <cellStyle name="Normal 5 5" xfId="3058"/>
    <cellStyle name="Normal 5 5 2" xfId="8936"/>
    <cellStyle name="Normal 5 6" xfId="3059"/>
    <cellStyle name="Normal 5 6 2" xfId="8937"/>
    <cellStyle name="Normal 5 7" xfId="3060"/>
    <cellStyle name="Normal 5 7 2" xfId="8938"/>
    <cellStyle name="Normal 5 8" xfId="3061"/>
    <cellStyle name="Normal 5 8 2" xfId="8939"/>
    <cellStyle name="Normal 5 9" xfId="3062"/>
    <cellStyle name="Normal 5 9 2" xfId="8940"/>
    <cellStyle name="Normal 57" xfId="3063"/>
    <cellStyle name="Normal 6" xfId="22"/>
    <cellStyle name="Normal 6 10" xfId="3064"/>
    <cellStyle name="Normal 6 10 2" xfId="8941"/>
    <cellStyle name="Normal 6 11" xfId="3065"/>
    <cellStyle name="Normal 6 11 2" xfId="8942"/>
    <cellStyle name="Normal 6 12" xfId="3066"/>
    <cellStyle name="Normal 6 12 2" xfId="8943"/>
    <cellStyle name="Normal 6 13" xfId="3067"/>
    <cellStyle name="Normal 6 13 2" xfId="8944"/>
    <cellStyle name="Normal 6 14" xfId="3068"/>
    <cellStyle name="Normal 6 15" xfId="3069"/>
    <cellStyle name="Normal 6 16" xfId="8945"/>
    <cellStyle name="Normal 6 2" xfId="3070"/>
    <cellStyle name="Normal 6 2 2" xfId="8946"/>
    <cellStyle name="Normal 6 3" xfId="3071"/>
    <cellStyle name="Normal 6 3 2" xfId="8947"/>
    <cellStyle name="Normal 6 4" xfId="3072"/>
    <cellStyle name="Normal 6 4 2" xfId="8948"/>
    <cellStyle name="Normal 6 5" xfId="3073"/>
    <cellStyle name="Normal 6 5 2" xfId="8949"/>
    <cellStyle name="Normal 6 6" xfId="3074"/>
    <cellStyle name="Normal 6 6 2" xfId="8950"/>
    <cellStyle name="Normal 6 7" xfId="3075"/>
    <cellStyle name="Normal 6 7 2" xfId="8951"/>
    <cellStyle name="Normal 6 8" xfId="3076"/>
    <cellStyle name="Normal 6 8 2" xfId="8952"/>
    <cellStyle name="Normal 6 9" xfId="3077"/>
    <cellStyle name="Normal 6 9 2" xfId="8953"/>
    <cellStyle name="Normal 63" xfId="3078"/>
    <cellStyle name="Normal 65" xfId="3079"/>
    <cellStyle name="Normal 67" xfId="3080"/>
    <cellStyle name="Normal 69" xfId="3081"/>
    <cellStyle name="Normal 7" xfId="23"/>
    <cellStyle name="Normal 7 10" xfId="3082"/>
    <cellStyle name="Normal 7 10 2" xfId="8954"/>
    <cellStyle name="Normal 7 11" xfId="3083"/>
    <cellStyle name="Normal 7 11 2" xfId="8955"/>
    <cellStyle name="Normal 7 12" xfId="3084"/>
    <cellStyle name="Normal 7 12 2" xfId="8956"/>
    <cellStyle name="Normal 7 13" xfId="3085"/>
    <cellStyle name="Normal 7 13 2" xfId="8957"/>
    <cellStyle name="Normal 7 14" xfId="8958"/>
    <cellStyle name="Normal 7 2" xfId="3086"/>
    <cellStyle name="Normal 7 2 2" xfId="8959"/>
    <cellStyle name="Normal 7 3" xfId="3087"/>
    <cellStyle name="Normal 7 3 2" xfId="8960"/>
    <cellStyle name="Normal 7 4" xfId="3088"/>
    <cellStyle name="Normal 7 4 2" xfId="8961"/>
    <cellStyle name="Normal 7 5" xfId="3089"/>
    <cellStyle name="Normal 7 5 2" xfId="8962"/>
    <cellStyle name="Normal 7 6" xfId="3090"/>
    <cellStyle name="Normal 7 6 2" xfId="8963"/>
    <cellStyle name="Normal 7 7" xfId="3091"/>
    <cellStyle name="Normal 7 7 2" xfId="8964"/>
    <cellStyle name="Normal 7 8" xfId="3092"/>
    <cellStyle name="Normal 7 8 2" xfId="8965"/>
    <cellStyle name="Normal 7 9" xfId="3093"/>
    <cellStyle name="Normal 7 9 2" xfId="8966"/>
    <cellStyle name="Normal 71" xfId="3094"/>
    <cellStyle name="Normal 72" xfId="3095"/>
    <cellStyle name="Normal 8" xfId="24"/>
    <cellStyle name="Normal 8 10" xfId="3096"/>
    <cellStyle name="Normal 8 10 2" xfId="8967"/>
    <cellStyle name="Normal 8 11" xfId="3097"/>
    <cellStyle name="Normal 8 11 2" xfId="8968"/>
    <cellStyle name="Normal 8 12" xfId="3098"/>
    <cellStyle name="Normal 8 12 2" xfId="8969"/>
    <cellStyle name="Normal 8 13" xfId="3099"/>
    <cellStyle name="Normal 8 13 2" xfId="8970"/>
    <cellStyle name="Normal 8 14" xfId="8971"/>
    <cellStyle name="Normal 8 2" xfId="3100"/>
    <cellStyle name="Normal 8 2 2" xfId="8972"/>
    <cellStyle name="Normal 8 3" xfId="3101"/>
    <cellStyle name="Normal 8 3 2" xfId="8973"/>
    <cellStyle name="Normal 8 4" xfId="3102"/>
    <cellStyle name="Normal 8 4 2" xfId="8974"/>
    <cellStyle name="Normal 8 5" xfId="3103"/>
    <cellStyle name="Normal 8 5 2" xfId="8975"/>
    <cellStyle name="Normal 8 6" xfId="3104"/>
    <cellStyle name="Normal 8 6 2" xfId="8976"/>
    <cellStyle name="Normal 8 7" xfId="3105"/>
    <cellStyle name="Normal 8 7 2" xfId="8977"/>
    <cellStyle name="Normal 8 8" xfId="3106"/>
    <cellStyle name="Normal 8 8 2" xfId="8978"/>
    <cellStyle name="Normal 8 9" xfId="3107"/>
    <cellStyle name="Normal 8 9 2" xfId="8979"/>
    <cellStyle name="Normal 9" xfId="3108"/>
    <cellStyle name="Normal 9 2" xfId="3109"/>
    <cellStyle name="Note 10" xfId="3110"/>
    <cellStyle name="Note 10 10" xfId="8980"/>
    <cellStyle name="Note 10 11" xfId="8981"/>
    <cellStyle name="Note 10 12" xfId="8982"/>
    <cellStyle name="Note 10 13" xfId="8983"/>
    <cellStyle name="Note 10 14" xfId="8984"/>
    <cellStyle name="Note 10 15" xfId="8985"/>
    <cellStyle name="Note 10 16" xfId="8986"/>
    <cellStyle name="Note 10 17" xfId="8987"/>
    <cellStyle name="Note 10 18" xfId="8988"/>
    <cellStyle name="Note 10 19" xfId="8989"/>
    <cellStyle name="Note 10 2" xfId="8990"/>
    <cellStyle name="Note 10 20" xfId="8991"/>
    <cellStyle name="Note 10 21" xfId="8992"/>
    <cellStyle name="Note 10 3" xfId="8993"/>
    <cellStyle name="Note 10 4" xfId="8994"/>
    <cellStyle name="Note 10 5" xfId="8995"/>
    <cellStyle name="Note 10 6" xfId="8996"/>
    <cellStyle name="Note 10 7" xfId="8997"/>
    <cellStyle name="Note 10 8" xfId="8998"/>
    <cellStyle name="Note 10 9" xfId="8999"/>
    <cellStyle name="Note 100" xfId="3111"/>
    <cellStyle name="Note 100 10" xfId="9000"/>
    <cellStyle name="Note 100 11" xfId="9001"/>
    <cellStyle name="Note 100 12" xfId="9002"/>
    <cellStyle name="Note 100 13" xfId="9003"/>
    <cellStyle name="Note 100 14" xfId="9004"/>
    <cellStyle name="Note 100 15" xfId="9005"/>
    <cellStyle name="Note 100 16" xfId="9006"/>
    <cellStyle name="Note 100 17" xfId="9007"/>
    <cellStyle name="Note 100 18" xfId="9008"/>
    <cellStyle name="Note 100 19" xfId="9009"/>
    <cellStyle name="Note 100 2" xfId="9010"/>
    <cellStyle name="Note 100 20" xfId="9011"/>
    <cellStyle name="Note 100 21" xfId="9012"/>
    <cellStyle name="Note 100 3" xfId="9013"/>
    <cellStyle name="Note 100 4" xfId="9014"/>
    <cellStyle name="Note 100 5" xfId="9015"/>
    <cellStyle name="Note 100 6" xfId="9016"/>
    <cellStyle name="Note 100 7" xfId="9017"/>
    <cellStyle name="Note 100 8" xfId="9018"/>
    <cellStyle name="Note 100 9" xfId="9019"/>
    <cellStyle name="Note 101" xfId="3112"/>
    <cellStyle name="Note 101 10" xfId="9020"/>
    <cellStyle name="Note 101 11" xfId="9021"/>
    <cellStyle name="Note 101 12" xfId="9022"/>
    <cellStyle name="Note 101 13" xfId="9023"/>
    <cellStyle name="Note 101 14" xfId="9024"/>
    <cellStyle name="Note 101 15" xfId="9025"/>
    <cellStyle name="Note 101 16" xfId="9026"/>
    <cellStyle name="Note 101 17" xfId="9027"/>
    <cellStyle name="Note 101 18" xfId="9028"/>
    <cellStyle name="Note 101 19" xfId="9029"/>
    <cellStyle name="Note 101 2" xfId="9030"/>
    <cellStyle name="Note 101 20" xfId="9031"/>
    <cellStyle name="Note 101 21" xfId="9032"/>
    <cellStyle name="Note 101 3" xfId="9033"/>
    <cellStyle name="Note 101 4" xfId="9034"/>
    <cellStyle name="Note 101 5" xfId="9035"/>
    <cellStyle name="Note 101 6" xfId="9036"/>
    <cellStyle name="Note 101 7" xfId="9037"/>
    <cellStyle name="Note 101 8" xfId="9038"/>
    <cellStyle name="Note 101 9" xfId="9039"/>
    <cellStyle name="Note 102" xfId="9040"/>
    <cellStyle name="Note 103" xfId="9041"/>
    <cellStyle name="Note 104" xfId="9042"/>
    <cellStyle name="Note 105" xfId="9043"/>
    <cellStyle name="Note 106" xfId="9044"/>
    <cellStyle name="Note 107" xfId="9045"/>
    <cellStyle name="Note 108" xfId="9046"/>
    <cellStyle name="Note 109" xfId="9047"/>
    <cellStyle name="Note 11" xfId="3113"/>
    <cellStyle name="Note 11 10" xfId="9048"/>
    <cellStyle name="Note 11 11" xfId="9049"/>
    <cellStyle name="Note 11 12" xfId="9050"/>
    <cellStyle name="Note 11 13" xfId="9051"/>
    <cellStyle name="Note 11 14" xfId="9052"/>
    <cellStyle name="Note 11 15" xfId="9053"/>
    <cellStyle name="Note 11 16" xfId="9054"/>
    <cellStyle name="Note 11 17" xfId="9055"/>
    <cellStyle name="Note 11 18" xfId="9056"/>
    <cellStyle name="Note 11 19" xfId="9057"/>
    <cellStyle name="Note 11 2" xfId="9058"/>
    <cellStyle name="Note 11 20" xfId="9059"/>
    <cellStyle name="Note 11 21" xfId="9060"/>
    <cellStyle name="Note 11 3" xfId="9061"/>
    <cellStyle name="Note 11 4" xfId="9062"/>
    <cellStyle name="Note 11 5" xfId="9063"/>
    <cellStyle name="Note 11 6" xfId="9064"/>
    <cellStyle name="Note 11 7" xfId="9065"/>
    <cellStyle name="Note 11 8" xfId="9066"/>
    <cellStyle name="Note 11 9" xfId="9067"/>
    <cellStyle name="Note 110" xfId="9068"/>
    <cellStyle name="Note 111" xfId="9069"/>
    <cellStyle name="Note 112" xfId="9070"/>
    <cellStyle name="Note 113" xfId="9071"/>
    <cellStyle name="Note 114" xfId="9072"/>
    <cellStyle name="Note 115" xfId="9073"/>
    <cellStyle name="Note 116" xfId="9074"/>
    <cellStyle name="Note 117" xfId="9075"/>
    <cellStyle name="Note 118" xfId="9076"/>
    <cellStyle name="Note 119" xfId="9077"/>
    <cellStyle name="Note 12" xfId="3114"/>
    <cellStyle name="Note 12 10" xfId="9078"/>
    <cellStyle name="Note 12 11" xfId="9079"/>
    <cellStyle name="Note 12 12" xfId="9080"/>
    <cellStyle name="Note 12 13" xfId="9081"/>
    <cellStyle name="Note 12 14" xfId="9082"/>
    <cellStyle name="Note 12 15" xfId="9083"/>
    <cellStyle name="Note 12 16" xfId="9084"/>
    <cellStyle name="Note 12 17" xfId="9085"/>
    <cellStyle name="Note 12 18" xfId="9086"/>
    <cellStyle name="Note 12 19" xfId="9087"/>
    <cellStyle name="Note 12 2" xfId="9088"/>
    <cellStyle name="Note 12 20" xfId="9089"/>
    <cellStyle name="Note 12 21" xfId="9090"/>
    <cellStyle name="Note 12 3" xfId="9091"/>
    <cellStyle name="Note 12 4" xfId="9092"/>
    <cellStyle name="Note 12 5" xfId="9093"/>
    <cellStyle name="Note 12 6" xfId="9094"/>
    <cellStyle name="Note 12 7" xfId="9095"/>
    <cellStyle name="Note 12 8" xfId="9096"/>
    <cellStyle name="Note 12 9" xfId="9097"/>
    <cellStyle name="Note 120" xfId="9098"/>
    <cellStyle name="Note 121" xfId="9099"/>
    <cellStyle name="Note 13" xfId="3115"/>
    <cellStyle name="Note 13 10" xfId="9100"/>
    <cellStyle name="Note 13 11" xfId="9101"/>
    <cellStyle name="Note 13 12" xfId="9102"/>
    <cellStyle name="Note 13 13" xfId="9103"/>
    <cellStyle name="Note 13 14" xfId="9104"/>
    <cellStyle name="Note 13 15" xfId="9105"/>
    <cellStyle name="Note 13 16" xfId="9106"/>
    <cellStyle name="Note 13 17" xfId="9107"/>
    <cellStyle name="Note 13 18" xfId="9108"/>
    <cellStyle name="Note 13 19" xfId="9109"/>
    <cellStyle name="Note 13 2" xfId="9110"/>
    <cellStyle name="Note 13 20" xfId="9111"/>
    <cellStyle name="Note 13 21" xfId="9112"/>
    <cellStyle name="Note 13 3" xfId="9113"/>
    <cellStyle name="Note 13 4" xfId="9114"/>
    <cellStyle name="Note 13 5" xfId="9115"/>
    <cellStyle name="Note 13 6" xfId="9116"/>
    <cellStyle name="Note 13 7" xfId="9117"/>
    <cellStyle name="Note 13 8" xfId="9118"/>
    <cellStyle name="Note 13 9" xfId="9119"/>
    <cellStyle name="Note 14" xfId="3116"/>
    <cellStyle name="Note 14 10" xfId="9120"/>
    <cellStyle name="Note 14 11" xfId="9121"/>
    <cellStyle name="Note 14 12" xfId="9122"/>
    <cellStyle name="Note 14 13" xfId="9123"/>
    <cellStyle name="Note 14 14" xfId="9124"/>
    <cellStyle name="Note 14 15" xfId="9125"/>
    <cellStyle name="Note 14 16" xfId="9126"/>
    <cellStyle name="Note 14 17" xfId="9127"/>
    <cellStyle name="Note 14 18" xfId="9128"/>
    <cellStyle name="Note 14 19" xfId="9129"/>
    <cellStyle name="Note 14 2" xfId="9130"/>
    <cellStyle name="Note 14 20" xfId="9131"/>
    <cellStyle name="Note 14 21" xfId="9132"/>
    <cellStyle name="Note 14 3" xfId="9133"/>
    <cellStyle name="Note 14 4" xfId="9134"/>
    <cellStyle name="Note 14 5" xfId="9135"/>
    <cellStyle name="Note 14 6" xfId="9136"/>
    <cellStyle name="Note 14 7" xfId="9137"/>
    <cellStyle name="Note 14 8" xfId="9138"/>
    <cellStyle name="Note 14 9" xfId="9139"/>
    <cellStyle name="Note 15" xfId="3117"/>
    <cellStyle name="Note 15 10" xfId="9140"/>
    <cellStyle name="Note 15 11" xfId="9141"/>
    <cellStyle name="Note 15 12" xfId="9142"/>
    <cellStyle name="Note 15 13" xfId="9143"/>
    <cellStyle name="Note 15 14" xfId="9144"/>
    <cellStyle name="Note 15 15" xfId="9145"/>
    <cellStyle name="Note 15 16" xfId="9146"/>
    <cellStyle name="Note 15 17" xfId="9147"/>
    <cellStyle name="Note 15 18" xfId="9148"/>
    <cellStyle name="Note 15 19" xfId="9149"/>
    <cellStyle name="Note 15 2" xfId="9150"/>
    <cellStyle name="Note 15 20" xfId="9151"/>
    <cellStyle name="Note 15 21" xfId="9152"/>
    <cellStyle name="Note 15 3" xfId="9153"/>
    <cellStyle name="Note 15 4" xfId="9154"/>
    <cellStyle name="Note 15 5" xfId="9155"/>
    <cellStyle name="Note 15 6" xfId="9156"/>
    <cellStyle name="Note 15 7" xfId="9157"/>
    <cellStyle name="Note 15 8" xfId="9158"/>
    <cellStyle name="Note 15 9" xfId="9159"/>
    <cellStyle name="Note 16" xfId="3118"/>
    <cellStyle name="Note 16 10" xfId="9160"/>
    <cellStyle name="Note 16 11" xfId="9161"/>
    <cellStyle name="Note 16 12" xfId="9162"/>
    <cellStyle name="Note 16 13" xfId="9163"/>
    <cellStyle name="Note 16 14" xfId="9164"/>
    <cellStyle name="Note 16 15" xfId="9165"/>
    <cellStyle name="Note 16 16" xfId="9166"/>
    <cellStyle name="Note 16 17" xfId="9167"/>
    <cellStyle name="Note 16 18" xfId="9168"/>
    <cellStyle name="Note 16 19" xfId="9169"/>
    <cellStyle name="Note 16 2" xfId="9170"/>
    <cellStyle name="Note 16 20" xfId="9171"/>
    <cellStyle name="Note 16 21" xfId="9172"/>
    <cellStyle name="Note 16 3" xfId="9173"/>
    <cellStyle name="Note 16 4" xfId="9174"/>
    <cellStyle name="Note 16 5" xfId="9175"/>
    <cellStyle name="Note 16 6" xfId="9176"/>
    <cellStyle name="Note 16 7" xfId="9177"/>
    <cellStyle name="Note 16 8" xfId="9178"/>
    <cellStyle name="Note 16 9" xfId="9179"/>
    <cellStyle name="Note 17" xfId="3119"/>
    <cellStyle name="Note 17 10" xfId="9180"/>
    <cellStyle name="Note 17 11" xfId="9181"/>
    <cellStyle name="Note 17 12" xfId="9182"/>
    <cellStyle name="Note 17 13" xfId="9183"/>
    <cellStyle name="Note 17 14" xfId="9184"/>
    <cellStyle name="Note 17 15" xfId="9185"/>
    <cellStyle name="Note 17 16" xfId="9186"/>
    <cellStyle name="Note 17 17" xfId="9187"/>
    <cellStyle name="Note 17 18" xfId="9188"/>
    <cellStyle name="Note 17 19" xfId="9189"/>
    <cellStyle name="Note 17 2" xfId="9190"/>
    <cellStyle name="Note 17 20" xfId="9191"/>
    <cellStyle name="Note 17 21" xfId="9192"/>
    <cellStyle name="Note 17 3" xfId="9193"/>
    <cellStyle name="Note 17 4" xfId="9194"/>
    <cellStyle name="Note 17 5" xfId="9195"/>
    <cellStyle name="Note 17 6" xfId="9196"/>
    <cellStyle name="Note 17 7" xfId="9197"/>
    <cellStyle name="Note 17 8" xfId="9198"/>
    <cellStyle name="Note 17 9" xfId="9199"/>
    <cellStyle name="Note 18" xfId="3120"/>
    <cellStyle name="Note 18 10" xfId="9200"/>
    <cellStyle name="Note 18 11" xfId="9201"/>
    <cellStyle name="Note 18 12" xfId="9202"/>
    <cellStyle name="Note 18 13" xfId="9203"/>
    <cellStyle name="Note 18 14" xfId="9204"/>
    <cellStyle name="Note 18 15" xfId="9205"/>
    <cellStyle name="Note 18 16" xfId="9206"/>
    <cellStyle name="Note 18 17" xfId="9207"/>
    <cellStyle name="Note 18 18" xfId="9208"/>
    <cellStyle name="Note 18 19" xfId="9209"/>
    <cellStyle name="Note 18 2" xfId="9210"/>
    <cellStyle name="Note 18 20" xfId="9211"/>
    <cellStyle name="Note 18 21" xfId="9212"/>
    <cellStyle name="Note 18 3" xfId="9213"/>
    <cellStyle name="Note 18 4" xfId="9214"/>
    <cellStyle name="Note 18 5" xfId="9215"/>
    <cellStyle name="Note 18 6" xfId="9216"/>
    <cellStyle name="Note 18 7" xfId="9217"/>
    <cellStyle name="Note 18 8" xfId="9218"/>
    <cellStyle name="Note 18 9" xfId="9219"/>
    <cellStyle name="Note 19" xfId="3121"/>
    <cellStyle name="Note 19 10" xfId="9220"/>
    <cellStyle name="Note 19 11" xfId="9221"/>
    <cellStyle name="Note 19 12" xfId="9222"/>
    <cellStyle name="Note 19 13" xfId="9223"/>
    <cellStyle name="Note 19 14" xfId="9224"/>
    <cellStyle name="Note 19 15" xfId="9225"/>
    <cellStyle name="Note 19 16" xfId="9226"/>
    <cellStyle name="Note 19 17" xfId="9227"/>
    <cellStyle name="Note 19 18" xfId="9228"/>
    <cellStyle name="Note 19 19" xfId="9229"/>
    <cellStyle name="Note 19 2" xfId="9230"/>
    <cellStyle name="Note 19 20" xfId="9231"/>
    <cellStyle name="Note 19 21" xfId="9232"/>
    <cellStyle name="Note 19 3" xfId="9233"/>
    <cellStyle name="Note 19 4" xfId="9234"/>
    <cellStyle name="Note 19 5" xfId="9235"/>
    <cellStyle name="Note 19 6" xfId="9236"/>
    <cellStyle name="Note 19 7" xfId="9237"/>
    <cellStyle name="Note 19 8" xfId="9238"/>
    <cellStyle name="Note 19 9" xfId="9239"/>
    <cellStyle name="Note 2" xfId="3122"/>
    <cellStyle name="Note 2 10" xfId="9240"/>
    <cellStyle name="Note 2 11" xfId="9241"/>
    <cellStyle name="Note 2 12" xfId="9242"/>
    <cellStyle name="Note 2 13" xfId="9243"/>
    <cellStyle name="Note 2 14" xfId="9244"/>
    <cellStyle name="Note 2 15" xfId="9245"/>
    <cellStyle name="Note 2 16" xfId="9246"/>
    <cellStyle name="Note 2 17" xfId="9247"/>
    <cellStyle name="Note 2 18" xfId="9248"/>
    <cellStyle name="Note 2 19" xfId="9249"/>
    <cellStyle name="Note 2 2" xfId="3123"/>
    <cellStyle name="Note 2 2 10" xfId="9250"/>
    <cellStyle name="Note 2 2 11" xfId="9251"/>
    <cellStyle name="Note 2 2 12" xfId="9252"/>
    <cellStyle name="Note 2 2 13" xfId="9253"/>
    <cellStyle name="Note 2 2 14" xfId="9254"/>
    <cellStyle name="Note 2 2 15" xfId="9255"/>
    <cellStyle name="Note 2 2 16" xfId="9256"/>
    <cellStyle name="Note 2 2 17" xfId="9257"/>
    <cellStyle name="Note 2 2 18" xfId="9258"/>
    <cellStyle name="Note 2 2 19" xfId="9259"/>
    <cellStyle name="Note 2 2 2" xfId="9260"/>
    <cellStyle name="Note 2 2 20" xfId="9261"/>
    <cellStyle name="Note 2 2 21" xfId="9262"/>
    <cellStyle name="Note 2 2 3" xfId="9263"/>
    <cellStyle name="Note 2 2 4" xfId="9264"/>
    <cellStyle name="Note 2 2 5" xfId="9265"/>
    <cellStyle name="Note 2 2 6" xfId="9266"/>
    <cellStyle name="Note 2 2 7" xfId="9267"/>
    <cellStyle name="Note 2 2 8" xfId="9268"/>
    <cellStyle name="Note 2 2 9" xfId="9269"/>
    <cellStyle name="Note 2 20" xfId="9270"/>
    <cellStyle name="Note 2 21" xfId="9271"/>
    <cellStyle name="Note 2 22" xfId="9272"/>
    <cellStyle name="Note 2 3" xfId="9273"/>
    <cellStyle name="Note 2 4" xfId="9274"/>
    <cellStyle name="Note 2 5" xfId="9275"/>
    <cellStyle name="Note 2 6" xfId="9276"/>
    <cellStyle name="Note 2 7" xfId="9277"/>
    <cellStyle name="Note 2 8" xfId="9278"/>
    <cellStyle name="Note 2 9" xfId="9279"/>
    <cellStyle name="Note 20" xfId="3124"/>
    <cellStyle name="Note 20 10" xfId="9280"/>
    <cellStyle name="Note 20 11" xfId="9281"/>
    <cellStyle name="Note 20 12" xfId="9282"/>
    <cellStyle name="Note 20 13" xfId="9283"/>
    <cellStyle name="Note 20 14" xfId="9284"/>
    <cellStyle name="Note 20 15" xfId="9285"/>
    <cellStyle name="Note 20 16" xfId="9286"/>
    <cellStyle name="Note 20 17" xfId="9287"/>
    <cellStyle name="Note 20 18" xfId="9288"/>
    <cellStyle name="Note 20 19" xfId="9289"/>
    <cellStyle name="Note 20 2" xfId="9290"/>
    <cellStyle name="Note 20 20" xfId="9291"/>
    <cellStyle name="Note 20 21" xfId="9292"/>
    <cellStyle name="Note 20 3" xfId="9293"/>
    <cellStyle name="Note 20 4" xfId="9294"/>
    <cellStyle name="Note 20 5" xfId="9295"/>
    <cellStyle name="Note 20 6" xfId="9296"/>
    <cellStyle name="Note 20 7" xfId="9297"/>
    <cellStyle name="Note 20 8" xfId="9298"/>
    <cellStyle name="Note 20 9" xfId="9299"/>
    <cellStyle name="Note 21" xfId="3125"/>
    <cellStyle name="Note 21 10" xfId="9300"/>
    <cellStyle name="Note 21 11" xfId="9301"/>
    <cellStyle name="Note 21 12" xfId="9302"/>
    <cellStyle name="Note 21 13" xfId="9303"/>
    <cellStyle name="Note 21 14" xfId="9304"/>
    <cellStyle name="Note 21 15" xfId="9305"/>
    <cellStyle name="Note 21 16" xfId="9306"/>
    <cellStyle name="Note 21 17" xfId="9307"/>
    <cellStyle name="Note 21 18" xfId="9308"/>
    <cellStyle name="Note 21 19" xfId="9309"/>
    <cellStyle name="Note 21 2" xfId="9310"/>
    <cellStyle name="Note 21 20" xfId="9311"/>
    <cellStyle name="Note 21 21" xfId="9312"/>
    <cellStyle name="Note 21 3" xfId="9313"/>
    <cellStyle name="Note 21 4" xfId="9314"/>
    <cellStyle name="Note 21 5" xfId="9315"/>
    <cellStyle name="Note 21 6" xfId="9316"/>
    <cellStyle name="Note 21 7" xfId="9317"/>
    <cellStyle name="Note 21 8" xfId="9318"/>
    <cellStyle name="Note 21 9" xfId="9319"/>
    <cellStyle name="Note 22" xfId="3126"/>
    <cellStyle name="Note 22 10" xfId="9320"/>
    <cellStyle name="Note 22 11" xfId="9321"/>
    <cellStyle name="Note 22 12" xfId="9322"/>
    <cellStyle name="Note 22 13" xfId="9323"/>
    <cellStyle name="Note 22 14" xfId="9324"/>
    <cellStyle name="Note 22 15" xfId="9325"/>
    <cellStyle name="Note 22 16" xfId="9326"/>
    <cellStyle name="Note 22 17" xfId="9327"/>
    <cellStyle name="Note 22 18" xfId="9328"/>
    <cellStyle name="Note 22 19" xfId="9329"/>
    <cellStyle name="Note 22 2" xfId="9330"/>
    <cellStyle name="Note 22 20" xfId="9331"/>
    <cellStyle name="Note 22 21" xfId="9332"/>
    <cellStyle name="Note 22 3" xfId="9333"/>
    <cellStyle name="Note 22 4" xfId="9334"/>
    <cellStyle name="Note 22 5" xfId="9335"/>
    <cellStyle name="Note 22 6" xfId="9336"/>
    <cellStyle name="Note 22 7" xfId="9337"/>
    <cellStyle name="Note 22 8" xfId="9338"/>
    <cellStyle name="Note 22 9" xfId="9339"/>
    <cellStyle name="Note 23" xfId="3127"/>
    <cellStyle name="Note 23 10" xfId="9340"/>
    <cellStyle name="Note 23 11" xfId="9341"/>
    <cellStyle name="Note 23 12" xfId="9342"/>
    <cellStyle name="Note 23 13" xfId="9343"/>
    <cellStyle name="Note 23 14" xfId="9344"/>
    <cellStyle name="Note 23 15" xfId="9345"/>
    <cellStyle name="Note 23 16" xfId="9346"/>
    <cellStyle name="Note 23 17" xfId="9347"/>
    <cellStyle name="Note 23 18" xfId="9348"/>
    <cellStyle name="Note 23 19" xfId="9349"/>
    <cellStyle name="Note 23 2" xfId="9350"/>
    <cellStyle name="Note 23 20" xfId="9351"/>
    <cellStyle name="Note 23 21" xfId="9352"/>
    <cellStyle name="Note 23 3" xfId="9353"/>
    <cellStyle name="Note 23 4" xfId="9354"/>
    <cellStyle name="Note 23 5" xfId="9355"/>
    <cellStyle name="Note 23 6" xfId="9356"/>
    <cellStyle name="Note 23 7" xfId="9357"/>
    <cellStyle name="Note 23 8" xfId="9358"/>
    <cellStyle name="Note 23 9" xfId="9359"/>
    <cellStyle name="Note 24" xfId="3128"/>
    <cellStyle name="Note 24 10" xfId="9360"/>
    <cellStyle name="Note 24 11" xfId="9361"/>
    <cellStyle name="Note 24 12" xfId="9362"/>
    <cellStyle name="Note 24 13" xfId="9363"/>
    <cellStyle name="Note 24 14" xfId="9364"/>
    <cellStyle name="Note 24 15" xfId="9365"/>
    <cellStyle name="Note 24 16" xfId="9366"/>
    <cellStyle name="Note 24 17" xfId="9367"/>
    <cellStyle name="Note 24 18" xfId="9368"/>
    <cellStyle name="Note 24 19" xfId="9369"/>
    <cellStyle name="Note 24 2" xfId="9370"/>
    <cellStyle name="Note 24 20" xfId="9371"/>
    <cellStyle name="Note 24 21" xfId="9372"/>
    <cellStyle name="Note 24 3" xfId="9373"/>
    <cellStyle name="Note 24 4" xfId="9374"/>
    <cellStyle name="Note 24 5" xfId="9375"/>
    <cellStyle name="Note 24 6" xfId="9376"/>
    <cellStyle name="Note 24 7" xfId="9377"/>
    <cellStyle name="Note 24 8" xfId="9378"/>
    <cellStyle name="Note 24 9" xfId="9379"/>
    <cellStyle name="Note 25" xfId="3129"/>
    <cellStyle name="Note 25 10" xfId="9380"/>
    <cellStyle name="Note 25 11" xfId="9381"/>
    <cellStyle name="Note 25 12" xfId="9382"/>
    <cellStyle name="Note 25 13" xfId="9383"/>
    <cellStyle name="Note 25 14" xfId="9384"/>
    <cellStyle name="Note 25 15" xfId="9385"/>
    <cellStyle name="Note 25 16" xfId="9386"/>
    <cellStyle name="Note 25 17" xfId="9387"/>
    <cellStyle name="Note 25 18" xfId="9388"/>
    <cellStyle name="Note 25 19" xfId="9389"/>
    <cellStyle name="Note 25 2" xfId="9390"/>
    <cellStyle name="Note 25 20" xfId="9391"/>
    <cellStyle name="Note 25 21" xfId="9392"/>
    <cellStyle name="Note 25 3" xfId="9393"/>
    <cellStyle name="Note 25 4" xfId="9394"/>
    <cellStyle name="Note 25 5" xfId="9395"/>
    <cellStyle name="Note 25 6" xfId="9396"/>
    <cellStyle name="Note 25 7" xfId="9397"/>
    <cellStyle name="Note 25 8" xfId="9398"/>
    <cellStyle name="Note 25 9" xfId="9399"/>
    <cellStyle name="Note 26" xfId="3130"/>
    <cellStyle name="Note 26 10" xfId="9400"/>
    <cellStyle name="Note 26 11" xfId="9401"/>
    <cellStyle name="Note 26 12" xfId="9402"/>
    <cellStyle name="Note 26 13" xfId="9403"/>
    <cellStyle name="Note 26 14" xfId="9404"/>
    <cellStyle name="Note 26 15" xfId="9405"/>
    <cellStyle name="Note 26 16" xfId="9406"/>
    <cellStyle name="Note 26 17" xfId="9407"/>
    <cellStyle name="Note 26 18" xfId="9408"/>
    <cellStyle name="Note 26 19" xfId="9409"/>
    <cellStyle name="Note 26 2" xfId="9410"/>
    <cellStyle name="Note 26 20" xfId="9411"/>
    <cellStyle name="Note 26 21" xfId="9412"/>
    <cellStyle name="Note 26 3" xfId="9413"/>
    <cellStyle name="Note 26 4" xfId="9414"/>
    <cellStyle name="Note 26 5" xfId="9415"/>
    <cellStyle name="Note 26 6" xfId="9416"/>
    <cellStyle name="Note 26 7" xfId="9417"/>
    <cellStyle name="Note 26 8" xfId="9418"/>
    <cellStyle name="Note 26 9" xfId="9419"/>
    <cellStyle name="Note 27" xfId="3131"/>
    <cellStyle name="Note 27 10" xfId="9420"/>
    <cellStyle name="Note 27 11" xfId="9421"/>
    <cellStyle name="Note 27 12" xfId="9422"/>
    <cellStyle name="Note 27 13" xfId="9423"/>
    <cellStyle name="Note 27 14" xfId="9424"/>
    <cellStyle name="Note 27 15" xfId="9425"/>
    <cellStyle name="Note 27 16" xfId="9426"/>
    <cellStyle name="Note 27 17" xfId="9427"/>
    <cellStyle name="Note 27 18" xfId="9428"/>
    <cellStyle name="Note 27 19" xfId="9429"/>
    <cellStyle name="Note 27 2" xfId="9430"/>
    <cellStyle name="Note 27 20" xfId="9431"/>
    <cellStyle name="Note 27 21" xfId="9432"/>
    <cellStyle name="Note 27 3" xfId="9433"/>
    <cellStyle name="Note 27 4" xfId="9434"/>
    <cellStyle name="Note 27 5" xfId="9435"/>
    <cellStyle name="Note 27 6" xfId="9436"/>
    <cellStyle name="Note 27 7" xfId="9437"/>
    <cellStyle name="Note 27 8" xfId="9438"/>
    <cellStyle name="Note 27 9" xfId="9439"/>
    <cellStyle name="Note 28" xfId="3132"/>
    <cellStyle name="Note 28 10" xfId="9440"/>
    <cellStyle name="Note 28 11" xfId="9441"/>
    <cellStyle name="Note 28 12" xfId="9442"/>
    <cellStyle name="Note 28 13" xfId="9443"/>
    <cellStyle name="Note 28 14" xfId="9444"/>
    <cellStyle name="Note 28 15" xfId="9445"/>
    <cellStyle name="Note 28 16" xfId="9446"/>
    <cellStyle name="Note 28 17" xfId="9447"/>
    <cellStyle name="Note 28 18" xfId="9448"/>
    <cellStyle name="Note 28 19" xfId="9449"/>
    <cellStyle name="Note 28 2" xfId="9450"/>
    <cellStyle name="Note 28 20" xfId="9451"/>
    <cellStyle name="Note 28 21" xfId="9452"/>
    <cellStyle name="Note 28 3" xfId="9453"/>
    <cellStyle name="Note 28 4" xfId="9454"/>
    <cellStyle name="Note 28 5" xfId="9455"/>
    <cellStyle name="Note 28 6" xfId="9456"/>
    <cellStyle name="Note 28 7" xfId="9457"/>
    <cellStyle name="Note 28 8" xfId="9458"/>
    <cellStyle name="Note 28 9" xfId="9459"/>
    <cellStyle name="Note 29" xfId="3133"/>
    <cellStyle name="Note 29 10" xfId="9460"/>
    <cellStyle name="Note 29 11" xfId="9461"/>
    <cellStyle name="Note 29 12" xfId="9462"/>
    <cellStyle name="Note 29 13" xfId="9463"/>
    <cellStyle name="Note 29 14" xfId="9464"/>
    <cellStyle name="Note 29 15" xfId="9465"/>
    <cellStyle name="Note 29 16" xfId="9466"/>
    <cellStyle name="Note 29 17" xfId="9467"/>
    <cellStyle name="Note 29 18" xfId="9468"/>
    <cellStyle name="Note 29 19" xfId="9469"/>
    <cellStyle name="Note 29 2" xfId="9470"/>
    <cellStyle name="Note 29 20" xfId="9471"/>
    <cellStyle name="Note 29 21" xfId="9472"/>
    <cellStyle name="Note 29 3" xfId="9473"/>
    <cellStyle name="Note 29 4" xfId="9474"/>
    <cellStyle name="Note 29 5" xfId="9475"/>
    <cellStyle name="Note 29 6" xfId="9476"/>
    <cellStyle name="Note 29 7" xfId="9477"/>
    <cellStyle name="Note 29 8" xfId="9478"/>
    <cellStyle name="Note 29 9" xfId="9479"/>
    <cellStyle name="Note 3" xfId="3134"/>
    <cellStyle name="Note 3 10" xfId="9480"/>
    <cellStyle name="Note 3 11" xfId="9481"/>
    <cellStyle name="Note 3 12" xfId="9482"/>
    <cellStyle name="Note 3 13" xfId="9483"/>
    <cellStyle name="Note 3 14" xfId="9484"/>
    <cellStyle name="Note 3 15" xfId="9485"/>
    <cellStyle name="Note 3 16" xfId="9486"/>
    <cellStyle name="Note 3 17" xfId="9487"/>
    <cellStyle name="Note 3 18" xfId="9488"/>
    <cellStyle name="Note 3 19" xfId="9489"/>
    <cellStyle name="Note 3 2" xfId="9490"/>
    <cellStyle name="Note 3 20" xfId="9491"/>
    <cellStyle name="Note 3 21" xfId="9492"/>
    <cellStyle name="Note 3 3" xfId="9493"/>
    <cellStyle name="Note 3 4" xfId="9494"/>
    <cellStyle name="Note 3 5" xfId="9495"/>
    <cellStyle name="Note 3 6" xfId="9496"/>
    <cellStyle name="Note 3 7" xfId="9497"/>
    <cellStyle name="Note 3 8" xfId="9498"/>
    <cellStyle name="Note 3 9" xfId="9499"/>
    <cellStyle name="Note 30" xfId="3135"/>
    <cellStyle name="Note 30 10" xfId="9500"/>
    <cellStyle name="Note 30 11" xfId="9501"/>
    <cellStyle name="Note 30 12" xfId="9502"/>
    <cellStyle name="Note 30 13" xfId="9503"/>
    <cellStyle name="Note 30 14" xfId="9504"/>
    <cellStyle name="Note 30 15" xfId="9505"/>
    <cellStyle name="Note 30 16" xfId="9506"/>
    <cellStyle name="Note 30 17" xfId="9507"/>
    <cellStyle name="Note 30 18" xfId="9508"/>
    <cellStyle name="Note 30 19" xfId="9509"/>
    <cellStyle name="Note 30 2" xfId="9510"/>
    <cellStyle name="Note 30 20" xfId="9511"/>
    <cellStyle name="Note 30 21" xfId="9512"/>
    <cellStyle name="Note 30 3" xfId="9513"/>
    <cellStyle name="Note 30 4" xfId="9514"/>
    <cellStyle name="Note 30 5" xfId="9515"/>
    <cellStyle name="Note 30 6" xfId="9516"/>
    <cellStyle name="Note 30 7" xfId="9517"/>
    <cellStyle name="Note 30 8" xfId="9518"/>
    <cellStyle name="Note 30 9" xfId="9519"/>
    <cellStyle name="Note 31" xfId="3136"/>
    <cellStyle name="Note 31 10" xfId="9520"/>
    <cellStyle name="Note 31 11" xfId="9521"/>
    <cellStyle name="Note 31 12" xfId="9522"/>
    <cellStyle name="Note 31 13" xfId="9523"/>
    <cellStyle name="Note 31 14" xfId="9524"/>
    <cellStyle name="Note 31 15" xfId="9525"/>
    <cellStyle name="Note 31 16" xfId="9526"/>
    <cellStyle name="Note 31 17" xfId="9527"/>
    <cellStyle name="Note 31 18" xfId="9528"/>
    <cellStyle name="Note 31 19" xfId="9529"/>
    <cellStyle name="Note 31 2" xfId="9530"/>
    <cellStyle name="Note 31 20" xfId="9531"/>
    <cellStyle name="Note 31 21" xfId="9532"/>
    <cellStyle name="Note 31 3" xfId="9533"/>
    <cellStyle name="Note 31 4" xfId="9534"/>
    <cellStyle name="Note 31 5" xfId="9535"/>
    <cellStyle name="Note 31 6" xfId="9536"/>
    <cellStyle name="Note 31 7" xfId="9537"/>
    <cellStyle name="Note 31 8" xfId="9538"/>
    <cellStyle name="Note 31 9" xfId="9539"/>
    <cellStyle name="Note 32" xfId="3137"/>
    <cellStyle name="Note 32 10" xfId="9540"/>
    <cellStyle name="Note 32 11" xfId="9541"/>
    <cellStyle name="Note 32 12" xfId="9542"/>
    <cellStyle name="Note 32 13" xfId="9543"/>
    <cellStyle name="Note 32 14" xfId="9544"/>
    <cellStyle name="Note 32 15" xfId="9545"/>
    <cellStyle name="Note 32 16" xfId="9546"/>
    <cellStyle name="Note 32 17" xfId="9547"/>
    <cellStyle name="Note 32 18" xfId="9548"/>
    <cellStyle name="Note 32 19" xfId="9549"/>
    <cellStyle name="Note 32 2" xfId="9550"/>
    <cellStyle name="Note 32 20" xfId="9551"/>
    <cellStyle name="Note 32 21" xfId="9552"/>
    <cellStyle name="Note 32 3" xfId="9553"/>
    <cellStyle name="Note 32 4" xfId="9554"/>
    <cellStyle name="Note 32 5" xfId="9555"/>
    <cellStyle name="Note 32 6" xfId="9556"/>
    <cellStyle name="Note 32 7" xfId="9557"/>
    <cellStyle name="Note 32 8" xfId="9558"/>
    <cellStyle name="Note 32 9" xfId="9559"/>
    <cellStyle name="Note 33" xfId="3138"/>
    <cellStyle name="Note 33 10" xfId="9560"/>
    <cellStyle name="Note 33 11" xfId="9561"/>
    <cellStyle name="Note 33 12" xfId="9562"/>
    <cellStyle name="Note 33 13" xfId="9563"/>
    <cellStyle name="Note 33 14" xfId="9564"/>
    <cellStyle name="Note 33 15" xfId="9565"/>
    <cellStyle name="Note 33 16" xfId="9566"/>
    <cellStyle name="Note 33 17" xfId="9567"/>
    <cellStyle name="Note 33 18" xfId="9568"/>
    <cellStyle name="Note 33 19" xfId="9569"/>
    <cellStyle name="Note 33 2" xfId="9570"/>
    <cellStyle name="Note 33 20" xfId="9571"/>
    <cellStyle name="Note 33 21" xfId="9572"/>
    <cellStyle name="Note 33 3" xfId="9573"/>
    <cellStyle name="Note 33 4" xfId="9574"/>
    <cellStyle name="Note 33 5" xfId="9575"/>
    <cellStyle name="Note 33 6" xfId="9576"/>
    <cellStyle name="Note 33 7" xfId="9577"/>
    <cellStyle name="Note 33 8" xfId="9578"/>
    <cellStyle name="Note 33 9" xfId="9579"/>
    <cellStyle name="Note 34" xfId="3139"/>
    <cellStyle name="Note 34 10" xfId="9580"/>
    <cellStyle name="Note 34 11" xfId="9581"/>
    <cellStyle name="Note 34 12" xfId="9582"/>
    <cellStyle name="Note 34 13" xfId="9583"/>
    <cellStyle name="Note 34 14" xfId="9584"/>
    <cellStyle name="Note 34 15" xfId="9585"/>
    <cellStyle name="Note 34 16" xfId="9586"/>
    <cellStyle name="Note 34 17" xfId="9587"/>
    <cellStyle name="Note 34 18" xfId="9588"/>
    <cellStyle name="Note 34 19" xfId="9589"/>
    <cellStyle name="Note 34 2" xfId="9590"/>
    <cellStyle name="Note 34 20" xfId="9591"/>
    <cellStyle name="Note 34 21" xfId="9592"/>
    <cellStyle name="Note 34 3" xfId="9593"/>
    <cellStyle name="Note 34 4" xfId="9594"/>
    <cellStyle name="Note 34 5" xfId="9595"/>
    <cellStyle name="Note 34 6" xfId="9596"/>
    <cellStyle name="Note 34 7" xfId="9597"/>
    <cellStyle name="Note 34 8" xfId="9598"/>
    <cellStyle name="Note 34 9" xfId="9599"/>
    <cellStyle name="Note 35" xfId="3140"/>
    <cellStyle name="Note 35 10" xfId="9600"/>
    <cellStyle name="Note 35 11" xfId="9601"/>
    <cellStyle name="Note 35 12" xfId="9602"/>
    <cellStyle name="Note 35 13" xfId="9603"/>
    <cellStyle name="Note 35 14" xfId="9604"/>
    <cellStyle name="Note 35 15" xfId="9605"/>
    <cellStyle name="Note 35 16" xfId="9606"/>
    <cellStyle name="Note 35 17" xfId="9607"/>
    <cellStyle name="Note 35 18" xfId="9608"/>
    <cellStyle name="Note 35 19" xfId="9609"/>
    <cellStyle name="Note 35 2" xfId="9610"/>
    <cellStyle name="Note 35 20" xfId="9611"/>
    <cellStyle name="Note 35 21" xfId="9612"/>
    <cellStyle name="Note 35 3" xfId="9613"/>
    <cellStyle name="Note 35 4" xfId="9614"/>
    <cellStyle name="Note 35 5" xfId="9615"/>
    <cellStyle name="Note 35 6" xfId="9616"/>
    <cellStyle name="Note 35 7" xfId="9617"/>
    <cellStyle name="Note 35 8" xfId="9618"/>
    <cellStyle name="Note 35 9" xfId="9619"/>
    <cellStyle name="Note 36" xfId="3141"/>
    <cellStyle name="Note 36 10" xfId="9620"/>
    <cellStyle name="Note 36 11" xfId="9621"/>
    <cellStyle name="Note 36 12" xfId="9622"/>
    <cellStyle name="Note 36 13" xfId="9623"/>
    <cellStyle name="Note 36 14" xfId="9624"/>
    <cellStyle name="Note 36 15" xfId="9625"/>
    <cellStyle name="Note 36 16" xfId="9626"/>
    <cellStyle name="Note 36 17" xfId="9627"/>
    <cellStyle name="Note 36 18" xfId="9628"/>
    <cellStyle name="Note 36 19" xfId="9629"/>
    <cellStyle name="Note 36 2" xfId="9630"/>
    <cellStyle name="Note 36 20" xfId="9631"/>
    <cellStyle name="Note 36 21" xfId="9632"/>
    <cellStyle name="Note 36 3" xfId="9633"/>
    <cellStyle name="Note 36 4" xfId="9634"/>
    <cellStyle name="Note 36 5" xfId="9635"/>
    <cellStyle name="Note 36 6" xfId="9636"/>
    <cellStyle name="Note 36 7" xfId="9637"/>
    <cellStyle name="Note 36 8" xfId="9638"/>
    <cellStyle name="Note 36 9" xfId="9639"/>
    <cellStyle name="Note 37" xfId="3142"/>
    <cellStyle name="Note 37 10" xfId="9640"/>
    <cellStyle name="Note 37 11" xfId="9641"/>
    <cellStyle name="Note 37 12" xfId="9642"/>
    <cellStyle name="Note 37 13" xfId="9643"/>
    <cellStyle name="Note 37 14" xfId="9644"/>
    <cellStyle name="Note 37 15" xfId="9645"/>
    <cellStyle name="Note 37 16" xfId="9646"/>
    <cellStyle name="Note 37 17" xfId="9647"/>
    <cellStyle name="Note 37 18" xfId="9648"/>
    <cellStyle name="Note 37 19" xfId="9649"/>
    <cellStyle name="Note 37 2" xfId="9650"/>
    <cellStyle name="Note 37 20" xfId="9651"/>
    <cellStyle name="Note 37 21" xfId="9652"/>
    <cellStyle name="Note 37 3" xfId="9653"/>
    <cellStyle name="Note 37 4" xfId="9654"/>
    <cellStyle name="Note 37 5" xfId="9655"/>
    <cellStyle name="Note 37 6" xfId="9656"/>
    <cellStyle name="Note 37 7" xfId="9657"/>
    <cellStyle name="Note 37 8" xfId="9658"/>
    <cellStyle name="Note 37 9" xfId="9659"/>
    <cellStyle name="Note 38" xfId="3143"/>
    <cellStyle name="Note 38 10" xfId="9660"/>
    <cellStyle name="Note 38 11" xfId="9661"/>
    <cellStyle name="Note 38 12" xfId="9662"/>
    <cellStyle name="Note 38 13" xfId="9663"/>
    <cellStyle name="Note 38 14" xfId="9664"/>
    <cellStyle name="Note 38 15" xfId="9665"/>
    <cellStyle name="Note 38 16" xfId="9666"/>
    <cellStyle name="Note 38 17" xfId="9667"/>
    <cellStyle name="Note 38 18" xfId="9668"/>
    <cellStyle name="Note 38 19" xfId="9669"/>
    <cellStyle name="Note 38 2" xfId="9670"/>
    <cellStyle name="Note 38 20" xfId="9671"/>
    <cellStyle name="Note 38 21" xfId="9672"/>
    <cellStyle name="Note 38 3" xfId="9673"/>
    <cellStyle name="Note 38 4" xfId="9674"/>
    <cellStyle name="Note 38 5" xfId="9675"/>
    <cellStyle name="Note 38 6" xfId="9676"/>
    <cellStyle name="Note 38 7" xfId="9677"/>
    <cellStyle name="Note 38 8" xfId="9678"/>
    <cellStyle name="Note 38 9" xfId="9679"/>
    <cellStyle name="Note 39" xfId="3144"/>
    <cellStyle name="Note 39 10" xfId="9680"/>
    <cellStyle name="Note 39 11" xfId="9681"/>
    <cellStyle name="Note 39 12" xfId="9682"/>
    <cellStyle name="Note 39 13" xfId="9683"/>
    <cellStyle name="Note 39 14" xfId="9684"/>
    <cellStyle name="Note 39 15" xfId="9685"/>
    <cellStyle name="Note 39 16" xfId="9686"/>
    <cellStyle name="Note 39 17" xfId="9687"/>
    <cellStyle name="Note 39 18" xfId="9688"/>
    <cellStyle name="Note 39 19" xfId="9689"/>
    <cellStyle name="Note 39 2" xfId="9690"/>
    <cellStyle name="Note 39 20" xfId="9691"/>
    <cellStyle name="Note 39 21" xfId="9692"/>
    <cellStyle name="Note 39 3" xfId="9693"/>
    <cellStyle name="Note 39 4" xfId="9694"/>
    <cellStyle name="Note 39 5" xfId="9695"/>
    <cellStyle name="Note 39 6" xfId="9696"/>
    <cellStyle name="Note 39 7" xfId="9697"/>
    <cellStyle name="Note 39 8" xfId="9698"/>
    <cellStyle name="Note 39 9" xfId="9699"/>
    <cellStyle name="Note 4" xfId="3145"/>
    <cellStyle name="Note 4 10" xfId="9700"/>
    <cellStyle name="Note 4 11" xfId="9701"/>
    <cellStyle name="Note 4 12" xfId="9702"/>
    <cellStyle name="Note 4 13" xfId="9703"/>
    <cellStyle name="Note 4 14" xfId="9704"/>
    <cellStyle name="Note 4 15" xfId="9705"/>
    <cellStyle name="Note 4 16" xfId="9706"/>
    <cellStyle name="Note 4 17" xfId="9707"/>
    <cellStyle name="Note 4 18" xfId="9708"/>
    <cellStyle name="Note 4 19" xfId="9709"/>
    <cellStyle name="Note 4 2" xfId="9710"/>
    <cellStyle name="Note 4 20" xfId="9711"/>
    <cellStyle name="Note 4 21" xfId="9712"/>
    <cellStyle name="Note 4 3" xfId="9713"/>
    <cellStyle name="Note 4 4" xfId="9714"/>
    <cellStyle name="Note 4 5" xfId="9715"/>
    <cellStyle name="Note 4 6" xfId="9716"/>
    <cellStyle name="Note 4 7" xfId="9717"/>
    <cellStyle name="Note 4 8" xfId="9718"/>
    <cellStyle name="Note 4 9" xfId="9719"/>
    <cellStyle name="Note 40" xfId="3146"/>
    <cellStyle name="Note 40 10" xfId="9720"/>
    <cellStyle name="Note 40 11" xfId="9721"/>
    <cellStyle name="Note 40 12" xfId="9722"/>
    <cellStyle name="Note 40 13" xfId="9723"/>
    <cellStyle name="Note 40 14" xfId="9724"/>
    <cellStyle name="Note 40 15" xfId="9725"/>
    <cellStyle name="Note 40 16" xfId="9726"/>
    <cellStyle name="Note 40 17" xfId="9727"/>
    <cellStyle name="Note 40 18" xfId="9728"/>
    <cellStyle name="Note 40 19" xfId="9729"/>
    <cellStyle name="Note 40 2" xfId="9730"/>
    <cellStyle name="Note 40 20" xfId="9731"/>
    <cellStyle name="Note 40 21" xfId="9732"/>
    <cellStyle name="Note 40 3" xfId="9733"/>
    <cellStyle name="Note 40 4" xfId="9734"/>
    <cellStyle name="Note 40 5" xfId="9735"/>
    <cellStyle name="Note 40 6" xfId="9736"/>
    <cellStyle name="Note 40 7" xfId="9737"/>
    <cellStyle name="Note 40 8" xfId="9738"/>
    <cellStyle name="Note 40 9" xfId="9739"/>
    <cellStyle name="Note 41" xfId="3147"/>
    <cellStyle name="Note 41 10" xfId="9740"/>
    <cellStyle name="Note 41 11" xfId="9741"/>
    <cellStyle name="Note 41 12" xfId="9742"/>
    <cellStyle name="Note 41 13" xfId="9743"/>
    <cellStyle name="Note 41 14" xfId="9744"/>
    <cellStyle name="Note 41 15" xfId="9745"/>
    <cellStyle name="Note 41 16" xfId="9746"/>
    <cellStyle name="Note 41 17" xfId="9747"/>
    <cellStyle name="Note 41 18" xfId="9748"/>
    <cellStyle name="Note 41 19" xfId="9749"/>
    <cellStyle name="Note 41 2" xfId="9750"/>
    <cellStyle name="Note 41 20" xfId="9751"/>
    <cellStyle name="Note 41 21" xfId="9752"/>
    <cellStyle name="Note 41 3" xfId="9753"/>
    <cellStyle name="Note 41 4" xfId="9754"/>
    <cellStyle name="Note 41 5" xfId="9755"/>
    <cellStyle name="Note 41 6" xfId="9756"/>
    <cellStyle name="Note 41 7" xfId="9757"/>
    <cellStyle name="Note 41 8" xfId="9758"/>
    <cellStyle name="Note 41 9" xfId="9759"/>
    <cellStyle name="Note 42" xfId="3148"/>
    <cellStyle name="Note 42 10" xfId="9760"/>
    <cellStyle name="Note 42 11" xfId="9761"/>
    <cellStyle name="Note 42 12" xfId="9762"/>
    <cellStyle name="Note 42 13" xfId="9763"/>
    <cellStyle name="Note 42 14" xfId="9764"/>
    <cellStyle name="Note 42 15" xfId="9765"/>
    <cellStyle name="Note 42 16" xfId="9766"/>
    <cellStyle name="Note 42 17" xfId="9767"/>
    <cellStyle name="Note 42 18" xfId="9768"/>
    <cellStyle name="Note 42 19" xfId="9769"/>
    <cellStyle name="Note 42 2" xfId="9770"/>
    <cellStyle name="Note 42 20" xfId="9771"/>
    <cellStyle name="Note 42 21" xfId="9772"/>
    <cellStyle name="Note 42 3" xfId="9773"/>
    <cellStyle name="Note 42 4" xfId="9774"/>
    <cellStyle name="Note 42 5" xfId="9775"/>
    <cellStyle name="Note 42 6" xfId="9776"/>
    <cellStyle name="Note 42 7" xfId="9777"/>
    <cellStyle name="Note 42 8" xfId="9778"/>
    <cellStyle name="Note 42 9" xfId="9779"/>
    <cellStyle name="Note 43" xfId="3149"/>
    <cellStyle name="Note 43 10" xfId="9780"/>
    <cellStyle name="Note 43 11" xfId="9781"/>
    <cellStyle name="Note 43 12" xfId="9782"/>
    <cellStyle name="Note 43 13" xfId="9783"/>
    <cellStyle name="Note 43 14" xfId="9784"/>
    <cellStyle name="Note 43 15" xfId="9785"/>
    <cellStyle name="Note 43 16" xfId="9786"/>
    <cellStyle name="Note 43 17" xfId="9787"/>
    <cellStyle name="Note 43 18" xfId="9788"/>
    <cellStyle name="Note 43 19" xfId="9789"/>
    <cellStyle name="Note 43 2" xfId="9790"/>
    <cellStyle name="Note 43 20" xfId="9791"/>
    <cellStyle name="Note 43 21" xfId="9792"/>
    <cellStyle name="Note 43 3" xfId="9793"/>
    <cellStyle name="Note 43 4" xfId="9794"/>
    <cellStyle name="Note 43 5" xfId="9795"/>
    <cellStyle name="Note 43 6" xfId="9796"/>
    <cellStyle name="Note 43 7" xfId="9797"/>
    <cellStyle name="Note 43 8" xfId="9798"/>
    <cellStyle name="Note 43 9" xfId="9799"/>
    <cellStyle name="Note 44" xfId="3150"/>
    <cellStyle name="Note 44 10" xfId="9800"/>
    <cellStyle name="Note 44 11" xfId="9801"/>
    <cellStyle name="Note 44 12" xfId="9802"/>
    <cellStyle name="Note 44 13" xfId="9803"/>
    <cellStyle name="Note 44 14" xfId="9804"/>
    <cellStyle name="Note 44 15" xfId="9805"/>
    <cellStyle name="Note 44 16" xfId="9806"/>
    <cellStyle name="Note 44 17" xfId="9807"/>
    <cellStyle name="Note 44 18" xfId="9808"/>
    <cellStyle name="Note 44 19" xfId="9809"/>
    <cellStyle name="Note 44 2" xfId="9810"/>
    <cellStyle name="Note 44 20" xfId="9811"/>
    <cellStyle name="Note 44 21" xfId="9812"/>
    <cellStyle name="Note 44 3" xfId="9813"/>
    <cellStyle name="Note 44 4" xfId="9814"/>
    <cellStyle name="Note 44 5" xfId="9815"/>
    <cellStyle name="Note 44 6" xfId="9816"/>
    <cellStyle name="Note 44 7" xfId="9817"/>
    <cellStyle name="Note 44 8" xfId="9818"/>
    <cellStyle name="Note 44 9" xfId="9819"/>
    <cellStyle name="Note 45" xfId="3151"/>
    <cellStyle name="Note 45 10" xfId="9820"/>
    <cellStyle name="Note 45 11" xfId="9821"/>
    <cellStyle name="Note 45 12" xfId="9822"/>
    <cellStyle name="Note 45 13" xfId="9823"/>
    <cellStyle name="Note 45 14" xfId="9824"/>
    <cellStyle name="Note 45 15" xfId="9825"/>
    <cellStyle name="Note 45 16" xfId="9826"/>
    <cellStyle name="Note 45 17" xfId="9827"/>
    <cellStyle name="Note 45 18" xfId="9828"/>
    <cellStyle name="Note 45 19" xfId="9829"/>
    <cellStyle name="Note 45 2" xfId="9830"/>
    <cellStyle name="Note 45 20" xfId="9831"/>
    <cellStyle name="Note 45 21" xfId="9832"/>
    <cellStyle name="Note 45 3" xfId="9833"/>
    <cellStyle name="Note 45 4" xfId="9834"/>
    <cellStyle name="Note 45 5" xfId="9835"/>
    <cellStyle name="Note 45 6" xfId="9836"/>
    <cellStyle name="Note 45 7" xfId="9837"/>
    <cellStyle name="Note 45 8" xfId="9838"/>
    <cellStyle name="Note 45 9" xfId="9839"/>
    <cellStyle name="Note 46" xfId="3152"/>
    <cellStyle name="Note 46 10" xfId="9840"/>
    <cellStyle name="Note 46 11" xfId="9841"/>
    <cellStyle name="Note 46 12" xfId="9842"/>
    <cellStyle name="Note 46 13" xfId="9843"/>
    <cellStyle name="Note 46 14" xfId="9844"/>
    <cellStyle name="Note 46 15" xfId="9845"/>
    <cellStyle name="Note 46 16" xfId="9846"/>
    <cellStyle name="Note 46 17" xfId="9847"/>
    <cellStyle name="Note 46 18" xfId="9848"/>
    <cellStyle name="Note 46 19" xfId="9849"/>
    <cellStyle name="Note 46 2" xfId="9850"/>
    <cellStyle name="Note 46 20" xfId="9851"/>
    <cellStyle name="Note 46 21" xfId="9852"/>
    <cellStyle name="Note 46 3" xfId="9853"/>
    <cellStyle name="Note 46 4" xfId="9854"/>
    <cellStyle name="Note 46 5" xfId="9855"/>
    <cellStyle name="Note 46 6" xfId="9856"/>
    <cellStyle name="Note 46 7" xfId="9857"/>
    <cellStyle name="Note 46 8" xfId="9858"/>
    <cellStyle name="Note 46 9" xfId="9859"/>
    <cellStyle name="Note 47" xfId="3153"/>
    <cellStyle name="Note 47 10" xfId="9860"/>
    <cellStyle name="Note 47 11" xfId="9861"/>
    <cellStyle name="Note 47 12" xfId="9862"/>
    <cellStyle name="Note 47 13" xfId="9863"/>
    <cellStyle name="Note 47 14" xfId="9864"/>
    <cellStyle name="Note 47 15" xfId="9865"/>
    <cellStyle name="Note 47 16" xfId="9866"/>
    <cellStyle name="Note 47 17" xfId="9867"/>
    <cellStyle name="Note 47 18" xfId="9868"/>
    <cellStyle name="Note 47 19" xfId="9869"/>
    <cellStyle name="Note 47 2" xfId="9870"/>
    <cellStyle name="Note 47 20" xfId="9871"/>
    <cellStyle name="Note 47 21" xfId="9872"/>
    <cellStyle name="Note 47 3" xfId="9873"/>
    <cellStyle name="Note 47 4" xfId="9874"/>
    <cellStyle name="Note 47 5" xfId="9875"/>
    <cellStyle name="Note 47 6" xfId="9876"/>
    <cellStyle name="Note 47 7" xfId="9877"/>
    <cellStyle name="Note 47 8" xfId="9878"/>
    <cellStyle name="Note 47 9" xfId="9879"/>
    <cellStyle name="Note 48" xfId="3154"/>
    <cellStyle name="Note 48 10" xfId="9880"/>
    <cellStyle name="Note 48 11" xfId="9881"/>
    <cellStyle name="Note 48 12" xfId="9882"/>
    <cellStyle name="Note 48 13" xfId="9883"/>
    <cellStyle name="Note 48 14" xfId="9884"/>
    <cellStyle name="Note 48 15" xfId="9885"/>
    <cellStyle name="Note 48 16" xfId="9886"/>
    <cellStyle name="Note 48 17" xfId="9887"/>
    <cellStyle name="Note 48 18" xfId="9888"/>
    <cellStyle name="Note 48 19" xfId="9889"/>
    <cellStyle name="Note 48 2" xfId="9890"/>
    <cellStyle name="Note 48 20" xfId="9891"/>
    <cellStyle name="Note 48 21" xfId="9892"/>
    <cellStyle name="Note 48 3" xfId="9893"/>
    <cellStyle name="Note 48 4" xfId="9894"/>
    <cellStyle name="Note 48 5" xfId="9895"/>
    <cellStyle name="Note 48 6" xfId="9896"/>
    <cellStyle name="Note 48 7" xfId="9897"/>
    <cellStyle name="Note 48 8" xfId="9898"/>
    <cellStyle name="Note 48 9" xfId="9899"/>
    <cellStyle name="Note 49" xfId="3155"/>
    <cellStyle name="Note 49 10" xfId="9900"/>
    <cellStyle name="Note 49 11" xfId="9901"/>
    <cellStyle name="Note 49 12" xfId="9902"/>
    <cellStyle name="Note 49 13" xfId="9903"/>
    <cellStyle name="Note 49 14" xfId="9904"/>
    <cellStyle name="Note 49 15" xfId="9905"/>
    <cellStyle name="Note 49 16" xfId="9906"/>
    <cellStyle name="Note 49 17" xfId="9907"/>
    <cellStyle name="Note 49 18" xfId="9908"/>
    <cellStyle name="Note 49 19" xfId="9909"/>
    <cellStyle name="Note 49 2" xfId="9910"/>
    <cellStyle name="Note 49 20" xfId="9911"/>
    <cellStyle name="Note 49 21" xfId="9912"/>
    <cellStyle name="Note 49 3" xfId="9913"/>
    <cellStyle name="Note 49 4" xfId="9914"/>
    <cellStyle name="Note 49 5" xfId="9915"/>
    <cellStyle name="Note 49 6" xfId="9916"/>
    <cellStyle name="Note 49 7" xfId="9917"/>
    <cellStyle name="Note 49 8" xfId="9918"/>
    <cellStyle name="Note 49 9" xfId="9919"/>
    <cellStyle name="Note 5" xfId="3156"/>
    <cellStyle name="Note 5 10" xfId="9920"/>
    <cellStyle name="Note 5 11" xfId="9921"/>
    <cellStyle name="Note 5 12" xfId="9922"/>
    <cellStyle name="Note 5 13" xfId="9923"/>
    <cellStyle name="Note 5 14" xfId="9924"/>
    <cellStyle name="Note 5 15" xfId="9925"/>
    <cellStyle name="Note 5 16" xfId="9926"/>
    <cellStyle name="Note 5 17" xfId="9927"/>
    <cellStyle name="Note 5 18" xfId="9928"/>
    <cellStyle name="Note 5 19" xfId="9929"/>
    <cellStyle name="Note 5 2" xfId="9930"/>
    <cellStyle name="Note 5 20" xfId="9931"/>
    <cellStyle name="Note 5 21" xfId="9932"/>
    <cellStyle name="Note 5 3" xfId="9933"/>
    <cellStyle name="Note 5 4" xfId="9934"/>
    <cellStyle name="Note 5 5" xfId="9935"/>
    <cellStyle name="Note 5 6" xfId="9936"/>
    <cellStyle name="Note 5 7" xfId="9937"/>
    <cellStyle name="Note 5 8" xfId="9938"/>
    <cellStyle name="Note 5 9" xfId="9939"/>
    <cellStyle name="Note 50" xfId="3157"/>
    <cellStyle name="Note 50 10" xfId="9940"/>
    <cellStyle name="Note 50 11" xfId="9941"/>
    <cellStyle name="Note 50 12" xfId="9942"/>
    <cellStyle name="Note 50 13" xfId="9943"/>
    <cellStyle name="Note 50 14" xfId="9944"/>
    <cellStyle name="Note 50 15" xfId="9945"/>
    <cellStyle name="Note 50 16" xfId="9946"/>
    <cellStyle name="Note 50 17" xfId="9947"/>
    <cellStyle name="Note 50 18" xfId="9948"/>
    <cellStyle name="Note 50 19" xfId="9949"/>
    <cellStyle name="Note 50 2" xfId="9950"/>
    <cellStyle name="Note 50 20" xfId="9951"/>
    <cellStyle name="Note 50 21" xfId="9952"/>
    <cellStyle name="Note 50 3" xfId="9953"/>
    <cellStyle name="Note 50 4" xfId="9954"/>
    <cellStyle name="Note 50 5" xfId="9955"/>
    <cellStyle name="Note 50 6" xfId="9956"/>
    <cellStyle name="Note 50 7" xfId="9957"/>
    <cellStyle name="Note 50 8" xfId="9958"/>
    <cellStyle name="Note 50 9" xfId="9959"/>
    <cellStyle name="Note 51" xfId="3158"/>
    <cellStyle name="Note 51 10" xfId="9960"/>
    <cellStyle name="Note 51 11" xfId="9961"/>
    <cellStyle name="Note 51 12" xfId="9962"/>
    <cellStyle name="Note 51 13" xfId="9963"/>
    <cellStyle name="Note 51 14" xfId="9964"/>
    <cellStyle name="Note 51 15" xfId="9965"/>
    <cellStyle name="Note 51 16" xfId="9966"/>
    <cellStyle name="Note 51 17" xfId="9967"/>
    <cellStyle name="Note 51 18" xfId="9968"/>
    <cellStyle name="Note 51 19" xfId="9969"/>
    <cellStyle name="Note 51 2" xfId="9970"/>
    <cellStyle name="Note 51 20" xfId="9971"/>
    <cellStyle name="Note 51 21" xfId="9972"/>
    <cellStyle name="Note 51 3" xfId="9973"/>
    <cellStyle name="Note 51 4" xfId="9974"/>
    <cellStyle name="Note 51 5" xfId="9975"/>
    <cellStyle name="Note 51 6" xfId="9976"/>
    <cellStyle name="Note 51 7" xfId="9977"/>
    <cellStyle name="Note 51 8" xfId="9978"/>
    <cellStyle name="Note 51 9" xfId="9979"/>
    <cellStyle name="Note 52" xfId="3159"/>
    <cellStyle name="Note 52 10" xfId="9980"/>
    <cellStyle name="Note 52 11" xfId="9981"/>
    <cellStyle name="Note 52 12" xfId="9982"/>
    <cellStyle name="Note 52 13" xfId="9983"/>
    <cellStyle name="Note 52 14" xfId="9984"/>
    <cellStyle name="Note 52 15" xfId="9985"/>
    <cellStyle name="Note 52 16" xfId="9986"/>
    <cellStyle name="Note 52 17" xfId="9987"/>
    <cellStyle name="Note 52 18" xfId="9988"/>
    <cellStyle name="Note 52 19" xfId="9989"/>
    <cellStyle name="Note 52 2" xfId="9990"/>
    <cellStyle name="Note 52 20" xfId="9991"/>
    <cellStyle name="Note 52 21" xfId="9992"/>
    <cellStyle name="Note 52 3" xfId="9993"/>
    <cellStyle name="Note 52 4" xfId="9994"/>
    <cellStyle name="Note 52 5" xfId="9995"/>
    <cellStyle name="Note 52 6" xfId="9996"/>
    <cellStyle name="Note 52 7" xfId="9997"/>
    <cellStyle name="Note 52 8" xfId="9998"/>
    <cellStyle name="Note 52 9" xfId="9999"/>
    <cellStyle name="Note 53" xfId="3160"/>
    <cellStyle name="Note 53 10" xfId="10000"/>
    <cellStyle name="Note 53 11" xfId="10001"/>
    <cellStyle name="Note 53 12" xfId="10002"/>
    <cellStyle name="Note 53 13" xfId="10003"/>
    <cellStyle name="Note 53 14" xfId="10004"/>
    <cellStyle name="Note 53 15" xfId="10005"/>
    <cellStyle name="Note 53 16" xfId="10006"/>
    <cellStyle name="Note 53 17" xfId="10007"/>
    <cellStyle name="Note 53 18" xfId="10008"/>
    <cellStyle name="Note 53 19" xfId="10009"/>
    <cellStyle name="Note 53 2" xfId="10010"/>
    <cellStyle name="Note 53 20" xfId="10011"/>
    <cellStyle name="Note 53 21" xfId="10012"/>
    <cellStyle name="Note 53 3" xfId="10013"/>
    <cellStyle name="Note 53 4" xfId="10014"/>
    <cellStyle name="Note 53 5" xfId="10015"/>
    <cellStyle name="Note 53 6" xfId="10016"/>
    <cellStyle name="Note 53 7" xfId="10017"/>
    <cellStyle name="Note 53 8" xfId="10018"/>
    <cellStyle name="Note 53 9" xfId="10019"/>
    <cellStyle name="Note 54" xfId="3161"/>
    <cellStyle name="Note 54 10" xfId="10020"/>
    <cellStyle name="Note 54 11" xfId="10021"/>
    <cellStyle name="Note 54 12" xfId="10022"/>
    <cellStyle name="Note 54 13" xfId="10023"/>
    <cellStyle name="Note 54 14" xfId="10024"/>
    <cellStyle name="Note 54 15" xfId="10025"/>
    <cellStyle name="Note 54 16" xfId="10026"/>
    <cellStyle name="Note 54 17" xfId="10027"/>
    <cellStyle name="Note 54 18" xfId="10028"/>
    <cellStyle name="Note 54 19" xfId="10029"/>
    <cellStyle name="Note 54 2" xfId="10030"/>
    <cellStyle name="Note 54 20" xfId="10031"/>
    <cellStyle name="Note 54 21" xfId="10032"/>
    <cellStyle name="Note 54 3" xfId="10033"/>
    <cellStyle name="Note 54 4" xfId="10034"/>
    <cellStyle name="Note 54 5" xfId="10035"/>
    <cellStyle name="Note 54 6" xfId="10036"/>
    <cellStyle name="Note 54 7" xfId="10037"/>
    <cellStyle name="Note 54 8" xfId="10038"/>
    <cellStyle name="Note 54 9" xfId="10039"/>
    <cellStyle name="Note 55" xfId="3162"/>
    <cellStyle name="Note 55 10" xfId="10040"/>
    <cellStyle name="Note 55 11" xfId="10041"/>
    <cellStyle name="Note 55 12" xfId="10042"/>
    <cellStyle name="Note 55 13" xfId="10043"/>
    <cellStyle name="Note 55 14" xfId="10044"/>
    <cellStyle name="Note 55 15" xfId="10045"/>
    <cellStyle name="Note 55 16" xfId="10046"/>
    <cellStyle name="Note 55 17" xfId="10047"/>
    <cellStyle name="Note 55 18" xfId="10048"/>
    <cellStyle name="Note 55 19" xfId="10049"/>
    <cellStyle name="Note 55 2" xfId="10050"/>
    <cellStyle name="Note 55 20" xfId="10051"/>
    <cellStyle name="Note 55 21" xfId="10052"/>
    <cellStyle name="Note 55 3" xfId="10053"/>
    <cellStyle name="Note 55 4" xfId="10054"/>
    <cellStyle name="Note 55 5" xfId="10055"/>
    <cellStyle name="Note 55 6" xfId="10056"/>
    <cellStyle name="Note 55 7" xfId="10057"/>
    <cellStyle name="Note 55 8" xfId="10058"/>
    <cellStyle name="Note 55 9" xfId="10059"/>
    <cellStyle name="Note 56" xfId="3163"/>
    <cellStyle name="Note 56 10" xfId="10060"/>
    <cellStyle name="Note 56 11" xfId="10061"/>
    <cellStyle name="Note 56 12" xfId="10062"/>
    <cellStyle name="Note 56 13" xfId="10063"/>
    <cellStyle name="Note 56 14" xfId="10064"/>
    <cellStyle name="Note 56 15" xfId="10065"/>
    <cellStyle name="Note 56 16" xfId="10066"/>
    <cellStyle name="Note 56 17" xfId="10067"/>
    <cellStyle name="Note 56 18" xfId="10068"/>
    <cellStyle name="Note 56 19" xfId="10069"/>
    <cellStyle name="Note 56 2" xfId="10070"/>
    <cellStyle name="Note 56 20" xfId="10071"/>
    <cellStyle name="Note 56 21" xfId="10072"/>
    <cellStyle name="Note 56 3" xfId="10073"/>
    <cellStyle name="Note 56 4" xfId="10074"/>
    <cellStyle name="Note 56 5" xfId="10075"/>
    <cellStyle name="Note 56 6" xfId="10076"/>
    <cellStyle name="Note 56 7" xfId="10077"/>
    <cellStyle name="Note 56 8" xfId="10078"/>
    <cellStyle name="Note 56 9" xfId="10079"/>
    <cellStyle name="Note 57" xfId="3164"/>
    <cellStyle name="Note 57 10" xfId="10080"/>
    <cellStyle name="Note 57 11" xfId="10081"/>
    <cellStyle name="Note 57 12" xfId="10082"/>
    <cellStyle name="Note 57 13" xfId="10083"/>
    <cellStyle name="Note 57 14" xfId="10084"/>
    <cellStyle name="Note 57 15" xfId="10085"/>
    <cellStyle name="Note 57 16" xfId="10086"/>
    <cellStyle name="Note 57 17" xfId="10087"/>
    <cellStyle name="Note 57 18" xfId="10088"/>
    <cellStyle name="Note 57 19" xfId="10089"/>
    <cellStyle name="Note 57 2" xfId="10090"/>
    <cellStyle name="Note 57 20" xfId="10091"/>
    <cellStyle name="Note 57 21" xfId="10092"/>
    <cellStyle name="Note 57 3" xfId="10093"/>
    <cellStyle name="Note 57 4" xfId="10094"/>
    <cellStyle name="Note 57 5" xfId="10095"/>
    <cellStyle name="Note 57 6" xfId="10096"/>
    <cellStyle name="Note 57 7" xfId="10097"/>
    <cellStyle name="Note 57 8" xfId="10098"/>
    <cellStyle name="Note 57 9" xfId="10099"/>
    <cellStyle name="Note 58" xfId="3165"/>
    <cellStyle name="Note 58 10" xfId="10100"/>
    <cellStyle name="Note 58 11" xfId="10101"/>
    <cellStyle name="Note 58 12" xfId="10102"/>
    <cellStyle name="Note 58 13" xfId="10103"/>
    <cellStyle name="Note 58 14" xfId="10104"/>
    <cellStyle name="Note 58 15" xfId="10105"/>
    <cellStyle name="Note 58 16" xfId="10106"/>
    <cellStyle name="Note 58 17" xfId="10107"/>
    <cellStyle name="Note 58 18" xfId="10108"/>
    <cellStyle name="Note 58 19" xfId="10109"/>
    <cellStyle name="Note 58 2" xfId="10110"/>
    <cellStyle name="Note 58 20" xfId="10111"/>
    <cellStyle name="Note 58 21" xfId="10112"/>
    <cellStyle name="Note 58 3" xfId="10113"/>
    <cellStyle name="Note 58 4" xfId="10114"/>
    <cellStyle name="Note 58 5" xfId="10115"/>
    <cellStyle name="Note 58 6" xfId="10116"/>
    <cellStyle name="Note 58 7" xfId="10117"/>
    <cellStyle name="Note 58 8" xfId="10118"/>
    <cellStyle name="Note 58 9" xfId="10119"/>
    <cellStyle name="Note 59" xfId="3166"/>
    <cellStyle name="Note 59 10" xfId="10120"/>
    <cellStyle name="Note 59 11" xfId="10121"/>
    <cellStyle name="Note 59 12" xfId="10122"/>
    <cellStyle name="Note 59 13" xfId="10123"/>
    <cellStyle name="Note 59 14" xfId="10124"/>
    <cellStyle name="Note 59 15" xfId="10125"/>
    <cellStyle name="Note 59 16" xfId="10126"/>
    <cellStyle name="Note 59 17" xfId="10127"/>
    <cellStyle name="Note 59 18" xfId="10128"/>
    <cellStyle name="Note 59 19" xfId="10129"/>
    <cellStyle name="Note 59 2" xfId="10130"/>
    <cellStyle name="Note 59 20" xfId="10131"/>
    <cellStyle name="Note 59 21" xfId="10132"/>
    <cellStyle name="Note 59 3" xfId="10133"/>
    <cellStyle name="Note 59 4" xfId="10134"/>
    <cellStyle name="Note 59 5" xfId="10135"/>
    <cellStyle name="Note 59 6" xfId="10136"/>
    <cellStyle name="Note 59 7" xfId="10137"/>
    <cellStyle name="Note 59 8" xfId="10138"/>
    <cellStyle name="Note 59 9" xfId="10139"/>
    <cellStyle name="Note 6" xfId="3167"/>
    <cellStyle name="Note 6 10" xfId="10140"/>
    <cellStyle name="Note 6 11" xfId="10141"/>
    <cellStyle name="Note 6 12" xfId="10142"/>
    <cellStyle name="Note 6 13" xfId="10143"/>
    <cellStyle name="Note 6 14" xfId="10144"/>
    <cellStyle name="Note 6 15" xfId="10145"/>
    <cellStyle name="Note 6 16" xfId="10146"/>
    <cellStyle name="Note 6 17" xfId="10147"/>
    <cellStyle name="Note 6 18" xfId="10148"/>
    <cellStyle name="Note 6 19" xfId="10149"/>
    <cellStyle name="Note 6 2" xfId="10150"/>
    <cellStyle name="Note 6 20" xfId="10151"/>
    <cellStyle name="Note 6 21" xfId="10152"/>
    <cellStyle name="Note 6 3" xfId="10153"/>
    <cellStyle name="Note 6 4" xfId="10154"/>
    <cellStyle name="Note 6 5" xfId="10155"/>
    <cellStyle name="Note 6 6" xfId="10156"/>
    <cellStyle name="Note 6 7" xfId="10157"/>
    <cellStyle name="Note 6 8" xfId="10158"/>
    <cellStyle name="Note 6 9" xfId="10159"/>
    <cellStyle name="Note 60" xfId="3168"/>
    <cellStyle name="Note 60 10" xfId="10160"/>
    <cellStyle name="Note 60 11" xfId="10161"/>
    <cellStyle name="Note 60 12" xfId="10162"/>
    <cellStyle name="Note 60 13" xfId="10163"/>
    <cellStyle name="Note 60 14" xfId="10164"/>
    <cellStyle name="Note 60 15" xfId="10165"/>
    <cellStyle name="Note 60 16" xfId="10166"/>
    <cellStyle name="Note 60 17" xfId="10167"/>
    <cellStyle name="Note 60 18" xfId="10168"/>
    <cellStyle name="Note 60 19" xfId="10169"/>
    <cellStyle name="Note 60 2" xfId="10170"/>
    <cellStyle name="Note 60 20" xfId="10171"/>
    <cellStyle name="Note 60 21" xfId="10172"/>
    <cellStyle name="Note 60 3" xfId="10173"/>
    <cellStyle name="Note 60 4" xfId="10174"/>
    <cellStyle name="Note 60 5" xfId="10175"/>
    <cellStyle name="Note 60 6" xfId="10176"/>
    <cellStyle name="Note 60 7" xfId="10177"/>
    <cellStyle name="Note 60 8" xfId="10178"/>
    <cellStyle name="Note 60 9" xfId="10179"/>
    <cellStyle name="Note 61" xfId="3169"/>
    <cellStyle name="Note 61 10" xfId="10180"/>
    <cellStyle name="Note 61 11" xfId="10181"/>
    <cellStyle name="Note 61 12" xfId="10182"/>
    <cellStyle name="Note 61 13" xfId="10183"/>
    <cellStyle name="Note 61 14" xfId="10184"/>
    <cellStyle name="Note 61 15" xfId="10185"/>
    <cellStyle name="Note 61 16" xfId="10186"/>
    <cellStyle name="Note 61 17" xfId="10187"/>
    <cellStyle name="Note 61 18" xfId="10188"/>
    <cellStyle name="Note 61 19" xfId="10189"/>
    <cellStyle name="Note 61 2" xfId="10190"/>
    <cellStyle name="Note 61 20" xfId="10191"/>
    <cellStyle name="Note 61 21" xfId="10192"/>
    <cellStyle name="Note 61 3" xfId="10193"/>
    <cellStyle name="Note 61 4" xfId="10194"/>
    <cellStyle name="Note 61 5" xfId="10195"/>
    <cellStyle name="Note 61 6" xfId="10196"/>
    <cellStyle name="Note 61 7" xfId="10197"/>
    <cellStyle name="Note 61 8" xfId="10198"/>
    <cellStyle name="Note 61 9" xfId="10199"/>
    <cellStyle name="Note 62" xfId="3170"/>
    <cellStyle name="Note 62 10" xfId="10200"/>
    <cellStyle name="Note 62 11" xfId="10201"/>
    <cellStyle name="Note 62 12" xfId="10202"/>
    <cellStyle name="Note 62 13" xfId="10203"/>
    <cellStyle name="Note 62 14" xfId="10204"/>
    <cellStyle name="Note 62 15" xfId="10205"/>
    <cellStyle name="Note 62 16" xfId="10206"/>
    <cellStyle name="Note 62 17" xfId="10207"/>
    <cellStyle name="Note 62 18" xfId="10208"/>
    <cellStyle name="Note 62 19" xfId="10209"/>
    <cellStyle name="Note 62 2" xfId="10210"/>
    <cellStyle name="Note 62 20" xfId="10211"/>
    <cellStyle name="Note 62 21" xfId="10212"/>
    <cellStyle name="Note 62 3" xfId="10213"/>
    <cellStyle name="Note 62 4" xfId="10214"/>
    <cellStyle name="Note 62 5" xfId="10215"/>
    <cellStyle name="Note 62 6" xfId="10216"/>
    <cellStyle name="Note 62 7" xfId="10217"/>
    <cellStyle name="Note 62 8" xfId="10218"/>
    <cellStyle name="Note 62 9" xfId="10219"/>
    <cellStyle name="Note 63" xfId="3171"/>
    <cellStyle name="Note 63 10" xfId="10220"/>
    <cellStyle name="Note 63 11" xfId="10221"/>
    <cellStyle name="Note 63 12" xfId="10222"/>
    <cellStyle name="Note 63 13" xfId="10223"/>
    <cellStyle name="Note 63 14" xfId="10224"/>
    <cellStyle name="Note 63 15" xfId="10225"/>
    <cellStyle name="Note 63 16" xfId="10226"/>
    <cellStyle name="Note 63 17" xfId="10227"/>
    <cellStyle name="Note 63 18" xfId="10228"/>
    <cellStyle name="Note 63 19" xfId="10229"/>
    <cellStyle name="Note 63 2" xfId="10230"/>
    <cellStyle name="Note 63 20" xfId="10231"/>
    <cellStyle name="Note 63 21" xfId="10232"/>
    <cellStyle name="Note 63 3" xfId="10233"/>
    <cellStyle name="Note 63 4" xfId="10234"/>
    <cellStyle name="Note 63 5" xfId="10235"/>
    <cellStyle name="Note 63 6" xfId="10236"/>
    <cellStyle name="Note 63 7" xfId="10237"/>
    <cellStyle name="Note 63 8" xfId="10238"/>
    <cellStyle name="Note 63 9" xfId="10239"/>
    <cellStyle name="Note 64" xfId="3172"/>
    <cellStyle name="Note 64 10" xfId="10240"/>
    <cellStyle name="Note 64 11" xfId="10241"/>
    <cellStyle name="Note 64 12" xfId="10242"/>
    <cellStyle name="Note 64 13" xfId="10243"/>
    <cellStyle name="Note 64 14" xfId="10244"/>
    <cellStyle name="Note 64 15" xfId="10245"/>
    <cellStyle name="Note 64 16" xfId="10246"/>
    <cellStyle name="Note 64 17" xfId="10247"/>
    <cellStyle name="Note 64 18" xfId="10248"/>
    <cellStyle name="Note 64 19" xfId="10249"/>
    <cellStyle name="Note 64 2" xfId="10250"/>
    <cellStyle name="Note 64 20" xfId="10251"/>
    <cellStyle name="Note 64 21" xfId="10252"/>
    <cellStyle name="Note 64 3" xfId="10253"/>
    <cellStyle name="Note 64 4" xfId="10254"/>
    <cellStyle name="Note 64 5" xfId="10255"/>
    <cellStyle name="Note 64 6" xfId="10256"/>
    <cellStyle name="Note 64 7" xfId="10257"/>
    <cellStyle name="Note 64 8" xfId="10258"/>
    <cellStyle name="Note 64 9" xfId="10259"/>
    <cellStyle name="Note 65" xfId="3173"/>
    <cellStyle name="Note 65 10" xfId="10260"/>
    <cellStyle name="Note 65 11" xfId="10261"/>
    <cellStyle name="Note 65 12" xfId="10262"/>
    <cellStyle name="Note 65 13" xfId="10263"/>
    <cellStyle name="Note 65 14" xfId="10264"/>
    <cellStyle name="Note 65 15" xfId="10265"/>
    <cellStyle name="Note 65 16" xfId="10266"/>
    <cellStyle name="Note 65 17" xfId="10267"/>
    <cellStyle name="Note 65 18" xfId="10268"/>
    <cellStyle name="Note 65 19" xfId="10269"/>
    <cellStyle name="Note 65 2" xfId="10270"/>
    <cellStyle name="Note 65 20" xfId="10271"/>
    <cellStyle name="Note 65 21" xfId="10272"/>
    <cellStyle name="Note 65 3" xfId="10273"/>
    <cellStyle name="Note 65 4" xfId="10274"/>
    <cellStyle name="Note 65 5" xfId="10275"/>
    <cellStyle name="Note 65 6" xfId="10276"/>
    <cellStyle name="Note 65 7" xfId="10277"/>
    <cellStyle name="Note 65 8" xfId="10278"/>
    <cellStyle name="Note 65 9" xfId="10279"/>
    <cellStyle name="Note 66" xfId="3174"/>
    <cellStyle name="Note 66 10" xfId="10280"/>
    <cellStyle name="Note 66 11" xfId="10281"/>
    <cellStyle name="Note 66 12" xfId="10282"/>
    <cellStyle name="Note 66 13" xfId="10283"/>
    <cellStyle name="Note 66 14" xfId="10284"/>
    <cellStyle name="Note 66 15" xfId="10285"/>
    <cellStyle name="Note 66 16" xfId="10286"/>
    <cellStyle name="Note 66 17" xfId="10287"/>
    <cellStyle name="Note 66 18" xfId="10288"/>
    <cellStyle name="Note 66 19" xfId="10289"/>
    <cellStyle name="Note 66 2" xfId="10290"/>
    <cellStyle name="Note 66 20" xfId="10291"/>
    <cellStyle name="Note 66 21" xfId="10292"/>
    <cellStyle name="Note 66 3" xfId="10293"/>
    <cellStyle name="Note 66 4" xfId="10294"/>
    <cellStyle name="Note 66 5" xfId="10295"/>
    <cellStyle name="Note 66 6" xfId="10296"/>
    <cellStyle name="Note 66 7" xfId="10297"/>
    <cellStyle name="Note 66 8" xfId="10298"/>
    <cellStyle name="Note 66 9" xfId="10299"/>
    <cellStyle name="Note 67" xfId="3175"/>
    <cellStyle name="Note 67 10" xfId="10300"/>
    <cellStyle name="Note 67 11" xfId="10301"/>
    <cellStyle name="Note 67 12" xfId="10302"/>
    <cellStyle name="Note 67 13" xfId="10303"/>
    <cellStyle name="Note 67 14" xfId="10304"/>
    <cellStyle name="Note 67 15" xfId="10305"/>
    <cellStyle name="Note 67 16" xfId="10306"/>
    <cellStyle name="Note 67 17" xfId="10307"/>
    <cellStyle name="Note 67 18" xfId="10308"/>
    <cellStyle name="Note 67 19" xfId="10309"/>
    <cellStyle name="Note 67 2" xfId="10310"/>
    <cellStyle name="Note 67 20" xfId="10311"/>
    <cellStyle name="Note 67 21" xfId="10312"/>
    <cellStyle name="Note 67 3" xfId="10313"/>
    <cellStyle name="Note 67 4" xfId="10314"/>
    <cellStyle name="Note 67 5" xfId="10315"/>
    <cellStyle name="Note 67 6" xfId="10316"/>
    <cellStyle name="Note 67 7" xfId="10317"/>
    <cellStyle name="Note 67 8" xfId="10318"/>
    <cellStyle name="Note 67 9" xfId="10319"/>
    <cellStyle name="Note 68" xfId="3176"/>
    <cellStyle name="Note 68 10" xfId="10320"/>
    <cellStyle name="Note 68 11" xfId="10321"/>
    <cellStyle name="Note 68 12" xfId="10322"/>
    <cellStyle name="Note 68 13" xfId="10323"/>
    <cellStyle name="Note 68 14" xfId="10324"/>
    <cellStyle name="Note 68 15" xfId="10325"/>
    <cellStyle name="Note 68 16" xfId="10326"/>
    <cellStyle name="Note 68 17" xfId="10327"/>
    <cellStyle name="Note 68 18" xfId="10328"/>
    <cellStyle name="Note 68 19" xfId="10329"/>
    <cellStyle name="Note 68 2" xfId="10330"/>
    <cellStyle name="Note 68 20" xfId="10331"/>
    <cellStyle name="Note 68 21" xfId="10332"/>
    <cellStyle name="Note 68 3" xfId="10333"/>
    <cellStyle name="Note 68 4" xfId="10334"/>
    <cellStyle name="Note 68 5" xfId="10335"/>
    <cellStyle name="Note 68 6" xfId="10336"/>
    <cellStyle name="Note 68 7" xfId="10337"/>
    <cellStyle name="Note 68 8" xfId="10338"/>
    <cellStyle name="Note 68 9" xfId="10339"/>
    <cellStyle name="Note 69" xfId="3177"/>
    <cellStyle name="Note 69 10" xfId="10340"/>
    <cellStyle name="Note 69 11" xfId="10341"/>
    <cellStyle name="Note 69 12" xfId="10342"/>
    <cellStyle name="Note 69 13" xfId="10343"/>
    <cellStyle name="Note 69 14" xfId="10344"/>
    <cellStyle name="Note 69 15" xfId="10345"/>
    <cellStyle name="Note 69 16" xfId="10346"/>
    <cellStyle name="Note 69 17" xfId="10347"/>
    <cellStyle name="Note 69 18" xfId="10348"/>
    <cellStyle name="Note 69 19" xfId="10349"/>
    <cellStyle name="Note 69 2" xfId="10350"/>
    <cellStyle name="Note 69 20" xfId="10351"/>
    <cellStyle name="Note 69 21" xfId="10352"/>
    <cellStyle name="Note 69 3" xfId="10353"/>
    <cellStyle name="Note 69 4" xfId="10354"/>
    <cellStyle name="Note 69 5" xfId="10355"/>
    <cellStyle name="Note 69 6" xfId="10356"/>
    <cellStyle name="Note 69 7" xfId="10357"/>
    <cellStyle name="Note 69 8" xfId="10358"/>
    <cellStyle name="Note 69 9" xfId="10359"/>
    <cellStyle name="Note 7" xfId="3178"/>
    <cellStyle name="Note 7 10" xfId="10360"/>
    <cellStyle name="Note 7 11" xfId="10361"/>
    <cellStyle name="Note 7 12" xfId="10362"/>
    <cellStyle name="Note 7 13" xfId="10363"/>
    <cellStyle name="Note 7 14" xfId="10364"/>
    <cellStyle name="Note 7 15" xfId="10365"/>
    <cellStyle name="Note 7 16" xfId="10366"/>
    <cellStyle name="Note 7 17" xfId="10367"/>
    <cellStyle name="Note 7 18" xfId="10368"/>
    <cellStyle name="Note 7 19" xfId="10369"/>
    <cellStyle name="Note 7 2" xfId="10370"/>
    <cellStyle name="Note 7 20" xfId="10371"/>
    <cellStyle name="Note 7 21" xfId="10372"/>
    <cellStyle name="Note 7 3" xfId="10373"/>
    <cellStyle name="Note 7 4" xfId="10374"/>
    <cellStyle name="Note 7 5" xfId="10375"/>
    <cellStyle name="Note 7 6" xfId="10376"/>
    <cellStyle name="Note 7 7" xfId="10377"/>
    <cellStyle name="Note 7 8" xfId="10378"/>
    <cellStyle name="Note 7 9" xfId="10379"/>
    <cellStyle name="Note 70" xfId="3179"/>
    <cellStyle name="Note 70 10" xfId="10380"/>
    <cellStyle name="Note 70 11" xfId="10381"/>
    <cellStyle name="Note 70 12" xfId="10382"/>
    <cellStyle name="Note 70 13" xfId="10383"/>
    <cellStyle name="Note 70 14" xfId="10384"/>
    <cellStyle name="Note 70 15" xfId="10385"/>
    <cellStyle name="Note 70 16" xfId="10386"/>
    <cellStyle name="Note 70 17" xfId="10387"/>
    <cellStyle name="Note 70 18" xfId="10388"/>
    <cellStyle name="Note 70 19" xfId="10389"/>
    <cellStyle name="Note 70 2" xfId="10390"/>
    <cellStyle name="Note 70 20" xfId="10391"/>
    <cellStyle name="Note 70 21" xfId="10392"/>
    <cellStyle name="Note 70 3" xfId="10393"/>
    <cellStyle name="Note 70 4" xfId="10394"/>
    <cellStyle name="Note 70 5" xfId="10395"/>
    <cellStyle name="Note 70 6" xfId="10396"/>
    <cellStyle name="Note 70 7" xfId="10397"/>
    <cellStyle name="Note 70 8" xfId="10398"/>
    <cellStyle name="Note 70 9" xfId="10399"/>
    <cellStyle name="Note 71" xfId="3180"/>
    <cellStyle name="Note 71 10" xfId="10400"/>
    <cellStyle name="Note 71 11" xfId="10401"/>
    <cellStyle name="Note 71 12" xfId="10402"/>
    <cellStyle name="Note 71 13" xfId="10403"/>
    <cellStyle name="Note 71 14" xfId="10404"/>
    <cellStyle name="Note 71 15" xfId="10405"/>
    <cellStyle name="Note 71 16" xfId="10406"/>
    <cellStyle name="Note 71 17" xfId="10407"/>
    <cellStyle name="Note 71 18" xfId="10408"/>
    <cellStyle name="Note 71 19" xfId="10409"/>
    <cellStyle name="Note 71 2" xfId="10410"/>
    <cellStyle name="Note 71 20" xfId="10411"/>
    <cellStyle name="Note 71 21" xfId="10412"/>
    <cellStyle name="Note 71 3" xfId="10413"/>
    <cellStyle name="Note 71 4" xfId="10414"/>
    <cellStyle name="Note 71 5" xfId="10415"/>
    <cellStyle name="Note 71 6" xfId="10416"/>
    <cellStyle name="Note 71 7" xfId="10417"/>
    <cellStyle name="Note 71 8" xfId="10418"/>
    <cellStyle name="Note 71 9" xfId="10419"/>
    <cellStyle name="Note 72" xfId="3181"/>
    <cellStyle name="Note 72 10" xfId="10420"/>
    <cellStyle name="Note 72 11" xfId="10421"/>
    <cellStyle name="Note 72 12" xfId="10422"/>
    <cellStyle name="Note 72 13" xfId="10423"/>
    <cellStyle name="Note 72 14" xfId="10424"/>
    <cellStyle name="Note 72 15" xfId="10425"/>
    <cellStyle name="Note 72 16" xfId="10426"/>
    <cellStyle name="Note 72 17" xfId="10427"/>
    <cellStyle name="Note 72 18" xfId="10428"/>
    <cellStyle name="Note 72 19" xfId="10429"/>
    <cellStyle name="Note 72 2" xfId="10430"/>
    <cellStyle name="Note 72 20" xfId="10431"/>
    <cellStyle name="Note 72 21" xfId="10432"/>
    <cellStyle name="Note 72 3" xfId="10433"/>
    <cellStyle name="Note 72 4" xfId="10434"/>
    <cellStyle name="Note 72 5" xfId="10435"/>
    <cellStyle name="Note 72 6" xfId="10436"/>
    <cellStyle name="Note 72 7" xfId="10437"/>
    <cellStyle name="Note 72 8" xfId="10438"/>
    <cellStyle name="Note 72 9" xfId="10439"/>
    <cellStyle name="Note 73" xfId="3182"/>
    <cellStyle name="Note 73 10" xfId="10440"/>
    <cellStyle name="Note 73 11" xfId="10441"/>
    <cellStyle name="Note 73 12" xfId="10442"/>
    <cellStyle name="Note 73 13" xfId="10443"/>
    <cellStyle name="Note 73 14" xfId="10444"/>
    <cellStyle name="Note 73 15" xfId="10445"/>
    <cellStyle name="Note 73 16" xfId="10446"/>
    <cellStyle name="Note 73 17" xfId="10447"/>
    <cellStyle name="Note 73 18" xfId="10448"/>
    <cellStyle name="Note 73 19" xfId="10449"/>
    <cellStyle name="Note 73 2" xfId="10450"/>
    <cellStyle name="Note 73 20" xfId="10451"/>
    <cellStyle name="Note 73 21" xfId="10452"/>
    <cellStyle name="Note 73 3" xfId="10453"/>
    <cellStyle name="Note 73 4" xfId="10454"/>
    <cellStyle name="Note 73 5" xfId="10455"/>
    <cellStyle name="Note 73 6" xfId="10456"/>
    <cellStyle name="Note 73 7" xfId="10457"/>
    <cellStyle name="Note 73 8" xfId="10458"/>
    <cellStyle name="Note 73 9" xfId="10459"/>
    <cellStyle name="Note 74" xfId="3183"/>
    <cellStyle name="Note 74 10" xfId="10460"/>
    <cellStyle name="Note 74 11" xfId="10461"/>
    <cellStyle name="Note 74 12" xfId="10462"/>
    <cellStyle name="Note 74 13" xfId="10463"/>
    <cellStyle name="Note 74 14" xfId="10464"/>
    <cellStyle name="Note 74 15" xfId="10465"/>
    <cellStyle name="Note 74 16" xfId="10466"/>
    <cellStyle name="Note 74 17" xfId="10467"/>
    <cellStyle name="Note 74 18" xfId="10468"/>
    <cellStyle name="Note 74 19" xfId="10469"/>
    <cellStyle name="Note 74 2" xfId="10470"/>
    <cellStyle name="Note 74 20" xfId="10471"/>
    <cellStyle name="Note 74 21" xfId="10472"/>
    <cellStyle name="Note 74 3" xfId="10473"/>
    <cellStyle name="Note 74 4" xfId="10474"/>
    <cellStyle name="Note 74 5" xfId="10475"/>
    <cellStyle name="Note 74 6" xfId="10476"/>
    <cellStyle name="Note 74 7" xfId="10477"/>
    <cellStyle name="Note 74 8" xfId="10478"/>
    <cellStyle name="Note 74 9" xfId="10479"/>
    <cellStyle name="Note 75" xfId="3184"/>
    <cellStyle name="Note 75 10" xfId="10480"/>
    <cellStyle name="Note 75 11" xfId="10481"/>
    <cellStyle name="Note 75 12" xfId="10482"/>
    <cellStyle name="Note 75 13" xfId="10483"/>
    <cellStyle name="Note 75 14" xfId="10484"/>
    <cellStyle name="Note 75 15" xfId="10485"/>
    <cellStyle name="Note 75 16" xfId="10486"/>
    <cellStyle name="Note 75 17" xfId="10487"/>
    <cellStyle name="Note 75 18" xfId="10488"/>
    <cellStyle name="Note 75 19" xfId="10489"/>
    <cellStyle name="Note 75 2" xfId="10490"/>
    <cellStyle name="Note 75 20" xfId="10491"/>
    <cellStyle name="Note 75 21" xfId="10492"/>
    <cellStyle name="Note 75 3" xfId="10493"/>
    <cellStyle name="Note 75 4" xfId="10494"/>
    <cellStyle name="Note 75 5" xfId="10495"/>
    <cellStyle name="Note 75 6" xfId="10496"/>
    <cellStyle name="Note 75 7" xfId="10497"/>
    <cellStyle name="Note 75 8" xfId="10498"/>
    <cellStyle name="Note 75 9" xfId="10499"/>
    <cellStyle name="Note 76" xfId="3185"/>
    <cellStyle name="Note 76 10" xfId="10500"/>
    <cellStyle name="Note 76 11" xfId="10501"/>
    <cellStyle name="Note 76 12" xfId="10502"/>
    <cellStyle name="Note 76 13" xfId="10503"/>
    <cellStyle name="Note 76 14" xfId="10504"/>
    <cellStyle name="Note 76 15" xfId="10505"/>
    <cellStyle name="Note 76 16" xfId="10506"/>
    <cellStyle name="Note 76 17" xfId="10507"/>
    <cellStyle name="Note 76 18" xfId="10508"/>
    <cellStyle name="Note 76 19" xfId="10509"/>
    <cellStyle name="Note 76 2" xfId="10510"/>
    <cellStyle name="Note 76 20" xfId="10511"/>
    <cellStyle name="Note 76 21" xfId="10512"/>
    <cellStyle name="Note 76 3" xfId="10513"/>
    <cellStyle name="Note 76 4" xfId="10514"/>
    <cellStyle name="Note 76 5" xfId="10515"/>
    <cellStyle name="Note 76 6" xfId="10516"/>
    <cellStyle name="Note 76 7" xfId="10517"/>
    <cellStyle name="Note 76 8" xfId="10518"/>
    <cellStyle name="Note 76 9" xfId="10519"/>
    <cellStyle name="Note 77" xfId="3186"/>
    <cellStyle name="Note 77 10" xfId="10520"/>
    <cellStyle name="Note 77 11" xfId="10521"/>
    <cellStyle name="Note 77 12" xfId="10522"/>
    <cellStyle name="Note 77 13" xfId="10523"/>
    <cellStyle name="Note 77 14" xfId="10524"/>
    <cellStyle name="Note 77 15" xfId="10525"/>
    <cellStyle name="Note 77 16" xfId="10526"/>
    <cellStyle name="Note 77 17" xfId="10527"/>
    <cellStyle name="Note 77 18" xfId="10528"/>
    <cellStyle name="Note 77 19" xfId="10529"/>
    <cellStyle name="Note 77 2" xfId="10530"/>
    <cellStyle name="Note 77 20" xfId="10531"/>
    <cellStyle name="Note 77 21" xfId="10532"/>
    <cellStyle name="Note 77 3" xfId="10533"/>
    <cellStyle name="Note 77 4" xfId="10534"/>
    <cellStyle name="Note 77 5" xfId="10535"/>
    <cellStyle name="Note 77 6" xfId="10536"/>
    <cellStyle name="Note 77 7" xfId="10537"/>
    <cellStyle name="Note 77 8" xfId="10538"/>
    <cellStyle name="Note 77 9" xfId="10539"/>
    <cellStyle name="Note 78" xfId="3187"/>
    <cellStyle name="Note 78 10" xfId="10540"/>
    <cellStyle name="Note 78 11" xfId="10541"/>
    <cellStyle name="Note 78 12" xfId="10542"/>
    <cellStyle name="Note 78 13" xfId="10543"/>
    <cellStyle name="Note 78 14" xfId="10544"/>
    <cellStyle name="Note 78 15" xfId="10545"/>
    <cellStyle name="Note 78 16" xfId="10546"/>
    <cellStyle name="Note 78 17" xfId="10547"/>
    <cellStyle name="Note 78 18" xfId="10548"/>
    <cellStyle name="Note 78 19" xfId="10549"/>
    <cellStyle name="Note 78 2" xfId="10550"/>
    <cellStyle name="Note 78 20" xfId="10551"/>
    <cellStyle name="Note 78 21" xfId="10552"/>
    <cellStyle name="Note 78 3" xfId="10553"/>
    <cellStyle name="Note 78 4" xfId="10554"/>
    <cellStyle name="Note 78 5" xfId="10555"/>
    <cellStyle name="Note 78 6" xfId="10556"/>
    <cellStyle name="Note 78 7" xfId="10557"/>
    <cellStyle name="Note 78 8" xfId="10558"/>
    <cellStyle name="Note 78 9" xfId="10559"/>
    <cellStyle name="Note 79" xfId="3188"/>
    <cellStyle name="Note 79 10" xfId="10560"/>
    <cellStyle name="Note 79 11" xfId="10561"/>
    <cellStyle name="Note 79 12" xfId="10562"/>
    <cellStyle name="Note 79 13" xfId="10563"/>
    <cellStyle name="Note 79 14" xfId="10564"/>
    <cellStyle name="Note 79 15" xfId="10565"/>
    <cellStyle name="Note 79 16" xfId="10566"/>
    <cellStyle name="Note 79 17" xfId="10567"/>
    <cellStyle name="Note 79 18" xfId="10568"/>
    <cellStyle name="Note 79 19" xfId="10569"/>
    <cellStyle name="Note 79 2" xfId="10570"/>
    <cellStyle name="Note 79 20" xfId="10571"/>
    <cellStyle name="Note 79 21" xfId="10572"/>
    <cellStyle name="Note 79 3" xfId="10573"/>
    <cellStyle name="Note 79 4" xfId="10574"/>
    <cellStyle name="Note 79 5" xfId="10575"/>
    <cellStyle name="Note 79 6" xfId="10576"/>
    <cellStyle name="Note 79 7" xfId="10577"/>
    <cellStyle name="Note 79 8" xfId="10578"/>
    <cellStyle name="Note 79 9" xfId="10579"/>
    <cellStyle name="Note 8" xfId="3189"/>
    <cellStyle name="Note 8 10" xfId="10580"/>
    <cellStyle name="Note 8 11" xfId="10581"/>
    <cellStyle name="Note 8 12" xfId="10582"/>
    <cellStyle name="Note 8 13" xfId="10583"/>
    <cellStyle name="Note 8 14" xfId="10584"/>
    <cellStyle name="Note 8 15" xfId="10585"/>
    <cellStyle name="Note 8 16" xfId="10586"/>
    <cellStyle name="Note 8 17" xfId="10587"/>
    <cellStyle name="Note 8 18" xfId="10588"/>
    <cellStyle name="Note 8 19" xfId="10589"/>
    <cellStyle name="Note 8 2" xfId="10590"/>
    <cellStyle name="Note 8 20" xfId="10591"/>
    <cellStyle name="Note 8 21" xfId="10592"/>
    <cellStyle name="Note 8 3" xfId="10593"/>
    <cellStyle name="Note 8 4" xfId="10594"/>
    <cellStyle name="Note 8 5" xfId="10595"/>
    <cellStyle name="Note 8 6" xfId="10596"/>
    <cellStyle name="Note 8 7" xfId="10597"/>
    <cellStyle name="Note 8 8" xfId="10598"/>
    <cellStyle name="Note 8 9" xfId="10599"/>
    <cellStyle name="Note 80" xfId="3190"/>
    <cellStyle name="Note 80 10" xfId="10600"/>
    <cellStyle name="Note 80 11" xfId="10601"/>
    <cellStyle name="Note 80 12" xfId="10602"/>
    <cellStyle name="Note 80 13" xfId="10603"/>
    <cellStyle name="Note 80 14" xfId="10604"/>
    <cellStyle name="Note 80 15" xfId="10605"/>
    <cellStyle name="Note 80 16" xfId="10606"/>
    <cellStyle name="Note 80 17" xfId="10607"/>
    <cellStyle name="Note 80 18" xfId="10608"/>
    <cellStyle name="Note 80 19" xfId="10609"/>
    <cellStyle name="Note 80 2" xfId="10610"/>
    <cellStyle name="Note 80 20" xfId="10611"/>
    <cellStyle name="Note 80 21" xfId="10612"/>
    <cellStyle name="Note 80 3" xfId="10613"/>
    <cellStyle name="Note 80 4" xfId="10614"/>
    <cellStyle name="Note 80 5" xfId="10615"/>
    <cellStyle name="Note 80 6" xfId="10616"/>
    <cellStyle name="Note 80 7" xfId="10617"/>
    <cellStyle name="Note 80 8" xfId="10618"/>
    <cellStyle name="Note 80 9" xfId="10619"/>
    <cellStyle name="Note 81" xfId="3191"/>
    <cellStyle name="Note 81 10" xfId="10620"/>
    <cellStyle name="Note 81 11" xfId="10621"/>
    <cellStyle name="Note 81 12" xfId="10622"/>
    <cellStyle name="Note 81 13" xfId="10623"/>
    <cellStyle name="Note 81 14" xfId="10624"/>
    <cellStyle name="Note 81 15" xfId="10625"/>
    <cellStyle name="Note 81 16" xfId="10626"/>
    <cellStyle name="Note 81 17" xfId="10627"/>
    <cellStyle name="Note 81 18" xfId="10628"/>
    <cellStyle name="Note 81 19" xfId="10629"/>
    <cellStyle name="Note 81 2" xfId="10630"/>
    <cellStyle name="Note 81 20" xfId="10631"/>
    <cellStyle name="Note 81 21" xfId="10632"/>
    <cellStyle name="Note 81 3" xfId="10633"/>
    <cellStyle name="Note 81 4" xfId="10634"/>
    <cellStyle name="Note 81 5" xfId="10635"/>
    <cellStyle name="Note 81 6" xfId="10636"/>
    <cellStyle name="Note 81 7" xfId="10637"/>
    <cellStyle name="Note 81 8" xfId="10638"/>
    <cellStyle name="Note 81 9" xfId="10639"/>
    <cellStyle name="Note 82" xfId="3192"/>
    <cellStyle name="Note 82 10" xfId="10640"/>
    <cellStyle name="Note 82 11" xfId="10641"/>
    <cellStyle name="Note 82 12" xfId="10642"/>
    <cellStyle name="Note 82 13" xfId="10643"/>
    <cellStyle name="Note 82 14" xfId="10644"/>
    <cellStyle name="Note 82 15" xfId="10645"/>
    <cellStyle name="Note 82 16" xfId="10646"/>
    <cellStyle name="Note 82 17" xfId="10647"/>
    <cellStyle name="Note 82 18" xfId="10648"/>
    <cellStyle name="Note 82 19" xfId="10649"/>
    <cellStyle name="Note 82 2" xfId="10650"/>
    <cellStyle name="Note 82 20" xfId="10651"/>
    <cellStyle name="Note 82 21" xfId="10652"/>
    <cellStyle name="Note 82 3" xfId="10653"/>
    <cellStyle name="Note 82 4" xfId="10654"/>
    <cellStyle name="Note 82 5" xfId="10655"/>
    <cellStyle name="Note 82 6" xfId="10656"/>
    <cellStyle name="Note 82 7" xfId="10657"/>
    <cellStyle name="Note 82 8" xfId="10658"/>
    <cellStyle name="Note 82 9" xfId="10659"/>
    <cellStyle name="Note 83" xfId="3193"/>
    <cellStyle name="Note 83 10" xfId="10660"/>
    <cellStyle name="Note 83 11" xfId="10661"/>
    <cellStyle name="Note 83 12" xfId="10662"/>
    <cellStyle name="Note 83 13" xfId="10663"/>
    <cellStyle name="Note 83 14" xfId="10664"/>
    <cellStyle name="Note 83 15" xfId="10665"/>
    <cellStyle name="Note 83 16" xfId="10666"/>
    <cellStyle name="Note 83 17" xfId="10667"/>
    <cellStyle name="Note 83 18" xfId="10668"/>
    <cellStyle name="Note 83 19" xfId="10669"/>
    <cellStyle name="Note 83 2" xfId="10670"/>
    <cellStyle name="Note 83 20" xfId="10671"/>
    <cellStyle name="Note 83 21" xfId="10672"/>
    <cellStyle name="Note 83 3" xfId="10673"/>
    <cellStyle name="Note 83 4" xfId="10674"/>
    <cellStyle name="Note 83 5" xfId="10675"/>
    <cellStyle name="Note 83 6" xfId="10676"/>
    <cellStyle name="Note 83 7" xfId="10677"/>
    <cellStyle name="Note 83 8" xfId="10678"/>
    <cellStyle name="Note 83 9" xfId="10679"/>
    <cellStyle name="Note 84" xfId="3194"/>
    <cellStyle name="Note 84 10" xfId="10680"/>
    <cellStyle name="Note 84 11" xfId="10681"/>
    <cellStyle name="Note 84 12" xfId="10682"/>
    <cellStyle name="Note 84 13" xfId="10683"/>
    <cellStyle name="Note 84 14" xfId="10684"/>
    <cellStyle name="Note 84 15" xfId="10685"/>
    <cellStyle name="Note 84 16" xfId="10686"/>
    <cellStyle name="Note 84 17" xfId="10687"/>
    <cellStyle name="Note 84 18" xfId="10688"/>
    <cellStyle name="Note 84 19" xfId="10689"/>
    <cellStyle name="Note 84 2" xfId="10690"/>
    <cellStyle name="Note 84 20" xfId="10691"/>
    <cellStyle name="Note 84 21" xfId="10692"/>
    <cellStyle name="Note 84 3" xfId="10693"/>
    <cellStyle name="Note 84 4" xfId="10694"/>
    <cellStyle name="Note 84 5" xfId="10695"/>
    <cellStyle name="Note 84 6" xfId="10696"/>
    <cellStyle name="Note 84 7" xfId="10697"/>
    <cellStyle name="Note 84 8" xfId="10698"/>
    <cellStyle name="Note 84 9" xfId="10699"/>
    <cellStyle name="Note 85" xfId="3195"/>
    <cellStyle name="Note 85 10" xfId="10700"/>
    <cellStyle name="Note 85 11" xfId="10701"/>
    <cellStyle name="Note 85 12" xfId="10702"/>
    <cellStyle name="Note 85 13" xfId="10703"/>
    <cellStyle name="Note 85 14" xfId="10704"/>
    <cellStyle name="Note 85 15" xfId="10705"/>
    <cellStyle name="Note 85 16" xfId="10706"/>
    <cellStyle name="Note 85 17" xfId="10707"/>
    <cellStyle name="Note 85 18" xfId="10708"/>
    <cellStyle name="Note 85 19" xfId="10709"/>
    <cellStyle name="Note 85 2" xfId="10710"/>
    <cellStyle name="Note 85 20" xfId="10711"/>
    <cellStyle name="Note 85 21" xfId="10712"/>
    <cellStyle name="Note 85 3" xfId="10713"/>
    <cellStyle name="Note 85 4" xfId="10714"/>
    <cellStyle name="Note 85 5" xfId="10715"/>
    <cellStyle name="Note 85 6" xfId="10716"/>
    <cellStyle name="Note 85 7" xfId="10717"/>
    <cellStyle name="Note 85 8" xfId="10718"/>
    <cellStyle name="Note 85 9" xfId="10719"/>
    <cellStyle name="Note 86" xfId="3196"/>
    <cellStyle name="Note 86 10" xfId="10720"/>
    <cellStyle name="Note 86 11" xfId="10721"/>
    <cellStyle name="Note 86 12" xfId="10722"/>
    <cellStyle name="Note 86 13" xfId="10723"/>
    <cellStyle name="Note 86 14" xfId="10724"/>
    <cellStyle name="Note 86 15" xfId="10725"/>
    <cellStyle name="Note 86 16" xfId="10726"/>
    <cellStyle name="Note 86 17" xfId="10727"/>
    <cellStyle name="Note 86 18" xfId="10728"/>
    <cellStyle name="Note 86 19" xfId="10729"/>
    <cellStyle name="Note 86 2" xfId="10730"/>
    <cellStyle name="Note 86 20" xfId="10731"/>
    <cellStyle name="Note 86 21" xfId="10732"/>
    <cellStyle name="Note 86 3" xfId="10733"/>
    <cellStyle name="Note 86 4" xfId="10734"/>
    <cellStyle name="Note 86 5" xfId="10735"/>
    <cellStyle name="Note 86 6" xfId="10736"/>
    <cellStyle name="Note 86 7" xfId="10737"/>
    <cellStyle name="Note 86 8" xfId="10738"/>
    <cellStyle name="Note 86 9" xfId="10739"/>
    <cellStyle name="Note 87" xfId="3197"/>
    <cellStyle name="Note 87 10" xfId="10740"/>
    <cellStyle name="Note 87 11" xfId="10741"/>
    <cellStyle name="Note 87 12" xfId="10742"/>
    <cellStyle name="Note 87 13" xfId="10743"/>
    <cellStyle name="Note 87 14" xfId="10744"/>
    <cellStyle name="Note 87 15" xfId="10745"/>
    <cellStyle name="Note 87 16" xfId="10746"/>
    <cellStyle name="Note 87 17" xfId="10747"/>
    <cellStyle name="Note 87 18" xfId="10748"/>
    <cellStyle name="Note 87 19" xfId="10749"/>
    <cellStyle name="Note 87 2" xfId="10750"/>
    <cellStyle name="Note 87 20" xfId="10751"/>
    <cellStyle name="Note 87 21" xfId="10752"/>
    <cellStyle name="Note 87 3" xfId="10753"/>
    <cellStyle name="Note 87 4" xfId="10754"/>
    <cellStyle name="Note 87 5" xfId="10755"/>
    <cellStyle name="Note 87 6" xfId="10756"/>
    <cellStyle name="Note 87 7" xfId="10757"/>
    <cellStyle name="Note 87 8" xfId="10758"/>
    <cellStyle name="Note 87 9" xfId="10759"/>
    <cellStyle name="Note 88" xfId="3198"/>
    <cellStyle name="Note 88 10" xfId="10760"/>
    <cellStyle name="Note 88 11" xfId="10761"/>
    <cellStyle name="Note 88 12" xfId="10762"/>
    <cellStyle name="Note 88 13" xfId="10763"/>
    <cellStyle name="Note 88 14" xfId="10764"/>
    <cellStyle name="Note 88 15" xfId="10765"/>
    <cellStyle name="Note 88 16" xfId="10766"/>
    <cellStyle name="Note 88 17" xfId="10767"/>
    <cellStyle name="Note 88 18" xfId="10768"/>
    <cellStyle name="Note 88 19" xfId="10769"/>
    <cellStyle name="Note 88 2" xfId="10770"/>
    <cellStyle name="Note 88 20" xfId="10771"/>
    <cellStyle name="Note 88 21" xfId="10772"/>
    <cellStyle name="Note 88 3" xfId="10773"/>
    <cellStyle name="Note 88 4" xfId="10774"/>
    <cellStyle name="Note 88 5" xfId="10775"/>
    <cellStyle name="Note 88 6" xfId="10776"/>
    <cellStyle name="Note 88 7" xfId="10777"/>
    <cellStyle name="Note 88 8" xfId="10778"/>
    <cellStyle name="Note 88 9" xfId="10779"/>
    <cellStyle name="Note 89" xfId="3199"/>
    <cellStyle name="Note 89 10" xfId="10780"/>
    <cellStyle name="Note 89 11" xfId="10781"/>
    <cellStyle name="Note 89 12" xfId="10782"/>
    <cellStyle name="Note 89 13" xfId="10783"/>
    <cellStyle name="Note 89 14" xfId="10784"/>
    <cellStyle name="Note 89 15" xfId="10785"/>
    <cellStyle name="Note 89 16" xfId="10786"/>
    <cellStyle name="Note 89 17" xfId="10787"/>
    <cellStyle name="Note 89 18" xfId="10788"/>
    <cellStyle name="Note 89 19" xfId="10789"/>
    <cellStyle name="Note 89 2" xfId="10790"/>
    <cellStyle name="Note 89 20" xfId="10791"/>
    <cellStyle name="Note 89 21" xfId="10792"/>
    <cellStyle name="Note 89 3" xfId="10793"/>
    <cellStyle name="Note 89 4" xfId="10794"/>
    <cellStyle name="Note 89 5" xfId="10795"/>
    <cellStyle name="Note 89 6" xfId="10796"/>
    <cellStyle name="Note 89 7" xfId="10797"/>
    <cellStyle name="Note 89 8" xfId="10798"/>
    <cellStyle name="Note 89 9" xfId="10799"/>
    <cellStyle name="Note 9" xfId="3200"/>
    <cellStyle name="Note 9 10" xfId="10800"/>
    <cellStyle name="Note 9 11" xfId="10801"/>
    <cellStyle name="Note 9 12" xfId="10802"/>
    <cellStyle name="Note 9 13" xfId="10803"/>
    <cellStyle name="Note 9 14" xfId="10804"/>
    <cellStyle name="Note 9 15" xfId="10805"/>
    <cellStyle name="Note 9 16" xfId="10806"/>
    <cellStyle name="Note 9 17" xfId="10807"/>
    <cellStyle name="Note 9 18" xfId="10808"/>
    <cellStyle name="Note 9 19" xfId="10809"/>
    <cellStyle name="Note 9 2" xfId="10810"/>
    <cellStyle name="Note 9 20" xfId="10811"/>
    <cellStyle name="Note 9 21" xfId="10812"/>
    <cellStyle name="Note 9 3" xfId="10813"/>
    <cellStyle name="Note 9 4" xfId="10814"/>
    <cellStyle name="Note 9 5" xfId="10815"/>
    <cellStyle name="Note 9 6" xfId="10816"/>
    <cellStyle name="Note 9 7" xfId="10817"/>
    <cellStyle name="Note 9 8" xfId="10818"/>
    <cellStyle name="Note 9 9" xfId="10819"/>
    <cellStyle name="Note 90" xfId="3201"/>
    <cellStyle name="Note 90 10" xfId="10820"/>
    <cellStyle name="Note 90 11" xfId="10821"/>
    <cellStyle name="Note 90 12" xfId="10822"/>
    <cellStyle name="Note 90 13" xfId="10823"/>
    <cellStyle name="Note 90 14" xfId="10824"/>
    <cellStyle name="Note 90 15" xfId="10825"/>
    <cellStyle name="Note 90 16" xfId="10826"/>
    <cellStyle name="Note 90 17" xfId="10827"/>
    <cellStyle name="Note 90 18" xfId="10828"/>
    <cellStyle name="Note 90 19" xfId="10829"/>
    <cellStyle name="Note 90 2" xfId="10830"/>
    <cellStyle name="Note 90 20" xfId="10831"/>
    <cellStyle name="Note 90 21" xfId="10832"/>
    <cellStyle name="Note 90 3" xfId="10833"/>
    <cellStyle name="Note 90 4" xfId="10834"/>
    <cellStyle name="Note 90 5" xfId="10835"/>
    <cellStyle name="Note 90 6" xfId="10836"/>
    <cellStyle name="Note 90 7" xfId="10837"/>
    <cellStyle name="Note 90 8" xfId="10838"/>
    <cellStyle name="Note 90 9" xfId="10839"/>
    <cellStyle name="Note 91" xfId="3202"/>
    <cellStyle name="Note 91 10" xfId="10840"/>
    <cellStyle name="Note 91 11" xfId="10841"/>
    <cellStyle name="Note 91 12" xfId="10842"/>
    <cellStyle name="Note 91 13" xfId="10843"/>
    <cellStyle name="Note 91 14" xfId="10844"/>
    <cellStyle name="Note 91 15" xfId="10845"/>
    <cellStyle name="Note 91 16" xfId="10846"/>
    <cellStyle name="Note 91 17" xfId="10847"/>
    <cellStyle name="Note 91 18" xfId="10848"/>
    <cellStyle name="Note 91 19" xfId="10849"/>
    <cellStyle name="Note 91 2" xfId="10850"/>
    <cellStyle name="Note 91 20" xfId="10851"/>
    <cellStyle name="Note 91 21" xfId="10852"/>
    <cellStyle name="Note 91 3" xfId="10853"/>
    <cellStyle name="Note 91 4" xfId="10854"/>
    <cellStyle name="Note 91 5" xfId="10855"/>
    <cellStyle name="Note 91 6" xfId="10856"/>
    <cellStyle name="Note 91 7" xfId="10857"/>
    <cellStyle name="Note 91 8" xfId="10858"/>
    <cellStyle name="Note 91 9" xfId="10859"/>
    <cellStyle name="Note 92" xfId="3203"/>
    <cellStyle name="Note 92 10" xfId="10860"/>
    <cellStyle name="Note 92 11" xfId="10861"/>
    <cellStyle name="Note 92 12" xfId="10862"/>
    <cellStyle name="Note 92 13" xfId="10863"/>
    <cellStyle name="Note 92 14" xfId="10864"/>
    <cellStyle name="Note 92 15" xfId="10865"/>
    <cellStyle name="Note 92 16" xfId="10866"/>
    <cellStyle name="Note 92 17" xfId="10867"/>
    <cellStyle name="Note 92 18" xfId="10868"/>
    <cellStyle name="Note 92 19" xfId="10869"/>
    <cellStyle name="Note 92 2" xfId="10870"/>
    <cellStyle name="Note 92 20" xfId="10871"/>
    <cellStyle name="Note 92 21" xfId="10872"/>
    <cellStyle name="Note 92 3" xfId="10873"/>
    <cellStyle name="Note 92 4" xfId="10874"/>
    <cellStyle name="Note 92 5" xfId="10875"/>
    <cellStyle name="Note 92 6" xfId="10876"/>
    <cellStyle name="Note 92 7" xfId="10877"/>
    <cellStyle name="Note 92 8" xfId="10878"/>
    <cellStyle name="Note 92 9" xfId="10879"/>
    <cellStyle name="Note 93" xfId="3204"/>
    <cellStyle name="Note 93 10" xfId="10880"/>
    <cellStyle name="Note 93 11" xfId="10881"/>
    <cellStyle name="Note 93 12" xfId="10882"/>
    <cellStyle name="Note 93 13" xfId="10883"/>
    <cellStyle name="Note 93 14" xfId="10884"/>
    <cellStyle name="Note 93 15" xfId="10885"/>
    <cellStyle name="Note 93 16" xfId="10886"/>
    <cellStyle name="Note 93 17" xfId="10887"/>
    <cellStyle name="Note 93 18" xfId="10888"/>
    <cellStyle name="Note 93 19" xfId="10889"/>
    <cellStyle name="Note 93 2" xfId="10890"/>
    <cellStyle name="Note 93 20" xfId="10891"/>
    <cellStyle name="Note 93 21" xfId="10892"/>
    <cellStyle name="Note 93 3" xfId="10893"/>
    <cellStyle name="Note 93 4" xfId="10894"/>
    <cellStyle name="Note 93 5" xfId="10895"/>
    <cellStyle name="Note 93 6" xfId="10896"/>
    <cellStyle name="Note 93 7" xfId="10897"/>
    <cellStyle name="Note 93 8" xfId="10898"/>
    <cellStyle name="Note 93 9" xfId="10899"/>
    <cellStyle name="Note 94" xfId="3205"/>
    <cellStyle name="Note 94 10" xfId="10900"/>
    <cellStyle name="Note 94 11" xfId="10901"/>
    <cellStyle name="Note 94 12" xfId="10902"/>
    <cellStyle name="Note 94 13" xfId="10903"/>
    <cellStyle name="Note 94 14" xfId="10904"/>
    <cellStyle name="Note 94 15" xfId="10905"/>
    <cellStyle name="Note 94 16" xfId="10906"/>
    <cellStyle name="Note 94 17" xfId="10907"/>
    <cellStyle name="Note 94 18" xfId="10908"/>
    <cellStyle name="Note 94 19" xfId="10909"/>
    <cellStyle name="Note 94 2" xfId="10910"/>
    <cellStyle name="Note 94 20" xfId="10911"/>
    <cellStyle name="Note 94 21" xfId="10912"/>
    <cellStyle name="Note 94 3" xfId="10913"/>
    <cellStyle name="Note 94 4" xfId="10914"/>
    <cellStyle name="Note 94 5" xfId="10915"/>
    <cellStyle name="Note 94 6" xfId="10916"/>
    <cellStyle name="Note 94 7" xfId="10917"/>
    <cellStyle name="Note 94 8" xfId="10918"/>
    <cellStyle name="Note 94 9" xfId="10919"/>
    <cellStyle name="Note 95" xfId="3206"/>
    <cellStyle name="Note 95 10" xfId="10920"/>
    <cellStyle name="Note 95 11" xfId="10921"/>
    <cellStyle name="Note 95 12" xfId="10922"/>
    <cellStyle name="Note 95 13" xfId="10923"/>
    <cellStyle name="Note 95 14" xfId="10924"/>
    <cellStyle name="Note 95 15" xfId="10925"/>
    <cellStyle name="Note 95 16" xfId="10926"/>
    <cellStyle name="Note 95 17" xfId="10927"/>
    <cellStyle name="Note 95 18" xfId="10928"/>
    <cellStyle name="Note 95 19" xfId="10929"/>
    <cellStyle name="Note 95 2" xfId="10930"/>
    <cellStyle name="Note 95 20" xfId="10931"/>
    <cellStyle name="Note 95 21" xfId="10932"/>
    <cellStyle name="Note 95 3" xfId="10933"/>
    <cellStyle name="Note 95 4" xfId="10934"/>
    <cellStyle name="Note 95 5" xfId="10935"/>
    <cellStyle name="Note 95 6" xfId="10936"/>
    <cellStyle name="Note 95 7" xfId="10937"/>
    <cellStyle name="Note 95 8" xfId="10938"/>
    <cellStyle name="Note 95 9" xfId="10939"/>
    <cellStyle name="Note 96" xfId="3207"/>
    <cellStyle name="Note 96 10" xfId="10940"/>
    <cellStyle name="Note 96 11" xfId="10941"/>
    <cellStyle name="Note 96 12" xfId="10942"/>
    <cellStyle name="Note 96 13" xfId="10943"/>
    <cellStyle name="Note 96 14" xfId="10944"/>
    <cellStyle name="Note 96 15" xfId="10945"/>
    <cellStyle name="Note 96 16" xfId="10946"/>
    <cellStyle name="Note 96 17" xfId="10947"/>
    <cellStyle name="Note 96 18" xfId="10948"/>
    <cellStyle name="Note 96 19" xfId="10949"/>
    <cellStyle name="Note 96 2" xfId="10950"/>
    <cellStyle name="Note 96 20" xfId="10951"/>
    <cellStyle name="Note 96 21" xfId="10952"/>
    <cellStyle name="Note 96 3" xfId="10953"/>
    <cellStyle name="Note 96 4" xfId="10954"/>
    <cellStyle name="Note 96 5" xfId="10955"/>
    <cellStyle name="Note 96 6" xfId="10956"/>
    <cellStyle name="Note 96 7" xfId="10957"/>
    <cellStyle name="Note 96 8" xfId="10958"/>
    <cellStyle name="Note 96 9" xfId="10959"/>
    <cellStyle name="Note 97" xfId="3208"/>
    <cellStyle name="Note 97 10" xfId="10960"/>
    <cellStyle name="Note 97 11" xfId="10961"/>
    <cellStyle name="Note 97 12" xfId="10962"/>
    <cellStyle name="Note 97 13" xfId="10963"/>
    <cellStyle name="Note 97 14" xfId="10964"/>
    <cellStyle name="Note 97 15" xfId="10965"/>
    <cellStyle name="Note 97 16" xfId="10966"/>
    <cellStyle name="Note 97 17" xfId="10967"/>
    <cellStyle name="Note 97 18" xfId="10968"/>
    <cellStyle name="Note 97 19" xfId="10969"/>
    <cellStyle name="Note 97 2" xfId="10970"/>
    <cellStyle name="Note 97 20" xfId="10971"/>
    <cellStyle name="Note 97 21" xfId="10972"/>
    <cellStyle name="Note 97 3" xfId="10973"/>
    <cellStyle name="Note 97 4" xfId="10974"/>
    <cellStyle name="Note 97 5" xfId="10975"/>
    <cellStyle name="Note 97 6" xfId="10976"/>
    <cellStyle name="Note 97 7" xfId="10977"/>
    <cellStyle name="Note 97 8" xfId="10978"/>
    <cellStyle name="Note 97 9" xfId="10979"/>
    <cellStyle name="Note 98" xfId="3209"/>
    <cellStyle name="Note 98 10" xfId="10980"/>
    <cellStyle name="Note 98 11" xfId="10981"/>
    <cellStyle name="Note 98 12" xfId="10982"/>
    <cellStyle name="Note 98 13" xfId="10983"/>
    <cellStyle name="Note 98 14" xfId="10984"/>
    <cellStyle name="Note 98 15" xfId="10985"/>
    <cellStyle name="Note 98 16" xfId="10986"/>
    <cellStyle name="Note 98 17" xfId="10987"/>
    <cellStyle name="Note 98 18" xfId="10988"/>
    <cellStyle name="Note 98 19" xfId="10989"/>
    <cellStyle name="Note 98 2" xfId="10990"/>
    <cellStyle name="Note 98 20" xfId="10991"/>
    <cellStyle name="Note 98 21" xfId="10992"/>
    <cellStyle name="Note 98 3" xfId="10993"/>
    <cellStyle name="Note 98 4" xfId="10994"/>
    <cellStyle name="Note 98 5" xfId="10995"/>
    <cellStyle name="Note 98 6" xfId="10996"/>
    <cellStyle name="Note 98 7" xfId="10997"/>
    <cellStyle name="Note 98 8" xfId="10998"/>
    <cellStyle name="Note 98 9" xfId="10999"/>
    <cellStyle name="Note 99" xfId="3210"/>
    <cellStyle name="Note 99 10" xfId="11000"/>
    <cellStyle name="Note 99 11" xfId="11001"/>
    <cellStyle name="Note 99 12" xfId="11002"/>
    <cellStyle name="Note 99 13" xfId="11003"/>
    <cellStyle name="Note 99 14" xfId="11004"/>
    <cellStyle name="Note 99 15" xfId="11005"/>
    <cellStyle name="Note 99 16" xfId="11006"/>
    <cellStyle name="Note 99 17" xfId="11007"/>
    <cellStyle name="Note 99 18" xfId="11008"/>
    <cellStyle name="Note 99 19" xfId="11009"/>
    <cellStyle name="Note 99 2" xfId="11010"/>
    <cellStyle name="Note 99 20" xfId="11011"/>
    <cellStyle name="Note 99 21" xfId="11012"/>
    <cellStyle name="Note 99 3" xfId="11013"/>
    <cellStyle name="Note 99 4" xfId="11014"/>
    <cellStyle name="Note 99 5" xfId="11015"/>
    <cellStyle name="Note 99 6" xfId="11016"/>
    <cellStyle name="Note 99 7" xfId="11017"/>
    <cellStyle name="Note 99 8" xfId="11018"/>
    <cellStyle name="Note 99 9" xfId="11019"/>
    <cellStyle name="Œ…‹æ_Ø‚è [0.00]_ÆÂ__" xfId="16818"/>
    <cellStyle name="omma [0]_Mktg Prog" xfId="16819"/>
    <cellStyle name="ormal_Sheet1_1" xfId="16820"/>
    <cellStyle name="Output 10" xfId="3211"/>
    <cellStyle name="Output 10 10" xfId="11020"/>
    <cellStyle name="Output 10 11" xfId="11021"/>
    <cellStyle name="Output 10 12" xfId="11022"/>
    <cellStyle name="Output 10 13" xfId="11023"/>
    <cellStyle name="Output 10 14" xfId="11024"/>
    <cellStyle name="Output 10 15" xfId="11025"/>
    <cellStyle name="Output 10 16" xfId="11026"/>
    <cellStyle name="Output 10 17" xfId="11027"/>
    <cellStyle name="Output 10 18" xfId="11028"/>
    <cellStyle name="Output 10 19" xfId="11029"/>
    <cellStyle name="Output 10 2" xfId="11030"/>
    <cellStyle name="Output 10 20" xfId="11031"/>
    <cellStyle name="Output 10 21" xfId="11032"/>
    <cellStyle name="Output 10 3" xfId="11033"/>
    <cellStyle name="Output 10 4" xfId="11034"/>
    <cellStyle name="Output 10 5" xfId="11035"/>
    <cellStyle name="Output 10 6" xfId="11036"/>
    <cellStyle name="Output 10 7" xfId="11037"/>
    <cellStyle name="Output 10 8" xfId="11038"/>
    <cellStyle name="Output 10 9" xfId="11039"/>
    <cellStyle name="Output 11" xfId="3212"/>
    <cellStyle name="Output 11 10" xfId="11040"/>
    <cellStyle name="Output 11 11" xfId="11041"/>
    <cellStyle name="Output 11 12" xfId="11042"/>
    <cellStyle name="Output 11 13" xfId="11043"/>
    <cellStyle name="Output 11 14" xfId="11044"/>
    <cellStyle name="Output 11 15" xfId="11045"/>
    <cellStyle name="Output 11 16" xfId="11046"/>
    <cellStyle name="Output 11 17" xfId="11047"/>
    <cellStyle name="Output 11 18" xfId="11048"/>
    <cellStyle name="Output 11 19" xfId="11049"/>
    <cellStyle name="Output 11 2" xfId="11050"/>
    <cellStyle name="Output 11 20" xfId="11051"/>
    <cellStyle name="Output 11 21" xfId="11052"/>
    <cellStyle name="Output 11 3" xfId="11053"/>
    <cellStyle name="Output 11 4" xfId="11054"/>
    <cellStyle name="Output 11 5" xfId="11055"/>
    <cellStyle name="Output 11 6" xfId="11056"/>
    <cellStyle name="Output 11 7" xfId="11057"/>
    <cellStyle name="Output 11 8" xfId="11058"/>
    <cellStyle name="Output 11 9" xfId="11059"/>
    <cellStyle name="Output 12" xfId="3213"/>
    <cellStyle name="Output 12 10" xfId="11060"/>
    <cellStyle name="Output 12 11" xfId="11061"/>
    <cellStyle name="Output 12 12" xfId="11062"/>
    <cellStyle name="Output 12 13" xfId="11063"/>
    <cellStyle name="Output 12 14" xfId="11064"/>
    <cellStyle name="Output 12 15" xfId="11065"/>
    <cellStyle name="Output 12 16" xfId="11066"/>
    <cellStyle name="Output 12 17" xfId="11067"/>
    <cellStyle name="Output 12 18" xfId="11068"/>
    <cellStyle name="Output 12 19" xfId="11069"/>
    <cellStyle name="Output 12 2" xfId="11070"/>
    <cellStyle name="Output 12 20" xfId="11071"/>
    <cellStyle name="Output 12 21" xfId="11072"/>
    <cellStyle name="Output 12 3" xfId="11073"/>
    <cellStyle name="Output 12 4" xfId="11074"/>
    <cellStyle name="Output 12 5" xfId="11075"/>
    <cellStyle name="Output 12 6" xfId="11076"/>
    <cellStyle name="Output 12 7" xfId="11077"/>
    <cellStyle name="Output 12 8" xfId="11078"/>
    <cellStyle name="Output 12 9" xfId="11079"/>
    <cellStyle name="Output 13" xfId="3214"/>
    <cellStyle name="Output 13 10" xfId="11080"/>
    <cellStyle name="Output 13 11" xfId="11081"/>
    <cellStyle name="Output 13 12" xfId="11082"/>
    <cellStyle name="Output 13 13" xfId="11083"/>
    <cellStyle name="Output 13 14" xfId="11084"/>
    <cellStyle name="Output 13 15" xfId="11085"/>
    <cellStyle name="Output 13 16" xfId="11086"/>
    <cellStyle name="Output 13 17" xfId="11087"/>
    <cellStyle name="Output 13 18" xfId="11088"/>
    <cellStyle name="Output 13 19" xfId="11089"/>
    <cellStyle name="Output 13 2" xfId="11090"/>
    <cellStyle name="Output 13 20" xfId="11091"/>
    <cellStyle name="Output 13 21" xfId="11092"/>
    <cellStyle name="Output 13 3" xfId="11093"/>
    <cellStyle name="Output 13 4" xfId="11094"/>
    <cellStyle name="Output 13 5" xfId="11095"/>
    <cellStyle name="Output 13 6" xfId="11096"/>
    <cellStyle name="Output 13 7" xfId="11097"/>
    <cellStyle name="Output 13 8" xfId="11098"/>
    <cellStyle name="Output 13 9" xfId="11099"/>
    <cellStyle name="Output 14" xfId="3215"/>
    <cellStyle name="Output 14 10" xfId="11100"/>
    <cellStyle name="Output 14 11" xfId="11101"/>
    <cellStyle name="Output 14 12" xfId="11102"/>
    <cellStyle name="Output 14 13" xfId="11103"/>
    <cellStyle name="Output 14 14" xfId="11104"/>
    <cellStyle name="Output 14 15" xfId="11105"/>
    <cellStyle name="Output 14 16" xfId="11106"/>
    <cellStyle name="Output 14 17" xfId="11107"/>
    <cellStyle name="Output 14 18" xfId="11108"/>
    <cellStyle name="Output 14 19" xfId="11109"/>
    <cellStyle name="Output 14 2" xfId="11110"/>
    <cellStyle name="Output 14 20" xfId="11111"/>
    <cellStyle name="Output 14 21" xfId="11112"/>
    <cellStyle name="Output 14 3" xfId="11113"/>
    <cellStyle name="Output 14 4" xfId="11114"/>
    <cellStyle name="Output 14 5" xfId="11115"/>
    <cellStyle name="Output 14 6" xfId="11116"/>
    <cellStyle name="Output 14 7" xfId="11117"/>
    <cellStyle name="Output 14 8" xfId="11118"/>
    <cellStyle name="Output 14 9" xfId="11119"/>
    <cellStyle name="Output 15" xfId="3216"/>
    <cellStyle name="Output 15 10" xfId="11120"/>
    <cellStyle name="Output 15 11" xfId="11121"/>
    <cellStyle name="Output 15 12" xfId="11122"/>
    <cellStyle name="Output 15 13" xfId="11123"/>
    <cellStyle name="Output 15 14" xfId="11124"/>
    <cellStyle name="Output 15 15" xfId="11125"/>
    <cellStyle name="Output 15 16" xfId="11126"/>
    <cellStyle name="Output 15 17" xfId="11127"/>
    <cellStyle name="Output 15 18" xfId="11128"/>
    <cellStyle name="Output 15 19" xfId="11129"/>
    <cellStyle name="Output 15 2" xfId="11130"/>
    <cellStyle name="Output 15 20" xfId="11131"/>
    <cellStyle name="Output 15 21" xfId="11132"/>
    <cellStyle name="Output 15 3" xfId="11133"/>
    <cellStyle name="Output 15 4" xfId="11134"/>
    <cellStyle name="Output 15 5" xfId="11135"/>
    <cellStyle name="Output 15 6" xfId="11136"/>
    <cellStyle name="Output 15 7" xfId="11137"/>
    <cellStyle name="Output 15 8" xfId="11138"/>
    <cellStyle name="Output 15 9" xfId="11139"/>
    <cellStyle name="Output 16" xfId="3217"/>
    <cellStyle name="Output 16 10" xfId="11140"/>
    <cellStyle name="Output 16 11" xfId="11141"/>
    <cellStyle name="Output 16 12" xfId="11142"/>
    <cellStyle name="Output 16 13" xfId="11143"/>
    <cellStyle name="Output 16 14" xfId="11144"/>
    <cellStyle name="Output 16 15" xfId="11145"/>
    <cellStyle name="Output 16 16" xfId="11146"/>
    <cellStyle name="Output 16 17" xfId="11147"/>
    <cellStyle name="Output 16 18" xfId="11148"/>
    <cellStyle name="Output 16 19" xfId="11149"/>
    <cellStyle name="Output 16 2" xfId="11150"/>
    <cellStyle name="Output 16 20" xfId="11151"/>
    <cellStyle name="Output 16 21" xfId="11152"/>
    <cellStyle name="Output 16 3" xfId="11153"/>
    <cellStyle name="Output 16 4" xfId="11154"/>
    <cellStyle name="Output 16 5" xfId="11155"/>
    <cellStyle name="Output 16 6" xfId="11156"/>
    <cellStyle name="Output 16 7" xfId="11157"/>
    <cellStyle name="Output 16 8" xfId="11158"/>
    <cellStyle name="Output 16 9" xfId="11159"/>
    <cellStyle name="Output 17" xfId="3218"/>
    <cellStyle name="Output 17 10" xfId="11160"/>
    <cellStyle name="Output 17 11" xfId="11161"/>
    <cellStyle name="Output 17 12" xfId="11162"/>
    <cellStyle name="Output 17 13" xfId="11163"/>
    <cellStyle name="Output 17 14" xfId="11164"/>
    <cellStyle name="Output 17 15" xfId="11165"/>
    <cellStyle name="Output 17 16" xfId="11166"/>
    <cellStyle name="Output 17 17" xfId="11167"/>
    <cellStyle name="Output 17 18" xfId="11168"/>
    <cellStyle name="Output 17 19" xfId="11169"/>
    <cellStyle name="Output 17 2" xfId="11170"/>
    <cellStyle name="Output 17 20" xfId="11171"/>
    <cellStyle name="Output 17 21" xfId="11172"/>
    <cellStyle name="Output 17 3" xfId="11173"/>
    <cellStyle name="Output 17 4" xfId="11174"/>
    <cellStyle name="Output 17 5" xfId="11175"/>
    <cellStyle name="Output 17 6" xfId="11176"/>
    <cellStyle name="Output 17 7" xfId="11177"/>
    <cellStyle name="Output 17 8" xfId="11178"/>
    <cellStyle name="Output 17 9" xfId="11179"/>
    <cellStyle name="Output 18" xfId="3219"/>
    <cellStyle name="Output 18 10" xfId="11180"/>
    <cellStyle name="Output 18 11" xfId="11181"/>
    <cellStyle name="Output 18 12" xfId="11182"/>
    <cellStyle name="Output 18 13" xfId="11183"/>
    <cellStyle name="Output 18 14" xfId="11184"/>
    <cellStyle name="Output 18 15" xfId="11185"/>
    <cellStyle name="Output 18 16" xfId="11186"/>
    <cellStyle name="Output 18 17" xfId="11187"/>
    <cellStyle name="Output 18 18" xfId="11188"/>
    <cellStyle name="Output 18 19" xfId="11189"/>
    <cellStyle name="Output 18 2" xfId="11190"/>
    <cellStyle name="Output 18 20" xfId="11191"/>
    <cellStyle name="Output 18 21" xfId="11192"/>
    <cellStyle name="Output 18 3" xfId="11193"/>
    <cellStyle name="Output 18 4" xfId="11194"/>
    <cellStyle name="Output 18 5" xfId="11195"/>
    <cellStyle name="Output 18 6" xfId="11196"/>
    <cellStyle name="Output 18 7" xfId="11197"/>
    <cellStyle name="Output 18 8" xfId="11198"/>
    <cellStyle name="Output 18 9" xfId="11199"/>
    <cellStyle name="Output 19" xfId="3220"/>
    <cellStyle name="Output 19 10" xfId="11200"/>
    <cellStyle name="Output 19 11" xfId="11201"/>
    <cellStyle name="Output 19 12" xfId="11202"/>
    <cellStyle name="Output 19 13" xfId="11203"/>
    <cellStyle name="Output 19 14" xfId="11204"/>
    <cellStyle name="Output 19 15" xfId="11205"/>
    <cellStyle name="Output 19 16" xfId="11206"/>
    <cellStyle name="Output 19 17" xfId="11207"/>
    <cellStyle name="Output 19 18" xfId="11208"/>
    <cellStyle name="Output 19 19" xfId="11209"/>
    <cellStyle name="Output 19 2" xfId="11210"/>
    <cellStyle name="Output 19 20" xfId="11211"/>
    <cellStyle name="Output 19 21" xfId="11212"/>
    <cellStyle name="Output 19 3" xfId="11213"/>
    <cellStyle name="Output 19 4" xfId="11214"/>
    <cellStyle name="Output 19 5" xfId="11215"/>
    <cellStyle name="Output 19 6" xfId="11216"/>
    <cellStyle name="Output 19 7" xfId="11217"/>
    <cellStyle name="Output 19 8" xfId="11218"/>
    <cellStyle name="Output 19 9" xfId="11219"/>
    <cellStyle name="Output 2" xfId="3221"/>
    <cellStyle name="Output 2 10" xfId="11220"/>
    <cellStyle name="Output 2 11" xfId="11221"/>
    <cellStyle name="Output 2 12" xfId="11222"/>
    <cellStyle name="Output 2 13" xfId="11223"/>
    <cellStyle name="Output 2 14" xfId="11224"/>
    <cellStyle name="Output 2 15" xfId="11225"/>
    <cellStyle name="Output 2 16" xfId="11226"/>
    <cellStyle name="Output 2 17" xfId="11227"/>
    <cellStyle name="Output 2 18" xfId="11228"/>
    <cellStyle name="Output 2 19" xfId="11229"/>
    <cellStyle name="Output 2 2" xfId="3222"/>
    <cellStyle name="Output 2 2 10" xfId="11230"/>
    <cellStyle name="Output 2 2 11" xfId="11231"/>
    <cellStyle name="Output 2 2 12" xfId="11232"/>
    <cellStyle name="Output 2 2 13" xfId="11233"/>
    <cellStyle name="Output 2 2 14" xfId="11234"/>
    <cellStyle name="Output 2 2 15" xfId="11235"/>
    <cellStyle name="Output 2 2 16" xfId="11236"/>
    <cellStyle name="Output 2 2 17" xfId="11237"/>
    <cellStyle name="Output 2 2 18" xfId="11238"/>
    <cellStyle name="Output 2 2 19" xfId="11239"/>
    <cellStyle name="Output 2 2 2" xfId="11240"/>
    <cellStyle name="Output 2 2 20" xfId="11241"/>
    <cellStyle name="Output 2 2 21" xfId="11242"/>
    <cellStyle name="Output 2 2 3" xfId="11243"/>
    <cellStyle name="Output 2 2 4" xfId="11244"/>
    <cellStyle name="Output 2 2 5" xfId="11245"/>
    <cellStyle name="Output 2 2 6" xfId="11246"/>
    <cellStyle name="Output 2 2 7" xfId="11247"/>
    <cellStyle name="Output 2 2 8" xfId="11248"/>
    <cellStyle name="Output 2 2 9" xfId="11249"/>
    <cellStyle name="Output 2 20" xfId="11250"/>
    <cellStyle name="Output 2 21" xfId="11251"/>
    <cellStyle name="Output 2 22" xfId="11252"/>
    <cellStyle name="Output 2 3" xfId="11253"/>
    <cellStyle name="Output 2 4" xfId="11254"/>
    <cellStyle name="Output 2 5" xfId="11255"/>
    <cellStyle name="Output 2 6" xfId="11256"/>
    <cellStyle name="Output 2 7" xfId="11257"/>
    <cellStyle name="Output 2 8" xfId="11258"/>
    <cellStyle name="Output 2 9" xfId="11259"/>
    <cellStyle name="Output 20" xfId="3223"/>
    <cellStyle name="Output 20 10" xfId="11260"/>
    <cellStyle name="Output 20 11" xfId="11261"/>
    <cellStyle name="Output 20 12" xfId="11262"/>
    <cellStyle name="Output 20 13" xfId="11263"/>
    <cellStyle name="Output 20 14" xfId="11264"/>
    <cellStyle name="Output 20 15" xfId="11265"/>
    <cellStyle name="Output 20 16" xfId="11266"/>
    <cellStyle name="Output 20 17" xfId="11267"/>
    <cellStyle name="Output 20 18" xfId="11268"/>
    <cellStyle name="Output 20 19" xfId="11269"/>
    <cellStyle name="Output 20 2" xfId="11270"/>
    <cellStyle name="Output 20 20" xfId="11271"/>
    <cellStyle name="Output 20 21" xfId="11272"/>
    <cellStyle name="Output 20 3" xfId="11273"/>
    <cellStyle name="Output 20 4" xfId="11274"/>
    <cellStyle name="Output 20 5" xfId="11275"/>
    <cellStyle name="Output 20 6" xfId="11276"/>
    <cellStyle name="Output 20 7" xfId="11277"/>
    <cellStyle name="Output 20 8" xfId="11278"/>
    <cellStyle name="Output 20 9" xfId="11279"/>
    <cellStyle name="Output 21" xfId="3224"/>
    <cellStyle name="Output 21 10" xfId="11280"/>
    <cellStyle name="Output 21 11" xfId="11281"/>
    <cellStyle name="Output 21 12" xfId="11282"/>
    <cellStyle name="Output 21 13" xfId="11283"/>
    <cellStyle name="Output 21 14" xfId="11284"/>
    <cellStyle name="Output 21 15" xfId="11285"/>
    <cellStyle name="Output 21 16" xfId="11286"/>
    <cellStyle name="Output 21 17" xfId="11287"/>
    <cellStyle name="Output 21 18" xfId="11288"/>
    <cellStyle name="Output 21 19" xfId="11289"/>
    <cellStyle name="Output 21 2" xfId="11290"/>
    <cellStyle name="Output 21 20" xfId="11291"/>
    <cellStyle name="Output 21 21" xfId="11292"/>
    <cellStyle name="Output 21 3" xfId="11293"/>
    <cellStyle name="Output 21 4" xfId="11294"/>
    <cellStyle name="Output 21 5" xfId="11295"/>
    <cellStyle name="Output 21 6" xfId="11296"/>
    <cellStyle name="Output 21 7" xfId="11297"/>
    <cellStyle name="Output 21 8" xfId="11298"/>
    <cellStyle name="Output 21 9" xfId="11299"/>
    <cellStyle name="Output 22" xfId="3225"/>
    <cellStyle name="Output 22 10" xfId="11300"/>
    <cellStyle name="Output 22 11" xfId="11301"/>
    <cellStyle name="Output 22 12" xfId="11302"/>
    <cellStyle name="Output 22 13" xfId="11303"/>
    <cellStyle name="Output 22 14" xfId="11304"/>
    <cellStyle name="Output 22 15" xfId="11305"/>
    <cellStyle name="Output 22 16" xfId="11306"/>
    <cellStyle name="Output 22 17" xfId="11307"/>
    <cellStyle name="Output 22 18" xfId="11308"/>
    <cellStyle name="Output 22 19" xfId="11309"/>
    <cellStyle name="Output 22 2" xfId="11310"/>
    <cellStyle name="Output 22 20" xfId="11311"/>
    <cellStyle name="Output 22 21" xfId="11312"/>
    <cellStyle name="Output 22 3" xfId="11313"/>
    <cellStyle name="Output 22 4" xfId="11314"/>
    <cellStyle name="Output 22 5" xfId="11315"/>
    <cellStyle name="Output 22 6" xfId="11316"/>
    <cellStyle name="Output 22 7" xfId="11317"/>
    <cellStyle name="Output 22 8" xfId="11318"/>
    <cellStyle name="Output 22 9" xfId="11319"/>
    <cellStyle name="Output 23" xfId="3226"/>
    <cellStyle name="Output 23 10" xfId="11320"/>
    <cellStyle name="Output 23 11" xfId="11321"/>
    <cellStyle name="Output 23 12" xfId="11322"/>
    <cellStyle name="Output 23 13" xfId="11323"/>
    <cellStyle name="Output 23 14" xfId="11324"/>
    <cellStyle name="Output 23 15" xfId="11325"/>
    <cellStyle name="Output 23 16" xfId="11326"/>
    <cellStyle name="Output 23 17" xfId="11327"/>
    <cellStyle name="Output 23 18" xfId="11328"/>
    <cellStyle name="Output 23 19" xfId="11329"/>
    <cellStyle name="Output 23 2" xfId="11330"/>
    <cellStyle name="Output 23 20" xfId="11331"/>
    <cellStyle name="Output 23 21" xfId="11332"/>
    <cellStyle name="Output 23 3" xfId="11333"/>
    <cellStyle name="Output 23 4" xfId="11334"/>
    <cellStyle name="Output 23 5" xfId="11335"/>
    <cellStyle name="Output 23 6" xfId="11336"/>
    <cellStyle name="Output 23 7" xfId="11337"/>
    <cellStyle name="Output 23 8" xfId="11338"/>
    <cellStyle name="Output 23 9" xfId="11339"/>
    <cellStyle name="Output 24" xfId="3227"/>
    <cellStyle name="Output 24 10" xfId="11340"/>
    <cellStyle name="Output 24 11" xfId="11341"/>
    <cellStyle name="Output 24 12" xfId="11342"/>
    <cellStyle name="Output 24 13" xfId="11343"/>
    <cellStyle name="Output 24 14" xfId="11344"/>
    <cellStyle name="Output 24 15" xfId="11345"/>
    <cellStyle name="Output 24 16" xfId="11346"/>
    <cellStyle name="Output 24 17" xfId="11347"/>
    <cellStyle name="Output 24 18" xfId="11348"/>
    <cellStyle name="Output 24 19" xfId="11349"/>
    <cellStyle name="Output 24 2" xfId="11350"/>
    <cellStyle name="Output 24 20" xfId="11351"/>
    <cellStyle name="Output 24 21" xfId="11352"/>
    <cellStyle name="Output 24 3" xfId="11353"/>
    <cellStyle name="Output 24 4" xfId="11354"/>
    <cellStyle name="Output 24 5" xfId="11355"/>
    <cellStyle name="Output 24 6" xfId="11356"/>
    <cellStyle name="Output 24 7" xfId="11357"/>
    <cellStyle name="Output 24 8" xfId="11358"/>
    <cellStyle name="Output 24 9" xfId="11359"/>
    <cellStyle name="Output 25" xfId="3228"/>
    <cellStyle name="Output 25 10" xfId="11360"/>
    <cellStyle name="Output 25 11" xfId="11361"/>
    <cellStyle name="Output 25 12" xfId="11362"/>
    <cellStyle name="Output 25 13" xfId="11363"/>
    <cellStyle name="Output 25 14" xfId="11364"/>
    <cellStyle name="Output 25 15" xfId="11365"/>
    <cellStyle name="Output 25 16" xfId="11366"/>
    <cellStyle name="Output 25 17" xfId="11367"/>
    <cellStyle name="Output 25 18" xfId="11368"/>
    <cellStyle name="Output 25 19" xfId="11369"/>
    <cellStyle name="Output 25 2" xfId="11370"/>
    <cellStyle name="Output 25 20" xfId="11371"/>
    <cellStyle name="Output 25 21" xfId="11372"/>
    <cellStyle name="Output 25 3" xfId="11373"/>
    <cellStyle name="Output 25 4" xfId="11374"/>
    <cellStyle name="Output 25 5" xfId="11375"/>
    <cellStyle name="Output 25 6" xfId="11376"/>
    <cellStyle name="Output 25 7" xfId="11377"/>
    <cellStyle name="Output 25 8" xfId="11378"/>
    <cellStyle name="Output 25 9" xfId="11379"/>
    <cellStyle name="Output 26" xfId="3229"/>
    <cellStyle name="Output 26 10" xfId="11380"/>
    <cellStyle name="Output 26 11" xfId="11381"/>
    <cellStyle name="Output 26 12" xfId="11382"/>
    <cellStyle name="Output 26 13" xfId="11383"/>
    <cellStyle name="Output 26 14" xfId="11384"/>
    <cellStyle name="Output 26 15" xfId="11385"/>
    <cellStyle name="Output 26 16" xfId="11386"/>
    <cellStyle name="Output 26 17" xfId="11387"/>
    <cellStyle name="Output 26 18" xfId="11388"/>
    <cellStyle name="Output 26 19" xfId="11389"/>
    <cellStyle name="Output 26 2" xfId="11390"/>
    <cellStyle name="Output 26 20" xfId="11391"/>
    <cellStyle name="Output 26 21" xfId="11392"/>
    <cellStyle name="Output 26 3" xfId="11393"/>
    <cellStyle name="Output 26 4" xfId="11394"/>
    <cellStyle name="Output 26 5" xfId="11395"/>
    <cellStyle name="Output 26 6" xfId="11396"/>
    <cellStyle name="Output 26 7" xfId="11397"/>
    <cellStyle name="Output 26 8" xfId="11398"/>
    <cellStyle name="Output 26 9" xfId="11399"/>
    <cellStyle name="Output 27" xfId="3230"/>
    <cellStyle name="Output 27 10" xfId="11400"/>
    <cellStyle name="Output 27 11" xfId="11401"/>
    <cellStyle name="Output 27 12" xfId="11402"/>
    <cellStyle name="Output 27 13" xfId="11403"/>
    <cellStyle name="Output 27 14" xfId="11404"/>
    <cellStyle name="Output 27 15" xfId="11405"/>
    <cellStyle name="Output 27 16" xfId="11406"/>
    <cellStyle name="Output 27 17" xfId="11407"/>
    <cellStyle name="Output 27 18" xfId="11408"/>
    <cellStyle name="Output 27 19" xfId="11409"/>
    <cellStyle name="Output 27 2" xfId="11410"/>
    <cellStyle name="Output 27 20" xfId="11411"/>
    <cellStyle name="Output 27 21" xfId="11412"/>
    <cellStyle name="Output 27 3" xfId="11413"/>
    <cellStyle name="Output 27 4" xfId="11414"/>
    <cellStyle name="Output 27 5" xfId="11415"/>
    <cellStyle name="Output 27 6" xfId="11416"/>
    <cellStyle name="Output 27 7" xfId="11417"/>
    <cellStyle name="Output 27 8" xfId="11418"/>
    <cellStyle name="Output 27 9" xfId="11419"/>
    <cellStyle name="Output 28" xfId="3231"/>
    <cellStyle name="Output 28 10" xfId="11420"/>
    <cellStyle name="Output 28 11" xfId="11421"/>
    <cellStyle name="Output 28 12" xfId="11422"/>
    <cellStyle name="Output 28 13" xfId="11423"/>
    <cellStyle name="Output 28 14" xfId="11424"/>
    <cellStyle name="Output 28 15" xfId="11425"/>
    <cellStyle name="Output 28 16" xfId="11426"/>
    <cellStyle name="Output 28 17" xfId="11427"/>
    <cellStyle name="Output 28 18" xfId="11428"/>
    <cellStyle name="Output 28 19" xfId="11429"/>
    <cellStyle name="Output 28 2" xfId="11430"/>
    <cellStyle name="Output 28 20" xfId="11431"/>
    <cellStyle name="Output 28 21" xfId="11432"/>
    <cellStyle name="Output 28 3" xfId="11433"/>
    <cellStyle name="Output 28 4" xfId="11434"/>
    <cellStyle name="Output 28 5" xfId="11435"/>
    <cellStyle name="Output 28 6" xfId="11436"/>
    <cellStyle name="Output 28 7" xfId="11437"/>
    <cellStyle name="Output 28 8" xfId="11438"/>
    <cellStyle name="Output 28 9" xfId="11439"/>
    <cellStyle name="Output 29" xfId="3232"/>
    <cellStyle name="Output 29 10" xfId="11440"/>
    <cellStyle name="Output 29 11" xfId="11441"/>
    <cellStyle name="Output 29 12" xfId="11442"/>
    <cellStyle name="Output 29 13" xfId="11443"/>
    <cellStyle name="Output 29 14" xfId="11444"/>
    <cellStyle name="Output 29 15" xfId="11445"/>
    <cellStyle name="Output 29 16" xfId="11446"/>
    <cellStyle name="Output 29 17" xfId="11447"/>
    <cellStyle name="Output 29 18" xfId="11448"/>
    <cellStyle name="Output 29 19" xfId="11449"/>
    <cellStyle name="Output 29 2" xfId="11450"/>
    <cellStyle name="Output 29 20" xfId="11451"/>
    <cellStyle name="Output 29 21" xfId="11452"/>
    <cellStyle name="Output 29 3" xfId="11453"/>
    <cellStyle name="Output 29 4" xfId="11454"/>
    <cellStyle name="Output 29 5" xfId="11455"/>
    <cellStyle name="Output 29 6" xfId="11456"/>
    <cellStyle name="Output 29 7" xfId="11457"/>
    <cellStyle name="Output 29 8" xfId="11458"/>
    <cellStyle name="Output 29 9" xfId="11459"/>
    <cellStyle name="Output 3" xfId="3233"/>
    <cellStyle name="Output 3 10" xfId="11460"/>
    <cellStyle name="Output 3 11" xfId="11461"/>
    <cellStyle name="Output 3 12" xfId="11462"/>
    <cellStyle name="Output 3 13" xfId="11463"/>
    <cellStyle name="Output 3 14" xfId="11464"/>
    <cellStyle name="Output 3 15" xfId="11465"/>
    <cellStyle name="Output 3 16" xfId="11466"/>
    <cellStyle name="Output 3 17" xfId="11467"/>
    <cellStyle name="Output 3 18" xfId="11468"/>
    <cellStyle name="Output 3 19" xfId="11469"/>
    <cellStyle name="Output 3 2" xfId="11470"/>
    <cellStyle name="Output 3 20" xfId="11471"/>
    <cellStyle name="Output 3 21" xfId="11472"/>
    <cellStyle name="Output 3 3" xfId="11473"/>
    <cellStyle name="Output 3 4" xfId="11474"/>
    <cellStyle name="Output 3 5" xfId="11475"/>
    <cellStyle name="Output 3 6" xfId="11476"/>
    <cellStyle name="Output 3 7" xfId="11477"/>
    <cellStyle name="Output 3 8" xfId="11478"/>
    <cellStyle name="Output 3 9" xfId="11479"/>
    <cellStyle name="Output 30" xfId="3234"/>
    <cellStyle name="Output 30 10" xfId="11480"/>
    <cellStyle name="Output 30 11" xfId="11481"/>
    <cellStyle name="Output 30 12" xfId="11482"/>
    <cellStyle name="Output 30 13" xfId="11483"/>
    <cellStyle name="Output 30 14" xfId="11484"/>
    <cellStyle name="Output 30 15" xfId="11485"/>
    <cellStyle name="Output 30 16" xfId="11486"/>
    <cellStyle name="Output 30 17" xfId="11487"/>
    <cellStyle name="Output 30 18" xfId="11488"/>
    <cellStyle name="Output 30 19" xfId="11489"/>
    <cellStyle name="Output 30 2" xfId="11490"/>
    <cellStyle name="Output 30 20" xfId="11491"/>
    <cellStyle name="Output 30 21" xfId="11492"/>
    <cellStyle name="Output 30 3" xfId="11493"/>
    <cellStyle name="Output 30 4" xfId="11494"/>
    <cellStyle name="Output 30 5" xfId="11495"/>
    <cellStyle name="Output 30 6" xfId="11496"/>
    <cellStyle name="Output 30 7" xfId="11497"/>
    <cellStyle name="Output 30 8" xfId="11498"/>
    <cellStyle name="Output 30 9" xfId="11499"/>
    <cellStyle name="Output 31" xfId="3235"/>
    <cellStyle name="Output 31 10" xfId="11500"/>
    <cellStyle name="Output 31 11" xfId="11501"/>
    <cellStyle name="Output 31 12" xfId="11502"/>
    <cellStyle name="Output 31 13" xfId="11503"/>
    <cellStyle name="Output 31 14" xfId="11504"/>
    <cellStyle name="Output 31 15" xfId="11505"/>
    <cellStyle name="Output 31 16" xfId="11506"/>
    <cellStyle name="Output 31 17" xfId="11507"/>
    <cellStyle name="Output 31 18" xfId="11508"/>
    <cellStyle name="Output 31 19" xfId="11509"/>
    <cellStyle name="Output 31 2" xfId="11510"/>
    <cellStyle name="Output 31 20" xfId="11511"/>
    <cellStyle name="Output 31 21" xfId="11512"/>
    <cellStyle name="Output 31 3" xfId="11513"/>
    <cellStyle name="Output 31 4" xfId="11514"/>
    <cellStyle name="Output 31 5" xfId="11515"/>
    <cellStyle name="Output 31 6" xfId="11516"/>
    <cellStyle name="Output 31 7" xfId="11517"/>
    <cellStyle name="Output 31 8" xfId="11518"/>
    <cellStyle name="Output 31 9" xfId="11519"/>
    <cellStyle name="Output 32" xfId="3236"/>
    <cellStyle name="Output 32 10" xfId="11520"/>
    <cellStyle name="Output 32 11" xfId="11521"/>
    <cellStyle name="Output 32 12" xfId="11522"/>
    <cellStyle name="Output 32 13" xfId="11523"/>
    <cellStyle name="Output 32 14" xfId="11524"/>
    <cellStyle name="Output 32 15" xfId="11525"/>
    <cellStyle name="Output 32 16" xfId="11526"/>
    <cellStyle name="Output 32 17" xfId="11527"/>
    <cellStyle name="Output 32 18" xfId="11528"/>
    <cellStyle name="Output 32 19" xfId="11529"/>
    <cellStyle name="Output 32 2" xfId="11530"/>
    <cellStyle name="Output 32 20" xfId="11531"/>
    <cellStyle name="Output 32 21" xfId="11532"/>
    <cellStyle name="Output 32 3" xfId="11533"/>
    <cellStyle name="Output 32 4" xfId="11534"/>
    <cellStyle name="Output 32 5" xfId="11535"/>
    <cellStyle name="Output 32 6" xfId="11536"/>
    <cellStyle name="Output 32 7" xfId="11537"/>
    <cellStyle name="Output 32 8" xfId="11538"/>
    <cellStyle name="Output 32 9" xfId="11539"/>
    <cellStyle name="Output 33" xfId="3237"/>
    <cellStyle name="Output 33 10" xfId="11540"/>
    <cellStyle name="Output 33 11" xfId="11541"/>
    <cellStyle name="Output 33 12" xfId="11542"/>
    <cellStyle name="Output 33 13" xfId="11543"/>
    <cellStyle name="Output 33 14" xfId="11544"/>
    <cellStyle name="Output 33 15" xfId="11545"/>
    <cellStyle name="Output 33 16" xfId="11546"/>
    <cellStyle name="Output 33 17" xfId="11547"/>
    <cellStyle name="Output 33 18" xfId="11548"/>
    <cellStyle name="Output 33 19" xfId="11549"/>
    <cellStyle name="Output 33 2" xfId="11550"/>
    <cellStyle name="Output 33 20" xfId="11551"/>
    <cellStyle name="Output 33 21" xfId="11552"/>
    <cellStyle name="Output 33 3" xfId="11553"/>
    <cellStyle name="Output 33 4" xfId="11554"/>
    <cellStyle name="Output 33 5" xfId="11555"/>
    <cellStyle name="Output 33 6" xfId="11556"/>
    <cellStyle name="Output 33 7" xfId="11557"/>
    <cellStyle name="Output 33 8" xfId="11558"/>
    <cellStyle name="Output 33 9" xfId="11559"/>
    <cellStyle name="Output 34" xfId="3238"/>
    <cellStyle name="Output 34 10" xfId="11560"/>
    <cellStyle name="Output 34 11" xfId="11561"/>
    <cellStyle name="Output 34 12" xfId="11562"/>
    <cellStyle name="Output 34 13" xfId="11563"/>
    <cellStyle name="Output 34 14" xfId="11564"/>
    <cellStyle name="Output 34 15" xfId="11565"/>
    <cellStyle name="Output 34 16" xfId="11566"/>
    <cellStyle name="Output 34 17" xfId="11567"/>
    <cellStyle name="Output 34 18" xfId="11568"/>
    <cellStyle name="Output 34 19" xfId="11569"/>
    <cellStyle name="Output 34 2" xfId="11570"/>
    <cellStyle name="Output 34 20" xfId="11571"/>
    <cellStyle name="Output 34 21" xfId="11572"/>
    <cellStyle name="Output 34 3" xfId="11573"/>
    <cellStyle name="Output 34 4" xfId="11574"/>
    <cellStyle name="Output 34 5" xfId="11575"/>
    <cellStyle name="Output 34 6" xfId="11576"/>
    <cellStyle name="Output 34 7" xfId="11577"/>
    <cellStyle name="Output 34 8" xfId="11578"/>
    <cellStyle name="Output 34 9" xfId="11579"/>
    <cellStyle name="Output 35" xfId="3239"/>
    <cellStyle name="Output 35 10" xfId="11580"/>
    <cellStyle name="Output 35 11" xfId="11581"/>
    <cellStyle name="Output 35 12" xfId="11582"/>
    <cellStyle name="Output 35 13" xfId="11583"/>
    <cellStyle name="Output 35 14" xfId="11584"/>
    <cellStyle name="Output 35 15" xfId="11585"/>
    <cellStyle name="Output 35 16" xfId="11586"/>
    <cellStyle name="Output 35 17" xfId="11587"/>
    <cellStyle name="Output 35 18" xfId="11588"/>
    <cellStyle name="Output 35 19" xfId="11589"/>
    <cellStyle name="Output 35 2" xfId="11590"/>
    <cellStyle name="Output 35 20" xfId="11591"/>
    <cellStyle name="Output 35 21" xfId="11592"/>
    <cellStyle name="Output 35 3" xfId="11593"/>
    <cellStyle name="Output 35 4" xfId="11594"/>
    <cellStyle name="Output 35 5" xfId="11595"/>
    <cellStyle name="Output 35 6" xfId="11596"/>
    <cellStyle name="Output 35 7" xfId="11597"/>
    <cellStyle name="Output 35 8" xfId="11598"/>
    <cellStyle name="Output 35 9" xfId="11599"/>
    <cellStyle name="Output 36" xfId="3240"/>
    <cellStyle name="Output 36 10" xfId="11600"/>
    <cellStyle name="Output 36 11" xfId="11601"/>
    <cellStyle name="Output 36 12" xfId="11602"/>
    <cellStyle name="Output 36 13" xfId="11603"/>
    <cellStyle name="Output 36 14" xfId="11604"/>
    <cellStyle name="Output 36 15" xfId="11605"/>
    <cellStyle name="Output 36 16" xfId="11606"/>
    <cellStyle name="Output 36 17" xfId="11607"/>
    <cellStyle name="Output 36 18" xfId="11608"/>
    <cellStyle name="Output 36 19" xfId="11609"/>
    <cellStyle name="Output 36 2" xfId="11610"/>
    <cellStyle name="Output 36 20" xfId="11611"/>
    <cellStyle name="Output 36 21" xfId="11612"/>
    <cellStyle name="Output 36 3" xfId="11613"/>
    <cellStyle name="Output 36 4" xfId="11614"/>
    <cellStyle name="Output 36 5" xfId="11615"/>
    <cellStyle name="Output 36 6" xfId="11616"/>
    <cellStyle name="Output 36 7" xfId="11617"/>
    <cellStyle name="Output 36 8" xfId="11618"/>
    <cellStyle name="Output 36 9" xfId="11619"/>
    <cellStyle name="Output 37" xfId="3241"/>
    <cellStyle name="Output 37 10" xfId="11620"/>
    <cellStyle name="Output 37 11" xfId="11621"/>
    <cellStyle name="Output 37 12" xfId="11622"/>
    <cellStyle name="Output 37 13" xfId="11623"/>
    <cellStyle name="Output 37 14" xfId="11624"/>
    <cellStyle name="Output 37 15" xfId="11625"/>
    <cellStyle name="Output 37 16" xfId="11626"/>
    <cellStyle name="Output 37 17" xfId="11627"/>
    <cellStyle name="Output 37 18" xfId="11628"/>
    <cellStyle name="Output 37 19" xfId="11629"/>
    <cellStyle name="Output 37 2" xfId="11630"/>
    <cellStyle name="Output 37 20" xfId="11631"/>
    <cellStyle name="Output 37 21" xfId="11632"/>
    <cellStyle name="Output 37 3" xfId="11633"/>
    <cellStyle name="Output 37 4" xfId="11634"/>
    <cellStyle name="Output 37 5" xfId="11635"/>
    <cellStyle name="Output 37 6" xfId="11636"/>
    <cellStyle name="Output 37 7" xfId="11637"/>
    <cellStyle name="Output 37 8" xfId="11638"/>
    <cellStyle name="Output 37 9" xfId="11639"/>
    <cellStyle name="Output 38" xfId="3242"/>
    <cellStyle name="Output 38 10" xfId="11640"/>
    <cellStyle name="Output 38 11" xfId="11641"/>
    <cellStyle name="Output 38 12" xfId="11642"/>
    <cellStyle name="Output 38 13" xfId="11643"/>
    <cellStyle name="Output 38 14" xfId="11644"/>
    <cellStyle name="Output 38 15" xfId="11645"/>
    <cellStyle name="Output 38 16" xfId="11646"/>
    <cellStyle name="Output 38 17" xfId="11647"/>
    <cellStyle name="Output 38 18" xfId="11648"/>
    <cellStyle name="Output 38 19" xfId="11649"/>
    <cellStyle name="Output 38 2" xfId="11650"/>
    <cellStyle name="Output 38 20" xfId="11651"/>
    <cellStyle name="Output 38 21" xfId="11652"/>
    <cellStyle name="Output 38 3" xfId="11653"/>
    <cellStyle name="Output 38 4" xfId="11654"/>
    <cellStyle name="Output 38 5" xfId="11655"/>
    <cellStyle name="Output 38 6" xfId="11656"/>
    <cellStyle name="Output 38 7" xfId="11657"/>
    <cellStyle name="Output 38 8" xfId="11658"/>
    <cellStyle name="Output 38 9" xfId="11659"/>
    <cellStyle name="Output 39" xfId="3243"/>
    <cellStyle name="Output 39 10" xfId="11660"/>
    <cellStyle name="Output 39 11" xfId="11661"/>
    <cellStyle name="Output 39 12" xfId="11662"/>
    <cellStyle name="Output 39 13" xfId="11663"/>
    <cellStyle name="Output 39 14" xfId="11664"/>
    <cellStyle name="Output 39 15" xfId="11665"/>
    <cellStyle name="Output 39 16" xfId="11666"/>
    <cellStyle name="Output 39 17" xfId="11667"/>
    <cellStyle name="Output 39 18" xfId="11668"/>
    <cellStyle name="Output 39 19" xfId="11669"/>
    <cellStyle name="Output 39 2" xfId="11670"/>
    <cellStyle name="Output 39 20" xfId="11671"/>
    <cellStyle name="Output 39 21" xfId="11672"/>
    <cellStyle name="Output 39 3" xfId="11673"/>
    <cellStyle name="Output 39 4" xfId="11674"/>
    <cellStyle name="Output 39 5" xfId="11675"/>
    <cellStyle name="Output 39 6" xfId="11676"/>
    <cellStyle name="Output 39 7" xfId="11677"/>
    <cellStyle name="Output 39 8" xfId="11678"/>
    <cellStyle name="Output 39 9" xfId="11679"/>
    <cellStyle name="Output 4" xfId="3244"/>
    <cellStyle name="Output 4 10" xfId="11680"/>
    <cellStyle name="Output 4 11" xfId="11681"/>
    <cellStyle name="Output 4 12" xfId="11682"/>
    <cellStyle name="Output 4 13" xfId="11683"/>
    <cellStyle name="Output 4 14" xfId="11684"/>
    <cellStyle name="Output 4 15" xfId="11685"/>
    <cellStyle name="Output 4 16" xfId="11686"/>
    <cellStyle name="Output 4 17" xfId="11687"/>
    <cellStyle name="Output 4 18" xfId="11688"/>
    <cellStyle name="Output 4 19" xfId="11689"/>
    <cellStyle name="Output 4 2" xfId="11690"/>
    <cellStyle name="Output 4 20" xfId="11691"/>
    <cellStyle name="Output 4 21" xfId="11692"/>
    <cellStyle name="Output 4 3" xfId="11693"/>
    <cellStyle name="Output 4 4" xfId="11694"/>
    <cellStyle name="Output 4 5" xfId="11695"/>
    <cellStyle name="Output 4 6" xfId="11696"/>
    <cellStyle name="Output 4 7" xfId="11697"/>
    <cellStyle name="Output 4 8" xfId="11698"/>
    <cellStyle name="Output 4 9" xfId="11699"/>
    <cellStyle name="Output 40" xfId="3245"/>
    <cellStyle name="Output 40 10" xfId="11700"/>
    <cellStyle name="Output 40 11" xfId="11701"/>
    <cellStyle name="Output 40 12" xfId="11702"/>
    <cellStyle name="Output 40 13" xfId="11703"/>
    <cellStyle name="Output 40 14" xfId="11704"/>
    <cellStyle name="Output 40 15" xfId="11705"/>
    <cellStyle name="Output 40 16" xfId="11706"/>
    <cellStyle name="Output 40 17" xfId="11707"/>
    <cellStyle name="Output 40 18" xfId="11708"/>
    <cellStyle name="Output 40 19" xfId="11709"/>
    <cellStyle name="Output 40 2" xfId="11710"/>
    <cellStyle name="Output 40 20" xfId="11711"/>
    <cellStyle name="Output 40 21" xfId="11712"/>
    <cellStyle name="Output 40 3" xfId="11713"/>
    <cellStyle name="Output 40 4" xfId="11714"/>
    <cellStyle name="Output 40 5" xfId="11715"/>
    <cellStyle name="Output 40 6" xfId="11716"/>
    <cellStyle name="Output 40 7" xfId="11717"/>
    <cellStyle name="Output 40 8" xfId="11718"/>
    <cellStyle name="Output 40 9" xfId="11719"/>
    <cellStyle name="Output 41" xfId="3246"/>
    <cellStyle name="Output 41 10" xfId="11720"/>
    <cellStyle name="Output 41 11" xfId="11721"/>
    <cellStyle name="Output 41 12" xfId="11722"/>
    <cellStyle name="Output 41 13" xfId="11723"/>
    <cellStyle name="Output 41 14" xfId="11724"/>
    <cellStyle name="Output 41 15" xfId="11725"/>
    <cellStyle name="Output 41 16" xfId="11726"/>
    <cellStyle name="Output 41 17" xfId="11727"/>
    <cellStyle name="Output 41 18" xfId="11728"/>
    <cellStyle name="Output 41 19" xfId="11729"/>
    <cellStyle name="Output 41 2" xfId="11730"/>
    <cellStyle name="Output 41 20" xfId="11731"/>
    <cellStyle name="Output 41 21" xfId="11732"/>
    <cellStyle name="Output 41 3" xfId="11733"/>
    <cellStyle name="Output 41 4" xfId="11734"/>
    <cellStyle name="Output 41 5" xfId="11735"/>
    <cellStyle name="Output 41 6" xfId="11736"/>
    <cellStyle name="Output 41 7" xfId="11737"/>
    <cellStyle name="Output 41 8" xfId="11738"/>
    <cellStyle name="Output 41 9" xfId="11739"/>
    <cellStyle name="Output 42" xfId="3247"/>
    <cellStyle name="Output 42 10" xfId="11740"/>
    <cellStyle name="Output 42 11" xfId="11741"/>
    <cellStyle name="Output 42 12" xfId="11742"/>
    <cellStyle name="Output 42 13" xfId="11743"/>
    <cellStyle name="Output 42 14" xfId="11744"/>
    <cellStyle name="Output 42 15" xfId="11745"/>
    <cellStyle name="Output 42 16" xfId="11746"/>
    <cellStyle name="Output 42 17" xfId="11747"/>
    <cellStyle name="Output 42 18" xfId="11748"/>
    <cellStyle name="Output 42 19" xfId="11749"/>
    <cellStyle name="Output 42 2" xfId="11750"/>
    <cellStyle name="Output 42 20" xfId="11751"/>
    <cellStyle name="Output 42 21" xfId="11752"/>
    <cellStyle name="Output 42 3" xfId="11753"/>
    <cellStyle name="Output 42 4" xfId="11754"/>
    <cellStyle name="Output 42 5" xfId="11755"/>
    <cellStyle name="Output 42 6" xfId="11756"/>
    <cellStyle name="Output 42 7" xfId="11757"/>
    <cellStyle name="Output 42 8" xfId="11758"/>
    <cellStyle name="Output 42 9" xfId="11759"/>
    <cellStyle name="Output 43" xfId="3248"/>
    <cellStyle name="Output 43 10" xfId="11760"/>
    <cellStyle name="Output 43 11" xfId="11761"/>
    <cellStyle name="Output 43 12" xfId="11762"/>
    <cellStyle name="Output 43 13" xfId="11763"/>
    <cellStyle name="Output 43 14" xfId="11764"/>
    <cellStyle name="Output 43 15" xfId="11765"/>
    <cellStyle name="Output 43 16" xfId="11766"/>
    <cellStyle name="Output 43 17" xfId="11767"/>
    <cellStyle name="Output 43 18" xfId="11768"/>
    <cellStyle name="Output 43 19" xfId="11769"/>
    <cellStyle name="Output 43 2" xfId="11770"/>
    <cellStyle name="Output 43 20" xfId="11771"/>
    <cellStyle name="Output 43 21" xfId="11772"/>
    <cellStyle name="Output 43 3" xfId="11773"/>
    <cellStyle name="Output 43 4" xfId="11774"/>
    <cellStyle name="Output 43 5" xfId="11775"/>
    <cellStyle name="Output 43 6" xfId="11776"/>
    <cellStyle name="Output 43 7" xfId="11777"/>
    <cellStyle name="Output 43 8" xfId="11778"/>
    <cellStyle name="Output 43 9" xfId="11779"/>
    <cellStyle name="Output 44" xfId="3249"/>
    <cellStyle name="Output 44 10" xfId="11780"/>
    <cellStyle name="Output 44 11" xfId="11781"/>
    <cellStyle name="Output 44 12" xfId="11782"/>
    <cellStyle name="Output 44 13" xfId="11783"/>
    <cellStyle name="Output 44 14" xfId="11784"/>
    <cellStyle name="Output 44 15" xfId="11785"/>
    <cellStyle name="Output 44 16" xfId="11786"/>
    <cellStyle name="Output 44 17" xfId="11787"/>
    <cellStyle name="Output 44 18" xfId="11788"/>
    <cellStyle name="Output 44 19" xfId="11789"/>
    <cellStyle name="Output 44 2" xfId="11790"/>
    <cellStyle name="Output 44 20" xfId="11791"/>
    <cellStyle name="Output 44 21" xfId="11792"/>
    <cellStyle name="Output 44 3" xfId="11793"/>
    <cellStyle name="Output 44 4" xfId="11794"/>
    <cellStyle name="Output 44 5" xfId="11795"/>
    <cellStyle name="Output 44 6" xfId="11796"/>
    <cellStyle name="Output 44 7" xfId="11797"/>
    <cellStyle name="Output 44 8" xfId="11798"/>
    <cellStyle name="Output 44 9" xfId="11799"/>
    <cellStyle name="Output 45" xfId="3250"/>
    <cellStyle name="Output 45 10" xfId="11800"/>
    <cellStyle name="Output 45 11" xfId="11801"/>
    <cellStyle name="Output 45 12" xfId="11802"/>
    <cellStyle name="Output 45 13" xfId="11803"/>
    <cellStyle name="Output 45 14" xfId="11804"/>
    <cellStyle name="Output 45 15" xfId="11805"/>
    <cellStyle name="Output 45 16" xfId="11806"/>
    <cellStyle name="Output 45 17" xfId="11807"/>
    <cellStyle name="Output 45 18" xfId="11808"/>
    <cellStyle name="Output 45 19" xfId="11809"/>
    <cellStyle name="Output 45 2" xfId="11810"/>
    <cellStyle name="Output 45 20" xfId="11811"/>
    <cellStyle name="Output 45 21" xfId="11812"/>
    <cellStyle name="Output 45 3" xfId="11813"/>
    <cellStyle name="Output 45 4" xfId="11814"/>
    <cellStyle name="Output 45 5" xfId="11815"/>
    <cellStyle name="Output 45 6" xfId="11816"/>
    <cellStyle name="Output 45 7" xfId="11817"/>
    <cellStyle name="Output 45 8" xfId="11818"/>
    <cellStyle name="Output 45 9" xfId="11819"/>
    <cellStyle name="Output 46" xfId="3251"/>
    <cellStyle name="Output 46 10" xfId="11820"/>
    <cellStyle name="Output 46 11" xfId="11821"/>
    <cellStyle name="Output 46 12" xfId="11822"/>
    <cellStyle name="Output 46 13" xfId="11823"/>
    <cellStyle name="Output 46 14" xfId="11824"/>
    <cellStyle name="Output 46 15" xfId="11825"/>
    <cellStyle name="Output 46 16" xfId="11826"/>
    <cellStyle name="Output 46 17" xfId="11827"/>
    <cellStyle name="Output 46 18" xfId="11828"/>
    <cellStyle name="Output 46 19" xfId="11829"/>
    <cellStyle name="Output 46 2" xfId="11830"/>
    <cellStyle name="Output 46 20" xfId="11831"/>
    <cellStyle name="Output 46 21" xfId="11832"/>
    <cellStyle name="Output 46 3" xfId="11833"/>
    <cellStyle name="Output 46 4" xfId="11834"/>
    <cellStyle name="Output 46 5" xfId="11835"/>
    <cellStyle name="Output 46 6" xfId="11836"/>
    <cellStyle name="Output 46 7" xfId="11837"/>
    <cellStyle name="Output 46 8" xfId="11838"/>
    <cellStyle name="Output 46 9" xfId="11839"/>
    <cellStyle name="Output 47" xfId="3252"/>
    <cellStyle name="Output 47 10" xfId="11840"/>
    <cellStyle name="Output 47 11" xfId="11841"/>
    <cellStyle name="Output 47 12" xfId="11842"/>
    <cellStyle name="Output 47 13" xfId="11843"/>
    <cellStyle name="Output 47 14" xfId="11844"/>
    <cellStyle name="Output 47 15" xfId="11845"/>
    <cellStyle name="Output 47 16" xfId="11846"/>
    <cellStyle name="Output 47 17" xfId="11847"/>
    <cellStyle name="Output 47 18" xfId="11848"/>
    <cellStyle name="Output 47 19" xfId="11849"/>
    <cellStyle name="Output 47 2" xfId="11850"/>
    <cellStyle name="Output 47 20" xfId="11851"/>
    <cellStyle name="Output 47 21" xfId="11852"/>
    <cellStyle name="Output 47 3" xfId="11853"/>
    <cellStyle name="Output 47 4" xfId="11854"/>
    <cellStyle name="Output 47 5" xfId="11855"/>
    <cellStyle name="Output 47 6" xfId="11856"/>
    <cellStyle name="Output 47 7" xfId="11857"/>
    <cellStyle name="Output 47 8" xfId="11858"/>
    <cellStyle name="Output 47 9" xfId="11859"/>
    <cellStyle name="Output 48" xfId="3253"/>
    <cellStyle name="Output 48 10" xfId="11860"/>
    <cellStyle name="Output 48 11" xfId="11861"/>
    <cellStyle name="Output 48 12" xfId="11862"/>
    <cellStyle name="Output 48 13" xfId="11863"/>
    <cellStyle name="Output 48 14" xfId="11864"/>
    <cellStyle name="Output 48 15" xfId="11865"/>
    <cellStyle name="Output 48 16" xfId="11866"/>
    <cellStyle name="Output 48 17" xfId="11867"/>
    <cellStyle name="Output 48 18" xfId="11868"/>
    <cellStyle name="Output 48 19" xfId="11869"/>
    <cellStyle name="Output 48 2" xfId="11870"/>
    <cellStyle name="Output 48 20" xfId="11871"/>
    <cellStyle name="Output 48 21" xfId="11872"/>
    <cellStyle name="Output 48 3" xfId="11873"/>
    <cellStyle name="Output 48 4" xfId="11874"/>
    <cellStyle name="Output 48 5" xfId="11875"/>
    <cellStyle name="Output 48 6" xfId="11876"/>
    <cellStyle name="Output 48 7" xfId="11877"/>
    <cellStyle name="Output 48 8" xfId="11878"/>
    <cellStyle name="Output 48 9" xfId="11879"/>
    <cellStyle name="Output 49" xfId="3254"/>
    <cellStyle name="Output 49 10" xfId="11880"/>
    <cellStyle name="Output 49 11" xfId="11881"/>
    <cellStyle name="Output 49 12" xfId="11882"/>
    <cellStyle name="Output 49 13" xfId="11883"/>
    <cellStyle name="Output 49 14" xfId="11884"/>
    <cellStyle name="Output 49 15" xfId="11885"/>
    <cellStyle name="Output 49 16" xfId="11886"/>
    <cellStyle name="Output 49 17" xfId="11887"/>
    <cellStyle name="Output 49 18" xfId="11888"/>
    <cellStyle name="Output 49 19" xfId="11889"/>
    <cellStyle name="Output 49 2" xfId="11890"/>
    <cellStyle name="Output 49 20" xfId="11891"/>
    <cellStyle name="Output 49 21" xfId="11892"/>
    <cellStyle name="Output 49 3" xfId="11893"/>
    <cellStyle name="Output 49 4" xfId="11894"/>
    <cellStyle name="Output 49 5" xfId="11895"/>
    <cellStyle name="Output 49 6" xfId="11896"/>
    <cellStyle name="Output 49 7" xfId="11897"/>
    <cellStyle name="Output 49 8" xfId="11898"/>
    <cellStyle name="Output 49 9" xfId="11899"/>
    <cellStyle name="Output 5" xfId="3255"/>
    <cellStyle name="Output 5 10" xfId="11900"/>
    <cellStyle name="Output 5 11" xfId="11901"/>
    <cellStyle name="Output 5 12" xfId="11902"/>
    <cellStyle name="Output 5 13" xfId="11903"/>
    <cellStyle name="Output 5 14" xfId="11904"/>
    <cellStyle name="Output 5 15" xfId="11905"/>
    <cellStyle name="Output 5 16" xfId="11906"/>
    <cellStyle name="Output 5 17" xfId="11907"/>
    <cellStyle name="Output 5 18" xfId="11908"/>
    <cellStyle name="Output 5 19" xfId="11909"/>
    <cellStyle name="Output 5 2" xfId="11910"/>
    <cellStyle name="Output 5 20" xfId="11911"/>
    <cellStyle name="Output 5 21" xfId="11912"/>
    <cellStyle name="Output 5 3" xfId="11913"/>
    <cellStyle name="Output 5 4" xfId="11914"/>
    <cellStyle name="Output 5 5" xfId="11915"/>
    <cellStyle name="Output 5 6" xfId="11916"/>
    <cellStyle name="Output 5 7" xfId="11917"/>
    <cellStyle name="Output 5 8" xfId="11918"/>
    <cellStyle name="Output 5 9" xfId="11919"/>
    <cellStyle name="Output 50" xfId="3256"/>
    <cellStyle name="Output 50 10" xfId="11920"/>
    <cellStyle name="Output 50 11" xfId="11921"/>
    <cellStyle name="Output 50 12" xfId="11922"/>
    <cellStyle name="Output 50 13" xfId="11923"/>
    <cellStyle name="Output 50 14" xfId="11924"/>
    <cellStyle name="Output 50 15" xfId="11925"/>
    <cellStyle name="Output 50 16" xfId="11926"/>
    <cellStyle name="Output 50 17" xfId="11927"/>
    <cellStyle name="Output 50 18" xfId="11928"/>
    <cellStyle name="Output 50 19" xfId="11929"/>
    <cellStyle name="Output 50 2" xfId="11930"/>
    <cellStyle name="Output 50 20" xfId="11931"/>
    <cellStyle name="Output 50 21" xfId="11932"/>
    <cellStyle name="Output 50 3" xfId="11933"/>
    <cellStyle name="Output 50 4" xfId="11934"/>
    <cellStyle name="Output 50 5" xfId="11935"/>
    <cellStyle name="Output 50 6" xfId="11936"/>
    <cellStyle name="Output 50 7" xfId="11937"/>
    <cellStyle name="Output 50 8" xfId="11938"/>
    <cellStyle name="Output 50 9" xfId="11939"/>
    <cellStyle name="Output 51" xfId="3257"/>
    <cellStyle name="Output 51 10" xfId="11940"/>
    <cellStyle name="Output 51 11" xfId="11941"/>
    <cellStyle name="Output 51 12" xfId="11942"/>
    <cellStyle name="Output 51 13" xfId="11943"/>
    <cellStyle name="Output 51 14" xfId="11944"/>
    <cellStyle name="Output 51 15" xfId="11945"/>
    <cellStyle name="Output 51 16" xfId="11946"/>
    <cellStyle name="Output 51 17" xfId="11947"/>
    <cellStyle name="Output 51 18" xfId="11948"/>
    <cellStyle name="Output 51 19" xfId="11949"/>
    <cellStyle name="Output 51 2" xfId="11950"/>
    <cellStyle name="Output 51 20" xfId="11951"/>
    <cellStyle name="Output 51 21" xfId="11952"/>
    <cellStyle name="Output 51 3" xfId="11953"/>
    <cellStyle name="Output 51 4" xfId="11954"/>
    <cellStyle name="Output 51 5" xfId="11955"/>
    <cellStyle name="Output 51 6" xfId="11956"/>
    <cellStyle name="Output 51 7" xfId="11957"/>
    <cellStyle name="Output 51 8" xfId="11958"/>
    <cellStyle name="Output 51 9" xfId="11959"/>
    <cellStyle name="Output 52" xfId="3258"/>
    <cellStyle name="Output 52 10" xfId="11960"/>
    <cellStyle name="Output 52 11" xfId="11961"/>
    <cellStyle name="Output 52 12" xfId="11962"/>
    <cellStyle name="Output 52 13" xfId="11963"/>
    <cellStyle name="Output 52 14" xfId="11964"/>
    <cellStyle name="Output 52 15" xfId="11965"/>
    <cellStyle name="Output 52 16" xfId="11966"/>
    <cellStyle name="Output 52 17" xfId="11967"/>
    <cellStyle name="Output 52 18" xfId="11968"/>
    <cellStyle name="Output 52 19" xfId="11969"/>
    <cellStyle name="Output 52 2" xfId="11970"/>
    <cellStyle name="Output 52 20" xfId="11971"/>
    <cellStyle name="Output 52 21" xfId="11972"/>
    <cellStyle name="Output 52 3" xfId="11973"/>
    <cellStyle name="Output 52 4" xfId="11974"/>
    <cellStyle name="Output 52 5" xfId="11975"/>
    <cellStyle name="Output 52 6" xfId="11976"/>
    <cellStyle name="Output 52 7" xfId="11977"/>
    <cellStyle name="Output 52 8" xfId="11978"/>
    <cellStyle name="Output 52 9" xfId="11979"/>
    <cellStyle name="Output 53" xfId="3259"/>
    <cellStyle name="Output 53 10" xfId="11980"/>
    <cellStyle name="Output 53 11" xfId="11981"/>
    <cellStyle name="Output 53 12" xfId="11982"/>
    <cellStyle name="Output 53 13" xfId="11983"/>
    <cellStyle name="Output 53 14" xfId="11984"/>
    <cellStyle name="Output 53 15" xfId="11985"/>
    <cellStyle name="Output 53 16" xfId="11986"/>
    <cellStyle name="Output 53 17" xfId="11987"/>
    <cellStyle name="Output 53 18" xfId="11988"/>
    <cellStyle name="Output 53 19" xfId="11989"/>
    <cellStyle name="Output 53 2" xfId="11990"/>
    <cellStyle name="Output 53 20" xfId="11991"/>
    <cellStyle name="Output 53 21" xfId="11992"/>
    <cellStyle name="Output 53 3" xfId="11993"/>
    <cellStyle name="Output 53 4" xfId="11994"/>
    <cellStyle name="Output 53 5" xfId="11995"/>
    <cellStyle name="Output 53 6" xfId="11996"/>
    <cellStyle name="Output 53 7" xfId="11997"/>
    <cellStyle name="Output 53 8" xfId="11998"/>
    <cellStyle name="Output 53 9" xfId="11999"/>
    <cellStyle name="Output 54" xfId="3260"/>
    <cellStyle name="Output 54 10" xfId="12000"/>
    <cellStyle name="Output 54 11" xfId="12001"/>
    <cellStyle name="Output 54 12" xfId="12002"/>
    <cellStyle name="Output 54 13" xfId="12003"/>
    <cellStyle name="Output 54 14" xfId="12004"/>
    <cellStyle name="Output 54 15" xfId="12005"/>
    <cellStyle name="Output 54 16" xfId="12006"/>
    <cellStyle name="Output 54 17" xfId="12007"/>
    <cellStyle name="Output 54 18" xfId="12008"/>
    <cellStyle name="Output 54 19" xfId="12009"/>
    <cellStyle name="Output 54 2" xfId="12010"/>
    <cellStyle name="Output 54 20" xfId="12011"/>
    <cellStyle name="Output 54 21" xfId="12012"/>
    <cellStyle name="Output 54 3" xfId="12013"/>
    <cellStyle name="Output 54 4" xfId="12014"/>
    <cellStyle name="Output 54 5" xfId="12015"/>
    <cellStyle name="Output 54 6" xfId="12016"/>
    <cellStyle name="Output 54 7" xfId="12017"/>
    <cellStyle name="Output 54 8" xfId="12018"/>
    <cellStyle name="Output 54 9" xfId="12019"/>
    <cellStyle name="Output 55" xfId="3261"/>
    <cellStyle name="Output 55 10" xfId="12020"/>
    <cellStyle name="Output 55 11" xfId="12021"/>
    <cellStyle name="Output 55 12" xfId="12022"/>
    <cellStyle name="Output 55 13" xfId="12023"/>
    <cellStyle name="Output 55 14" xfId="12024"/>
    <cellStyle name="Output 55 15" xfId="12025"/>
    <cellStyle name="Output 55 16" xfId="12026"/>
    <cellStyle name="Output 55 17" xfId="12027"/>
    <cellStyle name="Output 55 18" xfId="12028"/>
    <cellStyle name="Output 55 19" xfId="12029"/>
    <cellStyle name="Output 55 2" xfId="12030"/>
    <cellStyle name="Output 55 20" xfId="12031"/>
    <cellStyle name="Output 55 21" xfId="12032"/>
    <cellStyle name="Output 55 3" xfId="12033"/>
    <cellStyle name="Output 55 4" xfId="12034"/>
    <cellStyle name="Output 55 5" xfId="12035"/>
    <cellStyle name="Output 55 6" xfId="12036"/>
    <cellStyle name="Output 55 7" xfId="12037"/>
    <cellStyle name="Output 55 8" xfId="12038"/>
    <cellStyle name="Output 55 9" xfId="12039"/>
    <cellStyle name="Output 56" xfId="3262"/>
    <cellStyle name="Output 56 10" xfId="12040"/>
    <cellStyle name="Output 56 11" xfId="12041"/>
    <cellStyle name="Output 56 12" xfId="12042"/>
    <cellStyle name="Output 56 13" xfId="12043"/>
    <cellStyle name="Output 56 14" xfId="12044"/>
    <cellStyle name="Output 56 15" xfId="12045"/>
    <cellStyle name="Output 56 16" xfId="12046"/>
    <cellStyle name="Output 56 17" xfId="12047"/>
    <cellStyle name="Output 56 18" xfId="12048"/>
    <cellStyle name="Output 56 19" xfId="12049"/>
    <cellStyle name="Output 56 2" xfId="12050"/>
    <cellStyle name="Output 56 20" xfId="12051"/>
    <cellStyle name="Output 56 21" xfId="12052"/>
    <cellStyle name="Output 56 3" xfId="12053"/>
    <cellStyle name="Output 56 4" xfId="12054"/>
    <cellStyle name="Output 56 5" xfId="12055"/>
    <cellStyle name="Output 56 6" xfId="12056"/>
    <cellStyle name="Output 56 7" xfId="12057"/>
    <cellStyle name="Output 56 8" xfId="12058"/>
    <cellStyle name="Output 56 9" xfId="12059"/>
    <cellStyle name="Output 57" xfId="3263"/>
    <cellStyle name="Output 57 10" xfId="12060"/>
    <cellStyle name="Output 57 11" xfId="12061"/>
    <cellStyle name="Output 57 12" xfId="12062"/>
    <cellStyle name="Output 57 13" xfId="12063"/>
    <cellStyle name="Output 57 14" xfId="12064"/>
    <cellStyle name="Output 57 15" xfId="12065"/>
    <cellStyle name="Output 57 16" xfId="12066"/>
    <cellStyle name="Output 57 17" xfId="12067"/>
    <cellStyle name="Output 57 18" xfId="12068"/>
    <cellStyle name="Output 57 19" xfId="12069"/>
    <cellStyle name="Output 57 2" xfId="12070"/>
    <cellStyle name="Output 57 20" xfId="12071"/>
    <cellStyle name="Output 57 21" xfId="12072"/>
    <cellStyle name="Output 57 3" xfId="12073"/>
    <cellStyle name="Output 57 4" xfId="12074"/>
    <cellStyle name="Output 57 5" xfId="12075"/>
    <cellStyle name="Output 57 6" xfId="12076"/>
    <cellStyle name="Output 57 7" xfId="12077"/>
    <cellStyle name="Output 57 8" xfId="12078"/>
    <cellStyle name="Output 57 9" xfId="12079"/>
    <cellStyle name="Output 58" xfId="3264"/>
    <cellStyle name="Output 58 10" xfId="12080"/>
    <cellStyle name="Output 58 11" xfId="12081"/>
    <cellStyle name="Output 58 12" xfId="12082"/>
    <cellStyle name="Output 58 13" xfId="12083"/>
    <cellStyle name="Output 58 14" xfId="12084"/>
    <cellStyle name="Output 58 15" xfId="12085"/>
    <cellStyle name="Output 58 16" xfId="12086"/>
    <cellStyle name="Output 58 17" xfId="12087"/>
    <cellStyle name="Output 58 18" xfId="12088"/>
    <cellStyle name="Output 58 19" xfId="12089"/>
    <cellStyle name="Output 58 2" xfId="12090"/>
    <cellStyle name="Output 58 20" xfId="12091"/>
    <cellStyle name="Output 58 21" xfId="12092"/>
    <cellStyle name="Output 58 3" xfId="12093"/>
    <cellStyle name="Output 58 4" xfId="12094"/>
    <cellStyle name="Output 58 5" xfId="12095"/>
    <cellStyle name="Output 58 6" xfId="12096"/>
    <cellStyle name="Output 58 7" xfId="12097"/>
    <cellStyle name="Output 58 8" xfId="12098"/>
    <cellStyle name="Output 58 9" xfId="12099"/>
    <cellStyle name="Output 59" xfId="3265"/>
    <cellStyle name="Output 59 10" xfId="12100"/>
    <cellStyle name="Output 59 11" xfId="12101"/>
    <cellStyle name="Output 59 12" xfId="12102"/>
    <cellStyle name="Output 59 13" xfId="12103"/>
    <cellStyle name="Output 59 14" xfId="12104"/>
    <cellStyle name="Output 59 15" xfId="12105"/>
    <cellStyle name="Output 59 16" xfId="12106"/>
    <cellStyle name="Output 59 17" xfId="12107"/>
    <cellStyle name="Output 59 18" xfId="12108"/>
    <cellStyle name="Output 59 19" xfId="12109"/>
    <cellStyle name="Output 59 2" xfId="12110"/>
    <cellStyle name="Output 59 20" xfId="12111"/>
    <cellStyle name="Output 59 21" xfId="12112"/>
    <cellStyle name="Output 59 3" xfId="12113"/>
    <cellStyle name="Output 59 4" xfId="12114"/>
    <cellStyle name="Output 59 5" xfId="12115"/>
    <cellStyle name="Output 59 6" xfId="12116"/>
    <cellStyle name="Output 59 7" xfId="12117"/>
    <cellStyle name="Output 59 8" xfId="12118"/>
    <cellStyle name="Output 59 9" xfId="12119"/>
    <cellStyle name="Output 6" xfId="3266"/>
    <cellStyle name="Output 6 10" xfId="12120"/>
    <cellStyle name="Output 6 11" xfId="12121"/>
    <cellStyle name="Output 6 12" xfId="12122"/>
    <cellStyle name="Output 6 13" xfId="12123"/>
    <cellStyle name="Output 6 14" xfId="12124"/>
    <cellStyle name="Output 6 15" xfId="12125"/>
    <cellStyle name="Output 6 16" xfId="12126"/>
    <cellStyle name="Output 6 17" xfId="12127"/>
    <cellStyle name="Output 6 18" xfId="12128"/>
    <cellStyle name="Output 6 19" xfId="12129"/>
    <cellStyle name="Output 6 2" xfId="12130"/>
    <cellStyle name="Output 6 20" xfId="12131"/>
    <cellStyle name="Output 6 21" xfId="12132"/>
    <cellStyle name="Output 6 3" xfId="12133"/>
    <cellStyle name="Output 6 4" xfId="12134"/>
    <cellStyle name="Output 6 5" xfId="12135"/>
    <cellStyle name="Output 6 6" xfId="12136"/>
    <cellStyle name="Output 6 7" xfId="12137"/>
    <cellStyle name="Output 6 8" xfId="12138"/>
    <cellStyle name="Output 6 9" xfId="12139"/>
    <cellStyle name="Output 60" xfId="12140"/>
    <cellStyle name="Output 61" xfId="12141"/>
    <cellStyle name="Output 62" xfId="12142"/>
    <cellStyle name="Output 63" xfId="12143"/>
    <cellStyle name="Output 64" xfId="12144"/>
    <cellStyle name="Output 65" xfId="12145"/>
    <cellStyle name="Output 66" xfId="12146"/>
    <cellStyle name="Output 67" xfId="12147"/>
    <cellStyle name="Output 68" xfId="12148"/>
    <cellStyle name="Output 69" xfId="12149"/>
    <cellStyle name="Output 7" xfId="3267"/>
    <cellStyle name="Output 7 10" xfId="12150"/>
    <cellStyle name="Output 7 11" xfId="12151"/>
    <cellStyle name="Output 7 12" xfId="12152"/>
    <cellStyle name="Output 7 13" xfId="12153"/>
    <cellStyle name="Output 7 14" xfId="12154"/>
    <cellStyle name="Output 7 15" xfId="12155"/>
    <cellStyle name="Output 7 16" xfId="12156"/>
    <cellStyle name="Output 7 17" xfId="12157"/>
    <cellStyle name="Output 7 18" xfId="12158"/>
    <cellStyle name="Output 7 19" xfId="12159"/>
    <cellStyle name="Output 7 2" xfId="12160"/>
    <cellStyle name="Output 7 20" xfId="12161"/>
    <cellStyle name="Output 7 21" xfId="12162"/>
    <cellStyle name="Output 7 3" xfId="12163"/>
    <cellStyle name="Output 7 4" xfId="12164"/>
    <cellStyle name="Output 7 5" xfId="12165"/>
    <cellStyle name="Output 7 6" xfId="12166"/>
    <cellStyle name="Output 7 7" xfId="12167"/>
    <cellStyle name="Output 7 8" xfId="12168"/>
    <cellStyle name="Output 7 9" xfId="12169"/>
    <cellStyle name="Output 70" xfId="12170"/>
    <cellStyle name="Output 71" xfId="12171"/>
    <cellStyle name="Output 72" xfId="12172"/>
    <cellStyle name="Output 73" xfId="12173"/>
    <cellStyle name="Output 74" xfId="12174"/>
    <cellStyle name="Output 75" xfId="12175"/>
    <cellStyle name="Output 76" xfId="12176"/>
    <cellStyle name="Output 77" xfId="12177"/>
    <cellStyle name="Output 78" xfId="12178"/>
    <cellStyle name="Output 79" xfId="12179"/>
    <cellStyle name="Output 8" xfId="3268"/>
    <cellStyle name="Output 8 10" xfId="12180"/>
    <cellStyle name="Output 8 11" xfId="12181"/>
    <cellStyle name="Output 8 12" xfId="12182"/>
    <cellStyle name="Output 8 13" xfId="12183"/>
    <cellStyle name="Output 8 14" xfId="12184"/>
    <cellStyle name="Output 8 15" xfId="12185"/>
    <cellStyle name="Output 8 16" xfId="12186"/>
    <cellStyle name="Output 8 17" xfId="12187"/>
    <cellStyle name="Output 8 18" xfId="12188"/>
    <cellStyle name="Output 8 19" xfId="12189"/>
    <cellStyle name="Output 8 2" xfId="12190"/>
    <cellStyle name="Output 8 20" xfId="12191"/>
    <cellStyle name="Output 8 21" xfId="12192"/>
    <cellStyle name="Output 8 3" xfId="12193"/>
    <cellStyle name="Output 8 4" xfId="12194"/>
    <cellStyle name="Output 8 5" xfId="12195"/>
    <cellStyle name="Output 8 6" xfId="12196"/>
    <cellStyle name="Output 8 7" xfId="12197"/>
    <cellStyle name="Output 8 8" xfId="12198"/>
    <cellStyle name="Output 8 9" xfId="12199"/>
    <cellStyle name="Output 9" xfId="3269"/>
    <cellStyle name="Output 9 10" xfId="12200"/>
    <cellStyle name="Output 9 11" xfId="12201"/>
    <cellStyle name="Output 9 12" xfId="12202"/>
    <cellStyle name="Output 9 13" xfId="12203"/>
    <cellStyle name="Output 9 14" xfId="12204"/>
    <cellStyle name="Output 9 15" xfId="12205"/>
    <cellStyle name="Output 9 16" xfId="12206"/>
    <cellStyle name="Output 9 17" xfId="12207"/>
    <cellStyle name="Output 9 18" xfId="12208"/>
    <cellStyle name="Output 9 19" xfId="12209"/>
    <cellStyle name="Output 9 2" xfId="12210"/>
    <cellStyle name="Output 9 20" xfId="12211"/>
    <cellStyle name="Output 9 21" xfId="12212"/>
    <cellStyle name="Output 9 3" xfId="12213"/>
    <cellStyle name="Output 9 4" xfId="12214"/>
    <cellStyle name="Output 9 5" xfId="12215"/>
    <cellStyle name="Output 9 6" xfId="12216"/>
    <cellStyle name="Output 9 7" xfId="12217"/>
    <cellStyle name="Output 9 8" xfId="12218"/>
    <cellStyle name="Output 9 9" xfId="12219"/>
    <cellStyle name="paint" xfId="16821"/>
    <cellStyle name="per.style" xfId="16822"/>
    <cellStyle name="Percent" xfId="1" builtinId="5"/>
    <cellStyle name="Percent [0]" xfId="16823"/>
    <cellStyle name="Percent [00]" xfId="16824"/>
    <cellStyle name="Percent [2]" xfId="16825"/>
    <cellStyle name="Percent 2" xfId="25"/>
    <cellStyle name="Percent 2 2" xfId="26"/>
    <cellStyle name="Percent 2 2 2" xfId="3270"/>
    <cellStyle name="Percent 2 3" xfId="3271"/>
    <cellStyle name="Percent 3" xfId="27"/>
    <cellStyle name="Percent 3 10" xfId="3272"/>
    <cellStyle name="Percent 3 10 10" xfId="12220"/>
    <cellStyle name="Percent 3 10 11" xfId="12221"/>
    <cellStyle name="Percent 3 10 12" xfId="12222"/>
    <cellStyle name="Percent 3 10 13" xfId="12223"/>
    <cellStyle name="Percent 3 10 14" xfId="12224"/>
    <cellStyle name="Percent 3 10 15" xfId="12225"/>
    <cellStyle name="Percent 3 10 16" xfId="12226"/>
    <cellStyle name="Percent 3 10 17" xfId="12227"/>
    <cellStyle name="Percent 3 10 18" xfId="12228"/>
    <cellStyle name="Percent 3 10 19" xfId="12229"/>
    <cellStyle name="Percent 3 10 2" xfId="12230"/>
    <cellStyle name="Percent 3 10 2 10" xfId="12231"/>
    <cellStyle name="Percent 3 10 2 11" xfId="12232"/>
    <cellStyle name="Percent 3 10 2 12" xfId="12233"/>
    <cellStyle name="Percent 3 10 2 13" xfId="12234"/>
    <cellStyle name="Percent 3 10 2 14" xfId="12235"/>
    <cellStyle name="Percent 3 10 2 15" xfId="12236"/>
    <cellStyle name="Percent 3 10 2 16" xfId="12237"/>
    <cellStyle name="Percent 3 10 2 17" xfId="12238"/>
    <cellStyle name="Percent 3 10 2 18" xfId="12239"/>
    <cellStyle name="Percent 3 10 2 19" xfId="12240"/>
    <cellStyle name="Percent 3 10 2 2" xfId="12241"/>
    <cellStyle name="Percent 3 10 2 2 10" xfId="12242"/>
    <cellStyle name="Percent 3 10 2 2 11" xfId="12243"/>
    <cellStyle name="Percent 3 10 2 2 12" xfId="12244"/>
    <cellStyle name="Percent 3 10 2 2 13" xfId="12245"/>
    <cellStyle name="Percent 3 10 2 2 14" xfId="12246"/>
    <cellStyle name="Percent 3 10 2 2 15" xfId="12247"/>
    <cellStyle name="Percent 3 10 2 2 16" xfId="12248"/>
    <cellStyle name="Percent 3 10 2 2 17" xfId="12249"/>
    <cellStyle name="Percent 3 10 2 2 18" xfId="12250"/>
    <cellStyle name="Percent 3 10 2 2 19" xfId="12251"/>
    <cellStyle name="Percent 3 10 2 2 2" xfId="12252"/>
    <cellStyle name="Percent 3 10 2 2 3" xfId="12253"/>
    <cellStyle name="Percent 3 10 2 2 4" xfId="12254"/>
    <cellStyle name="Percent 3 10 2 2 5" xfId="12255"/>
    <cellStyle name="Percent 3 10 2 2 6" xfId="12256"/>
    <cellStyle name="Percent 3 10 2 2 7" xfId="12257"/>
    <cellStyle name="Percent 3 10 2 2 8" xfId="12258"/>
    <cellStyle name="Percent 3 10 2 2 9" xfId="12259"/>
    <cellStyle name="Percent 3 10 2 20" xfId="12260"/>
    <cellStyle name="Percent 3 10 2 3" xfId="12261"/>
    <cellStyle name="Percent 3 10 2 4" xfId="12262"/>
    <cellStyle name="Percent 3 10 2 5" xfId="12263"/>
    <cellStyle name="Percent 3 10 2 6" xfId="12264"/>
    <cellStyle name="Percent 3 10 2 7" xfId="12265"/>
    <cellStyle name="Percent 3 10 2 8" xfId="12266"/>
    <cellStyle name="Percent 3 10 2 9" xfId="12267"/>
    <cellStyle name="Percent 3 10 20" xfId="12268"/>
    <cellStyle name="Percent 3 10 21" xfId="12269"/>
    <cellStyle name="Percent 3 10 3" xfId="12270"/>
    <cellStyle name="Percent 3 10 3 10" xfId="12271"/>
    <cellStyle name="Percent 3 10 3 11" xfId="12272"/>
    <cellStyle name="Percent 3 10 3 12" xfId="12273"/>
    <cellStyle name="Percent 3 10 3 13" xfId="12274"/>
    <cellStyle name="Percent 3 10 3 14" xfId="12275"/>
    <cellStyle name="Percent 3 10 3 15" xfId="12276"/>
    <cellStyle name="Percent 3 10 3 16" xfId="12277"/>
    <cellStyle name="Percent 3 10 3 17" xfId="12278"/>
    <cellStyle name="Percent 3 10 3 18" xfId="12279"/>
    <cellStyle name="Percent 3 10 3 19" xfId="12280"/>
    <cellStyle name="Percent 3 10 3 2" xfId="12281"/>
    <cellStyle name="Percent 3 10 3 3" xfId="12282"/>
    <cellStyle name="Percent 3 10 3 4" xfId="12283"/>
    <cellStyle name="Percent 3 10 3 5" xfId="12284"/>
    <cellStyle name="Percent 3 10 3 6" xfId="12285"/>
    <cellStyle name="Percent 3 10 3 7" xfId="12286"/>
    <cellStyle name="Percent 3 10 3 8" xfId="12287"/>
    <cellStyle name="Percent 3 10 3 9" xfId="12288"/>
    <cellStyle name="Percent 3 10 4" xfId="12289"/>
    <cellStyle name="Percent 3 10 5" xfId="12290"/>
    <cellStyle name="Percent 3 10 6" xfId="12291"/>
    <cellStyle name="Percent 3 10 7" xfId="12292"/>
    <cellStyle name="Percent 3 10 8" xfId="12293"/>
    <cellStyle name="Percent 3 10 9" xfId="12294"/>
    <cellStyle name="Percent 3 11" xfId="3273"/>
    <cellStyle name="Percent 3 11 10" xfId="12295"/>
    <cellStyle name="Percent 3 11 11" xfId="12296"/>
    <cellStyle name="Percent 3 11 12" xfId="12297"/>
    <cellStyle name="Percent 3 11 13" xfId="12298"/>
    <cellStyle name="Percent 3 11 14" xfId="12299"/>
    <cellStyle name="Percent 3 11 15" xfId="12300"/>
    <cellStyle name="Percent 3 11 16" xfId="12301"/>
    <cellStyle name="Percent 3 11 17" xfId="12302"/>
    <cellStyle name="Percent 3 11 18" xfId="12303"/>
    <cellStyle name="Percent 3 11 19" xfId="12304"/>
    <cellStyle name="Percent 3 11 2" xfId="12305"/>
    <cellStyle name="Percent 3 11 2 10" xfId="12306"/>
    <cellStyle name="Percent 3 11 2 11" xfId="12307"/>
    <cellStyle name="Percent 3 11 2 12" xfId="12308"/>
    <cellStyle name="Percent 3 11 2 13" xfId="12309"/>
    <cellStyle name="Percent 3 11 2 14" xfId="12310"/>
    <cellStyle name="Percent 3 11 2 15" xfId="12311"/>
    <cellStyle name="Percent 3 11 2 16" xfId="12312"/>
    <cellStyle name="Percent 3 11 2 17" xfId="12313"/>
    <cellStyle name="Percent 3 11 2 18" xfId="12314"/>
    <cellStyle name="Percent 3 11 2 19" xfId="12315"/>
    <cellStyle name="Percent 3 11 2 2" xfId="12316"/>
    <cellStyle name="Percent 3 11 2 2 10" xfId="12317"/>
    <cellStyle name="Percent 3 11 2 2 11" xfId="12318"/>
    <cellStyle name="Percent 3 11 2 2 12" xfId="12319"/>
    <cellStyle name="Percent 3 11 2 2 13" xfId="12320"/>
    <cellStyle name="Percent 3 11 2 2 14" xfId="12321"/>
    <cellStyle name="Percent 3 11 2 2 15" xfId="12322"/>
    <cellStyle name="Percent 3 11 2 2 16" xfId="12323"/>
    <cellStyle name="Percent 3 11 2 2 17" xfId="12324"/>
    <cellStyle name="Percent 3 11 2 2 18" xfId="12325"/>
    <cellStyle name="Percent 3 11 2 2 19" xfId="12326"/>
    <cellStyle name="Percent 3 11 2 2 2" xfId="12327"/>
    <cellStyle name="Percent 3 11 2 2 3" xfId="12328"/>
    <cellStyle name="Percent 3 11 2 2 4" xfId="12329"/>
    <cellStyle name="Percent 3 11 2 2 5" xfId="12330"/>
    <cellStyle name="Percent 3 11 2 2 6" xfId="12331"/>
    <cellStyle name="Percent 3 11 2 2 7" xfId="12332"/>
    <cellStyle name="Percent 3 11 2 2 8" xfId="12333"/>
    <cellStyle name="Percent 3 11 2 2 9" xfId="12334"/>
    <cellStyle name="Percent 3 11 2 20" xfId="12335"/>
    <cellStyle name="Percent 3 11 2 3" xfId="12336"/>
    <cellStyle name="Percent 3 11 2 4" xfId="12337"/>
    <cellStyle name="Percent 3 11 2 5" xfId="12338"/>
    <cellStyle name="Percent 3 11 2 6" xfId="12339"/>
    <cellStyle name="Percent 3 11 2 7" xfId="12340"/>
    <cellStyle name="Percent 3 11 2 8" xfId="12341"/>
    <cellStyle name="Percent 3 11 2 9" xfId="12342"/>
    <cellStyle name="Percent 3 11 20" xfId="12343"/>
    <cellStyle name="Percent 3 11 21" xfId="12344"/>
    <cellStyle name="Percent 3 11 3" xfId="12345"/>
    <cellStyle name="Percent 3 11 3 10" xfId="12346"/>
    <cellStyle name="Percent 3 11 3 11" xfId="12347"/>
    <cellStyle name="Percent 3 11 3 12" xfId="12348"/>
    <cellStyle name="Percent 3 11 3 13" xfId="12349"/>
    <cellStyle name="Percent 3 11 3 14" xfId="12350"/>
    <cellStyle name="Percent 3 11 3 15" xfId="12351"/>
    <cellStyle name="Percent 3 11 3 16" xfId="12352"/>
    <cellStyle name="Percent 3 11 3 17" xfId="12353"/>
    <cellStyle name="Percent 3 11 3 18" xfId="12354"/>
    <cellStyle name="Percent 3 11 3 19" xfId="12355"/>
    <cellStyle name="Percent 3 11 3 2" xfId="12356"/>
    <cellStyle name="Percent 3 11 3 3" xfId="12357"/>
    <cellStyle name="Percent 3 11 3 4" xfId="12358"/>
    <cellStyle name="Percent 3 11 3 5" xfId="12359"/>
    <cellStyle name="Percent 3 11 3 6" xfId="12360"/>
    <cellStyle name="Percent 3 11 3 7" xfId="12361"/>
    <cellStyle name="Percent 3 11 3 8" xfId="12362"/>
    <cellStyle name="Percent 3 11 3 9" xfId="12363"/>
    <cellStyle name="Percent 3 11 4" xfId="12364"/>
    <cellStyle name="Percent 3 11 5" xfId="12365"/>
    <cellStyle name="Percent 3 11 6" xfId="12366"/>
    <cellStyle name="Percent 3 11 7" xfId="12367"/>
    <cellStyle name="Percent 3 11 8" xfId="12368"/>
    <cellStyle name="Percent 3 11 9" xfId="12369"/>
    <cellStyle name="Percent 3 12" xfId="3274"/>
    <cellStyle name="Percent 3 12 10" xfId="12370"/>
    <cellStyle name="Percent 3 12 11" xfId="12371"/>
    <cellStyle name="Percent 3 12 12" xfId="12372"/>
    <cellStyle name="Percent 3 12 13" xfId="12373"/>
    <cellStyle name="Percent 3 12 14" xfId="12374"/>
    <cellStyle name="Percent 3 12 15" xfId="12375"/>
    <cellStyle name="Percent 3 12 16" xfId="12376"/>
    <cellStyle name="Percent 3 12 17" xfId="12377"/>
    <cellStyle name="Percent 3 12 18" xfId="12378"/>
    <cellStyle name="Percent 3 12 19" xfId="12379"/>
    <cellStyle name="Percent 3 12 2" xfId="12380"/>
    <cellStyle name="Percent 3 12 2 10" xfId="12381"/>
    <cellStyle name="Percent 3 12 2 11" xfId="12382"/>
    <cellStyle name="Percent 3 12 2 12" xfId="12383"/>
    <cellStyle name="Percent 3 12 2 13" xfId="12384"/>
    <cellStyle name="Percent 3 12 2 14" xfId="12385"/>
    <cellStyle name="Percent 3 12 2 15" xfId="12386"/>
    <cellStyle name="Percent 3 12 2 16" xfId="12387"/>
    <cellStyle name="Percent 3 12 2 17" xfId="12388"/>
    <cellStyle name="Percent 3 12 2 18" xfId="12389"/>
    <cellStyle name="Percent 3 12 2 19" xfId="12390"/>
    <cellStyle name="Percent 3 12 2 2" xfId="12391"/>
    <cellStyle name="Percent 3 12 2 2 10" xfId="12392"/>
    <cellStyle name="Percent 3 12 2 2 11" xfId="12393"/>
    <cellStyle name="Percent 3 12 2 2 12" xfId="12394"/>
    <cellStyle name="Percent 3 12 2 2 13" xfId="12395"/>
    <cellStyle name="Percent 3 12 2 2 14" xfId="12396"/>
    <cellStyle name="Percent 3 12 2 2 15" xfId="12397"/>
    <cellStyle name="Percent 3 12 2 2 16" xfId="12398"/>
    <cellStyle name="Percent 3 12 2 2 17" xfId="12399"/>
    <cellStyle name="Percent 3 12 2 2 18" xfId="12400"/>
    <cellStyle name="Percent 3 12 2 2 19" xfId="12401"/>
    <cellStyle name="Percent 3 12 2 2 2" xfId="12402"/>
    <cellStyle name="Percent 3 12 2 2 3" xfId="12403"/>
    <cellStyle name="Percent 3 12 2 2 4" xfId="12404"/>
    <cellStyle name="Percent 3 12 2 2 5" xfId="12405"/>
    <cellStyle name="Percent 3 12 2 2 6" xfId="12406"/>
    <cellStyle name="Percent 3 12 2 2 7" xfId="12407"/>
    <cellStyle name="Percent 3 12 2 2 8" xfId="12408"/>
    <cellStyle name="Percent 3 12 2 2 9" xfId="12409"/>
    <cellStyle name="Percent 3 12 2 20" xfId="12410"/>
    <cellStyle name="Percent 3 12 2 3" xfId="12411"/>
    <cellStyle name="Percent 3 12 2 4" xfId="12412"/>
    <cellStyle name="Percent 3 12 2 5" xfId="12413"/>
    <cellStyle name="Percent 3 12 2 6" xfId="12414"/>
    <cellStyle name="Percent 3 12 2 7" xfId="12415"/>
    <cellStyle name="Percent 3 12 2 8" xfId="12416"/>
    <cellStyle name="Percent 3 12 2 9" xfId="12417"/>
    <cellStyle name="Percent 3 12 20" xfId="12418"/>
    <cellStyle name="Percent 3 12 21" xfId="12419"/>
    <cellStyle name="Percent 3 12 3" xfId="12420"/>
    <cellStyle name="Percent 3 12 3 10" xfId="12421"/>
    <cellStyle name="Percent 3 12 3 11" xfId="12422"/>
    <cellStyle name="Percent 3 12 3 12" xfId="12423"/>
    <cellStyle name="Percent 3 12 3 13" xfId="12424"/>
    <cellStyle name="Percent 3 12 3 14" xfId="12425"/>
    <cellStyle name="Percent 3 12 3 15" xfId="12426"/>
    <cellStyle name="Percent 3 12 3 16" xfId="12427"/>
    <cellStyle name="Percent 3 12 3 17" xfId="12428"/>
    <cellStyle name="Percent 3 12 3 18" xfId="12429"/>
    <cellStyle name="Percent 3 12 3 19" xfId="12430"/>
    <cellStyle name="Percent 3 12 3 2" xfId="12431"/>
    <cellStyle name="Percent 3 12 3 3" xfId="12432"/>
    <cellStyle name="Percent 3 12 3 4" xfId="12433"/>
    <cellStyle name="Percent 3 12 3 5" xfId="12434"/>
    <cellStyle name="Percent 3 12 3 6" xfId="12435"/>
    <cellStyle name="Percent 3 12 3 7" xfId="12436"/>
    <cellStyle name="Percent 3 12 3 8" xfId="12437"/>
    <cellStyle name="Percent 3 12 3 9" xfId="12438"/>
    <cellStyle name="Percent 3 12 4" xfId="12439"/>
    <cellStyle name="Percent 3 12 5" xfId="12440"/>
    <cellStyle name="Percent 3 12 6" xfId="12441"/>
    <cellStyle name="Percent 3 12 7" xfId="12442"/>
    <cellStyle name="Percent 3 12 8" xfId="12443"/>
    <cellStyle name="Percent 3 12 9" xfId="12444"/>
    <cellStyle name="Percent 3 13" xfId="3275"/>
    <cellStyle name="Percent 3 13 10" xfId="12445"/>
    <cellStyle name="Percent 3 13 11" xfId="12446"/>
    <cellStyle name="Percent 3 13 12" xfId="12447"/>
    <cellStyle name="Percent 3 13 13" xfId="12448"/>
    <cellStyle name="Percent 3 13 14" xfId="12449"/>
    <cellStyle name="Percent 3 13 15" xfId="12450"/>
    <cellStyle name="Percent 3 13 16" xfId="12451"/>
    <cellStyle name="Percent 3 13 17" xfId="12452"/>
    <cellStyle name="Percent 3 13 18" xfId="12453"/>
    <cellStyle name="Percent 3 13 19" xfId="12454"/>
    <cellStyle name="Percent 3 13 2" xfId="12455"/>
    <cellStyle name="Percent 3 13 2 10" xfId="12456"/>
    <cellStyle name="Percent 3 13 2 11" xfId="12457"/>
    <cellStyle name="Percent 3 13 2 12" xfId="12458"/>
    <cellStyle name="Percent 3 13 2 13" xfId="12459"/>
    <cellStyle name="Percent 3 13 2 14" xfId="12460"/>
    <cellStyle name="Percent 3 13 2 15" xfId="12461"/>
    <cellStyle name="Percent 3 13 2 16" xfId="12462"/>
    <cellStyle name="Percent 3 13 2 17" xfId="12463"/>
    <cellStyle name="Percent 3 13 2 18" xfId="12464"/>
    <cellStyle name="Percent 3 13 2 19" xfId="12465"/>
    <cellStyle name="Percent 3 13 2 2" xfId="12466"/>
    <cellStyle name="Percent 3 13 2 2 10" xfId="12467"/>
    <cellStyle name="Percent 3 13 2 2 11" xfId="12468"/>
    <cellStyle name="Percent 3 13 2 2 12" xfId="12469"/>
    <cellStyle name="Percent 3 13 2 2 13" xfId="12470"/>
    <cellStyle name="Percent 3 13 2 2 14" xfId="12471"/>
    <cellStyle name="Percent 3 13 2 2 15" xfId="12472"/>
    <cellStyle name="Percent 3 13 2 2 16" xfId="12473"/>
    <cellStyle name="Percent 3 13 2 2 17" xfId="12474"/>
    <cellStyle name="Percent 3 13 2 2 18" xfId="12475"/>
    <cellStyle name="Percent 3 13 2 2 19" xfId="12476"/>
    <cellStyle name="Percent 3 13 2 2 2" xfId="12477"/>
    <cellStyle name="Percent 3 13 2 2 3" xfId="12478"/>
    <cellStyle name="Percent 3 13 2 2 4" xfId="12479"/>
    <cellStyle name="Percent 3 13 2 2 5" xfId="12480"/>
    <cellStyle name="Percent 3 13 2 2 6" xfId="12481"/>
    <cellStyle name="Percent 3 13 2 2 7" xfId="12482"/>
    <cellStyle name="Percent 3 13 2 2 8" xfId="12483"/>
    <cellStyle name="Percent 3 13 2 2 9" xfId="12484"/>
    <cellStyle name="Percent 3 13 2 20" xfId="12485"/>
    <cellStyle name="Percent 3 13 2 3" xfId="12486"/>
    <cellStyle name="Percent 3 13 2 4" xfId="12487"/>
    <cellStyle name="Percent 3 13 2 5" xfId="12488"/>
    <cellStyle name="Percent 3 13 2 6" xfId="12489"/>
    <cellStyle name="Percent 3 13 2 7" xfId="12490"/>
    <cellStyle name="Percent 3 13 2 8" xfId="12491"/>
    <cellStyle name="Percent 3 13 2 9" xfId="12492"/>
    <cellStyle name="Percent 3 13 20" xfId="12493"/>
    <cellStyle name="Percent 3 13 21" xfId="12494"/>
    <cellStyle name="Percent 3 13 3" xfId="12495"/>
    <cellStyle name="Percent 3 13 3 10" xfId="12496"/>
    <cellStyle name="Percent 3 13 3 11" xfId="12497"/>
    <cellStyle name="Percent 3 13 3 12" xfId="12498"/>
    <cellStyle name="Percent 3 13 3 13" xfId="12499"/>
    <cellStyle name="Percent 3 13 3 14" xfId="12500"/>
    <cellStyle name="Percent 3 13 3 15" xfId="12501"/>
    <cellStyle name="Percent 3 13 3 16" xfId="12502"/>
    <cellStyle name="Percent 3 13 3 17" xfId="12503"/>
    <cellStyle name="Percent 3 13 3 18" xfId="12504"/>
    <cellStyle name="Percent 3 13 3 19" xfId="12505"/>
    <cellStyle name="Percent 3 13 3 2" xfId="12506"/>
    <cellStyle name="Percent 3 13 3 3" xfId="12507"/>
    <cellStyle name="Percent 3 13 3 4" xfId="12508"/>
    <cellStyle name="Percent 3 13 3 5" xfId="12509"/>
    <cellStyle name="Percent 3 13 3 6" xfId="12510"/>
    <cellStyle name="Percent 3 13 3 7" xfId="12511"/>
    <cellStyle name="Percent 3 13 3 8" xfId="12512"/>
    <cellStyle name="Percent 3 13 3 9" xfId="12513"/>
    <cellStyle name="Percent 3 13 4" xfId="12514"/>
    <cellStyle name="Percent 3 13 5" xfId="12515"/>
    <cellStyle name="Percent 3 13 6" xfId="12516"/>
    <cellStyle name="Percent 3 13 7" xfId="12517"/>
    <cellStyle name="Percent 3 13 8" xfId="12518"/>
    <cellStyle name="Percent 3 13 9" xfId="12519"/>
    <cellStyle name="Percent 3 14" xfId="3276"/>
    <cellStyle name="Percent 3 14 10" xfId="12520"/>
    <cellStyle name="Percent 3 14 11" xfId="12521"/>
    <cellStyle name="Percent 3 14 12" xfId="12522"/>
    <cellStyle name="Percent 3 14 13" xfId="12523"/>
    <cellStyle name="Percent 3 14 14" xfId="12524"/>
    <cellStyle name="Percent 3 14 15" xfId="12525"/>
    <cellStyle name="Percent 3 14 16" xfId="12526"/>
    <cellStyle name="Percent 3 14 17" xfId="12527"/>
    <cellStyle name="Percent 3 14 18" xfId="12528"/>
    <cellStyle name="Percent 3 14 19" xfId="12529"/>
    <cellStyle name="Percent 3 14 2" xfId="12530"/>
    <cellStyle name="Percent 3 14 2 10" xfId="12531"/>
    <cellStyle name="Percent 3 14 2 11" xfId="12532"/>
    <cellStyle name="Percent 3 14 2 12" xfId="12533"/>
    <cellStyle name="Percent 3 14 2 13" xfId="12534"/>
    <cellStyle name="Percent 3 14 2 14" xfId="12535"/>
    <cellStyle name="Percent 3 14 2 15" xfId="12536"/>
    <cellStyle name="Percent 3 14 2 16" xfId="12537"/>
    <cellStyle name="Percent 3 14 2 17" xfId="12538"/>
    <cellStyle name="Percent 3 14 2 18" xfId="12539"/>
    <cellStyle name="Percent 3 14 2 19" xfId="12540"/>
    <cellStyle name="Percent 3 14 2 2" xfId="12541"/>
    <cellStyle name="Percent 3 14 2 2 10" xfId="12542"/>
    <cellStyle name="Percent 3 14 2 2 11" xfId="12543"/>
    <cellStyle name="Percent 3 14 2 2 12" xfId="12544"/>
    <cellStyle name="Percent 3 14 2 2 13" xfId="12545"/>
    <cellStyle name="Percent 3 14 2 2 14" xfId="12546"/>
    <cellStyle name="Percent 3 14 2 2 15" xfId="12547"/>
    <cellStyle name="Percent 3 14 2 2 16" xfId="12548"/>
    <cellStyle name="Percent 3 14 2 2 17" xfId="12549"/>
    <cellStyle name="Percent 3 14 2 2 18" xfId="12550"/>
    <cellStyle name="Percent 3 14 2 2 19" xfId="12551"/>
    <cellStyle name="Percent 3 14 2 2 2" xfId="12552"/>
    <cellStyle name="Percent 3 14 2 2 3" xfId="12553"/>
    <cellStyle name="Percent 3 14 2 2 4" xfId="12554"/>
    <cellStyle name="Percent 3 14 2 2 5" xfId="12555"/>
    <cellStyle name="Percent 3 14 2 2 6" xfId="12556"/>
    <cellStyle name="Percent 3 14 2 2 7" xfId="12557"/>
    <cellStyle name="Percent 3 14 2 2 8" xfId="12558"/>
    <cellStyle name="Percent 3 14 2 2 9" xfId="12559"/>
    <cellStyle name="Percent 3 14 2 20" xfId="12560"/>
    <cellStyle name="Percent 3 14 2 3" xfId="12561"/>
    <cellStyle name="Percent 3 14 2 4" xfId="12562"/>
    <cellStyle name="Percent 3 14 2 5" xfId="12563"/>
    <cellStyle name="Percent 3 14 2 6" xfId="12564"/>
    <cellStyle name="Percent 3 14 2 7" xfId="12565"/>
    <cellStyle name="Percent 3 14 2 8" xfId="12566"/>
    <cellStyle name="Percent 3 14 2 9" xfId="12567"/>
    <cellStyle name="Percent 3 14 20" xfId="12568"/>
    <cellStyle name="Percent 3 14 21" xfId="12569"/>
    <cellStyle name="Percent 3 14 3" xfId="12570"/>
    <cellStyle name="Percent 3 14 3 10" xfId="12571"/>
    <cellStyle name="Percent 3 14 3 11" xfId="12572"/>
    <cellStyle name="Percent 3 14 3 12" xfId="12573"/>
    <cellStyle name="Percent 3 14 3 13" xfId="12574"/>
    <cellStyle name="Percent 3 14 3 14" xfId="12575"/>
    <cellStyle name="Percent 3 14 3 15" xfId="12576"/>
    <cellStyle name="Percent 3 14 3 16" xfId="12577"/>
    <cellStyle name="Percent 3 14 3 17" xfId="12578"/>
    <cellStyle name="Percent 3 14 3 18" xfId="12579"/>
    <cellStyle name="Percent 3 14 3 19" xfId="12580"/>
    <cellStyle name="Percent 3 14 3 2" xfId="12581"/>
    <cellStyle name="Percent 3 14 3 3" xfId="12582"/>
    <cellStyle name="Percent 3 14 3 4" xfId="12583"/>
    <cellStyle name="Percent 3 14 3 5" xfId="12584"/>
    <cellStyle name="Percent 3 14 3 6" xfId="12585"/>
    <cellStyle name="Percent 3 14 3 7" xfId="12586"/>
    <cellStyle name="Percent 3 14 3 8" xfId="12587"/>
    <cellStyle name="Percent 3 14 3 9" xfId="12588"/>
    <cellStyle name="Percent 3 14 4" xfId="12589"/>
    <cellStyle name="Percent 3 14 5" xfId="12590"/>
    <cellStyle name="Percent 3 14 6" xfId="12591"/>
    <cellStyle name="Percent 3 14 7" xfId="12592"/>
    <cellStyle name="Percent 3 14 8" xfId="12593"/>
    <cellStyle name="Percent 3 14 9" xfId="12594"/>
    <cellStyle name="Percent 3 15" xfId="3277"/>
    <cellStyle name="Percent 3 15 10" xfId="12595"/>
    <cellStyle name="Percent 3 15 11" xfId="12596"/>
    <cellStyle name="Percent 3 15 12" xfId="12597"/>
    <cellStyle name="Percent 3 15 13" xfId="12598"/>
    <cellStyle name="Percent 3 15 14" xfId="12599"/>
    <cellStyle name="Percent 3 15 15" xfId="12600"/>
    <cellStyle name="Percent 3 15 16" xfId="12601"/>
    <cellStyle name="Percent 3 15 17" xfId="12602"/>
    <cellStyle name="Percent 3 15 18" xfId="12603"/>
    <cellStyle name="Percent 3 15 19" xfId="12604"/>
    <cellStyle name="Percent 3 15 2" xfId="12605"/>
    <cellStyle name="Percent 3 15 2 10" xfId="12606"/>
    <cellStyle name="Percent 3 15 2 11" xfId="12607"/>
    <cellStyle name="Percent 3 15 2 12" xfId="12608"/>
    <cellStyle name="Percent 3 15 2 13" xfId="12609"/>
    <cellStyle name="Percent 3 15 2 14" xfId="12610"/>
    <cellStyle name="Percent 3 15 2 15" xfId="12611"/>
    <cellStyle name="Percent 3 15 2 16" xfId="12612"/>
    <cellStyle name="Percent 3 15 2 17" xfId="12613"/>
    <cellStyle name="Percent 3 15 2 18" xfId="12614"/>
    <cellStyle name="Percent 3 15 2 19" xfId="12615"/>
    <cellStyle name="Percent 3 15 2 2" xfId="12616"/>
    <cellStyle name="Percent 3 15 2 2 10" xfId="12617"/>
    <cellStyle name="Percent 3 15 2 2 11" xfId="12618"/>
    <cellStyle name="Percent 3 15 2 2 12" xfId="12619"/>
    <cellStyle name="Percent 3 15 2 2 13" xfId="12620"/>
    <cellStyle name="Percent 3 15 2 2 14" xfId="12621"/>
    <cellStyle name="Percent 3 15 2 2 15" xfId="12622"/>
    <cellStyle name="Percent 3 15 2 2 16" xfId="12623"/>
    <cellStyle name="Percent 3 15 2 2 17" xfId="12624"/>
    <cellStyle name="Percent 3 15 2 2 18" xfId="12625"/>
    <cellStyle name="Percent 3 15 2 2 19" xfId="12626"/>
    <cellStyle name="Percent 3 15 2 2 2" xfId="12627"/>
    <cellStyle name="Percent 3 15 2 2 3" xfId="12628"/>
    <cellStyle name="Percent 3 15 2 2 4" xfId="12629"/>
    <cellStyle name="Percent 3 15 2 2 5" xfId="12630"/>
    <cellStyle name="Percent 3 15 2 2 6" xfId="12631"/>
    <cellStyle name="Percent 3 15 2 2 7" xfId="12632"/>
    <cellStyle name="Percent 3 15 2 2 8" xfId="12633"/>
    <cellStyle name="Percent 3 15 2 2 9" xfId="12634"/>
    <cellStyle name="Percent 3 15 2 20" xfId="12635"/>
    <cellStyle name="Percent 3 15 2 3" xfId="12636"/>
    <cellStyle name="Percent 3 15 2 4" xfId="12637"/>
    <cellStyle name="Percent 3 15 2 5" xfId="12638"/>
    <cellStyle name="Percent 3 15 2 6" xfId="12639"/>
    <cellStyle name="Percent 3 15 2 7" xfId="12640"/>
    <cellStyle name="Percent 3 15 2 8" xfId="12641"/>
    <cellStyle name="Percent 3 15 2 9" xfId="12642"/>
    <cellStyle name="Percent 3 15 20" xfId="12643"/>
    <cellStyle name="Percent 3 15 21" xfId="12644"/>
    <cellStyle name="Percent 3 15 3" xfId="12645"/>
    <cellStyle name="Percent 3 15 3 10" xfId="12646"/>
    <cellStyle name="Percent 3 15 3 11" xfId="12647"/>
    <cellStyle name="Percent 3 15 3 12" xfId="12648"/>
    <cellStyle name="Percent 3 15 3 13" xfId="12649"/>
    <cellStyle name="Percent 3 15 3 14" xfId="12650"/>
    <cellStyle name="Percent 3 15 3 15" xfId="12651"/>
    <cellStyle name="Percent 3 15 3 16" xfId="12652"/>
    <cellStyle name="Percent 3 15 3 17" xfId="12653"/>
    <cellStyle name="Percent 3 15 3 18" xfId="12654"/>
    <cellStyle name="Percent 3 15 3 19" xfId="12655"/>
    <cellStyle name="Percent 3 15 3 2" xfId="12656"/>
    <cellStyle name="Percent 3 15 3 3" xfId="12657"/>
    <cellStyle name="Percent 3 15 3 4" xfId="12658"/>
    <cellStyle name="Percent 3 15 3 5" xfId="12659"/>
    <cellStyle name="Percent 3 15 3 6" xfId="12660"/>
    <cellStyle name="Percent 3 15 3 7" xfId="12661"/>
    <cellStyle name="Percent 3 15 3 8" xfId="12662"/>
    <cellStyle name="Percent 3 15 3 9" xfId="12663"/>
    <cellStyle name="Percent 3 15 4" xfId="12664"/>
    <cellStyle name="Percent 3 15 5" xfId="12665"/>
    <cellStyle name="Percent 3 15 6" xfId="12666"/>
    <cellStyle name="Percent 3 15 7" xfId="12667"/>
    <cellStyle name="Percent 3 15 8" xfId="12668"/>
    <cellStyle name="Percent 3 15 9" xfId="12669"/>
    <cellStyle name="Percent 3 16" xfId="3278"/>
    <cellStyle name="Percent 3 16 10" xfId="12670"/>
    <cellStyle name="Percent 3 16 11" xfId="12671"/>
    <cellStyle name="Percent 3 16 12" xfId="12672"/>
    <cellStyle name="Percent 3 16 13" xfId="12673"/>
    <cellStyle name="Percent 3 16 14" xfId="12674"/>
    <cellStyle name="Percent 3 16 15" xfId="12675"/>
    <cellStyle name="Percent 3 16 16" xfId="12676"/>
    <cellStyle name="Percent 3 16 17" xfId="12677"/>
    <cellStyle name="Percent 3 16 18" xfId="12678"/>
    <cellStyle name="Percent 3 16 19" xfId="12679"/>
    <cellStyle name="Percent 3 16 2" xfId="12680"/>
    <cellStyle name="Percent 3 16 2 10" xfId="12681"/>
    <cellStyle name="Percent 3 16 2 11" xfId="12682"/>
    <cellStyle name="Percent 3 16 2 12" xfId="12683"/>
    <cellStyle name="Percent 3 16 2 13" xfId="12684"/>
    <cellStyle name="Percent 3 16 2 14" xfId="12685"/>
    <cellStyle name="Percent 3 16 2 15" xfId="12686"/>
    <cellStyle name="Percent 3 16 2 16" xfId="12687"/>
    <cellStyle name="Percent 3 16 2 17" xfId="12688"/>
    <cellStyle name="Percent 3 16 2 18" xfId="12689"/>
    <cellStyle name="Percent 3 16 2 19" xfId="12690"/>
    <cellStyle name="Percent 3 16 2 2" xfId="12691"/>
    <cellStyle name="Percent 3 16 2 2 10" xfId="12692"/>
    <cellStyle name="Percent 3 16 2 2 11" xfId="12693"/>
    <cellStyle name="Percent 3 16 2 2 12" xfId="12694"/>
    <cellStyle name="Percent 3 16 2 2 13" xfId="12695"/>
    <cellStyle name="Percent 3 16 2 2 14" xfId="12696"/>
    <cellStyle name="Percent 3 16 2 2 15" xfId="12697"/>
    <cellStyle name="Percent 3 16 2 2 16" xfId="12698"/>
    <cellStyle name="Percent 3 16 2 2 17" xfId="12699"/>
    <cellStyle name="Percent 3 16 2 2 18" xfId="12700"/>
    <cellStyle name="Percent 3 16 2 2 19" xfId="12701"/>
    <cellStyle name="Percent 3 16 2 2 2" xfId="12702"/>
    <cellStyle name="Percent 3 16 2 2 3" xfId="12703"/>
    <cellStyle name="Percent 3 16 2 2 4" xfId="12704"/>
    <cellStyle name="Percent 3 16 2 2 5" xfId="12705"/>
    <cellStyle name="Percent 3 16 2 2 6" xfId="12706"/>
    <cellStyle name="Percent 3 16 2 2 7" xfId="12707"/>
    <cellStyle name="Percent 3 16 2 2 8" xfId="12708"/>
    <cellStyle name="Percent 3 16 2 2 9" xfId="12709"/>
    <cellStyle name="Percent 3 16 2 20" xfId="12710"/>
    <cellStyle name="Percent 3 16 2 3" xfId="12711"/>
    <cellStyle name="Percent 3 16 2 4" xfId="12712"/>
    <cellStyle name="Percent 3 16 2 5" xfId="12713"/>
    <cellStyle name="Percent 3 16 2 6" xfId="12714"/>
    <cellStyle name="Percent 3 16 2 7" xfId="12715"/>
    <cellStyle name="Percent 3 16 2 8" xfId="12716"/>
    <cellStyle name="Percent 3 16 2 9" xfId="12717"/>
    <cellStyle name="Percent 3 16 20" xfId="12718"/>
    <cellStyle name="Percent 3 16 21" xfId="12719"/>
    <cellStyle name="Percent 3 16 3" xfId="12720"/>
    <cellStyle name="Percent 3 16 3 10" xfId="12721"/>
    <cellStyle name="Percent 3 16 3 11" xfId="12722"/>
    <cellStyle name="Percent 3 16 3 12" xfId="12723"/>
    <cellStyle name="Percent 3 16 3 13" xfId="12724"/>
    <cellStyle name="Percent 3 16 3 14" xfId="12725"/>
    <cellStyle name="Percent 3 16 3 15" xfId="12726"/>
    <cellStyle name="Percent 3 16 3 16" xfId="12727"/>
    <cellStyle name="Percent 3 16 3 17" xfId="12728"/>
    <cellStyle name="Percent 3 16 3 18" xfId="12729"/>
    <cellStyle name="Percent 3 16 3 19" xfId="12730"/>
    <cellStyle name="Percent 3 16 3 2" xfId="12731"/>
    <cellStyle name="Percent 3 16 3 3" xfId="12732"/>
    <cellStyle name="Percent 3 16 3 4" xfId="12733"/>
    <cellStyle name="Percent 3 16 3 5" xfId="12734"/>
    <cellStyle name="Percent 3 16 3 6" xfId="12735"/>
    <cellStyle name="Percent 3 16 3 7" xfId="12736"/>
    <cellStyle name="Percent 3 16 3 8" xfId="12737"/>
    <cellStyle name="Percent 3 16 3 9" xfId="12738"/>
    <cellStyle name="Percent 3 16 4" xfId="12739"/>
    <cellStyle name="Percent 3 16 5" xfId="12740"/>
    <cellStyle name="Percent 3 16 6" xfId="12741"/>
    <cellStyle name="Percent 3 16 7" xfId="12742"/>
    <cellStyle name="Percent 3 16 8" xfId="12743"/>
    <cellStyle name="Percent 3 16 9" xfId="12744"/>
    <cellStyle name="Percent 3 17" xfId="3279"/>
    <cellStyle name="Percent 3 17 10" xfId="12745"/>
    <cellStyle name="Percent 3 17 11" xfId="12746"/>
    <cellStyle name="Percent 3 17 12" xfId="12747"/>
    <cellStyle name="Percent 3 17 13" xfId="12748"/>
    <cellStyle name="Percent 3 17 14" xfId="12749"/>
    <cellStyle name="Percent 3 17 15" xfId="12750"/>
    <cellStyle name="Percent 3 17 16" xfId="12751"/>
    <cellStyle name="Percent 3 17 17" xfId="12752"/>
    <cellStyle name="Percent 3 17 18" xfId="12753"/>
    <cellStyle name="Percent 3 17 19" xfId="12754"/>
    <cellStyle name="Percent 3 17 2" xfId="12755"/>
    <cellStyle name="Percent 3 17 2 10" xfId="12756"/>
    <cellStyle name="Percent 3 17 2 11" xfId="12757"/>
    <cellStyle name="Percent 3 17 2 12" xfId="12758"/>
    <cellStyle name="Percent 3 17 2 13" xfId="12759"/>
    <cellStyle name="Percent 3 17 2 14" xfId="12760"/>
    <cellStyle name="Percent 3 17 2 15" xfId="12761"/>
    <cellStyle name="Percent 3 17 2 16" xfId="12762"/>
    <cellStyle name="Percent 3 17 2 17" xfId="12763"/>
    <cellStyle name="Percent 3 17 2 18" xfId="12764"/>
    <cellStyle name="Percent 3 17 2 19" xfId="12765"/>
    <cellStyle name="Percent 3 17 2 2" xfId="12766"/>
    <cellStyle name="Percent 3 17 2 2 10" xfId="12767"/>
    <cellStyle name="Percent 3 17 2 2 11" xfId="12768"/>
    <cellStyle name="Percent 3 17 2 2 12" xfId="12769"/>
    <cellStyle name="Percent 3 17 2 2 13" xfId="12770"/>
    <cellStyle name="Percent 3 17 2 2 14" xfId="12771"/>
    <cellStyle name="Percent 3 17 2 2 15" xfId="12772"/>
    <cellStyle name="Percent 3 17 2 2 16" xfId="12773"/>
    <cellStyle name="Percent 3 17 2 2 17" xfId="12774"/>
    <cellStyle name="Percent 3 17 2 2 18" xfId="12775"/>
    <cellStyle name="Percent 3 17 2 2 19" xfId="12776"/>
    <cellStyle name="Percent 3 17 2 2 2" xfId="12777"/>
    <cellStyle name="Percent 3 17 2 2 3" xfId="12778"/>
    <cellStyle name="Percent 3 17 2 2 4" xfId="12779"/>
    <cellStyle name="Percent 3 17 2 2 5" xfId="12780"/>
    <cellStyle name="Percent 3 17 2 2 6" xfId="12781"/>
    <cellStyle name="Percent 3 17 2 2 7" xfId="12782"/>
    <cellStyle name="Percent 3 17 2 2 8" xfId="12783"/>
    <cellStyle name="Percent 3 17 2 2 9" xfId="12784"/>
    <cellStyle name="Percent 3 17 2 20" xfId="12785"/>
    <cellStyle name="Percent 3 17 2 3" xfId="12786"/>
    <cellStyle name="Percent 3 17 2 4" xfId="12787"/>
    <cellStyle name="Percent 3 17 2 5" xfId="12788"/>
    <cellStyle name="Percent 3 17 2 6" xfId="12789"/>
    <cellStyle name="Percent 3 17 2 7" xfId="12790"/>
    <cellStyle name="Percent 3 17 2 8" xfId="12791"/>
    <cellStyle name="Percent 3 17 2 9" xfId="12792"/>
    <cellStyle name="Percent 3 17 20" xfId="12793"/>
    <cellStyle name="Percent 3 17 21" xfId="12794"/>
    <cellStyle name="Percent 3 17 3" xfId="12795"/>
    <cellStyle name="Percent 3 17 3 10" xfId="12796"/>
    <cellStyle name="Percent 3 17 3 11" xfId="12797"/>
    <cellStyle name="Percent 3 17 3 12" xfId="12798"/>
    <cellStyle name="Percent 3 17 3 13" xfId="12799"/>
    <cellStyle name="Percent 3 17 3 14" xfId="12800"/>
    <cellStyle name="Percent 3 17 3 15" xfId="12801"/>
    <cellStyle name="Percent 3 17 3 16" xfId="12802"/>
    <cellStyle name="Percent 3 17 3 17" xfId="12803"/>
    <cellStyle name="Percent 3 17 3 18" xfId="12804"/>
    <cellStyle name="Percent 3 17 3 19" xfId="12805"/>
    <cellStyle name="Percent 3 17 3 2" xfId="12806"/>
    <cellStyle name="Percent 3 17 3 3" xfId="12807"/>
    <cellStyle name="Percent 3 17 3 4" xfId="12808"/>
    <cellStyle name="Percent 3 17 3 5" xfId="12809"/>
    <cellStyle name="Percent 3 17 3 6" xfId="12810"/>
    <cellStyle name="Percent 3 17 3 7" xfId="12811"/>
    <cellStyle name="Percent 3 17 3 8" xfId="12812"/>
    <cellStyle name="Percent 3 17 3 9" xfId="12813"/>
    <cellStyle name="Percent 3 17 4" xfId="12814"/>
    <cellStyle name="Percent 3 17 5" xfId="12815"/>
    <cellStyle name="Percent 3 17 6" xfId="12816"/>
    <cellStyle name="Percent 3 17 7" xfId="12817"/>
    <cellStyle name="Percent 3 17 8" xfId="12818"/>
    <cellStyle name="Percent 3 17 9" xfId="12819"/>
    <cellStyle name="Percent 3 18" xfId="3280"/>
    <cellStyle name="Percent 3 18 10" xfId="12820"/>
    <cellStyle name="Percent 3 18 11" xfId="12821"/>
    <cellStyle name="Percent 3 18 12" xfId="12822"/>
    <cellStyle name="Percent 3 18 13" xfId="12823"/>
    <cellStyle name="Percent 3 18 14" xfId="12824"/>
    <cellStyle name="Percent 3 18 15" xfId="12825"/>
    <cellStyle name="Percent 3 18 16" xfId="12826"/>
    <cellStyle name="Percent 3 18 17" xfId="12827"/>
    <cellStyle name="Percent 3 18 18" xfId="12828"/>
    <cellStyle name="Percent 3 18 19" xfId="12829"/>
    <cellStyle name="Percent 3 18 2" xfId="12830"/>
    <cellStyle name="Percent 3 18 2 10" xfId="12831"/>
    <cellStyle name="Percent 3 18 2 11" xfId="12832"/>
    <cellStyle name="Percent 3 18 2 12" xfId="12833"/>
    <cellStyle name="Percent 3 18 2 13" xfId="12834"/>
    <cellStyle name="Percent 3 18 2 14" xfId="12835"/>
    <cellStyle name="Percent 3 18 2 15" xfId="12836"/>
    <cellStyle name="Percent 3 18 2 16" xfId="12837"/>
    <cellStyle name="Percent 3 18 2 17" xfId="12838"/>
    <cellStyle name="Percent 3 18 2 18" xfId="12839"/>
    <cellStyle name="Percent 3 18 2 19" xfId="12840"/>
    <cellStyle name="Percent 3 18 2 2" xfId="12841"/>
    <cellStyle name="Percent 3 18 2 2 10" xfId="12842"/>
    <cellStyle name="Percent 3 18 2 2 11" xfId="12843"/>
    <cellStyle name="Percent 3 18 2 2 12" xfId="12844"/>
    <cellStyle name="Percent 3 18 2 2 13" xfId="12845"/>
    <cellStyle name="Percent 3 18 2 2 14" xfId="12846"/>
    <cellStyle name="Percent 3 18 2 2 15" xfId="12847"/>
    <cellStyle name="Percent 3 18 2 2 16" xfId="12848"/>
    <cellStyle name="Percent 3 18 2 2 17" xfId="12849"/>
    <cellStyle name="Percent 3 18 2 2 18" xfId="12850"/>
    <cellStyle name="Percent 3 18 2 2 19" xfId="12851"/>
    <cellStyle name="Percent 3 18 2 2 2" xfId="12852"/>
    <cellStyle name="Percent 3 18 2 2 3" xfId="12853"/>
    <cellStyle name="Percent 3 18 2 2 4" xfId="12854"/>
    <cellStyle name="Percent 3 18 2 2 5" xfId="12855"/>
    <cellStyle name="Percent 3 18 2 2 6" xfId="12856"/>
    <cellStyle name="Percent 3 18 2 2 7" xfId="12857"/>
    <cellStyle name="Percent 3 18 2 2 8" xfId="12858"/>
    <cellStyle name="Percent 3 18 2 2 9" xfId="12859"/>
    <cellStyle name="Percent 3 18 2 20" xfId="12860"/>
    <cellStyle name="Percent 3 18 2 3" xfId="12861"/>
    <cellStyle name="Percent 3 18 2 4" xfId="12862"/>
    <cellStyle name="Percent 3 18 2 5" xfId="12863"/>
    <cellStyle name="Percent 3 18 2 6" xfId="12864"/>
    <cellStyle name="Percent 3 18 2 7" xfId="12865"/>
    <cellStyle name="Percent 3 18 2 8" xfId="12866"/>
    <cellStyle name="Percent 3 18 2 9" xfId="12867"/>
    <cellStyle name="Percent 3 18 20" xfId="12868"/>
    <cellStyle name="Percent 3 18 21" xfId="12869"/>
    <cellStyle name="Percent 3 18 3" xfId="12870"/>
    <cellStyle name="Percent 3 18 3 10" xfId="12871"/>
    <cellStyle name="Percent 3 18 3 11" xfId="12872"/>
    <cellStyle name="Percent 3 18 3 12" xfId="12873"/>
    <cellStyle name="Percent 3 18 3 13" xfId="12874"/>
    <cellStyle name="Percent 3 18 3 14" xfId="12875"/>
    <cellStyle name="Percent 3 18 3 15" xfId="12876"/>
    <cellStyle name="Percent 3 18 3 16" xfId="12877"/>
    <cellStyle name="Percent 3 18 3 17" xfId="12878"/>
    <cellStyle name="Percent 3 18 3 18" xfId="12879"/>
    <cellStyle name="Percent 3 18 3 19" xfId="12880"/>
    <cellStyle name="Percent 3 18 3 2" xfId="12881"/>
    <cellStyle name="Percent 3 18 3 3" xfId="12882"/>
    <cellStyle name="Percent 3 18 3 4" xfId="12883"/>
    <cellStyle name="Percent 3 18 3 5" xfId="12884"/>
    <cellStyle name="Percent 3 18 3 6" xfId="12885"/>
    <cellStyle name="Percent 3 18 3 7" xfId="12886"/>
    <cellStyle name="Percent 3 18 3 8" xfId="12887"/>
    <cellStyle name="Percent 3 18 3 9" xfId="12888"/>
    <cellStyle name="Percent 3 18 4" xfId="12889"/>
    <cellStyle name="Percent 3 18 5" xfId="12890"/>
    <cellStyle name="Percent 3 18 6" xfId="12891"/>
    <cellStyle name="Percent 3 18 7" xfId="12892"/>
    <cellStyle name="Percent 3 18 8" xfId="12893"/>
    <cellStyle name="Percent 3 18 9" xfId="12894"/>
    <cellStyle name="Percent 3 19" xfId="3281"/>
    <cellStyle name="Percent 3 19 10" xfId="12895"/>
    <cellStyle name="Percent 3 19 11" xfId="12896"/>
    <cellStyle name="Percent 3 19 12" xfId="12897"/>
    <cellStyle name="Percent 3 19 13" xfId="12898"/>
    <cellStyle name="Percent 3 19 14" xfId="12899"/>
    <cellStyle name="Percent 3 19 15" xfId="12900"/>
    <cellStyle name="Percent 3 19 16" xfId="12901"/>
    <cellStyle name="Percent 3 19 17" xfId="12902"/>
    <cellStyle name="Percent 3 19 18" xfId="12903"/>
    <cellStyle name="Percent 3 19 19" xfId="12904"/>
    <cellStyle name="Percent 3 19 2" xfId="12905"/>
    <cellStyle name="Percent 3 19 2 10" xfId="12906"/>
    <cellStyle name="Percent 3 19 2 11" xfId="12907"/>
    <cellStyle name="Percent 3 19 2 12" xfId="12908"/>
    <cellStyle name="Percent 3 19 2 13" xfId="12909"/>
    <cellStyle name="Percent 3 19 2 14" xfId="12910"/>
    <cellStyle name="Percent 3 19 2 15" xfId="12911"/>
    <cellStyle name="Percent 3 19 2 16" xfId="12912"/>
    <cellStyle name="Percent 3 19 2 17" xfId="12913"/>
    <cellStyle name="Percent 3 19 2 18" xfId="12914"/>
    <cellStyle name="Percent 3 19 2 19" xfId="12915"/>
    <cellStyle name="Percent 3 19 2 2" xfId="12916"/>
    <cellStyle name="Percent 3 19 2 2 10" xfId="12917"/>
    <cellStyle name="Percent 3 19 2 2 11" xfId="12918"/>
    <cellStyle name="Percent 3 19 2 2 12" xfId="12919"/>
    <cellStyle name="Percent 3 19 2 2 13" xfId="12920"/>
    <cellStyle name="Percent 3 19 2 2 14" xfId="12921"/>
    <cellStyle name="Percent 3 19 2 2 15" xfId="12922"/>
    <cellStyle name="Percent 3 19 2 2 16" xfId="12923"/>
    <cellStyle name="Percent 3 19 2 2 17" xfId="12924"/>
    <cellStyle name="Percent 3 19 2 2 18" xfId="12925"/>
    <cellStyle name="Percent 3 19 2 2 19" xfId="12926"/>
    <cellStyle name="Percent 3 19 2 2 2" xfId="12927"/>
    <cellStyle name="Percent 3 19 2 2 3" xfId="12928"/>
    <cellStyle name="Percent 3 19 2 2 4" xfId="12929"/>
    <cellStyle name="Percent 3 19 2 2 5" xfId="12930"/>
    <cellStyle name="Percent 3 19 2 2 6" xfId="12931"/>
    <cellStyle name="Percent 3 19 2 2 7" xfId="12932"/>
    <cellStyle name="Percent 3 19 2 2 8" xfId="12933"/>
    <cellStyle name="Percent 3 19 2 2 9" xfId="12934"/>
    <cellStyle name="Percent 3 19 2 20" xfId="12935"/>
    <cellStyle name="Percent 3 19 2 3" xfId="12936"/>
    <cellStyle name="Percent 3 19 2 4" xfId="12937"/>
    <cellStyle name="Percent 3 19 2 5" xfId="12938"/>
    <cellStyle name="Percent 3 19 2 6" xfId="12939"/>
    <cellStyle name="Percent 3 19 2 7" xfId="12940"/>
    <cellStyle name="Percent 3 19 2 8" xfId="12941"/>
    <cellStyle name="Percent 3 19 2 9" xfId="12942"/>
    <cellStyle name="Percent 3 19 20" xfId="12943"/>
    <cellStyle name="Percent 3 19 21" xfId="12944"/>
    <cellStyle name="Percent 3 19 3" xfId="12945"/>
    <cellStyle name="Percent 3 19 3 10" xfId="12946"/>
    <cellStyle name="Percent 3 19 3 11" xfId="12947"/>
    <cellStyle name="Percent 3 19 3 12" xfId="12948"/>
    <cellStyle name="Percent 3 19 3 13" xfId="12949"/>
    <cellStyle name="Percent 3 19 3 14" xfId="12950"/>
    <cellStyle name="Percent 3 19 3 15" xfId="12951"/>
    <cellStyle name="Percent 3 19 3 16" xfId="12952"/>
    <cellStyle name="Percent 3 19 3 17" xfId="12953"/>
    <cellStyle name="Percent 3 19 3 18" xfId="12954"/>
    <cellStyle name="Percent 3 19 3 19" xfId="12955"/>
    <cellStyle name="Percent 3 19 3 2" xfId="12956"/>
    <cellStyle name="Percent 3 19 3 3" xfId="12957"/>
    <cellStyle name="Percent 3 19 3 4" xfId="12958"/>
    <cellStyle name="Percent 3 19 3 5" xfId="12959"/>
    <cellStyle name="Percent 3 19 3 6" xfId="12960"/>
    <cellStyle name="Percent 3 19 3 7" xfId="12961"/>
    <cellStyle name="Percent 3 19 3 8" xfId="12962"/>
    <cellStyle name="Percent 3 19 3 9" xfId="12963"/>
    <cellStyle name="Percent 3 19 4" xfId="12964"/>
    <cellStyle name="Percent 3 19 5" xfId="12965"/>
    <cellStyle name="Percent 3 19 6" xfId="12966"/>
    <cellStyle name="Percent 3 19 7" xfId="12967"/>
    <cellStyle name="Percent 3 19 8" xfId="12968"/>
    <cellStyle name="Percent 3 19 9" xfId="12969"/>
    <cellStyle name="Percent 3 2" xfId="3"/>
    <cellStyle name="Percent 3 2 10" xfId="12970"/>
    <cellStyle name="Percent 3 2 11" xfId="12971"/>
    <cellStyle name="Percent 3 2 12" xfId="12972"/>
    <cellStyle name="Percent 3 2 13" xfId="12973"/>
    <cellStyle name="Percent 3 2 14" xfId="12974"/>
    <cellStyle name="Percent 3 2 15" xfId="12975"/>
    <cellStyle name="Percent 3 2 16" xfId="12976"/>
    <cellStyle name="Percent 3 2 17" xfId="12977"/>
    <cellStyle name="Percent 3 2 18" xfId="12978"/>
    <cellStyle name="Percent 3 2 19" xfId="12979"/>
    <cellStyle name="Percent 3 2 2" xfId="12980"/>
    <cellStyle name="Percent 3 2 2 10" xfId="12981"/>
    <cellStyle name="Percent 3 2 2 11" xfId="12982"/>
    <cellStyle name="Percent 3 2 2 12" xfId="12983"/>
    <cellStyle name="Percent 3 2 2 13" xfId="12984"/>
    <cellStyle name="Percent 3 2 2 14" xfId="12985"/>
    <cellStyle name="Percent 3 2 2 15" xfId="12986"/>
    <cellStyle name="Percent 3 2 2 16" xfId="12987"/>
    <cellStyle name="Percent 3 2 2 17" xfId="12988"/>
    <cellStyle name="Percent 3 2 2 18" xfId="12989"/>
    <cellStyle name="Percent 3 2 2 19" xfId="12990"/>
    <cellStyle name="Percent 3 2 2 2" xfId="12991"/>
    <cellStyle name="Percent 3 2 2 2 10" xfId="12992"/>
    <cellStyle name="Percent 3 2 2 2 11" xfId="12993"/>
    <cellStyle name="Percent 3 2 2 2 12" xfId="12994"/>
    <cellStyle name="Percent 3 2 2 2 13" xfId="12995"/>
    <cellStyle name="Percent 3 2 2 2 14" xfId="12996"/>
    <cellStyle name="Percent 3 2 2 2 15" xfId="12997"/>
    <cellStyle name="Percent 3 2 2 2 16" xfId="12998"/>
    <cellStyle name="Percent 3 2 2 2 17" xfId="12999"/>
    <cellStyle name="Percent 3 2 2 2 18" xfId="13000"/>
    <cellStyle name="Percent 3 2 2 2 19" xfId="13001"/>
    <cellStyle name="Percent 3 2 2 2 2" xfId="13002"/>
    <cellStyle name="Percent 3 2 2 2 3" xfId="13003"/>
    <cellStyle name="Percent 3 2 2 2 4" xfId="13004"/>
    <cellStyle name="Percent 3 2 2 2 5" xfId="13005"/>
    <cellStyle name="Percent 3 2 2 2 6" xfId="13006"/>
    <cellStyle name="Percent 3 2 2 2 7" xfId="13007"/>
    <cellStyle name="Percent 3 2 2 2 8" xfId="13008"/>
    <cellStyle name="Percent 3 2 2 2 9" xfId="13009"/>
    <cellStyle name="Percent 3 2 2 20" xfId="13010"/>
    <cellStyle name="Percent 3 2 2 3" xfId="13011"/>
    <cellStyle name="Percent 3 2 2 4" xfId="13012"/>
    <cellStyle name="Percent 3 2 2 5" xfId="13013"/>
    <cellStyle name="Percent 3 2 2 6" xfId="13014"/>
    <cellStyle name="Percent 3 2 2 7" xfId="13015"/>
    <cellStyle name="Percent 3 2 2 8" xfId="13016"/>
    <cellStyle name="Percent 3 2 2 9" xfId="13017"/>
    <cellStyle name="Percent 3 2 20" xfId="13018"/>
    <cellStyle name="Percent 3 2 21" xfId="13019"/>
    <cellStyle name="Percent 3 2 3" xfId="13020"/>
    <cellStyle name="Percent 3 2 3 10" xfId="13021"/>
    <cellStyle name="Percent 3 2 3 11" xfId="13022"/>
    <cellStyle name="Percent 3 2 3 12" xfId="13023"/>
    <cellStyle name="Percent 3 2 3 13" xfId="13024"/>
    <cellStyle name="Percent 3 2 3 14" xfId="13025"/>
    <cellStyle name="Percent 3 2 3 15" xfId="13026"/>
    <cellStyle name="Percent 3 2 3 16" xfId="13027"/>
    <cellStyle name="Percent 3 2 3 17" xfId="13028"/>
    <cellStyle name="Percent 3 2 3 18" xfId="13029"/>
    <cellStyle name="Percent 3 2 3 19" xfId="13030"/>
    <cellStyle name="Percent 3 2 3 2" xfId="13031"/>
    <cellStyle name="Percent 3 2 3 3" xfId="13032"/>
    <cellStyle name="Percent 3 2 3 4" xfId="13033"/>
    <cellStyle name="Percent 3 2 3 5" xfId="13034"/>
    <cellStyle name="Percent 3 2 3 6" xfId="13035"/>
    <cellStyle name="Percent 3 2 3 7" xfId="13036"/>
    <cellStyle name="Percent 3 2 3 8" xfId="13037"/>
    <cellStyle name="Percent 3 2 3 9" xfId="13038"/>
    <cellStyle name="Percent 3 2 4" xfId="13039"/>
    <cellStyle name="Percent 3 2 5" xfId="13040"/>
    <cellStyle name="Percent 3 2 6" xfId="13041"/>
    <cellStyle name="Percent 3 2 7" xfId="13042"/>
    <cellStyle name="Percent 3 2 8" xfId="13043"/>
    <cellStyle name="Percent 3 2 9" xfId="13044"/>
    <cellStyle name="Percent 3 20" xfId="3282"/>
    <cellStyle name="Percent 3 20 10" xfId="13045"/>
    <cellStyle name="Percent 3 20 11" xfId="13046"/>
    <cellStyle name="Percent 3 20 12" xfId="13047"/>
    <cellStyle name="Percent 3 20 13" xfId="13048"/>
    <cellStyle name="Percent 3 20 14" xfId="13049"/>
    <cellStyle name="Percent 3 20 15" xfId="13050"/>
    <cellStyle name="Percent 3 20 16" xfId="13051"/>
    <cellStyle name="Percent 3 20 17" xfId="13052"/>
    <cellStyle name="Percent 3 20 18" xfId="13053"/>
    <cellStyle name="Percent 3 20 19" xfId="13054"/>
    <cellStyle name="Percent 3 20 2" xfId="13055"/>
    <cellStyle name="Percent 3 20 2 10" xfId="13056"/>
    <cellStyle name="Percent 3 20 2 11" xfId="13057"/>
    <cellStyle name="Percent 3 20 2 12" xfId="13058"/>
    <cellStyle name="Percent 3 20 2 13" xfId="13059"/>
    <cellStyle name="Percent 3 20 2 14" xfId="13060"/>
    <cellStyle name="Percent 3 20 2 15" xfId="13061"/>
    <cellStyle name="Percent 3 20 2 16" xfId="13062"/>
    <cellStyle name="Percent 3 20 2 17" xfId="13063"/>
    <cellStyle name="Percent 3 20 2 18" xfId="13064"/>
    <cellStyle name="Percent 3 20 2 19" xfId="13065"/>
    <cellStyle name="Percent 3 20 2 2" xfId="13066"/>
    <cellStyle name="Percent 3 20 2 2 10" xfId="13067"/>
    <cellStyle name="Percent 3 20 2 2 11" xfId="13068"/>
    <cellStyle name="Percent 3 20 2 2 12" xfId="13069"/>
    <cellStyle name="Percent 3 20 2 2 13" xfId="13070"/>
    <cellStyle name="Percent 3 20 2 2 14" xfId="13071"/>
    <cellStyle name="Percent 3 20 2 2 15" xfId="13072"/>
    <cellStyle name="Percent 3 20 2 2 16" xfId="13073"/>
    <cellStyle name="Percent 3 20 2 2 17" xfId="13074"/>
    <cellStyle name="Percent 3 20 2 2 18" xfId="13075"/>
    <cellStyle name="Percent 3 20 2 2 19" xfId="13076"/>
    <cellStyle name="Percent 3 20 2 2 2" xfId="13077"/>
    <cellStyle name="Percent 3 20 2 2 3" xfId="13078"/>
    <cellStyle name="Percent 3 20 2 2 4" xfId="13079"/>
    <cellStyle name="Percent 3 20 2 2 5" xfId="13080"/>
    <cellStyle name="Percent 3 20 2 2 6" xfId="13081"/>
    <cellStyle name="Percent 3 20 2 2 7" xfId="13082"/>
    <cellStyle name="Percent 3 20 2 2 8" xfId="13083"/>
    <cellStyle name="Percent 3 20 2 2 9" xfId="13084"/>
    <cellStyle name="Percent 3 20 2 20" xfId="13085"/>
    <cellStyle name="Percent 3 20 2 3" xfId="13086"/>
    <cellStyle name="Percent 3 20 2 4" xfId="13087"/>
    <cellStyle name="Percent 3 20 2 5" xfId="13088"/>
    <cellStyle name="Percent 3 20 2 6" xfId="13089"/>
    <cellStyle name="Percent 3 20 2 7" xfId="13090"/>
    <cellStyle name="Percent 3 20 2 8" xfId="13091"/>
    <cellStyle name="Percent 3 20 2 9" xfId="13092"/>
    <cellStyle name="Percent 3 20 20" xfId="13093"/>
    <cellStyle name="Percent 3 20 21" xfId="13094"/>
    <cellStyle name="Percent 3 20 3" xfId="13095"/>
    <cellStyle name="Percent 3 20 3 10" xfId="13096"/>
    <cellStyle name="Percent 3 20 3 11" xfId="13097"/>
    <cellStyle name="Percent 3 20 3 12" xfId="13098"/>
    <cellStyle name="Percent 3 20 3 13" xfId="13099"/>
    <cellStyle name="Percent 3 20 3 14" xfId="13100"/>
    <cellStyle name="Percent 3 20 3 15" xfId="13101"/>
    <cellStyle name="Percent 3 20 3 16" xfId="13102"/>
    <cellStyle name="Percent 3 20 3 17" xfId="13103"/>
    <cellStyle name="Percent 3 20 3 18" xfId="13104"/>
    <cellStyle name="Percent 3 20 3 19" xfId="13105"/>
    <cellStyle name="Percent 3 20 3 2" xfId="13106"/>
    <cellStyle name="Percent 3 20 3 3" xfId="13107"/>
    <cellStyle name="Percent 3 20 3 4" xfId="13108"/>
    <cellStyle name="Percent 3 20 3 5" xfId="13109"/>
    <cellStyle name="Percent 3 20 3 6" xfId="13110"/>
    <cellStyle name="Percent 3 20 3 7" xfId="13111"/>
    <cellStyle name="Percent 3 20 3 8" xfId="13112"/>
    <cellStyle name="Percent 3 20 3 9" xfId="13113"/>
    <cellStyle name="Percent 3 20 4" xfId="13114"/>
    <cellStyle name="Percent 3 20 5" xfId="13115"/>
    <cellStyle name="Percent 3 20 6" xfId="13116"/>
    <cellStyle name="Percent 3 20 7" xfId="13117"/>
    <cellStyle name="Percent 3 20 8" xfId="13118"/>
    <cellStyle name="Percent 3 20 9" xfId="13119"/>
    <cellStyle name="Percent 3 21" xfId="3283"/>
    <cellStyle name="Percent 3 21 10" xfId="13120"/>
    <cellStyle name="Percent 3 21 11" xfId="13121"/>
    <cellStyle name="Percent 3 21 12" xfId="13122"/>
    <cellStyle name="Percent 3 21 13" xfId="13123"/>
    <cellStyle name="Percent 3 21 14" xfId="13124"/>
    <cellStyle name="Percent 3 21 15" xfId="13125"/>
    <cellStyle name="Percent 3 21 16" xfId="13126"/>
    <cellStyle name="Percent 3 21 17" xfId="13127"/>
    <cellStyle name="Percent 3 21 18" xfId="13128"/>
    <cellStyle name="Percent 3 21 19" xfId="13129"/>
    <cellStyle name="Percent 3 21 2" xfId="13130"/>
    <cellStyle name="Percent 3 21 2 10" xfId="13131"/>
    <cellStyle name="Percent 3 21 2 11" xfId="13132"/>
    <cellStyle name="Percent 3 21 2 12" xfId="13133"/>
    <cellStyle name="Percent 3 21 2 13" xfId="13134"/>
    <cellStyle name="Percent 3 21 2 14" xfId="13135"/>
    <cellStyle name="Percent 3 21 2 15" xfId="13136"/>
    <cellStyle name="Percent 3 21 2 16" xfId="13137"/>
    <cellStyle name="Percent 3 21 2 17" xfId="13138"/>
    <cellStyle name="Percent 3 21 2 18" xfId="13139"/>
    <cellStyle name="Percent 3 21 2 19" xfId="13140"/>
    <cellStyle name="Percent 3 21 2 2" xfId="13141"/>
    <cellStyle name="Percent 3 21 2 2 10" xfId="13142"/>
    <cellStyle name="Percent 3 21 2 2 11" xfId="13143"/>
    <cellStyle name="Percent 3 21 2 2 12" xfId="13144"/>
    <cellStyle name="Percent 3 21 2 2 13" xfId="13145"/>
    <cellStyle name="Percent 3 21 2 2 14" xfId="13146"/>
    <cellStyle name="Percent 3 21 2 2 15" xfId="13147"/>
    <cellStyle name="Percent 3 21 2 2 16" xfId="13148"/>
    <cellStyle name="Percent 3 21 2 2 17" xfId="13149"/>
    <cellStyle name="Percent 3 21 2 2 18" xfId="13150"/>
    <cellStyle name="Percent 3 21 2 2 19" xfId="13151"/>
    <cellStyle name="Percent 3 21 2 2 2" xfId="13152"/>
    <cellStyle name="Percent 3 21 2 2 3" xfId="13153"/>
    <cellStyle name="Percent 3 21 2 2 4" xfId="13154"/>
    <cellStyle name="Percent 3 21 2 2 5" xfId="13155"/>
    <cellStyle name="Percent 3 21 2 2 6" xfId="13156"/>
    <cellStyle name="Percent 3 21 2 2 7" xfId="13157"/>
    <cellStyle name="Percent 3 21 2 2 8" xfId="13158"/>
    <cellStyle name="Percent 3 21 2 2 9" xfId="13159"/>
    <cellStyle name="Percent 3 21 2 20" xfId="13160"/>
    <cellStyle name="Percent 3 21 2 3" xfId="13161"/>
    <cellStyle name="Percent 3 21 2 4" xfId="13162"/>
    <cellStyle name="Percent 3 21 2 5" xfId="13163"/>
    <cellStyle name="Percent 3 21 2 6" xfId="13164"/>
    <cellStyle name="Percent 3 21 2 7" xfId="13165"/>
    <cellStyle name="Percent 3 21 2 8" xfId="13166"/>
    <cellStyle name="Percent 3 21 2 9" xfId="13167"/>
    <cellStyle name="Percent 3 21 20" xfId="13168"/>
    <cellStyle name="Percent 3 21 21" xfId="13169"/>
    <cellStyle name="Percent 3 21 3" xfId="13170"/>
    <cellStyle name="Percent 3 21 3 10" xfId="13171"/>
    <cellStyle name="Percent 3 21 3 11" xfId="13172"/>
    <cellStyle name="Percent 3 21 3 12" xfId="13173"/>
    <cellStyle name="Percent 3 21 3 13" xfId="13174"/>
    <cellStyle name="Percent 3 21 3 14" xfId="13175"/>
    <cellStyle name="Percent 3 21 3 15" xfId="13176"/>
    <cellStyle name="Percent 3 21 3 16" xfId="13177"/>
    <cellStyle name="Percent 3 21 3 17" xfId="13178"/>
    <cellStyle name="Percent 3 21 3 18" xfId="13179"/>
    <cellStyle name="Percent 3 21 3 19" xfId="13180"/>
    <cellStyle name="Percent 3 21 3 2" xfId="13181"/>
    <cellStyle name="Percent 3 21 3 3" xfId="13182"/>
    <cellStyle name="Percent 3 21 3 4" xfId="13183"/>
    <cellStyle name="Percent 3 21 3 5" xfId="13184"/>
    <cellStyle name="Percent 3 21 3 6" xfId="13185"/>
    <cellStyle name="Percent 3 21 3 7" xfId="13186"/>
    <cellStyle name="Percent 3 21 3 8" xfId="13187"/>
    <cellStyle name="Percent 3 21 3 9" xfId="13188"/>
    <cellStyle name="Percent 3 21 4" xfId="13189"/>
    <cellStyle name="Percent 3 21 5" xfId="13190"/>
    <cellStyle name="Percent 3 21 6" xfId="13191"/>
    <cellStyle name="Percent 3 21 7" xfId="13192"/>
    <cellStyle name="Percent 3 21 8" xfId="13193"/>
    <cellStyle name="Percent 3 21 9" xfId="13194"/>
    <cellStyle name="Percent 3 22" xfId="3284"/>
    <cellStyle name="Percent 3 22 10" xfId="13195"/>
    <cellStyle name="Percent 3 22 11" xfId="13196"/>
    <cellStyle name="Percent 3 22 12" xfId="13197"/>
    <cellStyle name="Percent 3 22 13" xfId="13198"/>
    <cellStyle name="Percent 3 22 14" xfId="13199"/>
    <cellStyle name="Percent 3 22 15" xfId="13200"/>
    <cellStyle name="Percent 3 22 16" xfId="13201"/>
    <cellStyle name="Percent 3 22 17" xfId="13202"/>
    <cellStyle name="Percent 3 22 18" xfId="13203"/>
    <cellStyle name="Percent 3 22 19" xfId="13204"/>
    <cellStyle name="Percent 3 22 2" xfId="13205"/>
    <cellStyle name="Percent 3 22 2 10" xfId="13206"/>
    <cellStyle name="Percent 3 22 2 11" xfId="13207"/>
    <cellStyle name="Percent 3 22 2 12" xfId="13208"/>
    <cellStyle name="Percent 3 22 2 13" xfId="13209"/>
    <cellStyle name="Percent 3 22 2 14" xfId="13210"/>
    <cellStyle name="Percent 3 22 2 15" xfId="13211"/>
    <cellStyle name="Percent 3 22 2 16" xfId="13212"/>
    <cellStyle name="Percent 3 22 2 17" xfId="13213"/>
    <cellStyle name="Percent 3 22 2 18" xfId="13214"/>
    <cellStyle name="Percent 3 22 2 19" xfId="13215"/>
    <cellStyle name="Percent 3 22 2 2" xfId="13216"/>
    <cellStyle name="Percent 3 22 2 2 10" xfId="13217"/>
    <cellStyle name="Percent 3 22 2 2 11" xfId="13218"/>
    <cellStyle name="Percent 3 22 2 2 12" xfId="13219"/>
    <cellStyle name="Percent 3 22 2 2 13" xfId="13220"/>
    <cellStyle name="Percent 3 22 2 2 14" xfId="13221"/>
    <cellStyle name="Percent 3 22 2 2 15" xfId="13222"/>
    <cellStyle name="Percent 3 22 2 2 16" xfId="13223"/>
    <cellStyle name="Percent 3 22 2 2 17" xfId="13224"/>
    <cellStyle name="Percent 3 22 2 2 18" xfId="13225"/>
    <cellStyle name="Percent 3 22 2 2 19" xfId="13226"/>
    <cellStyle name="Percent 3 22 2 2 2" xfId="13227"/>
    <cellStyle name="Percent 3 22 2 2 3" xfId="13228"/>
    <cellStyle name="Percent 3 22 2 2 4" xfId="13229"/>
    <cellStyle name="Percent 3 22 2 2 5" xfId="13230"/>
    <cellStyle name="Percent 3 22 2 2 6" xfId="13231"/>
    <cellStyle name="Percent 3 22 2 2 7" xfId="13232"/>
    <cellStyle name="Percent 3 22 2 2 8" xfId="13233"/>
    <cellStyle name="Percent 3 22 2 2 9" xfId="13234"/>
    <cellStyle name="Percent 3 22 2 20" xfId="13235"/>
    <cellStyle name="Percent 3 22 2 3" xfId="13236"/>
    <cellStyle name="Percent 3 22 2 4" xfId="13237"/>
    <cellStyle name="Percent 3 22 2 5" xfId="13238"/>
    <cellStyle name="Percent 3 22 2 6" xfId="13239"/>
    <cellStyle name="Percent 3 22 2 7" xfId="13240"/>
    <cellStyle name="Percent 3 22 2 8" xfId="13241"/>
    <cellStyle name="Percent 3 22 2 9" xfId="13242"/>
    <cellStyle name="Percent 3 22 20" xfId="13243"/>
    <cellStyle name="Percent 3 22 21" xfId="13244"/>
    <cellStyle name="Percent 3 22 3" xfId="13245"/>
    <cellStyle name="Percent 3 22 3 10" xfId="13246"/>
    <cellStyle name="Percent 3 22 3 11" xfId="13247"/>
    <cellStyle name="Percent 3 22 3 12" xfId="13248"/>
    <cellStyle name="Percent 3 22 3 13" xfId="13249"/>
    <cellStyle name="Percent 3 22 3 14" xfId="13250"/>
    <cellStyle name="Percent 3 22 3 15" xfId="13251"/>
    <cellStyle name="Percent 3 22 3 16" xfId="13252"/>
    <cellStyle name="Percent 3 22 3 17" xfId="13253"/>
    <cellStyle name="Percent 3 22 3 18" xfId="13254"/>
    <cellStyle name="Percent 3 22 3 19" xfId="13255"/>
    <cellStyle name="Percent 3 22 3 2" xfId="13256"/>
    <cellStyle name="Percent 3 22 3 3" xfId="13257"/>
    <cellStyle name="Percent 3 22 3 4" xfId="13258"/>
    <cellStyle name="Percent 3 22 3 5" xfId="13259"/>
    <cellStyle name="Percent 3 22 3 6" xfId="13260"/>
    <cellStyle name="Percent 3 22 3 7" xfId="13261"/>
    <cellStyle name="Percent 3 22 3 8" xfId="13262"/>
    <cellStyle name="Percent 3 22 3 9" xfId="13263"/>
    <cellStyle name="Percent 3 22 4" xfId="13264"/>
    <cellStyle name="Percent 3 22 5" xfId="13265"/>
    <cellStyle name="Percent 3 22 6" xfId="13266"/>
    <cellStyle name="Percent 3 22 7" xfId="13267"/>
    <cellStyle name="Percent 3 22 8" xfId="13268"/>
    <cellStyle name="Percent 3 22 9" xfId="13269"/>
    <cellStyle name="Percent 3 23" xfId="3285"/>
    <cellStyle name="Percent 3 23 10" xfId="13270"/>
    <cellStyle name="Percent 3 23 11" xfId="13271"/>
    <cellStyle name="Percent 3 23 12" xfId="13272"/>
    <cellStyle name="Percent 3 23 13" xfId="13273"/>
    <cellStyle name="Percent 3 23 14" xfId="13274"/>
    <cellStyle name="Percent 3 23 15" xfId="13275"/>
    <cellStyle name="Percent 3 23 16" xfId="13276"/>
    <cellStyle name="Percent 3 23 17" xfId="13277"/>
    <cellStyle name="Percent 3 23 18" xfId="13278"/>
    <cellStyle name="Percent 3 23 19" xfId="13279"/>
    <cellStyle name="Percent 3 23 2" xfId="13280"/>
    <cellStyle name="Percent 3 23 2 10" xfId="13281"/>
    <cellStyle name="Percent 3 23 2 11" xfId="13282"/>
    <cellStyle name="Percent 3 23 2 12" xfId="13283"/>
    <cellStyle name="Percent 3 23 2 13" xfId="13284"/>
    <cellStyle name="Percent 3 23 2 14" xfId="13285"/>
    <cellStyle name="Percent 3 23 2 15" xfId="13286"/>
    <cellStyle name="Percent 3 23 2 16" xfId="13287"/>
    <cellStyle name="Percent 3 23 2 17" xfId="13288"/>
    <cellStyle name="Percent 3 23 2 18" xfId="13289"/>
    <cellStyle name="Percent 3 23 2 19" xfId="13290"/>
    <cellStyle name="Percent 3 23 2 2" xfId="13291"/>
    <cellStyle name="Percent 3 23 2 2 10" xfId="13292"/>
    <cellStyle name="Percent 3 23 2 2 11" xfId="13293"/>
    <cellStyle name="Percent 3 23 2 2 12" xfId="13294"/>
    <cellStyle name="Percent 3 23 2 2 13" xfId="13295"/>
    <cellStyle name="Percent 3 23 2 2 14" xfId="13296"/>
    <cellStyle name="Percent 3 23 2 2 15" xfId="13297"/>
    <cellStyle name="Percent 3 23 2 2 16" xfId="13298"/>
    <cellStyle name="Percent 3 23 2 2 17" xfId="13299"/>
    <cellStyle name="Percent 3 23 2 2 18" xfId="13300"/>
    <cellStyle name="Percent 3 23 2 2 19" xfId="13301"/>
    <cellStyle name="Percent 3 23 2 2 2" xfId="13302"/>
    <cellStyle name="Percent 3 23 2 2 3" xfId="13303"/>
    <cellStyle name="Percent 3 23 2 2 4" xfId="13304"/>
    <cellStyle name="Percent 3 23 2 2 5" xfId="13305"/>
    <cellStyle name="Percent 3 23 2 2 6" xfId="13306"/>
    <cellStyle name="Percent 3 23 2 2 7" xfId="13307"/>
    <cellStyle name="Percent 3 23 2 2 8" xfId="13308"/>
    <cellStyle name="Percent 3 23 2 2 9" xfId="13309"/>
    <cellStyle name="Percent 3 23 2 20" xfId="13310"/>
    <cellStyle name="Percent 3 23 2 3" xfId="13311"/>
    <cellStyle name="Percent 3 23 2 4" xfId="13312"/>
    <cellStyle name="Percent 3 23 2 5" xfId="13313"/>
    <cellStyle name="Percent 3 23 2 6" xfId="13314"/>
    <cellStyle name="Percent 3 23 2 7" xfId="13315"/>
    <cellStyle name="Percent 3 23 2 8" xfId="13316"/>
    <cellStyle name="Percent 3 23 2 9" xfId="13317"/>
    <cellStyle name="Percent 3 23 20" xfId="13318"/>
    <cellStyle name="Percent 3 23 21" xfId="13319"/>
    <cellStyle name="Percent 3 23 3" xfId="13320"/>
    <cellStyle name="Percent 3 23 3 10" xfId="13321"/>
    <cellStyle name="Percent 3 23 3 11" xfId="13322"/>
    <cellStyle name="Percent 3 23 3 12" xfId="13323"/>
    <cellStyle name="Percent 3 23 3 13" xfId="13324"/>
    <cellStyle name="Percent 3 23 3 14" xfId="13325"/>
    <cellStyle name="Percent 3 23 3 15" xfId="13326"/>
    <cellStyle name="Percent 3 23 3 16" xfId="13327"/>
    <cellStyle name="Percent 3 23 3 17" xfId="13328"/>
    <cellStyle name="Percent 3 23 3 18" xfId="13329"/>
    <cellStyle name="Percent 3 23 3 19" xfId="13330"/>
    <cellStyle name="Percent 3 23 3 2" xfId="13331"/>
    <cellStyle name="Percent 3 23 3 3" xfId="13332"/>
    <cellStyle name="Percent 3 23 3 4" xfId="13333"/>
    <cellStyle name="Percent 3 23 3 5" xfId="13334"/>
    <cellStyle name="Percent 3 23 3 6" xfId="13335"/>
    <cellStyle name="Percent 3 23 3 7" xfId="13336"/>
    <cellStyle name="Percent 3 23 3 8" xfId="13337"/>
    <cellStyle name="Percent 3 23 3 9" xfId="13338"/>
    <cellStyle name="Percent 3 23 4" xfId="13339"/>
    <cellStyle name="Percent 3 23 5" xfId="13340"/>
    <cellStyle name="Percent 3 23 6" xfId="13341"/>
    <cellStyle name="Percent 3 23 7" xfId="13342"/>
    <cellStyle name="Percent 3 23 8" xfId="13343"/>
    <cellStyle name="Percent 3 23 9" xfId="13344"/>
    <cellStyle name="Percent 3 24" xfId="3286"/>
    <cellStyle name="Percent 3 24 10" xfId="13345"/>
    <cellStyle name="Percent 3 24 11" xfId="13346"/>
    <cellStyle name="Percent 3 24 12" xfId="13347"/>
    <cellStyle name="Percent 3 24 13" xfId="13348"/>
    <cellStyle name="Percent 3 24 14" xfId="13349"/>
    <cellStyle name="Percent 3 24 15" xfId="13350"/>
    <cellStyle name="Percent 3 24 16" xfId="13351"/>
    <cellStyle name="Percent 3 24 17" xfId="13352"/>
    <cellStyle name="Percent 3 24 18" xfId="13353"/>
    <cellStyle name="Percent 3 24 19" xfId="13354"/>
    <cellStyle name="Percent 3 24 2" xfId="13355"/>
    <cellStyle name="Percent 3 24 2 10" xfId="13356"/>
    <cellStyle name="Percent 3 24 2 11" xfId="13357"/>
    <cellStyle name="Percent 3 24 2 12" xfId="13358"/>
    <cellStyle name="Percent 3 24 2 13" xfId="13359"/>
    <cellStyle name="Percent 3 24 2 14" xfId="13360"/>
    <cellStyle name="Percent 3 24 2 15" xfId="13361"/>
    <cellStyle name="Percent 3 24 2 16" xfId="13362"/>
    <cellStyle name="Percent 3 24 2 17" xfId="13363"/>
    <cellStyle name="Percent 3 24 2 18" xfId="13364"/>
    <cellStyle name="Percent 3 24 2 19" xfId="13365"/>
    <cellStyle name="Percent 3 24 2 2" xfId="13366"/>
    <cellStyle name="Percent 3 24 2 2 10" xfId="13367"/>
    <cellStyle name="Percent 3 24 2 2 11" xfId="13368"/>
    <cellStyle name="Percent 3 24 2 2 12" xfId="13369"/>
    <cellStyle name="Percent 3 24 2 2 13" xfId="13370"/>
    <cellStyle name="Percent 3 24 2 2 14" xfId="13371"/>
    <cellStyle name="Percent 3 24 2 2 15" xfId="13372"/>
    <cellStyle name="Percent 3 24 2 2 16" xfId="13373"/>
    <cellStyle name="Percent 3 24 2 2 17" xfId="13374"/>
    <cellStyle name="Percent 3 24 2 2 18" xfId="13375"/>
    <cellStyle name="Percent 3 24 2 2 19" xfId="13376"/>
    <cellStyle name="Percent 3 24 2 2 2" xfId="13377"/>
    <cellStyle name="Percent 3 24 2 2 3" xfId="13378"/>
    <cellStyle name="Percent 3 24 2 2 4" xfId="13379"/>
    <cellStyle name="Percent 3 24 2 2 5" xfId="13380"/>
    <cellStyle name="Percent 3 24 2 2 6" xfId="13381"/>
    <cellStyle name="Percent 3 24 2 2 7" xfId="13382"/>
    <cellStyle name="Percent 3 24 2 2 8" xfId="13383"/>
    <cellStyle name="Percent 3 24 2 2 9" xfId="13384"/>
    <cellStyle name="Percent 3 24 2 20" xfId="13385"/>
    <cellStyle name="Percent 3 24 2 3" xfId="13386"/>
    <cellStyle name="Percent 3 24 2 4" xfId="13387"/>
    <cellStyle name="Percent 3 24 2 5" xfId="13388"/>
    <cellStyle name="Percent 3 24 2 6" xfId="13389"/>
    <cellStyle name="Percent 3 24 2 7" xfId="13390"/>
    <cellStyle name="Percent 3 24 2 8" xfId="13391"/>
    <cellStyle name="Percent 3 24 2 9" xfId="13392"/>
    <cellStyle name="Percent 3 24 20" xfId="13393"/>
    <cellStyle name="Percent 3 24 21" xfId="13394"/>
    <cellStyle name="Percent 3 24 3" xfId="13395"/>
    <cellStyle name="Percent 3 24 3 10" xfId="13396"/>
    <cellStyle name="Percent 3 24 3 11" xfId="13397"/>
    <cellStyle name="Percent 3 24 3 12" xfId="13398"/>
    <cellStyle name="Percent 3 24 3 13" xfId="13399"/>
    <cellStyle name="Percent 3 24 3 14" xfId="13400"/>
    <cellStyle name="Percent 3 24 3 15" xfId="13401"/>
    <cellStyle name="Percent 3 24 3 16" xfId="13402"/>
    <cellStyle name="Percent 3 24 3 17" xfId="13403"/>
    <cellStyle name="Percent 3 24 3 18" xfId="13404"/>
    <cellStyle name="Percent 3 24 3 19" xfId="13405"/>
    <cellStyle name="Percent 3 24 3 2" xfId="13406"/>
    <cellStyle name="Percent 3 24 3 3" xfId="13407"/>
    <cellStyle name="Percent 3 24 3 4" xfId="13408"/>
    <cellStyle name="Percent 3 24 3 5" xfId="13409"/>
    <cellStyle name="Percent 3 24 3 6" xfId="13410"/>
    <cellStyle name="Percent 3 24 3 7" xfId="13411"/>
    <cellStyle name="Percent 3 24 3 8" xfId="13412"/>
    <cellStyle name="Percent 3 24 3 9" xfId="13413"/>
    <cellStyle name="Percent 3 24 4" xfId="13414"/>
    <cellStyle name="Percent 3 24 5" xfId="13415"/>
    <cellStyle name="Percent 3 24 6" xfId="13416"/>
    <cellStyle name="Percent 3 24 7" xfId="13417"/>
    <cellStyle name="Percent 3 24 8" xfId="13418"/>
    <cellStyle name="Percent 3 24 9" xfId="13419"/>
    <cellStyle name="Percent 3 25" xfId="3287"/>
    <cellStyle name="Percent 3 25 10" xfId="13420"/>
    <cellStyle name="Percent 3 25 11" xfId="13421"/>
    <cellStyle name="Percent 3 25 12" xfId="13422"/>
    <cellStyle name="Percent 3 25 13" xfId="13423"/>
    <cellStyle name="Percent 3 25 14" xfId="13424"/>
    <cellStyle name="Percent 3 25 15" xfId="13425"/>
    <cellStyle name="Percent 3 25 16" xfId="13426"/>
    <cellStyle name="Percent 3 25 17" xfId="13427"/>
    <cellStyle name="Percent 3 25 18" xfId="13428"/>
    <cellStyle name="Percent 3 25 19" xfId="13429"/>
    <cellStyle name="Percent 3 25 2" xfId="13430"/>
    <cellStyle name="Percent 3 25 2 10" xfId="13431"/>
    <cellStyle name="Percent 3 25 2 11" xfId="13432"/>
    <cellStyle name="Percent 3 25 2 12" xfId="13433"/>
    <cellStyle name="Percent 3 25 2 13" xfId="13434"/>
    <cellStyle name="Percent 3 25 2 14" xfId="13435"/>
    <cellStyle name="Percent 3 25 2 15" xfId="13436"/>
    <cellStyle name="Percent 3 25 2 16" xfId="13437"/>
    <cellStyle name="Percent 3 25 2 17" xfId="13438"/>
    <cellStyle name="Percent 3 25 2 18" xfId="13439"/>
    <cellStyle name="Percent 3 25 2 19" xfId="13440"/>
    <cellStyle name="Percent 3 25 2 2" xfId="13441"/>
    <cellStyle name="Percent 3 25 2 2 10" xfId="13442"/>
    <cellStyle name="Percent 3 25 2 2 11" xfId="13443"/>
    <cellStyle name="Percent 3 25 2 2 12" xfId="13444"/>
    <cellStyle name="Percent 3 25 2 2 13" xfId="13445"/>
    <cellStyle name="Percent 3 25 2 2 14" xfId="13446"/>
    <cellStyle name="Percent 3 25 2 2 15" xfId="13447"/>
    <cellStyle name="Percent 3 25 2 2 16" xfId="13448"/>
    <cellStyle name="Percent 3 25 2 2 17" xfId="13449"/>
    <cellStyle name="Percent 3 25 2 2 18" xfId="13450"/>
    <cellStyle name="Percent 3 25 2 2 19" xfId="13451"/>
    <cellStyle name="Percent 3 25 2 2 2" xfId="13452"/>
    <cellStyle name="Percent 3 25 2 2 3" xfId="13453"/>
    <cellStyle name="Percent 3 25 2 2 4" xfId="13454"/>
    <cellStyle name="Percent 3 25 2 2 5" xfId="13455"/>
    <cellStyle name="Percent 3 25 2 2 6" xfId="13456"/>
    <cellStyle name="Percent 3 25 2 2 7" xfId="13457"/>
    <cellStyle name="Percent 3 25 2 2 8" xfId="13458"/>
    <cellStyle name="Percent 3 25 2 2 9" xfId="13459"/>
    <cellStyle name="Percent 3 25 2 20" xfId="13460"/>
    <cellStyle name="Percent 3 25 2 3" xfId="13461"/>
    <cellStyle name="Percent 3 25 2 4" xfId="13462"/>
    <cellStyle name="Percent 3 25 2 5" xfId="13463"/>
    <cellStyle name="Percent 3 25 2 6" xfId="13464"/>
    <cellStyle name="Percent 3 25 2 7" xfId="13465"/>
    <cellStyle name="Percent 3 25 2 8" xfId="13466"/>
    <cellStyle name="Percent 3 25 2 9" xfId="13467"/>
    <cellStyle name="Percent 3 25 20" xfId="13468"/>
    <cellStyle name="Percent 3 25 21" xfId="13469"/>
    <cellStyle name="Percent 3 25 3" xfId="13470"/>
    <cellStyle name="Percent 3 25 3 10" xfId="13471"/>
    <cellStyle name="Percent 3 25 3 11" xfId="13472"/>
    <cellStyle name="Percent 3 25 3 12" xfId="13473"/>
    <cellStyle name="Percent 3 25 3 13" xfId="13474"/>
    <cellStyle name="Percent 3 25 3 14" xfId="13475"/>
    <cellStyle name="Percent 3 25 3 15" xfId="13476"/>
    <cellStyle name="Percent 3 25 3 16" xfId="13477"/>
    <cellStyle name="Percent 3 25 3 17" xfId="13478"/>
    <cellStyle name="Percent 3 25 3 18" xfId="13479"/>
    <cellStyle name="Percent 3 25 3 19" xfId="13480"/>
    <cellStyle name="Percent 3 25 3 2" xfId="13481"/>
    <cellStyle name="Percent 3 25 3 3" xfId="13482"/>
    <cellStyle name="Percent 3 25 3 4" xfId="13483"/>
    <cellStyle name="Percent 3 25 3 5" xfId="13484"/>
    <cellStyle name="Percent 3 25 3 6" xfId="13485"/>
    <cellStyle name="Percent 3 25 3 7" xfId="13486"/>
    <cellStyle name="Percent 3 25 3 8" xfId="13487"/>
    <cellStyle name="Percent 3 25 3 9" xfId="13488"/>
    <cellStyle name="Percent 3 25 4" xfId="13489"/>
    <cellStyle name="Percent 3 25 5" xfId="13490"/>
    <cellStyle name="Percent 3 25 6" xfId="13491"/>
    <cellStyle name="Percent 3 25 7" xfId="13492"/>
    <cellStyle name="Percent 3 25 8" xfId="13493"/>
    <cellStyle name="Percent 3 25 9" xfId="13494"/>
    <cellStyle name="Percent 3 26" xfId="3288"/>
    <cellStyle name="Percent 3 26 10" xfId="13495"/>
    <cellStyle name="Percent 3 26 11" xfId="13496"/>
    <cellStyle name="Percent 3 26 12" xfId="13497"/>
    <cellStyle name="Percent 3 26 13" xfId="13498"/>
    <cellStyle name="Percent 3 26 14" xfId="13499"/>
    <cellStyle name="Percent 3 26 15" xfId="13500"/>
    <cellStyle name="Percent 3 26 16" xfId="13501"/>
    <cellStyle name="Percent 3 26 17" xfId="13502"/>
    <cellStyle name="Percent 3 26 18" xfId="13503"/>
    <cellStyle name="Percent 3 26 19" xfId="13504"/>
    <cellStyle name="Percent 3 26 2" xfId="13505"/>
    <cellStyle name="Percent 3 26 2 10" xfId="13506"/>
    <cellStyle name="Percent 3 26 2 11" xfId="13507"/>
    <cellStyle name="Percent 3 26 2 12" xfId="13508"/>
    <cellStyle name="Percent 3 26 2 13" xfId="13509"/>
    <cellStyle name="Percent 3 26 2 14" xfId="13510"/>
    <cellStyle name="Percent 3 26 2 15" xfId="13511"/>
    <cellStyle name="Percent 3 26 2 16" xfId="13512"/>
    <cellStyle name="Percent 3 26 2 17" xfId="13513"/>
    <cellStyle name="Percent 3 26 2 18" xfId="13514"/>
    <cellStyle name="Percent 3 26 2 19" xfId="13515"/>
    <cellStyle name="Percent 3 26 2 2" xfId="13516"/>
    <cellStyle name="Percent 3 26 2 2 10" xfId="13517"/>
    <cellStyle name="Percent 3 26 2 2 11" xfId="13518"/>
    <cellStyle name="Percent 3 26 2 2 12" xfId="13519"/>
    <cellStyle name="Percent 3 26 2 2 13" xfId="13520"/>
    <cellStyle name="Percent 3 26 2 2 14" xfId="13521"/>
    <cellStyle name="Percent 3 26 2 2 15" xfId="13522"/>
    <cellStyle name="Percent 3 26 2 2 16" xfId="13523"/>
    <cellStyle name="Percent 3 26 2 2 17" xfId="13524"/>
    <cellStyle name="Percent 3 26 2 2 18" xfId="13525"/>
    <cellStyle name="Percent 3 26 2 2 19" xfId="13526"/>
    <cellStyle name="Percent 3 26 2 2 2" xfId="13527"/>
    <cellStyle name="Percent 3 26 2 2 3" xfId="13528"/>
    <cellStyle name="Percent 3 26 2 2 4" xfId="13529"/>
    <cellStyle name="Percent 3 26 2 2 5" xfId="13530"/>
    <cellStyle name="Percent 3 26 2 2 6" xfId="13531"/>
    <cellStyle name="Percent 3 26 2 2 7" xfId="13532"/>
    <cellStyle name="Percent 3 26 2 2 8" xfId="13533"/>
    <cellStyle name="Percent 3 26 2 2 9" xfId="13534"/>
    <cellStyle name="Percent 3 26 2 20" xfId="13535"/>
    <cellStyle name="Percent 3 26 2 3" xfId="13536"/>
    <cellStyle name="Percent 3 26 2 4" xfId="13537"/>
    <cellStyle name="Percent 3 26 2 5" xfId="13538"/>
    <cellStyle name="Percent 3 26 2 6" xfId="13539"/>
    <cellStyle name="Percent 3 26 2 7" xfId="13540"/>
    <cellStyle name="Percent 3 26 2 8" xfId="13541"/>
    <cellStyle name="Percent 3 26 2 9" xfId="13542"/>
    <cellStyle name="Percent 3 26 20" xfId="13543"/>
    <cellStyle name="Percent 3 26 21" xfId="13544"/>
    <cellStyle name="Percent 3 26 3" xfId="13545"/>
    <cellStyle name="Percent 3 26 3 10" xfId="13546"/>
    <cellStyle name="Percent 3 26 3 11" xfId="13547"/>
    <cellStyle name="Percent 3 26 3 12" xfId="13548"/>
    <cellStyle name="Percent 3 26 3 13" xfId="13549"/>
    <cellStyle name="Percent 3 26 3 14" xfId="13550"/>
    <cellStyle name="Percent 3 26 3 15" xfId="13551"/>
    <cellStyle name="Percent 3 26 3 16" xfId="13552"/>
    <cellStyle name="Percent 3 26 3 17" xfId="13553"/>
    <cellStyle name="Percent 3 26 3 18" xfId="13554"/>
    <cellStyle name="Percent 3 26 3 19" xfId="13555"/>
    <cellStyle name="Percent 3 26 3 2" xfId="13556"/>
    <cellStyle name="Percent 3 26 3 3" xfId="13557"/>
    <cellStyle name="Percent 3 26 3 4" xfId="13558"/>
    <cellStyle name="Percent 3 26 3 5" xfId="13559"/>
    <cellStyle name="Percent 3 26 3 6" xfId="13560"/>
    <cellStyle name="Percent 3 26 3 7" xfId="13561"/>
    <cellStyle name="Percent 3 26 3 8" xfId="13562"/>
    <cellStyle name="Percent 3 26 3 9" xfId="13563"/>
    <cellStyle name="Percent 3 26 4" xfId="13564"/>
    <cellStyle name="Percent 3 26 5" xfId="13565"/>
    <cellStyle name="Percent 3 26 6" xfId="13566"/>
    <cellStyle name="Percent 3 26 7" xfId="13567"/>
    <cellStyle name="Percent 3 26 8" xfId="13568"/>
    <cellStyle name="Percent 3 26 9" xfId="13569"/>
    <cellStyle name="Percent 3 27" xfId="3289"/>
    <cellStyle name="Percent 3 27 10" xfId="13570"/>
    <cellStyle name="Percent 3 27 11" xfId="13571"/>
    <cellStyle name="Percent 3 27 12" xfId="13572"/>
    <cellStyle name="Percent 3 27 13" xfId="13573"/>
    <cellStyle name="Percent 3 27 14" xfId="13574"/>
    <cellStyle name="Percent 3 27 15" xfId="13575"/>
    <cellStyle name="Percent 3 27 16" xfId="13576"/>
    <cellStyle name="Percent 3 27 17" xfId="13577"/>
    <cellStyle name="Percent 3 27 18" xfId="13578"/>
    <cellStyle name="Percent 3 27 19" xfId="13579"/>
    <cellStyle name="Percent 3 27 2" xfId="13580"/>
    <cellStyle name="Percent 3 27 2 10" xfId="13581"/>
    <cellStyle name="Percent 3 27 2 11" xfId="13582"/>
    <cellStyle name="Percent 3 27 2 12" xfId="13583"/>
    <cellStyle name="Percent 3 27 2 13" xfId="13584"/>
    <cellStyle name="Percent 3 27 2 14" xfId="13585"/>
    <cellStyle name="Percent 3 27 2 15" xfId="13586"/>
    <cellStyle name="Percent 3 27 2 16" xfId="13587"/>
    <cellStyle name="Percent 3 27 2 17" xfId="13588"/>
    <cellStyle name="Percent 3 27 2 18" xfId="13589"/>
    <cellStyle name="Percent 3 27 2 19" xfId="13590"/>
    <cellStyle name="Percent 3 27 2 2" xfId="13591"/>
    <cellStyle name="Percent 3 27 2 2 10" xfId="13592"/>
    <cellStyle name="Percent 3 27 2 2 11" xfId="13593"/>
    <cellStyle name="Percent 3 27 2 2 12" xfId="13594"/>
    <cellStyle name="Percent 3 27 2 2 13" xfId="13595"/>
    <cellStyle name="Percent 3 27 2 2 14" xfId="13596"/>
    <cellStyle name="Percent 3 27 2 2 15" xfId="13597"/>
    <cellStyle name="Percent 3 27 2 2 16" xfId="13598"/>
    <cellStyle name="Percent 3 27 2 2 17" xfId="13599"/>
    <cellStyle name="Percent 3 27 2 2 18" xfId="13600"/>
    <cellStyle name="Percent 3 27 2 2 19" xfId="13601"/>
    <cellStyle name="Percent 3 27 2 2 2" xfId="13602"/>
    <cellStyle name="Percent 3 27 2 2 3" xfId="13603"/>
    <cellStyle name="Percent 3 27 2 2 4" xfId="13604"/>
    <cellStyle name="Percent 3 27 2 2 5" xfId="13605"/>
    <cellStyle name="Percent 3 27 2 2 6" xfId="13606"/>
    <cellStyle name="Percent 3 27 2 2 7" xfId="13607"/>
    <cellStyle name="Percent 3 27 2 2 8" xfId="13608"/>
    <cellStyle name="Percent 3 27 2 2 9" xfId="13609"/>
    <cellStyle name="Percent 3 27 2 20" xfId="13610"/>
    <cellStyle name="Percent 3 27 2 3" xfId="13611"/>
    <cellStyle name="Percent 3 27 2 4" xfId="13612"/>
    <cellStyle name="Percent 3 27 2 5" xfId="13613"/>
    <cellStyle name="Percent 3 27 2 6" xfId="13614"/>
    <cellStyle name="Percent 3 27 2 7" xfId="13615"/>
    <cellStyle name="Percent 3 27 2 8" xfId="13616"/>
    <cellStyle name="Percent 3 27 2 9" xfId="13617"/>
    <cellStyle name="Percent 3 27 20" xfId="13618"/>
    <cellStyle name="Percent 3 27 21" xfId="13619"/>
    <cellStyle name="Percent 3 27 3" xfId="13620"/>
    <cellStyle name="Percent 3 27 3 10" xfId="13621"/>
    <cellStyle name="Percent 3 27 3 11" xfId="13622"/>
    <cellStyle name="Percent 3 27 3 12" xfId="13623"/>
    <cellStyle name="Percent 3 27 3 13" xfId="13624"/>
    <cellStyle name="Percent 3 27 3 14" xfId="13625"/>
    <cellStyle name="Percent 3 27 3 15" xfId="13626"/>
    <cellStyle name="Percent 3 27 3 16" xfId="13627"/>
    <cellStyle name="Percent 3 27 3 17" xfId="13628"/>
    <cellStyle name="Percent 3 27 3 18" xfId="13629"/>
    <cellStyle name="Percent 3 27 3 19" xfId="13630"/>
    <cellStyle name="Percent 3 27 3 2" xfId="13631"/>
    <cellStyle name="Percent 3 27 3 3" xfId="13632"/>
    <cellStyle name="Percent 3 27 3 4" xfId="13633"/>
    <cellStyle name="Percent 3 27 3 5" xfId="13634"/>
    <cellStyle name="Percent 3 27 3 6" xfId="13635"/>
    <cellStyle name="Percent 3 27 3 7" xfId="13636"/>
    <cellStyle name="Percent 3 27 3 8" xfId="13637"/>
    <cellStyle name="Percent 3 27 3 9" xfId="13638"/>
    <cellStyle name="Percent 3 27 4" xfId="13639"/>
    <cellStyle name="Percent 3 27 5" xfId="13640"/>
    <cellStyle name="Percent 3 27 6" xfId="13641"/>
    <cellStyle name="Percent 3 27 7" xfId="13642"/>
    <cellStyle name="Percent 3 27 8" xfId="13643"/>
    <cellStyle name="Percent 3 27 9" xfId="13644"/>
    <cellStyle name="Percent 3 28" xfId="3290"/>
    <cellStyle name="Percent 3 28 10" xfId="13645"/>
    <cellStyle name="Percent 3 28 11" xfId="13646"/>
    <cellStyle name="Percent 3 28 12" xfId="13647"/>
    <cellStyle name="Percent 3 28 13" xfId="13648"/>
    <cellStyle name="Percent 3 28 14" xfId="13649"/>
    <cellStyle name="Percent 3 28 15" xfId="13650"/>
    <cellStyle name="Percent 3 28 16" xfId="13651"/>
    <cellStyle name="Percent 3 28 17" xfId="13652"/>
    <cellStyle name="Percent 3 28 18" xfId="13653"/>
    <cellStyle name="Percent 3 28 19" xfId="13654"/>
    <cellStyle name="Percent 3 28 2" xfId="13655"/>
    <cellStyle name="Percent 3 28 2 10" xfId="13656"/>
    <cellStyle name="Percent 3 28 2 11" xfId="13657"/>
    <cellStyle name="Percent 3 28 2 12" xfId="13658"/>
    <cellStyle name="Percent 3 28 2 13" xfId="13659"/>
    <cellStyle name="Percent 3 28 2 14" xfId="13660"/>
    <cellStyle name="Percent 3 28 2 15" xfId="13661"/>
    <cellStyle name="Percent 3 28 2 16" xfId="13662"/>
    <cellStyle name="Percent 3 28 2 17" xfId="13663"/>
    <cellStyle name="Percent 3 28 2 18" xfId="13664"/>
    <cellStyle name="Percent 3 28 2 19" xfId="13665"/>
    <cellStyle name="Percent 3 28 2 2" xfId="13666"/>
    <cellStyle name="Percent 3 28 2 2 10" xfId="13667"/>
    <cellStyle name="Percent 3 28 2 2 11" xfId="13668"/>
    <cellStyle name="Percent 3 28 2 2 12" xfId="13669"/>
    <cellStyle name="Percent 3 28 2 2 13" xfId="13670"/>
    <cellStyle name="Percent 3 28 2 2 14" xfId="13671"/>
    <cellStyle name="Percent 3 28 2 2 15" xfId="13672"/>
    <cellStyle name="Percent 3 28 2 2 16" xfId="13673"/>
    <cellStyle name="Percent 3 28 2 2 17" xfId="13674"/>
    <cellStyle name="Percent 3 28 2 2 18" xfId="13675"/>
    <cellStyle name="Percent 3 28 2 2 19" xfId="13676"/>
    <cellStyle name="Percent 3 28 2 2 2" xfId="13677"/>
    <cellStyle name="Percent 3 28 2 2 3" xfId="13678"/>
    <cellStyle name="Percent 3 28 2 2 4" xfId="13679"/>
    <cellStyle name="Percent 3 28 2 2 5" xfId="13680"/>
    <cellStyle name="Percent 3 28 2 2 6" xfId="13681"/>
    <cellStyle name="Percent 3 28 2 2 7" xfId="13682"/>
    <cellStyle name="Percent 3 28 2 2 8" xfId="13683"/>
    <cellStyle name="Percent 3 28 2 2 9" xfId="13684"/>
    <cellStyle name="Percent 3 28 2 20" xfId="13685"/>
    <cellStyle name="Percent 3 28 2 3" xfId="13686"/>
    <cellStyle name="Percent 3 28 2 4" xfId="13687"/>
    <cellStyle name="Percent 3 28 2 5" xfId="13688"/>
    <cellStyle name="Percent 3 28 2 6" xfId="13689"/>
    <cellStyle name="Percent 3 28 2 7" xfId="13690"/>
    <cellStyle name="Percent 3 28 2 8" xfId="13691"/>
    <cellStyle name="Percent 3 28 2 9" xfId="13692"/>
    <cellStyle name="Percent 3 28 20" xfId="13693"/>
    <cellStyle name="Percent 3 28 21" xfId="13694"/>
    <cellStyle name="Percent 3 28 3" xfId="13695"/>
    <cellStyle name="Percent 3 28 3 10" xfId="13696"/>
    <cellStyle name="Percent 3 28 3 11" xfId="13697"/>
    <cellStyle name="Percent 3 28 3 12" xfId="13698"/>
    <cellStyle name="Percent 3 28 3 13" xfId="13699"/>
    <cellStyle name="Percent 3 28 3 14" xfId="13700"/>
    <cellStyle name="Percent 3 28 3 15" xfId="13701"/>
    <cellStyle name="Percent 3 28 3 16" xfId="13702"/>
    <cellStyle name="Percent 3 28 3 17" xfId="13703"/>
    <cellStyle name="Percent 3 28 3 18" xfId="13704"/>
    <cellStyle name="Percent 3 28 3 19" xfId="13705"/>
    <cellStyle name="Percent 3 28 3 2" xfId="13706"/>
    <cellStyle name="Percent 3 28 3 3" xfId="13707"/>
    <cellStyle name="Percent 3 28 3 4" xfId="13708"/>
    <cellStyle name="Percent 3 28 3 5" xfId="13709"/>
    <cellStyle name="Percent 3 28 3 6" xfId="13710"/>
    <cellStyle name="Percent 3 28 3 7" xfId="13711"/>
    <cellStyle name="Percent 3 28 3 8" xfId="13712"/>
    <cellStyle name="Percent 3 28 3 9" xfId="13713"/>
    <cellStyle name="Percent 3 28 4" xfId="13714"/>
    <cellStyle name="Percent 3 28 5" xfId="13715"/>
    <cellStyle name="Percent 3 28 6" xfId="13716"/>
    <cellStyle name="Percent 3 28 7" xfId="13717"/>
    <cellStyle name="Percent 3 28 8" xfId="13718"/>
    <cellStyle name="Percent 3 28 9" xfId="13719"/>
    <cellStyle name="Percent 3 29" xfId="3291"/>
    <cellStyle name="Percent 3 29 10" xfId="13720"/>
    <cellStyle name="Percent 3 29 11" xfId="13721"/>
    <cellStyle name="Percent 3 29 12" xfId="13722"/>
    <cellStyle name="Percent 3 29 13" xfId="13723"/>
    <cellStyle name="Percent 3 29 14" xfId="13724"/>
    <cellStyle name="Percent 3 29 15" xfId="13725"/>
    <cellStyle name="Percent 3 29 16" xfId="13726"/>
    <cellStyle name="Percent 3 29 17" xfId="13727"/>
    <cellStyle name="Percent 3 29 18" xfId="13728"/>
    <cellStyle name="Percent 3 29 19" xfId="13729"/>
    <cellStyle name="Percent 3 29 2" xfId="13730"/>
    <cellStyle name="Percent 3 29 2 10" xfId="13731"/>
    <cellStyle name="Percent 3 29 2 11" xfId="13732"/>
    <cellStyle name="Percent 3 29 2 12" xfId="13733"/>
    <cellStyle name="Percent 3 29 2 13" xfId="13734"/>
    <cellStyle name="Percent 3 29 2 14" xfId="13735"/>
    <cellStyle name="Percent 3 29 2 15" xfId="13736"/>
    <cellStyle name="Percent 3 29 2 16" xfId="13737"/>
    <cellStyle name="Percent 3 29 2 17" xfId="13738"/>
    <cellStyle name="Percent 3 29 2 18" xfId="13739"/>
    <cellStyle name="Percent 3 29 2 19" xfId="13740"/>
    <cellStyle name="Percent 3 29 2 2" xfId="13741"/>
    <cellStyle name="Percent 3 29 2 2 10" xfId="13742"/>
    <cellStyle name="Percent 3 29 2 2 11" xfId="13743"/>
    <cellStyle name="Percent 3 29 2 2 12" xfId="13744"/>
    <cellStyle name="Percent 3 29 2 2 13" xfId="13745"/>
    <cellStyle name="Percent 3 29 2 2 14" xfId="13746"/>
    <cellStyle name="Percent 3 29 2 2 15" xfId="13747"/>
    <cellStyle name="Percent 3 29 2 2 16" xfId="13748"/>
    <cellStyle name="Percent 3 29 2 2 17" xfId="13749"/>
    <cellStyle name="Percent 3 29 2 2 18" xfId="13750"/>
    <cellStyle name="Percent 3 29 2 2 19" xfId="13751"/>
    <cellStyle name="Percent 3 29 2 2 2" xfId="13752"/>
    <cellStyle name="Percent 3 29 2 2 3" xfId="13753"/>
    <cellStyle name="Percent 3 29 2 2 4" xfId="13754"/>
    <cellStyle name="Percent 3 29 2 2 5" xfId="13755"/>
    <cellStyle name="Percent 3 29 2 2 6" xfId="13756"/>
    <cellStyle name="Percent 3 29 2 2 7" xfId="13757"/>
    <cellStyle name="Percent 3 29 2 2 8" xfId="13758"/>
    <cellStyle name="Percent 3 29 2 2 9" xfId="13759"/>
    <cellStyle name="Percent 3 29 2 20" xfId="13760"/>
    <cellStyle name="Percent 3 29 2 3" xfId="13761"/>
    <cellStyle name="Percent 3 29 2 4" xfId="13762"/>
    <cellStyle name="Percent 3 29 2 5" xfId="13763"/>
    <cellStyle name="Percent 3 29 2 6" xfId="13764"/>
    <cellStyle name="Percent 3 29 2 7" xfId="13765"/>
    <cellStyle name="Percent 3 29 2 8" xfId="13766"/>
    <cellStyle name="Percent 3 29 2 9" xfId="13767"/>
    <cellStyle name="Percent 3 29 20" xfId="13768"/>
    <cellStyle name="Percent 3 29 21" xfId="13769"/>
    <cellStyle name="Percent 3 29 3" xfId="13770"/>
    <cellStyle name="Percent 3 29 3 10" xfId="13771"/>
    <cellStyle name="Percent 3 29 3 11" xfId="13772"/>
    <cellStyle name="Percent 3 29 3 12" xfId="13773"/>
    <cellStyle name="Percent 3 29 3 13" xfId="13774"/>
    <cellStyle name="Percent 3 29 3 14" xfId="13775"/>
    <cellStyle name="Percent 3 29 3 15" xfId="13776"/>
    <cellStyle name="Percent 3 29 3 16" xfId="13777"/>
    <cellStyle name="Percent 3 29 3 17" xfId="13778"/>
    <cellStyle name="Percent 3 29 3 18" xfId="13779"/>
    <cellStyle name="Percent 3 29 3 19" xfId="13780"/>
    <cellStyle name="Percent 3 29 3 2" xfId="13781"/>
    <cellStyle name="Percent 3 29 3 3" xfId="13782"/>
    <cellStyle name="Percent 3 29 3 4" xfId="13783"/>
    <cellStyle name="Percent 3 29 3 5" xfId="13784"/>
    <cellStyle name="Percent 3 29 3 6" xfId="13785"/>
    <cellStyle name="Percent 3 29 3 7" xfId="13786"/>
    <cellStyle name="Percent 3 29 3 8" xfId="13787"/>
    <cellStyle name="Percent 3 29 3 9" xfId="13788"/>
    <cellStyle name="Percent 3 29 4" xfId="13789"/>
    <cellStyle name="Percent 3 29 5" xfId="13790"/>
    <cellStyle name="Percent 3 29 6" xfId="13791"/>
    <cellStyle name="Percent 3 29 7" xfId="13792"/>
    <cellStyle name="Percent 3 29 8" xfId="13793"/>
    <cellStyle name="Percent 3 29 9" xfId="13794"/>
    <cellStyle name="Percent 3 3" xfId="28"/>
    <cellStyle name="Percent 3 3 10" xfId="3292"/>
    <cellStyle name="Percent 3 3 11" xfId="3293"/>
    <cellStyle name="Percent 3 3 12" xfId="3294"/>
    <cellStyle name="Percent 3 3 13" xfId="3295"/>
    <cellStyle name="Percent 3 3 14" xfId="13795"/>
    <cellStyle name="Percent 3 3 14 10" xfId="13796"/>
    <cellStyle name="Percent 3 3 14 11" xfId="13797"/>
    <cellStyle name="Percent 3 3 14 12" xfId="13798"/>
    <cellStyle name="Percent 3 3 14 13" xfId="13799"/>
    <cellStyle name="Percent 3 3 14 14" xfId="13800"/>
    <cellStyle name="Percent 3 3 14 15" xfId="13801"/>
    <cellStyle name="Percent 3 3 14 16" xfId="13802"/>
    <cellStyle name="Percent 3 3 14 17" xfId="13803"/>
    <cellStyle name="Percent 3 3 14 18" xfId="13804"/>
    <cellStyle name="Percent 3 3 14 19" xfId="13805"/>
    <cellStyle name="Percent 3 3 14 2" xfId="13806"/>
    <cellStyle name="Percent 3 3 14 2 10" xfId="13807"/>
    <cellStyle name="Percent 3 3 14 2 11" xfId="13808"/>
    <cellStyle name="Percent 3 3 14 2 12" xfId="13809"/>
    <cellStyle name="Percent 3 3 14 2 13" xfId="13810"/>
    <cellStyle name="Percent 3 3 14 2 14" xfId="13811"/>
    <cellStyle name="Percent 3 3 14 2 15" xfId="13812"/>
    <cellStyle name="Percent 3 3 14 2 16" xfId="13813"/>
    <cellStyle name="Percent 3 3 14 2 17" xfId="13814"/>
    <cellStyle name="Percent 3 3 14 2 18" xfId="13815"/>
    <cellStyle name="Percent 3 3 14 2 19" xfId="13816"/>
    <cellStyle name="Percent 3 3 14 2 2" xfId="13817"/>
    <cellStyle name="Percent 3 3 14 2 3" xfId="13818"/>
    <cellStyle name="Percent 3 3 14 2 4" xfId="13819"/>
    <cellStyle name="Percent 3 3 14 2 5" xfId="13820"/>
    <cellStyle name="Percent 3 3 14 2 6" xfId="13821"/>
    <cellStyle name="Percent 3 3 14 2 7" xfId="13822"/>
    <cellStyle name="Percent 3 3 14 2 8" xfId="13823"/>
    <cellStyle name="Percent 3 3 14 2 9" xfId="13824"/>
    <cellStyle name="Percent 3 3 14 20" xfId="13825"/>
    <cellStyle name="Percent 3 3 14 3" xfId="13826"/>
    <cellStyle name="Percent 3 3 14 4" xfId="13827"/>
    <cellStyle name="Percent 3 3 14 5" xfId="13828"/>
    <cellStyle name="Percent 3 3 14 6" xfId="13829"/>
    <cellStyle name="Percent 3 3 14 7" xfId="13830"/>
    <cellStyle name="Percent 3 3 14 8" xfId="13831"/>
    <cellStyle name="Percent 3 3 14 9" xfId="13832"/>
    <cellStyle name="Percent 3 3 15" xfId="13833"/>
    <cellStyle name="Percent 3 3 15 10" xfId="13834"/>
    <cellStyle name="Percent 3 3 15 11" xfId="13835"/>
    <cellStyle name="Percent 3 3 15 12" xfId="13836"/>
    <cellStyle name="Percent 3 3 15 13" xfId="13837"/>
    <cellStyle name="Percent 3 3 15 14" xfId="13838"/>
    <cellStyle name="Percent 3 3 15 15" xfId="13839"/>
    <cellStyle name="Percent 3 3 15 16" xfId="13840"/>
    <cellStyle name="Percent 3 3 15 17" xfId="13841"/>
    <cellStyle name="Percent 3 3 15 18" xfId="13842"/>
    <cellStyle name="Percent 3 3 15 19" xfId="13843"/>
    <cellStyle name="Percent 3 3 15 2" xfId="13844"/>
    <cellStyle name="Percent 3 3 15 3" xfId="13845"/>
    <cellStyle name="Percent 3 3 15 4" xfId="13846"/>
    <cellStyle name="Percent 3 3 15 5" xfId="13847"/>
    <cellStyle name="Percent 3 3 15 6" xfId="13848"/>
    <cellStyle name="Percent 3 3 15 7" xfId="13849"/>
    <cellStyle name="Percent 3 3 15 8" xfId="13850"/>
    <cellStyle name="Percent 3 3 15 9" xfId="13851"/>
    <cellStyle name="Percent 3 3 16" xfId="13852"/>
    <cellStyle name="Percent 3 3 17" xfId="13853"/>
    <cellStyle name="Percent 3 3 18" xfId="13854"/>
    <cellStyle name="Percent 3 3 19" xfId="13855"/>
    <cellStyle name="Percent 3 3 2" xfId="3296"/>
    <cellStyle name="Percent 3 3 20" xfId="13856"/>
    <cellStyle name="Percent 3 3 21" xfId="13857"/>
    <cellStyle name="Percent 3 3 22" xfId="13858"/>
    <cellStyle name="Percent 3 3 23" xfId="13859"/>
    <cellStyle name="Percent 3 3 24" xfId="13860"/>
    <cellStyle name="Percent 3 3 25" xfId="13861"/>
    <cellStyle name="Percent 3 3 26" xfId="13862"/>
    <cellStyle name="Percent 3 3 27" xfId="13863"/>
    <cellStyle name="Percent 3 3 28" xfId="13864"/>
    <cellStyle name="Percent 3 3 29" xfId="13865"/>
    <cellStyle name="Percent 3 3 3" xfId="3297"/>
    <cellStyle name="Percent 3 3 30" xfId="13866"/>
    <cellStyle name="Percent 3 3 31" xfId="13867"/>
    <cellStyle name="Percent 3 3 32" xfId="13868"/>
    <cellStyle name="Percent 3 3 33" xfId="13869"/>
    <cellStyle name="Percent 3 3 4" xfId="3298"/>
    <cellStyle name="Percent 3 3 5" xfId="3299"/>
    <cellStyle name="Percent 3 3 6" xfId="3300"/>
    <cellStyle name="Percent 3 3 7" xfId="3301"/>
    <cellStyle name="Percent 3 3 8" xfId="3302"/>
    <cellStyle name="Percent 3 3 9" xfId="3303"/>
    <cellStyle name="Percent 3 30" xfId="3304"/>
    <cellStyle name="Percent 3 30 10" xfId="13870"/>
    <cellStyle name="Percent 3 30 11" xfId="13871"/>
    <cellStyle name="Percent 3 30 12" xfId="13872"/>
    <cellStyle name="Percent 3 30 13" xfId="13873"/>
    <cellStyle name="Percent 3 30 14" xfId="13874"/>
    <cellStyle name="Percent 3 30 15" xfId="13875"/>
    <cellStyle name="Percent 3 30 16" xfId="13876"/>
    <cellStyle name="Percent 3 30 17" xfId="13877"/>
    <cellStyle name="Percent 3 30 18" xfId="13878"/>
    <cellStyle name="Percent 3 30 19" xfId="13879"/>
    <cellStyle name="Percent 3 30 2" xfId="13880"/>
    <cellStyle name="Percent 3 30 2 10" xfId="13881"/>
    <cellStyle name="Percent 3 30 2 11" xfId="13882"/>
    <cellStyle name="Percent 3 30 2 12" xfId="13883"/>
    <cellStyle name="Percent 3 30 2 13" xfId="13884"/>
    <cellStyle name="Percent 3 30 2 14" xfId="13885"/>
    <cellStyle name="Percent 3 30 2 15" xfId="13886"/>
    <cellStyle name="Percent 3 30 2 16" xfId="13887"/>
    <cellStyle name="Percent 3 30 2 17" xfId="13888"/>
    <cellStyle name="Percent 3 30 2 18" xfId="13889"/>
    <cellStyle name="Percent 3 30 2 19" xfId="13890"/>
    <cellStyle name="Percent 3 30 2 2" xfId="13891"/>
    <cellStyle name="Percent 3 30 2 2 10" xfId="13892"/>
    <cellStyle name="Percent 3 30 2 2 11" xfId="13893"/>
    <cellStyle name="Percent 3 30 2 2 12" xfId="13894"/>
    <cellStyle name="Percent 3 30 2 2 13" xfId="13895"/>
    <cellStyle name="Percent 3 30 2 2 14" xfId="13896"/>
    <cellStyle name="Percent 3 30 2 2 15" xfId="13897"/>
    <cellStyle name="Percent 3 30 2 2 16" xfId="13898"/>
    <cellStyle name="Percent 3 30 2 2 17" xfId="13899"/>
    <cellStyle name="Percent 3 30 2 2 18" xfId="13900"/>
    <cellStyle name="Percent 3 30 2 2 19" xfId="13901"/>
    <cellStyle name="Percent 3 30 2 2 2" xfId="13902"/>
    <cellStyle name="Percent 3 30 2 2 3" xfId="13903"/>
    <cellStyle name="Percent 3 30 2 2 4" xfId="13904"/>
    <cellStyle name="Percent 3 30 2 2 5" xfId="13905"/>
    <cellStyle name="Percent 3 30 2 2 6" xfId="13906"/>
    <cellStyle name="Percent 3 30 2 2 7" xfId="13907"/>
    <cellStyle name="Percent 3 30 2 2 8" xfId="13908"/>
    <cellStyle name="Percent 3 30 2 2 9" xfId="13909"/>
    <cellStyle name="Percent 3 30 2 20" xfId="13910"/>
    <cellStyle name="Percent 3 30 2 3" xfId="13911"/>
    <cellStyle name="Percent 3 30 2 4" xfId="13912"/>
    <cellStyle name="Percent 3 30 2 5" xfId="13913"/>
    <cellStyle name="Percent 3 30 2 6" xfId="13914"/>
    <cellStyle name="Percent 3 30 2 7" xfId="13915"/>
    <cellStyle name="Percent 3 30 2 8" xfId="13916"/>
    <cellStyle name="Percent 3 30 2 9" xfId="13917"/>
    <cellStyle name="Percent 3 30 20" xfId="13918"/>
    <cellStyle name="Percent 3 30 21" xfId="13919"/>
    <cellStyle name="Percent 3 30 3" xfId="13920"/>
    <cellStyle name="Percent 3 30 3 10" xfId="13921"/>
    <cellStyle name="Percent 3 30 3 11" xfId="13922"/>
    <cellStyle name="Percent 3 30 3 12" xfId="13923"/>
    <cellStyle name="Percent 3 30 3 13" xfId="13924"/>
    <cellStyle name="Percent 3 30 3 14" xfId="13925"/>
    <cellStyle name="Percent 3 30 3 15" xfId="13926"/>
    <cellStyle name="Percent 3 30 3 16" xfId="13927"/>
    <cellStyle name="Percent 3 30 3 17" xfId="13928"/>
    <cellStyle name="Percent 3 30 3 18" xfId="13929"/>
    <cellStyle name="Percent 3 30 3 19" xfId="13930"/>
    <cellStyle name="Percent 3 30 3 2" xfId="13931"/>
    <cellStyle name="Percent 3 30 3 3" xfId="13932"/>
    <cellStyle name="Percent 3 30 3 4" xfId="13933"/>
    <cellStyle name="Percent 3 30 3 5" xfId="13934"/>
    <cellStyle name="Percent 3 30 3 6" xfId="13935"/>
    <cellStyle name="Percent 3 30 3 7" xfId="13936"/>
    <cellStyle name="Percent 3 30 3 8" xfId="13937"/>
    <cellStyle name="Percent 3 30 3 9" xfId="13938"/>
    <cellStyle name="Percent 3 30 4" xfId="13939"/>
    <cellStyle name="Percent 3 30 5" xfId="13940"/>
    <cellStyle name="Percent 3 30 6" xfId="13941"/>
    <cellStyle name="Percent 3 30 7" xfId="13942"/>
    <cellStyle name="Percent 3 30 8" xfId="13943"/>
    <cellStyle name="Percent 3 30 9" xfId="13944"/>
    <cellStyle name="Percent 3 31" xfId="3305"/>
    <cellStyle name="Percent 3 31 10" xfId="13945"/>
    <cellStyle name="Percent 3 31 11" xfId="13946"/>
    <cellStyle name="Percent 3 31 12" xfId="13947"/>
    <cellStyle name="Percent 3 31 13" xfId="13948"/>
    <cellStyle name="Percent 3 31 14" xfId="13949"/>
    <cellStyle name="Percent 3 31 15" xfId="13950"/>
    <cellStyle name="Percent 3 31 16" xfId="13951"/>
    <cellStyle name="Percent 3 31 17" xfId="13952"/>
    <cellStyle name="Percent 3 31 18" xfId="13953"/>
    <cellStyle name="Percent 3 31 19" xfId="13954"/>
    <cellStyle name="Percent 3 31 2" xfId="13955"/>
    <cellStyle name="Percent 3 31 2 10" xfId="13956"/>
    <cellStyle name="Percent 3 31 2 11" xfId="13957"/>
    <cellStyle name="Percent 3 31 2 12" xfId="13958"/>
    <cellStyle name="Percent 3 31 2 13" xfId="13959"/>
    <cellStyle name="Percent 3 31 2 14" xfId="13960"/>
    <cellStyle name="Percent 3 31 2 15" xfId="13961"/>
    <cellStyle name="Percent 3 31 2 16" xfId="13962"/>
    <cellStyle name="Percent 3 31 2 17" xfId="13963"/>
    <cellStyle name="Percent 3 31 2 18" xfId="13964"/>
    <cellStyle name="Percent 3 31 2 19" xfId="13965"/>
    <cellStyle name="Percent 3 31 2 2" xfId="13966"/>
    <cellStyle name="Percent 3 31 2 2 10" xfId="13967"/>
    <cellStyle name="Percent 3 31 2 2 11" xfId="13968"/>
    <cellStyle name="Percent 3 31 2 2 12" xfId="13969"/>
    <cellStyle name="Percent 3 31 2 2 13" xfId="13970"/>
    <cellStyle name="Percent 3 31 2 2 14" xfId="13971"/>
    <cellStyle name="Percent 3 31 2 2 15" xfId="13972"/>
    <cellStyle name="Percent 3 31 2 2 16" xfId="13973"/>
    <cellStyle name="Percent 3 31 2 2 17" xfId="13974"/>
    <cellStyle name="Percent 3 31 2 2 18" xfId="13975"/>
    <cellStyle name="Percent 3 31 2 2 19" xfId="13976"/>
    <cellStyle name="Percent 3 31 2 2 2" xfId="13977"/>
    <cellStyle name="Percent 3 31 2 2 3" xfId="13978"/>
    <cellStyle name="Percent 3 31 2 2 4" xfId="13979"/>
    <cellStyle name="Percent 3 31 2 2 5" xfId="13980"/>
    <cellStyle name="Percent 3 31 2 2 6" xfId="13981"/>
    <cellStyle name="Percent 3 31 2 2 7" xfId="13982"/>
    <cellStyle name="Percent 3 31 2 2 8" xfId="13983"/>
    <cellStyle name="Percent 3 31 2 2 9" xfId="13984"/>
    <cellStyle name="Percent 3 31 2 20" xfId="13985"/>
    <cellStyle name="Percent 3 31 2 3" xfId="13986"/>
    <cellStyle name="Percent 3 31 2 4" xfId="13987"/>
    <cellStyle name="Percent 3 31 2 5" xfId="13988"/>
    <cellStyle name="Percent 3 31 2 6" xfId="13989"/>
    <cellStyle name="Percent 3 31 2 7" xfId="13990"/>
    <cellStyle name="Percent 3 31 2 8" xfId="13991"/>
    <cellStyle name="Percent 3 31 2 9" xfId="13992"/>
    <cellStyle name="Percent 3 31 20" xfId="13993"/>
    <cellStyle name="Percent 3 31 21" xfId="13994"/>
    <cellStyle name="Percent 3 31 3" xfId="13995"/>
    <cellStyle name="Percent 3 31 3 10" xfId="13996"/>
    <cellStyle name="Percent 3 31 3 11" xfId="13997"/>
    <cellStyle name="Percent 3 31 3 12" xfId="13998"/>
    <cellStyle name="Percent 3 31 3 13" xfId="13999"/>
    <cellStyle name="Percent 3 31 3 14" xfId="14000"/>
    <cellStyle name="Percent 3 31 3 15" xfId="14001"/>
    <cellStyle name="Percent 3 31 3 16" xfId="14002"/>
    <cellStyle name="Percent 3 31 3 17" xfId="14003"/>
    <cellStyle name="Percent 3 31 3 18" xfId="14004"/>
    <cellStyle name="Percent 3 31 3 19" xfId="14005"/>
    <cellStyle name="Percent 3 31 3 2" xfId="14006"/>
    <cellStyle name="Percent 3 31 3 3" xfId="14007"/>
    <cellStyle name="Percent 3 31 3 4" xfId="14008"/>
    <cellStyle name="Percent 3 31 3 5" xfId="14009"/>
    <cellStyle name="Percent 3 31 3 6" xfId="14010"/>
    <cellStyle name="Percent 3 31 3 7" xfId="14011"/>
    <cellStyle name="Percent 3 31 3 8" xfId="14012"/>
    <cellStyle name="Percent 3 31 3 9" xfId="14013"/>
    <cellStyle name="Percent 3 31 4" xfId="14014"/>
    <cellStyle name="Percent 3 31 5" xfId="14015"/>
    <cellStyle name="Percent 3 31 6" xfId="14016"/>
    <cellStyle name="Percent 3 31 7" xfId="14017"/>
    <cellStyle name="Percent 3 31 8" xfId="14018"/>
    <cellStyle name="Percent 3 31 9" xfId="14019"/>
    <cellStyle name="Percent 3 32" xfId="3306"/>
    <cellStyle name="Percent 3 32 10" xfId="14020"/>
    <cellStyle name="Percent 3 32 11" xfId="14021"/>
    <cellStyle name="Percent 3 32 12" xfId="14022"/>
    <cellStyle name="Percent 3 32 13" xfId="14023"/>
    <cellStyle name="Percent 3 32 14" xfId="14024"/>
    <cellStyle name="Percent 3 32 15" xfId="14025"/>
    <cellStyle name="Percent 3 32 16" xfId="14026"/>
    <cellStyle name="Percent 3 32 17" xfId="14027"/>
    <cellStyle name="Percent 3 32 18" xfId="14028"/>
    <cellStyle name="Percent 3 32 19" xfId="14029"/>
    <cellStyle name="Percent 3 32 2" xfId="14030"/>
    <cellStyle name="Percent 3 32 2 10" xfId="14031"/>
    <cellStyle name="Percent 3 32 2 11" xfId="14032"/>
    <cellStyle name="Percent 3 32 2 12" xfId="14033"/>
    <cellStyle name="Percent 3 32 2 13" xfId="14034"/>
    <cellStyle name="Percent 3 32 2 14" xfId="14035"/>
    <cellStyle name="Percent 3 32 2 15" xfId="14036"/>
    <cellStyle name="Percent 3 32 2 16" xfId="14037"/>
    <cellStyle name="Percent 3 32 2 17" xfId="14038"/>
    <cellStyle name="Percent 3 32 2 18" xfId="14039"/>
    <cellStyle name="Percent 3 32 2 19" xfId="14040"/>
    <cellStyle name="Percent 3 32 2 2" xfId="14041"/>
    <cellStyle name="Percent 3 32 2 2 10" xfId="14042"/>
    <cellStyle name="Percent 3 32 2 2 11" xfId="14043"/>
    <cellStyle name="Percent 3 32 2 2 12" xfId="14044"/>
    <cellStyle name="Percent 3 32 2 2 13" xfId="14045"/>
    <cellStyle name="Percent 3 32 2 2 14" xfId="14046"/>
    <cellStyle name="Percent 3 32 2 2 15" xfId="14047"/>
    <cellStyle name="Percent 3 32 2 2 16" xfId="14048"/>
    <cellStyle name="Percent 3 32 2 2 17" xfId="14049"/>
    <cellStyle name="Percent 3 32 2 2 18" xfId="14050"/>
    <cellStyle name="Percent 3 32 2 2 19" xfId="14051"/>
    <cellStyle name="Percent 3 32 2 2 2" xfId="14052"/>
    <cellStyle name="Percent 3 32 2 2 3" xfId="14053"/>
    <cellStyle name="Percent 3 32 2 2 4" xfId="14054"/>
    <cellStyle name="Percent 3 32 2 2 5" xfId="14055"/>
    <cellStyle name="Percent 3 32 2 2 6" xfId="14056"/>
    <cellStyle name="Percent 3 32 2 2 7" xfId="14057"/>
    <cellStyle name="Percent 3 32 2 2 8" xfId="14058"/>
    <cellStyle name="Percent 3 32 2 2 9" xfId="14059"/>
    <cellStyle name="Percent 3 32 2 20" xfId="14060"/>
    <cellStyle name="Percent 3 32 2 3" xfId="14061"/>
    <cellStyle name="Percent 3 32 2 4" xfId="14062"/>
    <cellStyle name="Percent 3 32 2 5" xfId="14063"/>
    <cellStyle name="Percent 3 32 2 6" xfId="14064"/>
    <cellStyle name="Percent 3 32 2 7" xfId="14065"/>
    <cellStyle name="Percent 3 32 2 8" xfId="14066"/>
    <cellStyle name="Percent 3 32 2 9" xfId="14067"/>
    <cellStyle name="Percent 3 32 20" xfId="14068"/>
    <cellStyle name="Percent 3 32 21" xfId="14069"/>
    <cellStyle name="Percent 3 32 3" xfId="14070"/>
    <cellStyle name="Percent 3 32 3 10" xfId="14071"/>
    <cellStyle name="Percent 3 32 3 11" xfId="14072"/>
    <cellStyle name="Percent 3 32 3 12" xfId="14073"/>
    <cellStyle name="Percent 3 32 3 13" xfId="14074"/>
    <cellStyle name="Percent 3 32 3 14" xfId="14075"/>
    <cellStyle name="Percent 3 32 3 15" xfId="14076"/>
    <cellStyle name="Percent 3 32 3 16" xfId="14077"/>
    <cellStyle name="Percent 3 32 3 17" xfId="14078"/>
    <cellStyle name="Percent 3 32 3 18" xfId="14079"/>
    <cellStyle name="Percent 3 32 3 19" xfId="14080"/>
    <cellStyle name="Percent 3 32 3 2" xfId="14081"/>
    <cellStyle name="Percent 3 32 3 3" xfId="14082"/>
    <cellStyle name="Percent 3 32 3 4" xfId="14083"/>
    <cellStyle name="Percent 3 32 3 5" xfId="14084"/>
    <cellStyle name="Percent 3 32 3 6" xfId="14085"/>
    <cellStyle name="Percent 3 32 3 7" xfId="14086"/>
    <cellStyle name="Percent 3 32 3 8" xfId="14087"/>
    <cellStyle name="Percent 3 32 3 9" xfId="14088"/>
    <cellStyle name="Percent 3 32 4" xfId="14089"/>
    <cellStyle name="Percent 3 32 5" xfId="14090"/>
    <cellStyle name="Percent 3 32 6" xfId="14091"/>
    <cellStyle name="Percent 3 32 7" xfId="14092"/>
    <cellStyle name="Percent 3 32 8" xfId="14093"/>
    <cellStyle name="Percent 3 32 9" xfId="14094"/>
    <cellStyle name="Percent 3 33" xfId="3307"/>
    <cellStyle name="Percent 3 33 10" xfId="14095"/>
    <cellStyle name="Percent 3 33 11" xfId="14096"/>
    <cellStyle name="Percent 3 33 12" xfId="14097"/>
    <cellStyle name="Percent 3 33 13" xfId="14098"/>
    <cellStyle name="Percent 3 33 14" xfId="14099"/>
    <cellStyle name="Percent 3 33 15" xfId="14100"/>
    <cellStyle name="Percent 3 33 16" xfId="14101"/>
    <cellStyle name="Percent 3 33 17" xfId="14102"/>
    <cellStyle name="Percent 3 33 18" xfId="14103"/>
    <cellStyle name="Percent 3 33 19" xfId="14104"/>
    <cellStyle name="Percent 3 33 2" xfId="14105"/>
    <cellStyle name="Percent 3 33 2 10" xfId="14106"/>
    <cellStyle name="Percent 3 33 2 11" xfId="14107"/>
    <cellStyle name="Percent 3 33 2 12" xfId="14108"/>
    <cellStyle name="Percent 3 33 2 13" xfId="14109"/>
    <cellStyle name="Percent 3 33 2 14" xfId="14110"/>
    <cellStyle name="Percent 3 33 2 15" xfId="14111"/>
    <cellStyle name="Percent 3 33 2 16" xfId="14112"/>
    <cellStyle name="Percent 3 33 2 17" xfId="14113"/>
    <cellStyle name="Percent 3 33 2 18" xfId="14114"/>
    <cellStyle name="Percent 3 33 2 19" xfId="14115"/>
    <cellStyle name="Percent 3 33 2 2" xfId="14116"/>
    <cellStyle name="Percent 3 33 2 2 10" xfId="14117"/>
    <cellStyle name="Percent 3 33 2 2 11" xfId="14118"/>
    <cellStyle name="Percent 3 33 2 2 12" xfId="14119"/>
    <cellStyle name="Percent 3 33 2 2 13" xfId="14120"/>
    <cellStyle name="Percent 3 33 2 2 14" xfId="14121"/>
    <cellStyle name="Percent 3 33 2 2 15" xfId="14122"/>
    <cellStyle name="Percent 3 33 2 2 16" xfId="14123"/>
    <cellStyle name="Percent 3 33 2 2 17" xfId="14124"/>
    <cellStyle name="Percent 3 33 2 2 18" xfId="14125"/>
    <cellStyle name="Percent 3 33 2 2 19" xfId="14126"/>
    <cellStyle name="Percent 3 33 2 2 2" xfId="14127"/>
    <cellStyle name="Percent 3 33 2 2 3" xfId="14128"/>
    <cellStyle name="Percent 3 33 2 2 4" xfId="14129"/>
    <cellStyle name="Percent 3 33 2 2 5" xfId="14130"/>
    <cellStyle name="Percent 3 33 2 2 6" xfId="14131"/>
    <cellStyle name="Percent 3 33 2 2 7" xfId="14132"/>
    <cellStyle name="Percent 3 33 2 2 8" xfId="14133"/>
    <cellStyle name="Percent 3 33 2 2 9" xfId="14134"/>
    <cellStyle name="Percent 3 33 2 20" xfId="14135"/>
    <cellStyle name="Percent 3 33 2 3" xfId="14136"/>
    <cellStyle name="Percent 3 33 2 4" xfId="14137"/>
    <cellStyle name="Percent 3 33 2 5" xfId="14138"/>
    <cellStyle name="Percent 3 33 2 6" xfId="14139"/>
    <cellStyle name="Percent 3 33 2 7" xfId="14140"/>
    <cellStyle name="Percent 3 33 2 8" xfId="14141"/>
    <cellStyle name="Percent 3 33 2 9" xfId="14142"/>
    <cellStyle name="Percent 3 33 20" xfId="14143"/>
    <cellStyle name="Percent 3 33 21" xfId="14144"/>
    <cellStyle name="Percent 3 33 3" xfId="14145"/>
    <cellStyle name="Percent 3 33 3 10" xfId="14146"/>
    <cellStyle name="Percent 3 33 3 11" xfId="14147"/>
    <cellStyle name="Percent 3 33 3 12" xfId="14148"/>
    <cellStyle name="Percent 3 33 3 13" xfId="14149"/>
    <cellStyle name="Percent 3 33 3 14" xfId="14150"/>
    <cellStyle name="Percent 3 33 3 15" xfId="14151"/>
    <cellStyle name="Percent 3 33 3 16" xfId="14152"/>
    <cellStyle name="Percent 3 33 3 17" xfId="14153"/>
    <cellStyle name="Percent 3 33 3 18" xfId="14154"/>
    <cellStyle name="Percent 3 33 3 19" xfId="14155"/>
    <cellStyle name="Percent 3 33 3 2" xfId="14156"/>
    <cellStyle name="Percent 3 33 3 3" xfId="14157"/>
    <cellStyle name="Percent 3 33 3 4" xfId="14158"/>
    <cellStyle name="Percent 3 33 3 5" xfId="14159"/>
    <cellStyle name="Percent 3 33 3 6" xfId="14160"/>
    <cellStyle name="Percent 3 33 3 7" xfId="14161"/>
    <cellStyle name="Percent 3 33 3 8" xfId="14162"/>
    <cellStyle name="Percent 3 33 3 9" xfId="14163"/>
    <cellStyle name="Percent 3 33 4" xfId="14164"/>
    <cellStyle name="Percent 3 33 5" xfId="14165"/>
    <cellStyle name="Percent 3 33 6" xfId="14166"/>
    <cellStyle name="Percent 3 33 7" xfId="14167"/>
    <cellStyle name="Percent 3 33 8" xfId="14168"/>
    <cellStyle name="Percent 3 33 9" xfId="14169"/>
    <cellStyle name="Percent 3 34" xfId="3308"/>
    <cellStyle name="Percent 3 34 10" xfId="14170"/>
    <cellStyle name="Percent 3 34 11" xfId="14171"/>
    <cellStyle name="Percent 3 34 12" xfId="14172"/>
    <cellStyle name="Percent 3 34 13" xfId="14173"/>
    <cellStyle name="Percent 3 34 14" xfId="14174"/>
    <cellStyle name="Percent 3 34 15" xfId="14175"/>
    <cellStyle name="Percent 3 34 16" xfId="14176"/>
    <cellStyle name="Percent 3 34 17" xfId="14177"/>
    <cellStyle name="Percent 3 34 18" xfId="14178"/>
    <cellStyle name="Percent 3 34 19" xfId="14179"/>
    <cellStyle name="Percent 3 34 2" xfId="14180"/>
    <cellStyle name="Percent 3 34 2 10" xfId="14181"/>
    <cellStyle name="Percent 3 34 2 11" xfId="14182"/>
    <cellStyle name="Percent 3 34 2 12" xfId="14183"/>
    <cellStyle name="Percent 3 34 2 13" xfId="14184"/>
    <cellStyle name="Percent 3 34 2 14" xfId="14185"/>
    <cellStyle name="Percent 3 34 2 15" xfId="14186"/>
    <cellStyle name="Percent 3 34 2 16" xfId="14187"/>
    <cellStyle name="Percent 3 34 2 17" xfId="14188"/>
    <cellStyle name="Percent 3 34 2 18" xfId="14189"/>
    <cellStyle name="Percent 3 34 2 19" xfId="14190"/>
    <cellStyle name="Percent 3 34 2 2" xfId="14191"/>
    <cellStyle name="Percent 3 34 2 2 10" xfId="14192"/>
    <cellStyle name="Percent 3 34 2 2 11" xfId="14193"/>
    <cellStyle name="Percent 3 34 2 2 12" xfId="14194"/>
    <cellStyle name="Percent 3 34 2 2 13" xfId="14195"/>
    <cellStyle name="Percent 3 34 2 2 14" xfId="14196"/>
    <cellStyle name="Percent 3 34 2 2 15" xfId="14197"/>
    <cellStyle name="Percent 3 34 2 2 16" xfId="14198"/>
    <cellStyle name="Percent 3 34 2 2 17" xfId="14199"/>
    <cellStyle name="Percent 3 34 2 2 18" xfId="14200"/>
    <cellStyle name="Percent 3 34 2 2 19" xfId="14201"/>
    <cellStyle name="Percent 3 34 2 2 2" xfId="14202"/>
    <cellStyle name="Percent 3 34 2 2 3" xfId="14203"/>
    <cellStyle name="Percent 3 34 2 2 4" xfId="14204"/>
    <cellStyle name="Percent 3 34 2 2 5" xfId="14205"/>
    <cellStyle name="Percent 3 34 2 2 6" xfId="14206"/>
    <cellStyle name="Percent 3 34 2 2 7" xfId="14207"/>
    <cellStyle name="Percent 3 34 2 2 8" xfId="14208"/>
    <cellStyle name="Percent 3 34 2 2 9" xfId="14209"/>
    <cellStyle name="Percent 3 34 2 20" xfId="14210"/>
    <cellStyle name="Percent 3 34 2 3" xfId="14211"/>
    <cellStyle name="Percent 3 34 2 4" xfId="14212"/>
    <cellStyle name="Percent 3 34 2 5" xfId="14213"/>
    <cellStyle name="Percent 3 34 2 6" xfId="14214"/>
    <cellStyle name="Percent 3 34 2 7" xfId="14215"/>
    <cellStyle name="Percent 3 34 2 8" xfId="14216"/>
    <cellStyle name="Percent 3 34 2 9" xfId="14217"/>
    <cellStyle name="Percent 3 34 20" xfId="14218"/>
    <cellStyle name="Percent 3 34 21" xfId="14219"/>
    <cellStyle name="Percent 3 34 3" xfId="14220"/>
    <cellStyle name="Percent 3 34 3 10" xfId="14221"/>
    <cellStyle name="Percent 3 34 3 11" xfId="14222"/>
    <cellStyle name="Percent 3 34 3 12" xfId="14223"/>
    <cellStyle name="Percent 3 34 3 13" xfId="14224"/>
    <cellStyle name="Percent 3 34 3 14" xfId="14225"/>
    <cellStyle name="Percent 3 34 3 15" xfId="14226"/>
    <cellStyle name="Percent 3 34 3 16" xfId="14227"/>
    <cellStyle name="Percent 3 34 3 17" xfId="14228"/>
    <cellStyle name="Percent 3 34 3 18" xfId="14229"/>
    <cellStyle name="Percent 3 34 3 19" xfId="14230"/>
    <cellStyle name="Percent 3 34 3 2" xfId="14231"/>
    <cellStyle name="Percent 3 34 3 3" xfId="14232"/>
    <cellStyle name="Percent 3 34 3 4" xfId="14233"/>
    <cellStyle name="Percent 3 34 3 5" xfId="14234"/>
    <cellStyle name="Percent 3 34 3 6" xfId="14235"/>
    <cellStyle name="Percent 3 34 3 7" xfId="14236"/>
    <cellStyle name="Percent 3 34 3 8" xfId="14237"/>
    <cellStyle name="Percent 3 34 3 9" xfId="14238"/>
    <cellStyle name="Percent 3 34 4" xfId="14239"/>
    <cellStyle name="Percent 3 34 5" xfId="14240"/>
    <cellStyle name="Percent 3 34 6" xfId="14241"/>
    <cellStyle name="Percent 3 34 7" xfId="14242"/>
    <cellStyle name="Percent 3 34 8" xfId="14243"/>
    <cellStyle name="Percent 3 34 9" xfId="14244"/>
    <cellStyle name="Percent 3 35" xfId="3309"/>
    <cellStyle name="Percent 3 35 10" xfId="14245"/>
    <cellStyle name="Percent 3 35 11" xfId="14246"/>
    <cellStyle name="Percent 3 35 12" xfId="14247"/>
    <cellStyle name="Percent 3 35 13" xfId="14248"/>
    <cellStyle name="Percent 3 35 14" xfId="14249"/>
    <cellStyle name="Percent 3 35 15" xfId="14250"/>
    <cellStyle name="Percent 3 35 16" xfId="14251"/>
    <cellStyle name="Percent 3 35 17" xfId="14252"/>
    <cellStyle name="Percent 3 35 18" xfId="14253"/>
    <cellStyle name="Percent 3 35 19" xfId="14254"/>
    <cellStyle name="Percent 3 35 2" xfId="14255"/>
    <cellStyle name="Percent 3 35 2 10" xfId="14256"/>
    <cellStyle name="Percent 3 35 2 11" xfId="14257"/>
    <cellStyle name="Percent 3 35 2 12" xfId="14258"/>
    <cellStyle name="Percent 3 35 2 13" xfId="14259"/>
    <cellStyle name="Percent 3 35 2 14" xfId="14260"/>
    <cellStyle name="Percent 3 35 2 15" xfId="14261"/>
    <cellStyle name="Percent 3 35 2 16" xfId="14262"/>
    <cellStyle name="Percent 3 35 2 17" xfId="14263"/>
    <cellStyle name="Percent 3 35 2 18" xfId="14264"/>
    <cellStyle name="Percent 3 35 2 19" xfId="14265"/>
    <cellStyle name="Percent 3 35 2 2" xfId="14266"/>
    <cellStyle name="Percent 3 35 2 2 10" xfId="14267"/>
    <cellStyle name="Percent 3 35 2 2 11" xfId="14268"/>
    <cellStyle name="Percent 3 35 2 2 12" xfId="14269"/>
    <cellStyle name="Percent 3 35 2 2 13" xfId="14270"/>
    <cellStyle name="Percent 3 35 2 2 14" xfId="14271"/>
    <cellStyle name="Percent 3 35 2 2 15" xfId="14272"/>
    <cellStyle name="Percent 3 35 2 2 16" xfId="14273"/>
    <cellStyle name="Percent 3 35 2 2 17" xfId="14274"/>
    <cellStyle name="Percent 3 35 2 2 18" xfId="14275"/>
    <cellStyle name="Percent 3 35 2 2 19" xfId="14276"/>
    <cellStyle name="Percent 3 35 2 2 2" xfId="14277"/>
    <cellStyle name="Percent 3 35 2 2 3" xfId="14278"/>
    <cellStyle name="Percent 3 35 2 2 4" xfId="14279"/>
    <cellStyle name="Percent 3 35 2 2 5" xfId="14280"/>
    <cellStyle name="Percent 3 35 2 2 6" xfId="14281"/>
    <cellStyle name="Percent 3 35 2 2 7" xfId="14282"/>
    <cellStyle name="Percent 3 35 2 2 8" xfId="14283"/>
    <cellStyle name="Percent 3 35 2 2 9" xfId="14284"/>
    <cellStyle name="Percent 3 35 2 20" xfId="14285"/>
    <cellStyle name="Percent 3 35 2 3" xfId="14286"/>
    <cellStyle name="Percent 3 35 2 4" xfId="14287"/>
    <cellStyle name="Percent 3 35 2 5" xfId="14288"/>
    <cellStyle name="Percent 3 35 2 6" xfId="14289"/>
    <cellStyle name="Percent 3 35 2 7" xfId="14290"/>
    <cellStyle name="Percent 3 35 2 8" xfId="14291"/>
    <cellStyle name="Percent 3 35 2 9" xfId="14292"/>
    <cellStyle name="Percent 3 35 20" xfId="14293"/>
    <cellStyle name="Percent 3 35 21" xfId="14294"/>
    <cellStyle name="Percent 3 35 3" xfId="14295"/>
    <cellStyle name="Percent 3 35 3 10" xfId="14296"/>
    <cellStyle name="Percent 3 35 3 11" xfId="14297"/>
    <cellStyle name="Percent 3 35 3 12" xfId="14298"/>
    <cellStyle name="Percent 3 35 3 13" xfId="14299"/>
    <cellStyle name="Percent 3 35 3 14" xfId="14300"/>
    <cellStyle name="Percent 3 35 3 15" xfId="14301"/>
    <cellStyle name="Percent 3 35 3 16" xfId="14302"/>
    <cellStyle name="Percent 3 35 3 17" xfId="14303"/>
    <cellStyle name="Percent 3 35 3 18" xfId="14304"/>
    <cellStyle name="Percent 3 35 3 19" xfId="14305"/>
    <cellStyle name="Percent 3 35 3 2" xfId="14306"/>
    <cellStyle name="Percent 3 35 3 3" xfId="14307"/>
    <cellStyle name="Percent 3 35 3 4" xfId="14308"/>
    <cellStyle name="Percent 3 35 3 5" xfId="14309"/>
    <cellStyle name="Percent 3 35 3 6" xfId="14310"/>
    <cellStyle name="Percent 3 35 3 7" xfId="14311"/>
    <cellStyle name="Percent 3 35 3 8" xfId="14312"/>
    <cellStyle name="Percent 3 35 3 9" xfId="14313"/>
    <cellStyle name="Percent 3 35 4" xfId="14314"/>
    <cellStyle name="Percent 3 35 5" xfId="14315"/>
    <cellStyle name="Percent 3 35 6" xfId="14316"/>
    <cellStyle name="Percent 3 35 7" xfId="14317"/>
    <cellStyle name="Percent 3 35 8" xfId="14318"/>
    <cellStyle name="Percent 3 35 9" xfId="14319"/>
    <cellStyle name="Percent 3 36" xfId="3310"/>
    <cellStyle name="Percent 3 36 10" xfId="14320"/>
    <cellStyle name="Percent 3 36 11" xfId="14321"/>
    <cellStyle name="Percent 3 36 12" xfId="14322"/>
    <cellStyle name="Percent 3 36 13" xfId="14323"/>
    <cellStyle name="Percent 3 36 14" xfId="14324"/>
    <cellStyle name="Percent 3 36 15" xfId="14325"/>
    <cellStyle name="Percent 3 36 16" xfId="14326"/>
    <cellStyle name="Percent 3 36 17" xfId="14327"/>
    <cellStyle name="Percent 3 36 18" xfId="14328"/>
    <cellStyle name="Percent 3 36 19" xfId="14329"/>
    <cellStyle name="Percent 3 36 2" xfId="14330"/>
    <cellStyle name="Percent 3 36 2 10" xfId="14331"/>
    <cellStyle name="Percent 3 36 2 11" xfId="14332"/>
    <cellStyle name="Percent 3 36 2 12" xfId="14333"/>
    <cellStyle name="Percent 3 36 2 13" xfId="14334"/>
    <cellStyle name="Percent 3 36 2 14" xfId="14335"/>
    <cellStyle name="Percent 3 36 2 15" xfId="14336"/>
    <cellStyle name="Percent 3 36 2 16" xfId="14337"/>
    <cellStyle name="Percent 3 36 2 17" xfId="14338"/>
    <cellStyle name="Percent 3 36 2 18" xfId="14339"/>
    <cellStyle name="Percent 3 36 2 19" xfId="14340"/>
    <cellStyle name="Percent 3 36 2 2" xfId="14341"/>
    <cellStyle name="Percent 3 36 2 2 10" xfId="14342"/>
    <cellStyle name="Percent 3 36 2 2 11" xfId="14343"/>
    <cellStyle name="Percent 3 36 2 2 12" xfId="14344"/>
    <cellStyle name="Percent 3 36 2 2 13" xfId="14345"/>
    <cellStyle name="Percent 3 36 2 2 14" xfId="14346"/>
    <cellStyle name="Percent 3 36 2 2 15" xfId="14347"/>
    <cellStyle name="Percent 3 36 2 2 16" xfId="14348"/>
    <cellStyle name="Percent 3 36 2 2 17" xfId="14349"/>
    <cellStyle name="Percent 3 36 2 2 18" xfId="14350"/>
    <cellStyle name="Percent 3 36 2 2 19" xfId="14351"/>
    <cellStyle name="Percent 3 36 2 2 2" xfId="14352"/>
    <cellStyle name="Percent 3 36 2 2 3" xfId="14353"/>
    <cellStyle name="Percent 3 36 2 2 4" xfId="14354"/>
    <cellStyle name="Percent 3 36 2 2 5" xfId="14355"/>
    <cellStyle name="Percent 3 36 2 2 6" xfId="14356"/>
    <cellStyle name="Percent 3 36 2 2 7" xfId="14357"/>
    <cellStyle name="Percent 3 36 2 2 8" xfId="14358"/>
    <cellStyle name="Percent 3 36 2 2 9" xfId="14359"/>
    <cellStyle name="Percent 3 36 2 20" xfId="14360"/>
    <cellStyle name="Percent 3 36 2 3" xfId="14361"/>
    <cellStyle name="Percent 3 36 2 4" xfId="14362"/>
    <cellStyle name="Percent 3 36 2 5" xfId="14363"/>
    <cellStyle name="Percent 3 36 2 6" xfId="14364"/>
    <cellStyle name="Percent 3 36 2 7" xfId="14365"/>
    <cellStyle name="Percent 3 36 2 8" xfId="14366"/>
    <cellStyle name="Percent 3 36 2 9" xfId="14367"/>
    <cellStyle name="Percent 3 36 20" xfId="14368"/>
    <cellStyle name="Percent 3 36 21" xfId="14369"/>
    <cellStyle name="Percent 3 36 3" xfId="14370"/>
    <cellStyle name="Percent 3 36 3 10" xfId="14371"/>
    <cellStyle name="Percent 3 36 3 11" xfId="14372"/>
    <cellStyle name="Percent 3 36 3 12" xfId="14373"/>
    <cellStyle name="Percent 3 36 3 13" xfId="14374"/>
    <cellStyle name="Percent 3 36 3 14" xfId="14375"/>
    <cellStyle name="Percent 3 36 3 15" xfId="14376"/>
    <cellStyle name="Percent 3 36 3 16" xfId="14377"/>
    <cellStyle name="Percent 3 36 3 17" xfId="14378"/>
    <cellStyle name="Percent 3 36 3 18" xfId="14379"/>
    <cellStyle name="Percent 3 36 3 19" xfId="14380"/>
    <cellStyle name="Percent 3 36 3 2" xfId="14381"/>
    <cellStyle name="Percent 3 36 3 3" xfId="14382"/>
    <cellStyle name="Percent 3 36 3 4" xfId="14383"/>
    <cellStyle name="Percent 3 36 3 5" xfId="14384"/>
    <cellStyle name="Percent 3 36 3 6" xfId="14385"/>
    <cellStyle name="Percent 3 36 3 7" xfId="14386"/>
    <cellStyle name="Percent 3 36 3 8" xfId="14387"/>
    <cellStyle name="Percent 3 36 3 9" xfId="14388"/>
    <cellStyle name="Percent 3 36 4" xfId="14389"/>
    <cellStyle name="Percent 3 36 5" xfId="14390"/>
    <cellStyle name="Percent 3 36 6" xfId="14391"/>
    <cellStyle name="Percent 3 36 7" xfId="14392"/>
    <cellStyle name="Percent 3 36 8" xfId="14393"/>
    <cellStyle name="Percent 3 36 9" xfId="14394"/>
    <cellStyle name="Percent 3 37" xfId="3311"/>
    <cellStyle name="Percent 3 37 10" xfId="14395"/>
    <cellStyle name="Percent 3 37 11" xfId="14396"/>
    <cellStyle name="Percent 3 37 12" xfId="14397"/>
    <cellStyle name="Percent 3 37 13" xfId="14398"/>
    <cellStyle name="Percent 3 37 14" xfId="14399"/>
    <cellStyle name="Percent 3 37 15" xfId="14400"/>
    <cellStyle name="Percent 3 37 16" xfId="14401"/>
    <cellStyle name="Percent 3 37 17" xfId="14402"/>
    <cellStyle name="Percent 3 37 18" xfId="14403"/>
    <cellStyle name="Percent 3 37 19" xfId="14404"/>
    <cellStyle name="Percent 3 37 2" xfId="14405"/>
    <cellStyle name="Percent 3 37 2 10" xfId="14406"/>
    <cellStyle name="Percent 3 37 2 11" xfId="14407"/>
    <cellStyle name="Percent 3 37 2 12" xfId="14408"/>
    <cellStyle name="Percent 3 37 2 13" xfId="14409"/>
    <cellStyle name="Percent 3 37 2 14" xfId="14410"/>
    <cellStyle name="Percent 3 37 2 15" xfId="14411"/>
    <cellStyle name="Percent 3 37 2 16" xfId="14412"/>
    <cellStyle name="Percent 3 37 2 17" xfId="14413"/>
    <cellStyle name="Percent 3 37 2 18" xfId="14414"/>
    <cellStyle name="Percent 3 37 2 19" xfId="14415"/>
    <cellStyle name="Percent 3 37 2 2" xfId="14416"/>
    <cellStyle name="Percent 3 37 2 2 10" xfId="14417"/>
    <cellStyle name="Percent 3 37 2 2 11" xfId="14418"/>
    <cellStyle name="Percent 3 37 2 2 12" xfId="14419"/>
    <cellStyle name="Percent 3 37 2 2 13" xfId="14420"/>
    <cellStyle name="Percent 3 37 2 2 14" xfId="14421"/>
    <cellStyle name="Percent 3 37 2 2 15" xfId="14422"/>
    <cellStyle name="Percent 3 37 2 2 16" xfId="14423"/>
    <cellStyle name="Percent 3 37 2 2 17" xfId="14424"/>
    <cellStyle name="Percent 3 37 2 2 18" xfId="14425"/>
    <cellStyle name="Percent 3 37 2 2 19" xfId="14426"/>
    <cellStyle name="Percent 3 37 2 2 2" xfId="14427"/>
    <cellStyle name="Percent 3 37 2 2 3" xfId="14428"/>
    <cellStyle name="Percent 3 37 2 2 4" xfId="14429"/>
    <cellStyle name="Percent 3 37 2 2 5" xfId="14430"/>
    <cellStyle name="Percent 3 37 2 2 6" xfId="14431"/>
    <cellStyle name="Percent 3 37 2 2 7" xfId="14432"/>
    <cellStyle name="Percent 3 37 2 2 8" xfId="14433"/>
    <cellStyle name="Percent 3 37 2 2 9" xfId="14434"/>
    <cellStyle name="Percent 3 37 2 20" xfId="14435"/>
    <cellStyle name="Percent 3 37 2 3" xfId="14436"/>
    <cellStyle name="Percent 3 37 2 4" xfId="14437"/>
    <cellStyle name="Percent 3 37 2 5" xfId="14438"/>
    <cellStyle name="Percent 3 37 2 6" xfId="14439"/>
    <cellStyle name="Percent 3 37 2 7" xfId="14440"/>
    <cellStyle name="Percent 3 37 2 8" xfId="14441"/>
    <cellStyle name="Percent 3 37 2 9" xfId="14442"/>
    <cellStyle name="Percent 3 37 20" xfId="14443"/>
    <cellStyle name="Percent 3 37 21" xfId="14444"/>
    <cellStyle name="Percent 3 37 3" xfId="14445"/>
    <cellStyle name="Percent 3 37 3 10" xfId="14446"/>
    <cellStyle name="Percent 3 37 3 11" xfId="14447"/>
    <cellStyle name="Percent 3 37 3 12" xfId="14448"/>
    <cellStyle name="Percent 3 37 3 13" xfId="14449"/>
    <cellStyle name="Percent 3 37 3 14" xfId="14450"/>
    <cellStyle name="Percent 3 37 3 15" xfId="14451"/>
    <cellStyle name="Percent 3 37 3 16" xfId="14452"/>
    <cellStyle name="Percent 3 37 3 17" xfId="14453"/>
    <cellStyle name="Percent 3 37 3 18" xfId="14454"/>
    <cellStyle name="Percent 3 37 3 19" xfId="14455"/>
    <cellStyle name="Percent 3 37 3 2" xfId="14456"/>
    <cellStyle name="Percent 3 37 3 3" xfId="14457"/>
    <cellStyle name="Percent 3 37 3 4" xfId="14458"/>
    <cellStyle name="Percent 3 37 3 5" xfId="14459"/>
    <cellStyle name="Percent 3 37 3 6" xfId="14460"/>
    <cellStyle name="Percent 3 37 3 7" xfId="14461"/>
    <cellStyle name="Percent 3 37 3 8" xfId="14462"/>
    <cellStyle name="Percent 3 37 3 9" xfId="14463"/>
    <cellStyle name="Percent 3 37 4" xfId="14464"/>
    <cellStyle name="Percent 3 37 5" xfId="14465"/>
    <cellStyle name="Percent 3 37 6" xfId="14466"/>
    <cellStyle name="Percent 3 37 7" xfId="14467"/>
    <cellStyle name="Percent 3 37 8" xfId="14468"/>
    <cellStyle name="Percent 3 37 9" xfId="14469"/>
    <cellStyle name="Percent 3 38" xfId="3312"/>
    <cellStyle name="Percent 3 38 10" xfId="14470"/>
    <cellStyle name="Percent 3 38 11" xfId="14471"/>
    <cellStyle name="Percent 3 38 12" xfId="14472"/>
    <cellStyle name="Percent 3 38 13" xfId="14473"/>
    <cellStyle name="Percent 3 38 14" xfId="14474"/>
    <cellStyle name="Percent 3 38 15" xfId="14475"/>
    <cellStyle name="Percent 3 38 16" xfId="14476"/>
    <cellStyle name="Percent 3 38 17" xfId="14477"/>
    <cellStyle name="Percent 3 38 18" xfId="14478"/>
    <cellStyle name="Percent 3 38 19" xfId="14479"/>
    <cellStyle name="Percent 3 38 2" xfId="14480"/>
    <cellStyle name="Percent 3 38 2 10" xfId="14481"/>
    <cellStyle name="Percent 3 38 2 11" xfId="14482"/>
    <cellStyle name="Percent 3 38 2 12" xfId="14483"/>
    <cellStyle name="Percent 3 38 2 13" xfId="14484"/>
    <cellStyle name="Percent 3 38 2 14" xfId="14485"/>
    <cellStyle name="Percent 3 38 2 15" xfId="14486"/>
    <cellStyle name="Percent 3 38 2 16" xfId="14487"/>
    <cellStyle name="Percent 3 38 2 17" xfId="14488"/>
    <cellStyle name="Percent 3 38 2 18" xfId="14489"/>
    <cellStyle name="Percent 3 38 2 19" xfId="14490"/>
    <cellStyle name="Percent 3 38 2 2" xfId="14491"/>
    <cellStyle name="Percent 3 38 2 2 10" xfId="14492"/>
    <cellStyle name="Percent 3 38 2 2 11" xfId="14493"/>
    <cellStyle name="Percent 3 38 2 2 12" xfId="14494"/>
    <cellStyle name="Percent 3 38 2 2 13" xfId="14495"/>
    <cellStyle name="Percent 3 38 2 2 14" xfId="14496"/>
    <cellStyle name="Percent 3 38 2 2 15" xfId="14497"/>
    <cellStyle name="Percent 3 38 2 2 16" xfId="14498"/>
    <cellStyle name="Percent 3 38 2 2 17" xfId="14499"/>
    <cellStyle name="Percent 3 38 2 2 18" xfId="14500"/>
    <cellStyle name="Percent 3 38 2 2 19" xfId="14501"/>
    <cellStyle name="Percent 3 38 2 2 2" xfId="14502"/>
    <cellStyle name="Percent 3 38 2 2 3" xfId="14503"/>
    <cellStyle name="Percent 3 38 2 2 4" xfId="14504"/>
    <cellStyle name="Percent 3 38 2 2 5" xfId="14505"/>
    <cellStyle name="Percent 3 38 2 2 6" xfId="14506"/>
    <cellStyle name="Percent 3 38 2 2 7" xfId="14507"/>
    <cellStyle name="Percent 3 38 2 2 8" xfId="14508"/>
    <cellStyle name="Percent 3 38 2 2 9" xfId="14509"/>
    <cellStyle name="Percent 3 38 2 20" xfId="14510"/>
    <cellStyle name="Percent 3 38 2 3" xfId="14511"/>
    <cellStyle name="Percent 3 38 2 4" xfId="14512"/>
    <cellStyle name="Percent 3 38 2 5" xfId="14513"/>
    <cellStyle name="Percent 3 38 2 6" xfId="14514"/>
    <cellStyle name="Percent 3 38 2 7" xfId="14515"/>
    <cellStyle name="Percent 3 38 2 8" xfId="14516"/>
    <cellStyle name="Percent 3 38 2 9" xfId="14517"/>
    <cellStyle name="Percent 3 38 20" xfId="14518"/>
    <cellStyle name="Percent 3 38 21" xfId="14519"/>
    <cellStyle name="Percent 3 38 3" xfId="14520"/>
    <cellStyle name="Percent 3 38 3 10" xfId="14521"/>
    <cellStyle name="Percent 3 38 3 11" xfId="14522"/>
    <cellStyle name="Percent 3 38 3 12" xfId="14523"/>
    <cellStyle name="Percent 3 38 3 13" xfId="14524"/>
    <cellStyle name="Percent 3 38 3 14" xfId="14525"/>
    <cellStyle name="Percent 3 38 3 15" xfId="14526"/>
    <cellStyle name="Percent 3 38 3 16" xfId="14527"/>
    <cellStyle name="Percent 3 38 3 17" xfId="14528"/>
    <cellStyle name="Percent 3 38 3 18" xfId="14529"/>
    <cellStyle name="Percent 3 38 3 19" xfId="14530"/>
    <cellStyle name="Percent 3 38 3 2" xfId="14531"/>
    <cellStyle name="Percent 3 38 3 3" xfId="14532"/>
    <cellStyle name="Percent 3 38 3 4" xfId="14533"/>
    <cellStyle name="Percent 3 38 3 5" xfId="14534"/>
    <cellStyle name="Percent 3 38 3 6" xfId="14535"/>
    <cellStyle name="Percent 3 38 3 7" xfId="14536"/>
    <cellStyle name="Percent 3 38 3 8" xfId="14537"/>
    <cellStyle name="Percent 3 38 3 9" xfId="14538"/>
    <cellStyle name="Percent 3 38 4" xfId="14539"/>
    <cellStyle name="Percent 3 38 5" xfId="14540"/>
    <cellStyle name="Percent 3 38 6" xfId="14541"/>
    <cellStyle name="Percent 3 38 7" xfId="14542"/>
    <cellStyle name="Percent 3 38 8" xfId="14543"/>
    <cellStyle name="Percent 3 38 9" xfId="14544"/>
    <cellStyle name="Percent 3 39" xfId="3313"/>
    <cellStyle name="Percent 3 39 10" xfId="14545"/>
    <cellStyle name="Percent 3 39 11" xfId="14546"/>
    <cellStyle name="Percent 3 39 12" xfId="14547"/>
    <cellStyle name="Percent 3 39 13" xfId="14548"/>
    <cellStyle name="Percent 3 39 14" xfId="14549"/>
    <cellStyle name="Percent 3 39 15" xfId="14550"/>
    <cellStyle name="Percent 3 39 16" xfId="14551"/>
    <cellStyle name="Percent 3 39 17" xfId="14552"/>
    <cellStyle name="Percent 3 39 18" xfId="14553"/>
    <cellStyle name="Percent 3 39 19" xfId="14554"/>
    <cellStyle name="Percent 3 39 2" xfId="14555"/>
    <cellStyle name="Percent 3 39 2 10" xfId="14556"/>
    <cellStyle name="Percent 3 39 2 11" xfId="14557"/>
    <cellStyle name="Percent 3 39 2 12" xfId="14558"/>
    <cellStyle name="Percent 3 39 2 13" xfId="14559"/>
    <cellStyle name="Percent 3 39 2 14" xfId="14560"/>
    <cellStyle name="Percent 3 39 2 15" xfId="14561"/>
    <cellStyle name="Percent 3 39 2 16" xfId="14562"/>
    <cellStyle name="Percent 3 39 2 17" xfId="14563"/>
    <cellStyle name="Percent 3 39 2 18" xfId="14564"/>
    <cellStyle name="Percent 3 39 2 19" xfId="14565"/>
    <cellStyle name="Percent 3 39 2 2" xfId="14566"/>
    <cellStyle name="Percent 3 39 2 2 10" xfId="14567"/>
    <cellStyle name="Percent 3 39 2 2 11" xfId="14568"/>
    <cellStyle name="Percent 3 39 2 2 12" xfId="14569"/>
    <cellStyle name="Percent 3 39 2 2 13" xfId="14570"/>
    <cellStyle name="Percent 3 39 2 2 14" xfId="14571"/>
    <cellStyle name="Percent 3 39 2 2 15" xfId="14572"/>
    <cellStyle name="Percent 3 39 2 2 16" xfId="14573"/>
    <cellStyle name="Percent 3 39 2 2 17" xfId="14574"/>
    <cellStyle name="Percent 3 39 2 2 18" xfId="14575"/>
    <cellStyle name="Percent 3 39 2 2 19" xfId="14576"/>
    <cellStyle name="Percent 3 39 2 2 2" xfId="14577"/>
    <cellStyle name="Percent 3 39 2 2 3" xfId="14578"/>
    <cellStyle name="Percent 3 39 2 2 4" xfId="14579"/>
    <cellStyle name="Percent 3 39 2 2 5" xfId="14580"/>
    <cellStyle name="Percent 3 39 2 2 6" xfId="14581"/>
    <cellStyle name="Percent 3 39 2 2 7" xfId="14582"/>
    <cellStyle name="Percent 3 39 2 2 8" xfId="14583"/>
    <cellStyle name="Percent 3 39 2 2 9" xfId="14584"/>
    <cellStyle name="Percent 3 39 2 20" xfId="14585"/>
    <cellStyle name="Percent 3 39 2 3" xfId="14586"/>
    <cellStyle name="Percent 3 39 2 4" xfId="14587"/>
    <cellStyle name="Percent 3 39 2 5" xfId="14588"/>
    <cellStyle name="Percent 3 39 2 6" xfId="14589"/>
    <cellStyle name="Percent 3 39 2 7" xfId="14590"/>
    <cellStyle name="Percent 3 39 2 8" xfId="14591"/>
    <cellStyle name="Percent 3 39 2 9" xfId="14592"/>
    <cellStyle name="Percent 3 39 20" xfId="14593"/>
    <cellStyle name="Percent 3 39 21" xfId="14594"/>
    <cellStyle name="Percent 3 39 3" xfId="14595"/>
    <cellStyle name="Percent 3 39 3 10" xfId="14596"/>
    <cellStyle name="Percent 3 39 3 11" xfId="14597"/>
    <cellStyle name="Percent 3 39 3 12" xfId="14598"/>
    <cellStyle name="Percent 3 39 3 13" xfId="14599"/>
    <cellStyle name="Percent 3 39 3 14" xfId="14600"/>
    <cellStyle name="Percent 3 39 3 15" xfId="14601"/>
    <cellStyle name="Percent 3 39 3 16" xfId="14602"/>
    <cellStyle name="Percent 3 39 3 17" xfId="14603"/>
    <cellStyle name="Percent 3 39 3 18" xfId="14604"/>
    <cellStyle name="Percent 3 39 3 19" xfId="14605"/>
    <cellStyle name="Percent 3 39 3 2" xfId="14606"/>
    <cellStyle name="Percent 3 39 3 3" xfId="14607"/>
    <cellStyle name="Percent 3 39 3 4" xfId="14608"/>
    <cellStyle name="Percent 3 39 3 5" xfId="14609"/>
    <cellStyle name="Percent 3 39 3 6" xfId="14610"/>
    <cellStyle name="Percent 3 39 3 7" xfId="14611"/>
    <cellStyle name="Percent 3 39 3 8" xfId="14612"/>
    <cellStyle name="Percent 3 39 3 9" xfId="14613"/>
    <cellStyle name="Percent 3 39 4" xfId="14614"/>
    <cellStyle name="Percent 3 39 5" xfId="14615"/>
    <cellStyle name="Percent 3 39 6" xfId="14616"/>
    <cellStyle name="Percent 3 39 7" xfId="14617"/>
    <cellStyle name="Percent 3 39 8" xfId="14618"/>
    <cellStyle name="Percent 3 39 9" xfId="14619"/>
    <cellStyle name="Percent 3 4" xfId="3314"/>
    <cellStyle name="Percent 3 4 10" xfId="14620"/>
    <cellStyle name="Percent 3 4 11" xfId="14621"/>
    <cellStyle name="Percent 3 4 12" xfId="14622"/>
    <cellStyle name="Percent 3 4 13" xfId="14623"/>
    <cellStyle name="Percent 3 4 14" xfId="14624"/>
    <cellStyle name="Percent 3 4 15" xfId="14625"/>
    <cellStyle name="Percent 3 4 16" xfId="14626"/>
    <cellStyle name="Percent 3 4 17" xfId="14627"/>
    <cellStyle name="Percent 3 4 18" xfId="14628"/>
    <cellStyle name="Percent 3 4 19" xfId="14629"/>
    <cellStyle name="Percent 3 4 2" xfId="14630"/>
    <cellStyle name="Percent 3 4 2 10" xfId="14631"/>
    <cellStyle name="Percent 3 4 2 11" xfId="14632"/>
    <cellStyle name="Percent 3 4 2 12" xfId="14633"/>
    <cellStyle name="Percent 3 4 2 13" xfId="14634"/>
    <cellStyle name="Percent 3 4 2 14" xfId="14635"/>
    <cellStyle name="Percent 3 4 2 15" xfId="14636"/>
    <cellStyle name="Percent 3 4 2 16" xfId="14637"/>
    <cellStyle name="Percent 3 4 2 17" xfId="14638"/>
    <cellStyle name="Percent 3 4 2 18" xfId="14639"/>
    <cellStyle name="Percent 3 4 2 19" xfId="14640"/>
    <cellStyle name="Percent 3 4 2 2" xfId="14641"/>
    <cellStyle name="Percent 3 4 2 2 10" xfId="14642"/>
    <cellStyle name="Percent 3 4 2 2 11" xfId="14643"/>
    <cellStyle name="Percent 3 4 2 2 12" xfId="14644"/>
    <cellStyle name="Percent 3 4 2 2 13" xfId="14645"/>
    <cellStyle name="Percent 3 4 2 2 14" xfId="14646"/>
    <cellStyle name="Percent 3 4 2 2 15" xfId="14647"/>
    <cellStyle name="Percent 3 4 2 2 16" xfId="14648"/>
    <cellStyle name="Percent 3 4 2 2 17" xfId="14649"/>
    <cellStyle name="Percent 3 4 2 2 18" xfId="14650"/>
    <cellStyle name="Percent 3 4 2 2 19" xfId="14651"/>
    <cellStyle name="Percent 3 4 2 2 2" xfId="14652"/>
    <cellStyle name="Percent 3 4 2 2 3" xfId="14653"/>
    <cellStyle name="Percent 3 4 2 2 4" xfId="14654"/>
    <cellStyle name="Percent 3 4 2 2 5" xfId="14655"/>
    <cellStyle name="Percent 3 4 2 2 6" xfId="14656"/>
    <cellStyle name="Percent 3 4 2 2 7" xfId="14657"/>
    <cellStyle name="Percent 3 4 2 2 8" xfId="14658"/>
    <cellStyle name="Percent 3 4 2 2 9" xfId="14659"/>
    <cellStyle name="Percent 3 4 2 20" xfId="14660"/>
    <cellStyle name="Percent 3 4 2 3" xfId="14661"/>
    <cellStyle name="Percent 3 4 2 4" xfId="14662"/>
    <cellStyle name="Percent 3 4 2 5" xfId="14663"/>
    <cellStyle name="Percent 3 4 2 6" xfId="14664"/>
    <cellStyle name="Percent 3 4 2 7" xfId="14665"/>
    <cellStyle name="Percent 3 4 2 8" xfId="14666"/>
    <cellStyle name="Percent 3 4 2 9" xfId="14667"/>
    <cellStyle name="Percent 3 4 20" xfId="14668"/>
    <cellStyle name="Percent 3 4 21" xfId="14669"/>
    <cellStyle name="Percent 3 4 3" xfId="14670"/>
    <cellStyle name="Percent 3 4 3 10" xfId="14671"/>
    <cellStyle name="Percent 3 4 3 11" xfId="14672"/>
    <cellStyle name="Percent 3 4 3 12" xfId="14673"/>
    <cellStyle name="Percent 3 4 3 13" xfId="14674"/>
    <cellStyle name="Percent 3 4 3 14" xfId="14675"/>
    <cellStyle name="Percent 3 4 3 15" xfId="14676"/>
    <cellStyle name="Percent 3 4 3 16" xfId="14677"/>
    <cellStyle name="Percent 3 4 3 17" xfId="14678"/>
    <cellStyle name="Percent 3 4 3 18" xfId="14679"/>
    <cellStyle name="Percent 3 4 3 19" xfId="14680"/>
    <cellStyle name="Percent 3 4 3 2" xfId="14681"/>
    <cellStyle name="Percent 3 4 3 3" xfId="14682"/>
    <cellStyle name="Percent 3 4 3 4" xfId="14683"/>
    <cellStyle name="Percent 3 4 3 5" xfId="14684"/>
    <cellStyle name="Percent 3 4 3 6" xfId="14685"/>
    <cellStyle name="Percent 3 4 3 7" xfId="14686"/>
    <cellStyle name="Percent 3 4 3 8" xfId="14687"/>
    <cellStyle name="Percent 3 4 3 9" xfId="14688"/>
    <cellStyle name="Percent 3 4 4" xfId="14689"/>
    <cellStyle name="Percent 3 4 5" xfId="14690"/>
    <cellStyle name="Percent 3 4 6" xfId="14691"/>
    <cellStyle name="Percent 3 4 7" xfId="14692"/>
    <cellStyle name="Percent 3 4 8" xfId="14693"/>
    <cellStyle name="Percent 3 4 9" xfId="14694"/>
    <cellStyle name="Percent 3 40" xfId="3315"/>
    <cellStyle name="Percent 3 41" xfId="3316"/>
    <cellStyle name="Percent 3 42" xfId="3317"/>
    <cellStyle name="Percent 3 42 10" xfId="14695"/>
    <cellStyle name="Percent 3 42 11" xfId="14696"/>
    <cellStyle name="Percent 3 42 12" xfId="14697"/>
    <cellStyle name="Percent 3 42 13" xfId="14698"/>
    <cellStyle name="Percent 3 42 14" xfId="14699"/>
    <cellStyle name="Percent 3 42 15" xfId="14700"/>
    <cellStyle name="Percent 3 42 16" xfId="14701"/>
    <cellStyle name="Percent 3 42 17" xfId="14702"/>
    <cellStyle name="Percent 3 42 18" xfId="14703"/>
    <cellStyle name="Percent 3 42 19" xfId="14704"/>
    <cellStyle name="Percent 3 42 2" xfId="14705"/>
    <cellStyle name="Percent 3 42 2 10" xfId="14706"/>
    <cellStyle name="Percent 3 42 2 11" xfId="14707"/>
    <cellStyle name="Percent 3 42 2 12" xfId="14708"/>
    <cellStyle name="Percent 3 42 2 13" xfId="14709"/>
    <cellStyle name="Percent 3 42 2 14" xfId="14710"/>
    <cellStyle name="Percent 3 42 2 15" xfId="14711"/>
    <cellStyle name="Percent 3 42 2 16" xfId="14712"/>
    <cellStyle name="Percent 3 42 2 17" xfId="14713"/>
    <cellStyle name="Percent 3 42 2 18" xfId="14714"/>
    <cellStyle name="Percent 3 42 2 19" xfId="14715"/>
    <cellStyle name="Percent 3 42 2 2" xfId="14716"/>
    <cellStyle name="Percent 3 42 2 2 10" xfId="14717"/>
    <cellStyle name="Percent 3 42 2 2 11" xfId="14718"/>
    <cellStyle name="Percent 3 42 2 2 12" xfId="14719"/>
    <cellStyle name="Percent 3 42 2 2 13" xfId="14720"/>
    <cellStyle name="Percent 3 42 2 2 14" xfId="14721"/>
    <cellStyle name="Percent 3 42 2 2 15" xfId="14722"/>
    <cellStyle name="Percent 3 42 2 2 16" xfId="14723"/>
    <cellStyle name="Percent 3 42 2 2 17" xfId="14724"/>
    <cellStyle name="Percent 3 42 2 2 18" xfId="14725"/>
    <cellStyle name="Percent 3 42 2 2 19" xfId="14726"/>
    <cellStyle name="Percent 3 42 2 2 2" xfId="14727"/>
    <cellStyle name="Percent 3 42 2 2 3" xfId="14728"/>
    <cellStyle name="Percent 3 42 2 2 4" xfId="14729"/>
    <cellStyle name="Percent 3 42 2 2 5" xfId="14730"/>
    <cellStyle name="Percent 3 42 2 2 6" xfId="14731"/>
    <cellStyle name="Percent 3 42 2 2 7" xfId="14732"/>
    <cellStyle name="Percent 3 42 2 2 8" xfId="14733"/>
    <cellStyle name="Percent 3 42 2 2 9" xfId="14734"/>
    <cellStyle name="Percent 3 42 2 20" xfId="14735"/>
    <cellStyle name="Percent 3 42 2 3" xfId="14736"/>
    <cellStyle name="Percent 3 42 2 4" xfId="14737"/>
    <cellStyle name="Percent 3 42 2 5" xfId="14738"/>
    <cellStyle name="Percent 3 42 2 6" xfId="14739"/>
    <cellStyle name="Percent 3 42 2 7" xfId="14740"/>
    <cellStyle name="Percent 3 42 2 8" xfId="14741"/>
    <cellStyle name="Percent 3 42 2 9" xfId="14742"/>
    <cellStyle name="Percent 3 42 20" xfId="14743"/>
    <cellStyle name="Percent 3 42 21" xfId="14744"/>
    <cellStyle name="Percent 3 42 3" xfId="14745"/>
    <cellStyle name="Percent 3 42 3 10" xfId="14746"/>
    <cellStyle name="Percent 3 42 3 11" xfId="14747"/>
    <cellStyle name="Percent 3 42 3 12" xfId="14748"/>
    <cellStyle name="Percent 3 42 3 13" xfId="14749"/>
    <cellStyle name="Percent 3 42 3 14" xfId="14750"/>
    <cellStyle name="Percent 3 42 3 15" xfId="14751"/>
    <cellStyle name="Percent 3 42 3 16" xfId="14752"/>
    <cellStyle name="Percent 3 42 3 17" xfId="14753"/>
    <cellStyle name="Percent 3 42 3 18" xfId="14754"/>
    <cellStyle name="Percent 3 42 3 19" xfId="14755"/>
    <cellStyle name="Percent 3 42 3 2" xfId="14756"/>
    <cellStyle name="Percent 3 42 3 3" xfId="14757"/>
    <cellStyle name="Percent 3 42 3 4" xfId="14758"/>
    <cellStyle name="Percent 3 42 3 5" xfId="14759"/>
    <cellStyle name="Percent 3 42 3 6" xfId="14760"/>
    <cellStyle name="Percent 3 42 3 7" xfId="14761"/>
    <cellStyle name="Percent 3 42 3 8" xfId="14762"/>
    <cellStyle name="Percent 3 42 3 9" xfId="14763"/>
    <cellStyle name="Percent 3 42 4" xfId="14764"/>
    <cellStyle name="Percent 3 42 5" xfId="14765"/>
    <cellStyle name="Percent 3 42 6" xfId="14766"/>
    <cellStyle name="Percent 3 42 7" xfId="14767"/>
    <cellStyle name="Percent 3 42 8" xfId="14768"/>
    <cellStyle name="Percent 3 42 9" xfId="14769"/>
    <cellStyle name="Percent 3 43" xfId="3318"/>
    <cellStyle name="Percent 3 43 10" xfId="14770"/>
    <cellStyle name="Percent 3 43 11" xfId="14771"/>
    <cellStyle name="Percent 3 43 12" xfId="14772"/>
    <cellStyle name="Percent 3 43 13" xfId="14773"/>
    <cellStyle name="Percent 3 43 14" xfId="14774"/>
    <cellStyle name="Percent 3 43 15" xfId="14775"/>
    <cellStyle name="Percent 3 43 16" xfId="14776"/>
    <cellStyle name="Percent 3 43 17" xfId="14777"/>
    <cellStyle name="Percent 3 43 18" xfId="14778"/>
    <cellStyle name="Percent 3 43 19" xfId="14779"/>
    <cellStyle name="Percent 3 43 2" xfId="14780"/>
    <cellStyle name="Percent 3 43 2 10" xfId="14781"/>
    <cellStyle name="Percent 3 43 2 11" xfId="14782"/>
    <cellStyle name="Percent 3 43 2 12" xfId="14783"/>
    <cellStyle name="Percent 3 43 2 13" xfId="14784"/>
    <cellStyle name="Percent 3 43 2 14" xfId="14785"/>
    <cellStyle name="Percent 3 43 2 15" xfId="14786"/>
    <cellStyle name="Percent 3 43 2 16" xfId="14787"/>
    <cellStyle name="Percent 3 43 2 17" xfId="14788"/>
    <cellStyle name="Percent 3 43 2 18" xfId="14789"/>
    <cellStyle name="Percent 3 43 2 19" xfId="14790"/>
    <cellStyle name="Percent 3 43 2 2" xfId="14791"/>
    <cellStyle name="Percent 3 43 2 2 10" xfId="14792"/>
    <cellStyle name="Percent 3 43 2 2 11" xfId="14793"/>
    <cellStyle name="Percent 3 43 2 2 12" xfId="14794"/>
    <cellStyle name="Percent 3 43 2 2 13" xfId="14795"/>
    <cellStyle name="Percent 3 43 2 2 14" xfId="14796"/>
    <cellStyle name="Percent 3 43 2 2 15" xfId="14797"/>
    <cellStyle name="Percent 3 43 2 2 16" xfId="14798"/>
    <cellStyle name="Percent 3 43 2 2 17" xfId="14799"/>
    <cellStyle name="Percent 3 43 2 2 18" xfId="14800"/>
    <cellStyle name="Percent 3 43 2 2 19" xfId="14801"/>
    <cellStyle name="Percent 3 43 2 2 2" xfId="14802"/>
    <cellStyle name="Percent 3 43 2 2 3" xfId="14803"/>
    <cellStyle name="Percent 3 43 2 2 4" xfId="14804"/>
    <cellStyle name="Percent 3 43 2 2 5" xfId="14805"/>
    <cellStyle name="Percent 3 43 2 2 6" xfId="14806"/>
    <cellStyle name="Percent 3 43 2 2 7" xfId="14807"/>
    <cellStyle name="Percent 3 43 2 2 8" xfId="14808"/>
    <cellStyle name="Percent 3 43 2 2 9" xfId="14809"/>
    <cellStyle name="Percent 3 43 2 20" xfId="14810"/>
    <cellStyle name="Percent 3 43 2 3" xfId="14811"/>
    <cellStyle name="Percent 3 43 2 4" xfId="14812"/>
    <cellStyle name="Percent 3 43 2 5" xfId="14813"/>
    <cellStyle name="Percent 3 43 2 6" xfId="14814"/>
    <cellStyle name="Percent 3 43 2 7" xfId="14815"/>
    <cellStyle name="Percent 3 43 2 8" xfId="14816"/>
    <cellStyle name="Percent 3 43 2 9" xfId="14817"/>
    <cellStyle name="Percent 3 43 20" xfId="14818"/>
    <cellStyle name="Percent 3 43 21" xfId="14819"/>
    <cellStyle name="Percent 3 43 3" xfId="14820"/>
    <cellStyle name="Percent 3 43 3 10" xfId="14821"/>
    <cellStyle name="Percent 3 43 3 11" xfId="14822"/>
    <cellStyle name="Percent 3 43 3 12" xfId="14823"/>
    <cellStyle name="Percent 3 43 3 13" xfId="14824"/>
    <cellStyle name="Percent 3 43 3 14" xfId="14825"/>
    <cellStyle name="Percent 3 43 3 15" xfId="14826"/>
    <cellStyle name="Percent 3 43 3 16" xfId="14827"/>
    <cellStyle name="Percent 3 43 3 17" xfId="14828"/>
    <cellStyle name="Percent 3 43 3 18" xfId="14829"/>
    <cellStyle name="Percent 3 43 3 19" xfId="14830"/>
    <cellStyle name="Percent 3 43 3 2" xfId="14831"/>
    <cellStyle name="Percent 3 43 3 3" xfId="14832"/>
    <cellStyle name="Percent 3 43 3 4" xfId="14833"/>
    <cellStyle name="Percent 3 43 3 5" xfId="14834"/>
    <cellStyle name="Percent 3 43 3 6" xfId="14835"/>
    <cellStyle name="Percent 3 43 3 7" xfId="14836"/>
    <cellStyle name="Percent 3 43 3 8" xfId="14837"/>
    <cellStyle name="Percent 3 43 3 9" xfId="14838"/>
    <cellStyle name="Percent 3 43 4" xfId="14839"/>
    <cellStyle name="Percent 3 43 5" xfId="14840"/>
    <cellStyle name="Percent 3 43 6" xfId="14841"/>
    <cellStyle name="Percent 3 43 7" xfId="14842"/>
    <cellStyle name="Percent 3 43 8" xfId="14843"/>
    <cellStyle name="Percent 3 43 9" xfId="14844"/>
    <cellStyle name="Percent 3 44" xfId="3319"/>
    <cellStyle name="Percent 3 44 10" xfId="14845"/>
    <cellStyle name="Percent 3 44 11" xfId="14846"/>
    <cellStyle name="Percent 3 44 12" xfId="14847"/>
    <cellStyle name="Percent 3 44 13" xfId="14848"/>
    <cellStyle name="Percent 3 44 14" xfId="14849"/>
    <cellStyle name="Percent 3 44 15" xfId="14850"/>
    <cellStyle name="Percent 3 44 16" xfId="14851"/>
    <cellStyle name="Percent 3 44 17" xfId="14852"/>
    <cellStyle name="Percent 3 44 18" xfId="14853"/>
    <cellStyle name="Percent 3 44 19" xfId="14854"/>
    <cellStyle name="Percent 3 44 2" xfId="14855"/>
    <cellStyle name="Percent 3 44 2 10" xfId="14856"/>
    <cellStyle name="Percent 3 44 2 11" xfId="14857"/>
    <cellStyle name="Percent 3 44 2 12" xfId="14858"/>
    <cellStyle name="Percent 3 44 2 13" xfId="14859"/>
    <cellStyle name="Percent 3 44 2 14" xfId="14860"/>
    <cellStyle name="Percent 3 44 2 15" xfId="14861"/>
    <cellStyle name="Percent 3 44 2 16" xfId="14862"/>
    <cellStyle name="Percent 3 44 2 17" xfId="14863"/>
    <cellStyle name="Percent 3 44 2 18" xfId="14864"/>
    <cellStyle name="Percent 3 44 2 19" xfId="14865"/>
    <cellStyle name="Percent 3 44 2 2" xfId="14866"/>
    <cellStyle name="Percent 3 44 2 2 10" xfId="14867"/>
    <cellStyle name="Percent 3 44 2 2 11" xfId="14868"/>
    <cellStyle name="Percent 3 44 2 2 12" xfId="14869"/>
    <cellStyle name="Percent 3 44 2 2 13" xfId="14870"/>
    <cellStyle name="Percent 3 44 2 2 14" xfId="14871"/>
    <cellStyle name="Percent 3 44 2 2 15" xfId="14872"/>
    <cellStyle name="Percent 3 44 2 2 16" xfId="14873"/>
    <cellStyle name="Percent 3 44 2 2 17" xfId="14874"/>
    <cellStyle name="Percent 3 44 2 2 18" xfId="14875"/>
    <cellStyle name="Percent 3 44 2 2 19" xfId="14876"/>
    <cellStyle name="Percent 3 44 2 2 2" xfId="14877"/>
    <cellStyle name="Percent 3 44 2 2 3" xfId="14878"/>
    <cellStyle name="Percent 3 44 2 2 4" xfId="14879"/>
    <cellStyle name="Percent 3 44 2 2 5" xfId="14880"/>
    <cellStyle name="Percent 3 44 2 2 6" xfId="14881"/>
    <cellStyle name="Percent 3 44 2 2 7" xfId="14882"/>
    <cellStyle name="Percent 3 44 2 2 8" xfId="14883"/>
    <cellStyle name="Percent 3 44 2 2 9" xfId="14884"/>
    <cellStyle name="Percent 3 44 2 20" xfId="14885"/>
    <cellStyle name="Percent 3 44 2 3" xfId="14886"/>
    <cellStyle name="Percent 3 44 2 4" xfId="14887"/>
    <cellStyle name="Percent 3 44 2 5" xfId="14888"/>
    <cellStyle name="Percent 3 44 2 6" xfId="14889"/>
    <cellStyle name="Percent 3 44 2 7" xfId="14890"/>
    <cellStyle name="Percent 3 44 2 8" xfId="14891"/>
    <cellStyle name="Percent 3 44 2 9" xfId="14892"/>
    <cellStyle name="Percent 3 44 20" xfId="14893"/>
    <cellStyle name="Percent 3 44 21" xfId="14894"/>
    <cellStyle name="Percent 3 44 3" xfId="14895"/>
    <cellStyle name="Percent 3 44 3 10" xfId="14896"/>
    <cellStyle name="Percent 3 44 3 11" xfId="14897"/>
    <cellStyle name="Percent 3 44 3 12" xfId="14898"/>
    <cellStyle name="Percent 3 44 3 13" xfId="14899"/>
    <cellStyle name="Percent 3 44 3 14" xfId="14900"/>
    <cellStyle name="Percent 3 44 3 15" xfId="14901"/>
    <cellStyle name="Percent 3 44 3 16" xfId="14902"/>
    <cellStyle name="Percent 3 44 3 17" xfId="14903"/>
    <cellStyle name="Percent 3 44 3 18" xfId="14904"/>
    <cellStyle name="Percent 3 44 3 19" xfId="14905"/>
    <cellStyle name="Percent 3 44 3 2" xfId="14906"/>
    <cellStyle name="Percent 3 44 3 3" xfId="14907"/>
    <cellStyle name="Percent 3 44 3 4" xfId="14908"/>
    <cellStyle name="Percent 3 44 3 5" xfId="14909"/>
    <cellStyle name="Percent 3 44 3 6" xfId="14910"/>
    <cellStyle name="Percent 3 44 3 7" xfId="14911"/>
    <cellStyle name="Percent 3 44 3 8" xfId="14912"/>
    <cellStyle name="Percent 3 44 3 9" xfId="14913"/>
    <cellStyle name="Percent 3 44 4" xfId="14914"/>
    <cellStyle name="Percent 3 44 5" xfId="14915"/>
    <cellStyle name="Percent 3 44 6" xfId="14916"/>
    <cellStyle name="Percent 3 44 7" xfId="14917"/>
    <cellStyle name="Percent 3 44 8" xfId="14918"/>
    <cellStyle name="Percent 3 44 9" xfId="14919"/>
    <cellStyle name="Percent 3 45" xfId="3320"/>
    <cellStyle name="Percent 3 45 10" xfId="14920"/>
    <cellStyle name="Percent 3 45 11" xfId="14921"/>
    <cellStyle name="Percent 3 45 12" xfId="14922"/>
    <cellStyle name="Percent 3 45 13" xfId="14923"/>
    <cellStyle name="Percent 3 45 14" xfId="14924"/>
    <cellStyle name="Percent 3 45 15" xfId="14925"/>
    <cellStyle name="Percent 3 45 16" xfId="14926"/>
    <cellStyle name="Percent 3 45 17" xfId="14927"/>
    <cellStyle name="Percent 3 45 18" xfId="14928"/>
    <cellStyle name="Percent 3 45 19" xfId="14929"/>
    <cellStyle name="Percent 3 45 2" xfId="14930"/>
    <cellStyle name="Percent 3 45 2 10" xfId="14931"/>
    <cellStyle name="Percent 3 45 2 11" xfId="14932"/>
    <cellStyle name="Percent 3 45 2 12" xfId="14933"/>
    <cellStyle name="Percent 3 45 2 13" xfId="14934"/>
    <cellStyle name="Percent 3 45 2 14" xfId="14935"/>
    <cellStyle name="Percent 3 45 2 15" xfId="14936"/>
    <cellStyle name="Percent 3 45 2 16" xfId="14937"/>
    <cellStyle name="Percent 3 45 2 17" xfId="14938"/>
    <cellStyle name="Percent 3 45 2 18" xfId="14939"/>
    <cellStyle name="Percent 3 45 2 19" xfId="14940"/>
    <cellStyle name="Percent 3 45 2 2" xfId="14941"/>
    <cellStyle name="Percent 3 45 2 2 10" xfId="14942"/>
    <cellStyle name="Percent 3 45 2 2 11" xfId="14943"/>
    <cellStyle name="Percent 3 45 2 2 12" xfId="14944"/>
    <cellStyle name="Percent 3 45 2 2 13" xfId="14945"/>
    <cellStyle name="Percent 3 45 2 2 14" xfId="14946"/>
    <cellStyle name="Percent 3 45 2 2 15" xfId="14947"/>
    <cellStyle name="Percent 3 45 2 2 16" xfId="14948"/>
    <cellStyle name="Percent 3 45 2 2 17" xfId="14949"/>
    <cellStyle name="Percent 3 45 2 2 18" xfId="14950"/>
    <cellStyle name="Percent 3 45 2 2 19" xfId="14951"/>
    <cellStyle name="Percent 3 45 2 2 2" xfId="14952"/>
    <cellStyle name="Percent 3 45 2 2 3" xfId="14953"/>
    <cellStyle name="Percent 3 45 2 2 4" xfId="14954"/>
    <cellStyle name="Percent 3 45 2 2 5" xfId="14955"/>
    <cellStyle name="Percent 3 45 2 2 6" xfId="14956"/>
    <cellStyle name="Percent 3 45 2 2 7" xfId="14957"/>
    <cellStyle name="Percent 3 45 2 2 8" xfId="14958"/>
    <cellStyle name="Percent 3 45 2 2 9" xfId="14959"/>
    <cellStyle name="Percent 3 45 2 20" xfId="14960"/>
    <cellStyle name="Percent 3 45 2 3" xfId="14961"/>
    <cellStyle name="Percent 3 45 2 4" xfId="14962"/>
    <cellStyle name="Percent 3 45 2 5" xfId="14963"/>
    <cellStyle name="Percent 3 45 2 6" xfId="14964"/>
    <cellStyle name="Percent 3 45 2 7" xfId="14965"/>
    <cellStyle name="Percent 3 45 2 8" xfId="14966"/>
    <cellStyle name="Percent 3 45 2 9" xfId="14967"/>
    <cellStyle name="Percent 3 45 20" xfId="14968"/>
    <cellStyle name="Percent 3 45 21" xfId="14969"/>
    <cellStyle name="Percent 3 45 3" xfId="14970"/>
    <cellStyle name="Percent 3 45 3 10" xfId="14971"/>
    <cellStyle name="Percent 3 45 3 11" xfId="14972"/>
    <cellStyle name="Percent 3 45 3 12" xfId="14973"/>
    <cellStyle name="Percent 3 45 3 13" xfId="14974"/>
    <cellStyle name="Percent 3 45 3 14" xfId="14975"/>
    <cellStyle name="Percent 3 45 3 15" xfId="14976"/>
    <cellStyle name="Percent 3 45 3 16" xfId="14977"/>
    <cellStyle name="Percent 3 45 3 17" xfId="14978"/>
    <cellStyle name="Percent 3 45 3 18" xfId="14979"/>
    <cellStyle name="Percent 3 45 3 19" xfId="14980"/>
    <cellStyle name="Percent 3 45 3 2" xfId="14981"/>
    <cellStyle name="Percent 3 45 3 3" xfId="14982"/>
    <cellStyle name="Percent 3 45 3 4" xfId="14983"/>
    <cellStyle name="Percent 3 45 3 5" xfId="14984"/>
    <cellStyle name="Percent 3 45 3 6" xfId="14985"/>
    <cellStyle name="Percent 3 45 3 7" xfId="14986"/>
    <cellStyle name="Percent 3 45 3 8" xfId="14987"/>
    <cellStyle name="Percent 3 45 3 9" xfId="14988"/>
    <cellStyle name="Percent 3 45 4" xfId="14989"/>
    <cellStyle name="Percent 3 45 5" xfId="14990"/>
    <cellStyle name="Percent 3 45 6" xfId="14991"/>
    <cellStyle name="Percent 3 45 7" xfId="14992"/>
    <cellStyle name="Percent 3 45 8" xfId="14993"/>
    <cellStyle name="Percent 3 45 9" xfId="14994"/>
    <cellStyle name="Percent 3 46" xfId="3321"/>
    <cellStyle name="Percent 3 46 10" xfId="14995"/>
    <cellStyle name="Percent 3 46 11" xfId="14996"/>
    <cellStyle name="Percent 3 46 12" xfId="14997"/>
    <cellStyle name="Percent 3 46 13" xfId="14998"/>
    <cellStyle name="Percent 3 46 14" xfId="14999"/>
    <cellStyle name="Percent 3 46 15" xfId="15000"/>
    <cellStyle name="Percent 3 46 16" xfId="15001"/>
    <cellStyle name="Percent 3 46 17" xfId="15002"/>
    <cellStyle name="Percent 3 46 18" xfId="15003"/>
    <cellStyle name="Percent 3 46 19" xfId="15004"/>
    <cellStyle name="Percent 3 46 2" xfId="15005"/>
    <cellStyle name="Percent 3 46 2 10" xfId="15006"/>
    <cellStyle name="Percent 3 46 2 11" xfId="15007"/>
    <cellStyle name="Percent 3 46 2 12" xfId="15008"/>
    <cellStyle name="Percent 3 46 2 13" xfId="15009"/>
    <cellStyle name="Percent 3 46 2 14" xfId="15010"/>
    <cellStyle name="Percent 3 46 2 15" xfId="15011"/>
    <cellStyle name="Percent 3 46 2 16" xfId="15012"/>
    <cellStyle name="Percent 3 46 2 17" xfId="15013"/>
    <cellStyle name="Percent 3 46 2 18" xfId="15014"/>
    <cellStyle name="Percent 3 46 2 19" xfId="15015"/>
    <cellStyle name="Percent 3 46 2 2" xfId="15016"/>
    <cellStyle name="Percent 3 46 2 2 10" xfId="15017"/>
    <cellStyle name="Percent 3 46 2 2 11" xfId="15018"/>
    <cellStyle name="Percent 3 46 2 2 12" xfId="15019"/>
    <cellStyle name="Percent 3 46 2 2 13" xfId="15020"/>
    <cellStyle name="Percent 3 46 2 2 14" xfId="15021"/>
    <cellStyle name="Percent 3 46 2 2 15" xfId="15022"/>
    <cellStyle name="Percent 3 46 2 2 16" xfId="15023"/>
    <cellStyle name="Percent 3 46 2 2 17" xfId="15024"/>
    <cellStyle name="Percent 3 46 2 2 18" xfId="15025"/>
    <cellStyle name="Percent 3 46 2 2 19" xfId="15026"/>
    <cellStyle name="Percent 3 46 2 2 2" xfId="15027"/>
    <cellStyle name="Percent 3 46 2 2 3" xfId="15028"/>
    <cellStyle name="Percent 3 46 2 2 4" xfId="15029"/>
    <cellStyle name="Percent 3 46 2 2 5" xfId="15030"/>
    <cellStyle name="Percent 3 46 2 2 6" xfId="15031"/>
    <cellStyle name="Percent 3 46 2 2 7" xfId="15032"/>
    <cellStyle name="Percent 3 46 2 2 8" xfId="15033"/>
    <cellStyle name="Percent 3 46 2 2 9" xfId="15034"/>
    <cellStyle name="Percent 3 46 2 20" xfId="15035"/>
    <cellStyle name="Percent 3 46 2 3" xfId="15036"/>
    <cellStyle name="Percent 3 46 2 4" xfId="15037"/>
    <cellStyle name="Percent 3 46 2 5" xfId="15038"/>
    <cellStyle name="Percent 3 46 2 6" xfId="15039"/>
    <cellStyle name="Percent 3 46 2 7" xfId="15040"/>
    <cellStyle name="Percent 3 46 2 8" xfId="15041"/>
    <cellStyle name="Percent 3 46 2 9" xfId="15042"/>
    <cellStyle name="Percent 3 46 20" xfId="15043"/>
    <cellStyle name="Percent 3 46 21" xfId="15044"/>
    <cellStyle name="Percent 3 46 3" xfId="15045"/>
    <cellStyle name="Percent 3 46 3 10" xfId="15046"/>
    <cellStyle name="Percent 3 46 3 11" xfId="15047"/>
    <cellStyle name="Percent 3 46 3 12" xfId="15048"/>
    <cellStyle name="Percent 3 46 3 13" xfId="15049"/>
    <cellStyle name="Percent 3 46 3 14" xfId="15050"/>
    <cellStyle name="Percent 3 46 3 15" xfId="15051"/>
    <cellStyle name="Percent 3 46 3 16" xfId="15052"/>
    <cellStyle name="Percent 3 46 3 17" xfId="15053"/>
    <cellStyle name="Percent 3 46 3 18" xfId="15054"/>
    <cellStyle name="Percent 3 46 3 19" xfId="15055"/>
    <cellStyle name="Percent 3 46 3 2" xfId="15056"/>
    <cellStyle name="Percent 3 46 3 3" xfId="15057"/>
    <cellStyle name="Percent 3 46 3 4" xfId="15058"/>
    <cellStyle name="Percent 3 46 3 5" xfId="15059"/>
    <cellStyle name="Percent 3 46 3 6" xfId="15060"/>
    <cellStyle name="Percent 3 46 3 7" xfId="15061"/>
    <cellStyle name="Percent 3 46 3 8" xfId="15062"/>
    <cellStyle name="Percent 3 46 3 9" xfId="15063"/>
    <cellStyle name="Percent 3 46 4" xfId="15064"/>
    <cellStyle name="Percent 3 46 5" xfId="15065"/>
    <cellStyle name="Percent 3 46 6" xfId="15066"/>
    <cellStyle name="Percent 3 46 7" xfId="15067"/>
    <cellStyle name="Percent 3 46 8" xfId="15068"/>
    <cellStyle name="Percent 3 46 9" xfId="15069"/>
    <cellStyle name="Percent 3 47" xfId="3322"/>
    <cellStyle name="Percent 3 47 10" xfId="15070"/>
    <cellStyle name="Percent 3 47 11" xfId="15071"/>
    <cellStyle name="Percent 3 47 12" xfId="15072"/>
    <cellStyle name="Percent 3 47 13" xfId="15073"/>
    <cellStyle name="Percent 3 47 14" xfId="15074"/>
    <cellStyle name="Percent 3 47 15" xfId="15075"/>
    <cellStyle name="Percent 3 47 16" xfId="15076"/>
    <cellStyle name="Percent 3 47 17" xfId="15077"/>
    <cellStyle name="Percent 3 47 18" xfId="15078"/>
    <cellStyle name="Percent 3 47 19" xfId="15079"/>
    <cellStyle name="Percent 3 47 2" xfId="15080"/>
    <cellStyle name="Percent 3 47 2 10" xfId="15081"/>
    <cellStyle name="Percent 3 47 2 11" xfId="15082"/>
    <cellStyle name="Percent 3 47 2 12" xfId="15083"/>
    <cellStyle name="Percent 3 47 2 13" xfId="15084"/>
    <cellStyle name="Percent 3 47 2 14" xfId="15085"/>
    <cellStyle name="Percent 3 47 2 15" xfId="15086"/>
    <cellStyle name="Percent 3 47 2 16" xfId="15087"/>
    <cellStyle name="Percent 3 47 2 17" xfId="15088"/>
    <cellStyle name="Percent 3 47 2 18" xfId="15089"/>
    <cellStyle name="Percent 3 47 2 19" xfId="15090"/>
    <cellStyle name="Percent 3 47 2 2" xfId="15091"/>
    <cellStyle name="Percent 3 47 2 2 10" xfId="15092"/>
    <cellStyle name="Percent 3 47 2 2 11" xfId="15093"/>
    <cellStyle name="Percent 3 47 2 2 12" xfId="15094"/>
    <cellStyle name="Percent 3 47 2 2 13" xfId="15095"/>
    <cellStyle name="Percent 3 47 2 2 14" xfId="15096"/>
    <cellStyle name="Percent 3 47 2 2 15" xfId="15097"/>
    <cellStyle name="Percent 3 47 2 2 16" xfId="15098"/>
    <cellStyle name="Percent 3 47 2 2 17" xfId="15099"/>
    <cellStyle name="Percent 3 47 2 2 18" xfId="15100"/>
    <cellStyle name="Percent 3 47 2 2 19" xfId="15101"/>
    <cellStyle name="Percent 3 47 2 2 2" xfId="15102"/>
    <cellStyle name="Percent 3 47 2 2 3" xfId="15103"/>
    <cellStyle name="Percent 3 47 2 2 4" xfId="15104"/>
    <cellStyle name="Percent 3 47 2 2 5" xfId="15105"/>
    <cellStyle name="Percent 3 47 2 2 6" xfId="15106"/>
    <cellStyle name="Percent 3 47 2 2 7" xfId="15107"/>
    <cellStyle name="Percent 3 47 2 2 8" xfId="15108"/>
    <cellStyle name="Percent 3 47 2 2 9" xfId="15109"/>
    <cellStyle name="Percent 3 47 2 20" xfId="15110"/>
    <cellStyle name="Percent 3 47 2 3" xfId="15111"/>
    <cellStyle name="Percent 3 47 2 4" xfId="15112"/>
    <cellStyle name="Percent 3 47 2 5" xfId="15113"/>
    <cellStyle name="Percent 3 47 2 6" xfId="15114"/>
    <cellStyle name="Percent 3 47 2 7" xfId="15115"/>
    <cellStyle name="Percent 3 47 2 8" xfId="15116"/>
    <cellStyle name="Percent 3 47 2 9" xfId="15117"/>
    <cellStyle name="Percent 3 47 20" xfId="15118"/>
    <cellStyle name="Percent 3 47 21" xfId="15119"/>
    <cellStyle name="Percent 3 47 3" xfId="15120"/>
    <cellStyle name="Percent 3 47 3 10" xfId="15121"/>
    <cellStyle name="Percent 3 47 3 11" xfId="15122"/>
    <cellStyle name="Percent 3 47 3 12" xfId="15123"/>
    <cellStyle name="Percent 3 47 3 13" xfId="15124"/>
    <cellStyle name="Percent 3 47 3 14" xfId="15125"/>
    <cellStyle name="Percent 3 47 3 15" xfId="15126"/>
    <cellStyle name="Percent 3 47 3 16" xfId="15127"/>
    <cellStyle name="Percent 3 47 3 17" xfId="15128"/>
    <cellStyle name="Percent 3 47 3 18" xfId="15129"/>
    <cellStyle name="Percent 3 47 3 19" xfId="15130"/>
    <cellStyle name="Percent 3 47 3 2" xfId="15131"/>
    <cellStyle name="Percent 3 47 3 3" xfId="15132"/>
    <cellStyle name="Percent 3 47 3 4" xfId="15133"/>
    <cellStyle name="Percent 3 47 3 5" xfId="15134"/>
    <cellStyle name="Percent 3 47 3 6" xfId="15135"/>
    <cellStyle name="Percent 3 47 3 7" xfId="15136"/>
    <cellStyle name="Percent 3 47 3 8" xfId="15137"/>
    <cellStyle name="Percent 3 47 3 9" xfId="15138"/>
    <cellStyle name="Percent 3 47 4" xfId="15139"/>
    <cellStyle name="Percent 3 47 5" xfId="15140"/>
    <cellStyle name="Percent 3 47 6" xfId="15141"/>
    <cellStyle name="Percent 3 47 7" xfId="15142"/>
    <cellStyle name="Percent 3 47 8" xfId="15143"/>
    <cellStyle name="Percent 3 47 9" xfId="15144"/>
    <cellStyle name="Percent 3 48" xfId="3323"/>
    <cellStyle name="Percent 3 48 10" xfId="15145"/>
    <cellStyle name="Percent 3 48 11" xfId="15146"/>
    <cellStyle name="Percent 3 48 12" xfId="15147"/>
    <cellStyle name="Percent 3 48 13" xfId="15148"/>
    <cellStyle name="Percent 3 48 14" xfId="15149"/>
    <cellStyle name="Percent 3 48 15" xfId="15150"/>
    <cellStyle name="Percent 3 48 16" xfId="15151"/>
    <cellStyle name="Percent 3 48 17" xfId="15152"/>
    <cellStyle name="Percent 3 48 18" xfId="15153"/>
    <cellStyle name="Percent 3 48 19" xfId="15154"/>
    <cellStyle name="Percent 3 48 2" xfId="15155"/>
    <cellStyle name="Percent 3 48 2 10" xfId="15156"/>
    <cellStyle name="Percent 3 48 2 11" xfId="15157"/>
    <cellStyle name="Percent 3 48 2 12" xfId="15158"/>
    <cellStyle name="Percent 3 48 2 13" xfId="15159"/>
    <cellStyle name="Percent 3 48 2 14" xfId="15160"/>
    <cellStyle name="Percent 3 48 2 15" xfId="15161"/>
    <cellStyle name="Percent 3 48 2 16" xfId="15162"/>
    <cellStyle name="Percent 3 48 2 17" xfId="15163"/>
    <cellStyle name="Percent 3 48 2 18" xfId="15164"/>
    <cellStyle name="Percent 3 48 2 19" xfId="15165"/>
    <cellStyle name="Percent 3 48 2 2" xfId="15166"/>
    <cellStyle name="Percent 3 48 2 2 10" xfId="15167"/>
    <cellStyle name="Percent 3 48 2 2 11" xfId="15168"/>
    <cellStyle name="Percent 3 48 2 2 12" xfId="15169"/>
    <cellStyle name="Percent 3 48 2 2 13" xfId="15170"/>
    <cellStyle name="Percent 3 48 2 2 14" xfId="15171"/>
    <cellStyle name="Percent 3 48 2 2 15" xfId="15172"/>
    <cellStyle name="Percent 3 48 2 2 16" xfId="15173"/>
    <cellStyle name="Percent 3 48 2 2 17" xfId="15174"/>
    <cellStyle name="Percent 3 48 2 2 18" xfId="15175"/>
    <cellStyle name="Percent 3 48 2 2 19" xfId="15176"/>
    <cellStyle name="Percent 3 48 2 2 2" xfId="15177"/>
    <cellStyle name="Percent 3 48 2 2 3" xfId="15178"/>
    <cellStyle name="Percent 3 48 2 2 4" xfId="15179"/>
    <cellStyle name="Percent 3 48 2 2 5" xfId="15180"/>
    <cellStyle name="Percent 3 48 2 2 6" xfId="15181"/>
    <cellStyle name="Percent 3 48 2 2 7" xfId="15182"/>
    <cellStyle name="Percent 3 48 2 2 8" xfId="15183"/>
    <cellStyle name="Percent 3 48 2 2 9" xfId="15184"/>
    <cellStyle name="Percent 3 48 2 20" xfId="15185"/>
    <cellStyle name="Percent 3 48 2 3" xfId="15186"/>
    <cellStyle name="Percent 3 48 2 4" xfId="15187"/>
    <cellStyle name="Percent 3 48 2 5" xfId="15188"/>
    <cellStyle name="Percent 3 48 2 6" xfId="15189"/>
    <cellStyle name="Percent 3 48 2 7" xfId="15190"/>
    <cellStyle name="Percent 3 48 2 8" xfId="15191"/>
    <cellStyle name="Percent 3 48 2 9" xfId="15192"/>
    <cellStyle name="Percent 3 48 20" xfId="15193"/>
    <cellStyle name="Percent 3 48 21" xfId="15194"/>
    <cellStyle name="Percent 3 48 3" xfId="15195"/>
    <cellStyle name="Percent 3 48 3 10" xfId="15196"/>
    <cellStyle name="Percent 3 48 3 11" xfId="15197"/>
    <cellStyle name="Percent 3 48 3 12" xfId="15198"/>
    <cellStyle name="Percent 3 48 3 13" xfId="15199"/>
    <cellStyle name="Percent 3 48 3 14" xfId="15200"/>
    <cellStyle name="Percent 3 48 3 15" xfId="15201"/>
    <cellStyle name="Percent 3 48 3 16" xfId="15202"/>
    <cellStyle name="Percent 3 48 3 17" xfId="15203"/>
    <cellStyle name="Percent 3 48 3 18" xfId="15204"/>
    <cellStyle name="Percent 3 48 3 19" xfId="15205"/>
    <cellStyle name="Percent 3 48 3 2" xfId="15206"/>
    <cellStyle name="Percent 3 48 3 3" xfId="15207"/>
    <cellStyle name="Percent 3 48 3 4" xfId="15208"/>
    <cellStyle name="Percent 3 48 3 5" xfId="15209"/>
    <cellStyle name="Percent 3 48 3 6" xfId="15210"/>
    <cellStyle name="Percent 3 48 3 7" xfId="15211"/>
    <cellStyle name="Percent 3 48 3 8" xfId="15212"/>
    <cellStyle name="Percent 3 48 3 9" xfId="15213"/>
    <cellStyle name="Percent 3 48 4" xfId="15214"/>
    <cellStyle name="Percent 3 48 5" xfId="15215"/>
    <cellStyle name="Percent 3 48 6" xfId="15216"/>
    <cellStyle name="Percent 3 48 7" xfId="15217"/>
    <cellStyle name="Percent 3 48 8" xfId="15218"/>
    <cellStyle name="Percent 3 48 9" xfId="15219"/>
    <cellStyle name="Percent 3 49" xfId="3324"/>
    <cellStyle name="Percent 3 49 10" xfId="15220"/>
    <cellStyle name="Percent 3 49 11" xfId="15221"/>
    <cellStyle name="Percent 3 49 12" xfId="15222"/>
    <cellStyle name="Percent 3 49 13" xfId="15223"/>
    <cellStyle name="Percent 3 49 14" xfId="15224"/>
    <cellStyle name="Percent 3 49 15" xfId="15225"/>
    <cellStyle name="Percent 3 49 16" xfId="15226"/>
    <cellStyle name="Percent 3 49 17" xfId="15227"/>
    <cellStyle name="Percent 3 49 18" xfId="15228"/>
    <cellStyle name="Percent 3 49 19" xfId="15229"/>
    <cellStyle name="Percent 3 49 2" xfId="15230"/>
    <cellStyle name="Percent 3 49 2 10" xfId="15231"/>
    <cellStyle name="Percent 3 49 2 11" xfId="15232"/>
    <cellStyle name="Percent 3 49 2 12" xfId="15233"/>
    <cellStyle name="Percent 3 49 2 13" xfId="15234"/>
    <cellStyle name="Percent 3 49 2 14" xfId="15235"/>
    <cellStyle name="Percent 3 49 2 15" xfId="15236"/>
    <cellStyle name="Percent 3 49 2 16" xfId="15237"/>
    <cellStyle name="Percent 3 49 2 17" xfId="15238"/>
    <cellStyle name="Percent 3 49 2 18" xfId="15239"/>
    <cellStyle name="Percent 3 49 2 19" xfId="15240"/>
    <cellStyle name="Percent 3 49 2 2" xfId="15241"/>
    <cellStyle name="Percent 3 49 2 2 10" xfId="15242"/>
    <cellStyle name="Percent 3 49 2 2 11" xfId="15243"/>
    <cellStyle name="Percent 3 49 2 2 12" xfId="15244"/>
    <cellStyle name="Percent 3 49 2 2 13" xfId="15245"/>
    <cellStyle name="Percent 3 49 2 2 14" xfId="15246"/>
    <cellStyle name="Percent 3 49 2 2 15" xfId="15247"/>
    <cellStyle name="Percent 3 49 2 2 16" xfId="15248"/>
    <cellStyle name="Percent 3 49 2 2 17" xfId="15249"/>
    <cellStyle name="Percent 3 49 2 2 18" xfId="15250"/>
    <cellStyle name="Percent 3 49 2 2 19" xfId="15251"/>
    <cellStyle name="Percent 3 49 2 2 2" xfId="15252"/>
    <cellStyle name="Percent 3 49 2 2 3" xfId="15253"/>
    <cellStyle name="Percent 3 49 2 2 4" xfId="15254"/>
    <cellStyle name="Percent 3 49 2 2 5" xfId="15255"/>
    <cellStyle name="Percent 3 49 2 2 6" xfId="15256"/>
    <cellStyle name="Percent 3 49 2 2 7" xfId="15257"/>
    <cellStyle name="Percent 3 49 2 2 8" xfId="15258"/>
    <cellStyle name="Percent 3 49 2 2 9" xfId="15259"/>
    <cellStyle name="Percent 3 49 2 20" xfId="15260"/>
    <cellStyle name="Percent 3 49 2 3" xfId="15261"/>
    <cellStyle name="Percent 3 49 2 4" xfId="15262"/>
    <cellStyle name="Percent 3 49 2 5" xfId="15263"/>
    <cellStyle name="Percent 3 49 2 6" xfId="15264"/>
    <cellStyle name="Percent 3 49 2 7" xfId="15265"/>
    <cellStyle name="Percent 3 49 2 8" xfId="15266"/>
    <cellStyle name="Percent 3 49 2 9" xfId="15267"/>
    <cellStyle name="Percent 3 49 20" xfId="15268"/>
    <cellStyle name="Percent 3 49 21" xfId="15269"/>
    <cellStyle name="Percent 3 49 3" xfId="15270"/>
    <cellStyle name="Percent 3 49 3 10" xfId="15271"/>
    <cellStyle name="Percent 3 49 3 11" xfId="15272"/>
    <cellStyle name="Percent 3 49 3 12" xfId="15273"/>
    <cellStyle name="Percent 3 49 3 13" xfId="15274"/>
    <cellStyle name="Percent 3 49 3 14" xfId="15275"/>
    <cellStyle name="Percent 3 49 3 15" xfId="15276"/>
    <cellStyle name="Percent 3 49 3 16" xfId="15277"/>
    <cellStyle name="Percent 3 49 3 17" xfId="15278"/>
    <cellStyle name="Percent 3 49 3 18" xfId="15279"/>
    <cellStyle name="Percent 3 49 3 19" xfId="15280"/>
    <cellStyle name="Percent 3 49 3 2" xfId="15281"/>
    <cellStyle name="Percent 3 49 3 3" xfId="15282"/>
    <cellStyle name="Percent 3 49 3 4" xfId="15283"/>
    <cellStyle name="Percent 3 49 3 5" xfId="15284"/>
    <cellStyle name="Percent 3 49 3 6" xfId="15285"/>
    <cellStyle name="Percent 3 49 3 7" xfId="15286"/>
    <cellStyle name="Percent 3 49 3 8" xfId="15287"/>
    <cellStyle name="Percent 3 49 3 9" xfId="15288"/>
    <cellStyle name="Percent 3 49 4" xfId="15289"/>
    <cellStyle name="Percent 3 49 5" xfId="15290"/>
    <cellStyle name="Percent 3 49 6" xfId="15291"/>
    <cellStyle name="Percent 3 49 7" xfId="15292"/>
    <cellStyle name="Percent 3 49 8" xfId="15293"/>
    <cellStyle name="Percent 3 49 9" xfId="15294"/>
    <cellStyle name="Percent 3 5" xfId="3325"/>
    <cellStyle name="Percent 3 5 10" xfId="15295"/>
    <cellStyle name="Percent 3 5 11" xfId="15296"/>
    <cellStyle name="Percent 3 5 12" xfId="15297"/>
    <cellStyle name="Percent 3 5 13" xfId="15298"/>
    <cellStyle name="Percent 3 5 14" xfId="15299"/>
    <cellStyle name="Percent 3 5 15" xfId="15300"/>
    <cellStyle name="Percent 3 5 16" xfId="15301"/>
    <cellStyle name="Percent 3 5 17" xfId="15302"/>
    <cellStyle name="Percent 3 5 18" xfId="15303"/>
    <cellStyle name="Percent 3 5 19" xfId="15304"/>
    <cellStyle name="Percent 3 5 2" xfId="15305"/>
    <cellStyle name="Percent 3 5 2 10" xfId="15306"/>
    <cellStyle name="Percent 3 5 2 11" xfId="15307"/>
    <cellStyle name="Percent 3 5 2 12" xfId="15308"/>
    <cellStyle name="Percent 3 5 2 13" xfId="15309"/>
    <cellStyle name="Percent 3 5 2 14" xfId="15310"/>
    <cellStyle name="Percent 3 5 2 15" xfId="15311"/>
    <cellStyle name="Percent 3 5 2 16" xfId="15312"/>
    <cellStyle name="Percent 3 5 2 17" xfId="15313"/>
    <cellStyle name="Percent 3 5 2 18" xfId="15314"/>
    <cellStyle name="Percent 3 5 2 19" xfId="15315"/>
    <cellStyle name="Percent 3 5 2 2" xfId="15316"/>
    <cellStyle name="Percent 3 5 2 2 10" xfId="15317"/>
    <cellStyle name="Percent 3 5 2 2 11" xfId="15318"/>
    <cellStyle name="Percent 3 5 2 2 12" xfId="15319"/>
    <cellStyle name="Percent 3 5 2 2 13" xfId="15320"/>
    <cellStyle name="Percent 3 5 2 2 14" xfId="15321"/>
    <cellStyle name="Percent 3 5 2 2 15" xfId="15322"/>
    <cellStyle name="Percent 3 5 2 2 16" xfId="15323"/>
    <cellStyle name="Percent 3 5 2 2 17" xfId="15324"/>
    <cellStyle name="Percent 3 5 2 2 18" xfId="15325"/>
    <cellStyle name="Percent 3 5 2 2 19" xfId="15326"/>
    <cellStyle name="Percent 3 5 2 2 2" xfId="15327"/>
    <cellStyle name="Percent 3 5 2 2 3" xfId="15328"/>
    <cellStyle name="Percent 3 5 2 2 4" xfId="15329"/>
    <cellStyle name="Percent 3 5 2 2 5" xfId="15330"/>
    <cellStyle name="Percent 3 5 2 2 6" xfId="15331"/>
    <cellStyle name="Percent 3 5 2 2 7" xfId="15332"/>
    <cellStyle name="Percent 3 5 2 2 8" xfId="15333"/>
    <cellStyle name="Percent 3 5 2 2 9" xfId="15334"/>
    <cellStyle name="Percent 3 5 2 20" xfId="15335"/>
    <cellStyle name="Percent 3 5 2 3" xfId="15336"/>
    <cellStyle name="Percent 3 5 2 4" xfId="15337"/>
    <cellStyle name="Percent 3 5 2 5" xfId="15338"/>
    <cellStyle name="Percent 3 5 2 6" xfId="15339"/>
    <cellStyle name="Percent 3 5 2 7" xfId="15340"/>
    <cellStyle name="Percent 3 5 2 8" xfId="15341"/>
    <cellStyle name="Percent 3 5 2 9" xfId="15342"/>
    <cellStyle name="Percent 3 5 20" xfId="15343"/>
    <cellStyle name="Percent 3 5 21" xfId="15344"/>
    <cellStyle name="Percent 3 5 3" xfId="15345"/>
    <cellStyle name="Percent 3 5 3 10" xfId="15346"/>
    <cellStyle name="Percent 3 5 3 11" xfId="15347"/>
    <cellStyle name="Percent 3 5 3 12" xfId="15348"/>
    <cellStyle name="Percent 3 5 3 13" xfId="15349"/>
    <cellStyle name="Percent 3 5 3 14" xfId="15350"/>
    <cellStyle name="Percent 3 5 3 15" xfId="15351"/>
    <cellStyle name="Percent 3 5 3 16" xfId="15352"/>
    <cellStyle name="Percent 3 5 3 17" xfId="15353"/>
    <cellStyle name="Percent 3 5 3 18" xfId="15354"/>
    <cellStyle name="Percent 3 5 3 19" xfId="15355"/>
    <cellStyle name="Percent 3 5 3 2" xfId="15356"/>
    <cellStyle name="Percent 3 5 3 3" xfId="15357"/>
    <cellStyle name="Percent 3 5 3 4" xfId="15358"/>
    <cellStyle name="Percent 3 5 3 5" xfId="15359"/>
    <cellStyle name="Percent 3 5 3 6" xfId="15360"/>
    <cellStyle name="Percent 3 5 3 7" xfId="15361"/>
    <cellStyle name="Percent 3 5 3 8" xfId="15362"/>
    <cellStyle name="Percent 3 5 3 9" xfId="15363"/>
    <cellStyle name="Percent 3 5 4" xfId="15364"/>
    <cellStyle name="Percent 3 5 5" xfId="15365"/>
    <cellStyle name="Percent 3 5 6" xfId="15366"/>
    <cellStyle name="Percent 3 5 7" xfId="15367"/>
    <cellStyle name="Percent 3 5 8" xfId="15368"/>
    <cellStyle name="Percent 3 5 9" xfId="15369"/>
    <cellStyle name="Percent 3 50" xfId="3326"/>
    <cellStyle name="Percent 3 50 10" xfId="15370"/>
    <cellStyle name="Percent 3 50 11" xfId="15371"/>
    <cellStyle name="Percent 3 50 12" xfId="15372"/>
    <cellStyle name="Percent 3 50 13" xfId="15373"/>
    <cellStyle name="Percent 3 50 14" xfId="15374"/>
    <cellStyle name="Percent 3 50 15" xfId="15375"/>
    <cellStyle name="Percent 3 50 16" xfId="15376"/>
    <cellStyle name="Percent 3 50 17" xfId="15377"/>
    <cellStyle name="Percent 3 50 18" xfId="15378"/>
    <cellStyle name="Percent 3 50 19" xfId="15379"/>
    <cellStyle name="Percent 3 50 2" xfId="15380"/>
    <cellStyle name="Percent 3 50 2 10" xfId="15381"/>
    <cellStyle name="Percent 3 50 2 11" xfId="15382"/>
    <cellStyle name="Percent 3 50 2 12" xfId="15383"/>
    <cellStyle name="Percent 3 50 2 13" xfId="15384"/>
    <cellStyle name="Percent 3 50 2 14" xfId="15385"/>
    <cellStyle name="Percent 3 50 2 15" xfId="15386"/>
    <cellStyle name="Percent 3 50 2 16" xfId="15387"/>
    <cellStyle name="Percent 3 50 2 17" xfId="15388"/>
    <cellStyle name="Percent 3 50 2 18" xfId="15389"/>
    <cellStyle name="Percent 3 50 2 19" xfId="15390"/>
    <cellStyle name="Percent 3 50 2 2" xfId="15391"/>
    <cellStyle name="Percent 3 50 2 2 10" xfId="15392"/>
    <cellStyle name="Percent 3 50 2 2 11" xfId="15393"/>
    <cellStyle name="Percent 3 50 2 2 12" xfId="15394"/>
    <cellStyle name="Percent 3 50 2 2 13" xfId="15395"/>
    <cellStyle name="Percent 3 50 2 2 14" xfId="15396"/>
    <cellStyle name="Percent 3 50 2 2 15" xfId="15397"/>
    <cellStyle name="Percent 3 50 2 2 16" xfId="15398"/>
    <cellStyle name="Percent 3 50 2 2 17" xfId="15399"/>
    <cellStyle name="Percent 3 50 2 2 18" xfId="15400"/>
    <cellStyle name="Percent 3 50 2 2 19" xfId="15401"/>
    <cellStyle name="Percent 3 50 2 2 2" xfId="15402"/>
    <cellStyle name="Percent 3 50 2 2 3" xfId="15403"/>
    <cellStyle name="Percent 3 50 2 2 4" xfId="15404"/>
    <cellStyle name="Percent 3 50 2 2 5" xfId="15405"/>
    <cellStyle name="Percent 3 50 2 2 6" xfId="15406"/>
    <cellStyle name="Percent 3 50 2 2 7" xfId="15407"/>
    <cellStyle name="Percent 3 50 2 2 8" xfId="15408"/>
    <cellStyle name="Percent 3 50 2 2 9" xfId="15409"/>
    <cellStyle name="Percent 3 50 2 20" xfId="15410"/>
    <cellStyle name="Percent 3 50 2 3" xfId="15411"/>
    <cellStyle name="Percent 3 50 2 4" xfId="15412"/>
    <cellStyle name="Percent 3 50 2 5" xfId="15413"/>
    <cellStyle name="Percent 3 50 2 6" xfId="15414"/>
    <cellStyle name="Percent 3 50 2 7" xfId="15415"/>
    <cellStyle name="Percent 3 50 2 8" xfId="15416"/>
    <cellStyle name="Percent 3 50 2 9" xfId="15417"/>
    <cellStyle name="Percent 3 50 20" xfId="15418"/>
    <cellStyle name="Percent 3 50 21" xfId="15419"/>
    <cellStyle name="Percent 3 50 3" xfId="15420"/>
    <cellStyle name="Percent 3 50 3 10" xfId="15421"/>
    <cellStyle name="Percent 3 50 3 11" xfId="15422"/>
    <cellStyle name="Percent 3 50 3 12" xfId="15423"/>
    <cellStyle name="Percent 3 50 3 13" xfId="15424"/>
    <cellStyle name="Percent 3 50 3 14" xfId="15425"/>
    <cellStyle name="Percent 3 50 3 15" xfId="15426"/>
    <cellStyle name="Percent 3 50 3 16" xfId="15427"/>
    <cellStyle name="Percent 3 50 3 17" xfId="15428"/>
    <cellStyle name="Percent 3 50 3 18" xfId="15429"/>
    <cellStyle name="Percent 3 50 3 19" xfId="15430"/>
    <cellStyle name="Percent 3 50 3 2" xfId="15431"/>
    <cellStyle name="Percent 3 50 3 3" xfId="15432"/>
    <cellStyle name="Percent 3 50 3 4" xfId="15433"/>
    <cellStyle name="Percent 3 50 3 5" xfId="15434"/>
    <cellStyle name="Percent 3 50 3 6" xfId="15435"/>
    <cellStyle name="Percent 3 50 3 7" xfId="15436"/>
    <cellStyle name="Percent 3 50 3 8" xfId="15437"/>
    <cellStyle name="Percent 3 50 3 9" xfId="15438"/>
    <cellStyle name="Percent 3 50 4" xfId="15439"/>
    <cellStyle name="Percent 3 50 5" xfId="15440"/>
    <cellStyle name="Percent 3 50 6" xfId="15441"/>
    <cellStyle name="Percent 3 50 7" xfId="15442"/>
    <cellStyle name="Percent 3 50 8" xfId="15443"/>
    <cellStyle name="Percent 3 50 9" xfId="15444"/>
    <cellStyle name="Percent 3 51" xfId="3327"/>
    <cellStyle name="Percent 3 51 10" xfId="15445"/>
    <cellStyle name="Percent 3 51 11" xfId="15446"/>
    <cellStyle name="Percent 3 51 12" xfId="15447"/>
    <cellStyle name="Percent 3 51 13" xfId="15448"/>
    <cellStyle name="Percent 3 51 14" xfId="15449"/>
    <cellStyle name="Percent 3 51 15" xfId="15450"/>
    <cellStyle name="Percent 3 51 16" xfId="15451"/>
    <cellStyle name="Percent 3 51 17" xfId="15452"/>
    <cellStyle name="Percent 3 51 18" xfId="15453"/>
    <cellStyle name="Percent 3 51 19" xfId="15454"/>
    <cellStyle name="Percent 3 51 2" xfId="15455"/>
    <cellStyle name="Percent 3 51 2 10" xfId="15456"/>
    <cellStyle name="Percent 3 51 2 11" xfId="15457"/>
    <cellStyle name="Percent 3 51 2 12" xfId="15458"/>
    <cellStyle name="Percent 3 51 2 13" xfId="15459"/>
    <cellStyle name="Percent 3 51 2 14" xfId="15460"/>
    <cellStyle name="Percent 3 51 2 15" xfId="15461"/>
    <cellStyle name="Percent 3 51 2 16" xfId="15462"/>
    <cellStyle name="Percent 3 51 2 17" xfId="15463"/>
    <cellStyle name="Percent 3 51 2 18" xfId="15464"/>
    <cellStyle name="Percent 3 51 2 19" xfId="15465"/>
    <cellStyle name="Percent 3 51 2 2" xfId="15466"/>
    <cellStyle name="Percent 3 51 2 2 10" xfId="15467"/>
    <cellStyle name="Percent 3 51 2 2 11" xfId="15468"/>
    <cellStyle name="Percent 3 51 2 2 12" xfId="15469"/>
    <cellStyle name="Percent 3 51 2 2 13" xfId="15470"/>
    <cellStyle name="Percent 3 51 2 2 14" xfId="15471"/>
    <cellStyle name="Percent 3 51 2 2 15" xfId="15472"/>
    <cellStyle name="Percent 3 51 2 2 16" xfId="15473"/>
    <cellStyle name="Percent 3 51 2 2 17" xfId="15474"/>
    <cellStyle name="Percent 3 51 2 2 18" xfId="15475"/>
    <cellStyle name="Percent 3 51 2 2 19" xfId="15476"/>
    <cellStyle name="Percent 3 51 2 2 2" xfId="15477"/>
    <cellStyle name="Percent 3 51 2 2 3" xfId="15478"/>
    <cellStyle name="Percent 3 51 2 2 4" xfId="15479"/>
    <cellStyle name="Percent 3 51 2 2 5" xfId="15480"/>
    <cellStyle name="Percent 3 51 2 2 6" xfId="15481"/>
    <cellStyle name="Percent 3 51 2 2 7" xfId="15482"/>
    <cellStyle name="Percent 3 51 2 2 8" xfId="15483"/>
    <cellStyle name="Percent 3 51 2 2 9" xfId="15484"/>
    <cellStyle name="Percent 3 51 2 20" xfId="15485"/>
    <cellStyle name="Percent 3 51 2 3" xfId="15486"/>
    <cellStyle name="Percent 3 51 2 4" xfId="15487"/>
    <cellStyle name="Percent 3 51 2 5" xfId="15488"/>
    <cellStyle name="Percent 3 51 2 6" xfId="15489"/>
    <cellStyle name="Percent 3 51 2 7" xfId="15490"/>
    <cellStyle name="Percent 3 51 2 8" xfId="15491"/>
    <cellStyle name="Percent 3 51 2 9" xfId="15492"/>
    <cellStyle name="Percent 3 51 20" xfId="15493"/>
    <cellStyle name="Percent 3 51 21" xfId="15494"/>
    <cellStyle name="Percent 3 51 3" xfId="15495"/>
    <cellStyle name="Percent 3 51 3 10" xfId="15496"/>
    <cellStyle name="Percent 3 51 3 11" xfId="15497"/>
    <cellStyle name="Percent 3 51 3 12" xfId="15498"/>
    <cellStyle name="Percent 3 51 3 13" xfId="15499"/>
    <cellStyle name="Percent 3 51 3 14" xfId="15500"/>
    <cellStyle name="Percent 3 51 3 15" xfId="15501"/>
    <cellStyle name="Percent 3 51 3 16" xfId="15502"/>
    <cellStyle name="Percent 3 51 3 17" xfId="15503"/>
    <cellStyle name="Percent 3 51 3 18" xfId="15504"/>
    <cellStyle name="Percent 3 51 3 19" xfId="15505"/>
    <cellStyle name="Percent 3 51 3 2" xfId="15506"/>
    <cellStyle name="Percent 3 51 3 3" xfId="15507"/>
    <cellStyle name="Percent 3 51 3 4" xfId="15508"/>
    <cellStyle name="Percent 3 51 3 5" xfId="15509"/>
    <cellStyle name="Percent 3 51 3 6" xfId="15510"/>
    <cellStyle name="Percent 3 51 3 7" xfId="15511"/>
    <cellStyle name="Percent 3 51 3 8" xfId="15512"/>
    <cellStyle name="Percent 3 51 3 9" xfId="15513"/>
    <cellStyle name="Percent 3 51 4" xfId="15514"/>
    <cellStyle name="Percent 3 51 5" xfId="15515"/>
    <cellStyle name="Percent 3 51 6" xfId="15516"/>
    <cellStyle name="Percent 3 51 7" xfId="15517"/>
    <cellStyle name="Percent 3 51 8" xfId="15518"/>
    <cellStyle name="Percent 3 51 9" xfId="15519"/>
    <cellStyle name="Percent 3 52" xfId="3328"/>
    <cellStyle name="Percent 3 52 10" xfId="15520"/>
    <cellStyle name="Percent 3 52 11" xfId="15521"/>
    <cellStyle name="Percent 3 52 12" xfId="15522"/>
    <cellStyle name="Percent 3 52 13" xfId="15523"/>
    <cellStyle name="Percent 3 52 14" xfId="15524"/>
    <cellStyle name="Percent 3 52 15" xfId="15525"/>
    <cellStyle name="Percent 3 52 16" xfId="15526"/>
    <cellStyle name="Percent 3 52 17" xfId="15527"/>
    <cellStyle name="Percent 3 52 18" xfId="15528"/>
    <cellStyle name="Percent 3 52 19" xfId="15529"/>
    <cellStyle name="Percent 3 52 2" xfId="15530"/>
    <cellStyle name="Percent 3 52 2 10" xfId="15531"/>
    <cellStyle name="Percent 3 52 2 11" xfId="15532"/>
    <cellStyle name="Percent 3 52 2 12" xfId="15533"/>
    <cellStyle name="Percent 3 52 2 13" xfId="15534"/>
    <cellStyle name="Percent 3 52 2 14" xfId="15535"/>
    <cellStyle name="Percent 3 52 2 15" xfId="15536"/>
    <cellStyle name="Percent 3 52 2 16" xfId="15537"/>
    <cellStyle name="Percent 3 52 2 17" xfId="15538"/>
    <cellStyle name="Percent 3 52 2 18" xfId="15539"/>
    <cellStyle name="Percent 3 52 2 19" xfId="15540"/>
    <cellStyle name="Percent 3 52 2 2" xfId="15541"/>
    <cellStyle name="Percent 3 52 2 2 10" xfId="15542"/>
    <cellStyle name="Percent 3 52 2 2 11" xfId="15543"/>
    <cellStyle name="Percent 3 52 2 2 12" xfId="15544"/>
    <cellStyle name="Percent 3 52 2 2 13" xfId="15545"/>
    <cellStyle name="Percent 3 52 2 2 14" xfId="15546"/>
    <cellStyle name="Percent 3 52 2 2 15" xfId="15547"/>
    <cellStyle name="Percent 3 52 2 2 16" xfId="15548"/>
    <cellStyle name="Percent 3 52 2 2 17" xfId="15549"/>
    <cellStyle name="Percent 3 52 2 2 18" xfId="15550"/>
    <cellStyle name="Percent 3 52 2 2 19" xfId="15551"/>
    <cellStyle name="Percent 3 52 2 2 2" xfId="15552"/>
    <cellStyle name="Percent 3 52 2 2 3" xfId="15553"/>
    <cellStyle name="Percent 3 52 2 2 4" xfId="15554"/>
    <cellStyle name="Percent 3 52 2 2 5" xfId="15555"/>
    <cellStyle name="Percent 3 52 2 2 6" xfId="15556"/>
    <cellStyle name="Percent 3 52 2 2 7" xfId="15557"/>
    <cellStyle name="Percent 3 52 2 2 8" xfId="15558"/>
    <cellStyle name="Percent 3 52 2 2 9" xfId="15559"/>
    <cellStyle name="Percent 3 52 2 20" xfId="15560"/>
    <cellStyle name="Percent 3 52 2 3" xfId="15561"/>
    <cellStyle name="Percent 3 52 2 4" xfId="15562"/>
    <cellStyle name="Percent 3 52 2 5" xfId="15563"/>
    <cellStyle name="Percent 3 52 2 6" xfId="15564"/>
    <cellStyle name="Percent 3 52 2 7" xfId="15565"/>
    <cellStyle name="Percent 3 52 2 8" xfId="15566"/>
    <cellStyle name="Percent 3 52 2 9" xfId="15567"/>
    <cellStyle name="Percent 3 52 20" xfId="15568"/>
    <cellStyle name="Percent 3 52 21" xfId="15569"/>
    <cellStyle name="Percent 3 52 3" xfId="15570"/>
    <cellStyle name="Percent 3 52 3 10" xfId="15571"/>
    <cellStyle name="Percent 3 52 3 11" xfId="15572"/>
    <cellStyle name="Percent 3 52 3 12" xfId="15573"/>
    <cellStyle name="Percent 3 52 3 13" xfId="15574"/>
    <cellStyle name="Percent 3 52 3 14" xfId="15575"/>
    <cellStyle name="Percent 3 52 3 15" xfId="15576"/>
    <cellStyle name="Percent 3 52 3 16" xfId="15577"/>
    <cellStyle name="Percent 3 52 3 17" xfId="15578"/>
    <cellStyle name="Percent 3 52 3 18" xfId="15579"/>
    <cellStyle name="Percent 3 52 3 19" xfId="15580"/>
    <cellStyle name="Percent 3 52 3 2" xfId="15581"/>
    <cellStyle name="Percent 3 52 3 3" xfId="15582"/>
    <cellStyle name="Percent 3 52 3 4" xfId="15583"/>
    <cellStyle name="Percent 3 52 3 5" xfId="15584"/>
    <cellStyle name="Percent 3 52 3 6" xfId="15585"/>
    <cellStyle name="Percent 3 52 3 7" xfId="15586"/>
    <cellStyle name="Percent 3 52 3 8" xfId="15587"/>
    <cellStyle name="Percent 3 52 3 9" xfId="15588"/>
    <cellStyle name="Percent 3 52 4" xfId="15589"/>
    <cellStyle name="Percent 3 52 5" xfId="15590"/>
    <cellStyle name="Percent 3 52 6" xfId="15591"/>
    <cellStyle name="Percent 3 52 7" xfId="15592"/>
    <cellStyle name="Percent 3 52 8" xfId="15593"/>
    <cellStyle name="Percent 3 52 9" xfId="15594"/>
    <cellStyle name="Percent 3 53" xfId="3329"/>
    <cellStyle name="Percent 3 53 10" xfId="15595"/>
    <cellStyle name="Percent 3 53 11" xfId="15596"/>
    <cellStyle name="Percent 3 53 12" xfId="15597"/>
    <cellStyle name="Percent 3 53 13" xfId="15598"/>
    <cellStyle name="Percent 3 53 14" xfId="15599"/>
    <cellStyle name="Percent 3 53 15" xfId="15600"/>
    <cellStyle name="Percent 3 53 16" xfId="15601"/>
    <cellStyle name="Percent 3 53 17" xfId="15602"/>
    <cellStyle name="Percent 3 53 18" xfId="15603"/>
    <cellStyle name="Percent 3 53 19" xfId="15604"/>
    <cellStyle name="Percent 3 53 2" xfId="15605"/>
    <cellStyle name="Percent 3 53 2 10" xfId="15606"/>
    <cellStyle name="Percent 3 53 2 11" xfId="15607"/>
    <cellStyle name="Percent 3 53 2 12" xfId="15608"/>
    <cellStyle name="Percent 3 53 2 13" xfId="15609"/>
    <cellStyle name="Percent 3 53 2 14" xfId="15610"/>
    <cellStyle name="Percent 3 53 2 15" xfId="15611"/>
    <cellStyle name="Percent 3 53 2 16" xfId="15612"/>
    <cellStyle name="Percent 3 53 2 17" xfId="15613"/>
    <cellStyle name="Percent 3 53 2 18" xfId="15614"/>
    <cellStyle name="Percent 3 53 2 19" xfId="15615"/>
    <cellStyle name="Percent 3 53 2 2" xfId="15616"/>
    <cellStyle name="Percent 3 53 2 2 10" xfId="15617"/>
    <cellStyle name="Percent 3 53 2 2 11" xfId="15618"/>
    <cellStyle name="Percent 3 53 2 2 12" xfId="15619"/>
    <cellStyle name="Percent 3 53 2 2 13" xfId="15620"/>
    <cellStyle name="Percent 3 53 2 2 14" xfId="15621"/>
    <cellStyle name="Percent 3 53 2 2 15" xfId="15622"/>
    <cellStyle name="Percent 3 53 2 2 16" xfId="15623"/>
    <cellStyle name="Percent 3 53 2 2 17" xfId="15624"/>
    <cellStyle name="Percent 3 53 2 2 18" xfId="15625"/>
    <cellStyle name="Percent 3 53 2 2 19" xfId="15626"/>
    <cellStyle name="Percent 3 53 2 2 2" xfId="15627"/>
    <cellStyle name="Percent 3 53 2 2 3" xfId="15628"/>
    <cellStyle name="Percent 3 53 2 2 4" xfId="15629"/>
    <cellStyle name="Percent 3 53 2 2 5" xfId="15630"/>
    <cellStyle name="Percent 3 53 2 2 6" xfId="15631"/>
    <cellStyle name="Percent 3 53 2 2 7" xfId="15632"/>
    <cellStyle name="Percent 3 53 2 2 8" xfId="15633"/>
    <cellStyle name="Percent 3 53 2 2 9" xfId="15634"/>
    <cellStyle name="Percent 3 53 2 20" xfId="15635"/>
    <cellStyle name="Percent 3 53 2 3" xfId="15636"/>
    <cellStyle name="Percent 3 53 2 4" xfId="15637"/>
    <cellStyle name="Percent 3 53 2 5" xfId="15638"/>
    <cellStyle name="Percent 3 53 2 6" xfId="15639"/>
    <cellStyle name="Percent 3 53 2 7" xfId="15640"/>
    <cellStyle name="Percent 3 53 2 8" xfId="15641"/>
    <cellStyle name="Percent 3 53 2 9" xfId="15642"/>
    <cellStyle name="Percent 3 53 20" xfId="15643"/>
    <cellStyle name="Percent 3 53 21" xfId="15644"/>
    <cellStyle name="Percent 3 53 3" xfId="15645"/>
    <cellStyle name="Percent 3 53 3 10" xfId="15646"/>
    <cellStyle name="Percent 3 53 3 11" xfId="15647"/>
    <cellStyle name="Percent 3 53 3 12" xfId="15648"/>
    <cellStyle name="Percent 3 53 3 13" xfId="15649"/>
    <cellStyle name="Percent 3 53 3 14" xfId="15650"/>
    <cellStyle name="Percent 3 53 3 15" xfId="15651"/>
    <cellStyle name="Percent 3 53 3 16" xfId="15652"/>
    <cellStyle name="Percent 3 53 3 17" xfId="15653"/>
    <cellStyle name="Percent 3 53 3 18" xfId="15654"/>
    <cellStyle name="Percent 3 53 3 19" xfId="15655"/>
    <cellStyle name="Percent 3 53 3 2" xfId="15656"/>
    <cellStyle name="Percent 3 53 3 3" xfId="15657"/>
    <cellStyle name="Percent 3 53 3 4" xfId="15658"/>
    <cellStyle name="Percent 3 53 3 5" xfId="15659"/>
    <cellStyle name="Percent 3 53 3 6" xfId="15660"/>
    <cellStyle name="Percent 3 53 3 7" xfId="15661"/>
    <cellStyle name="Percent 3 53 3 8" xfId="15662"/>
    <cellStyle name="Percent 3 53 3 9" xfId="15663"/>
    <cellStyle name="Percent 3 53 4" xfId="15664"/>
    <cellStyle name="Percent 3 53 5" xfId="15665"/>
    <cellStyle name="Percent 3 53 6" xfId="15666"/>
    <cellStyle name="Percent 3 53 7" xfId="15667"/>
    <cellStyle name="Percent 3 53 8" xfId="15668"/>
    <cellStyle name="Percent 3 53 9" xfId="15669"/>
    <cellStyle name="Percent 3 54" xfId="3330"/>
    <cellStyle name="Percent 3 54 10" xfId="15670"/>
    <cellStyle name="Percent 3 54 11" xfId="15671"/>
    <cellStyle name="Percent 3 54 12" xfId="15672"/>
    <cellStyle name="Percent 3 54 13" xfId="15673"/>
    <cellStyle name="Percent 3 54 14" xfId="15674"/>
    <cellStyle name="Percent 3 54 15" xfId="15675"/>
    <cellStyle name="Percent 3 54 16" xfId="15676"/>
    <cellStyle name="Percent 3 54 17" xfId="15677"/>
    <cellStyle name="Percent 3 54 18" xfId="15678"/>
    <cellStyle name="Percent 3 54 19" xfId="15679"/>
    <cellStyle name="Percent 3 54 2" xfId="15680"/>
    <cellStyle name="Percent 3 54 2 10" xfId="15681"/>
    <cellStyle name="Percent 3 54 2 11" xfId="15682"/>
    <cellStyle name="Percent 3 54 2 12" xfId="15683"/>
    <cellStyle name="Percent 3 54 2 13" xfId="15684"/>
    <cellStyle name="Percent 3 54 2 14" xfId="15685"/>
    <cellStyle name="Percent 3 54 2 15" xfId="15686"/>
    <cellStyle name="Percent 3 54 2 16" xfId="15687"/>
    <cellStyle name="Percent 3 54 2 17" xfId="15688"/>
    <cellStyle name="Percent 3 54 2 18" xfId="15689"/>
    <cellStyle name="Percent 3 54 2 19" xfId="15690"/>
    <cellStyle name="Percent 3 54 2 2" xfId="15691"/>
    <cellStyle name="Percent 3 54 2 2 10" xfId="15692"/>
    <cellStyle name="Percent 3 54 2 2 11" xfId="15693"/>
    <cellStyle name="Percent 3 54 2 2 12" xfId="15694"/>
    <cellStyle name="Percent 3 54 2 2 13" xfId="15695"/>
    <cellStyle name="Percent 3 54 2 2 14" xfId="15696"/>
    <cellStyle name="Percent 3 54 2 2 15" xfId="15697"/>
    <cellStyle name="Percent 3 54 2 2 16" xfId="15698"/>
    <cellStyle name="Percent 3 54 2 2 17" xfId="15699"/>
    <cellStyle name="Percent 3 54 2 2 18" xfId="15700"/>
    <cellStyle name="Percent 3 54 2 2 19" xfId="15701"/>
    <cellStyle name="Percent 3 54 2 2 2" xfId="15702"/>
    <cellStyle name="Percent 3 54 2 2 3" xfId="15703"/>
    <cellStyle name="Percent 3 54 2 2 4" xfId="15704"/>
    <cellStyle name="Percent 3 54 2 2 5" xfId="15705"/>
    <cellStyle name="Percent 3 54 2 2 6" xfId="15706"/>
    <cellStyle name="Percent 3 54 2 2 7" xfId="15707"/>
    <cellStyle name="Percent 3 54 2 2 8" xfId="15708"/>
    <cellStyle name="Percent 3 54 2 2 9" xfId="15709"/>
    <cellStyle name="Percent 3 54 2 20" xfId="15710"/>
    <cellStyle name="Percent 3 54 2 3" xfId="15711"/>
    <cellStyle name="Percent 3 54 2 4" xfId="15712"/>
    <cellStyle name="Percent 3 54 2 5" xfId="15713"/>
    <cellStyle name="Percent 3 54 2 6" xfId="15714"/>
    <cellStyle name="Percent 3 54 2 7" xfId="15715"/>
    <cellStyle name="Percent 3 54 2 8" xfId="15716"/>
    <cellStyle name="Percent 3 54 2 9" xfId="15717"/>
    <cellStyle name="Percent 3 54 20" xfId="15718"/>
    <cellStyle name="Percent 3 54 21" xfId="15719"/>
    <cellStyle name="Percent 3 54 3" xfId="15720"/>
    <cellStyle name="Percent 3 54 3 10" xfId="15721"/>
    <cellStyle name="Percent 3 54 3 11" xfId="15722"/>
    <cellStyle name="Percent 3 54 3 12" xfId="15723"/>
    <cellStyle name="Percent 3 54 3 13" xfId="15724"/>
    <cellStyle name="Percent 3 54 3 14" xfId="15725"/>
    <cellStyle name="Percent 3 54 3 15" xfId="15726"/>
    <cellStyle name="Percent 3 54 3 16" xfId="15727"/>
    <cellStyle name="Percent 3 54 3 17" xfId="15728"/>
    <cellStyle name="Percent 3 54 3 18" xfId="15729"/>
    <cellStyle name="Percent 3 54 3 19" xfId="15730"/>
    <cellStyle name="Percent 3 54 3 2" xfId="15731"/>
    <cellStyle name="Percent 3 54 3 3" xfId="15732"/>
    <cellStyle name="Percent 3 54 3 4" xfId="15733"/>
    <cellStyle name="Percent 3 54 3 5" xfId="15734"/>
    <cellStyle name="Percent 3 54 3 6" xfId="15735"/>
    <cellStyle name="Percent 3 54 3 7" xfId="15736"/>
    <cellStyle name="Percent 3 54 3 8" xfId="15737"/>
    <cellStyle name="Percent 3 54 3 9" xfId="15738"/>
    <cellStyle name="Percent 3 54 4" xfId="15739"/>
    <cellStyle name="Percent 3 54 5" xfId="15740"/>
    <cellStyle name="Percent 3 54 6" xfId="15741"/>
    <cellStyle name="Percent 3 54 7" xfId="15742"/>
    <cellStyle name="Percent 3 54 8" xfId="15743"/>
    <cellStyle name="Percent 3 54 9" xfId="15744"/>
    <cellStyle name="Percent 3 55" xfId="3331"/>
    <cellStyle name="Percent 3 55 10" xfId="15745"/>
    <cellStyle name="Percent 3 55 11" xfId="15746"/>
    <cellStyle name="Percent 3 55 12" xfId="15747"/>
    <cellStyle name="Percent 3 55 13" xfId="15748"/>
    <cellStyle name="Percent 3 55 14" xfId="15749"/>
    <cellStyle name="Percent 3 55 15" xfId="15750"/>
    <cellStyle name="Percent 3 55 16" xfId="15751"/>
    <cellStyle name="Percent 3 55 17" xfId="15752"/>
    <cellStyle name="Percent 3 55 18" xfId="15753"/>
    <cellStyle name="Percent 3 55 19" xfId="15754"/>
    <cellStyle name="Percent 3 55 2" xfId="15755"/>
    <cellStyle name="Percent 3 55 2 10" xfId="15756"/>
    <cellStyle name="Percent 3 55 2 11" xfId="15757"/>
    <cellStyle name="Percent 3 55 2 12" xfId="15758"/>
    <cellStyle name="Percent 3 55 2 13" xfId="15759"/>
    <cellStyle name="Percent 3 55 2 14" xfId="15760"/>
    <cellStyle name="Percent 3 55 2 15" xfId="15761"/>
    <cellStyle name="Percent 3 55 2 16" xfId="15762"/>
    <cellStyle name="Percent 3 55 2 17" xfId="15763"/>
    <cellStyle name="Percent 3 55 2 18" xfId="15764"/>
    <cellStyle name="Percent 3 55 2 19" xfId="15765"/>
    <cellStyle name="Percent 3 55 2 2" xfId="15766"/>
    <cellStyle name="Percent 3 55 2 2 10" xfId="15767"/>
    <cellStyle name="Percent 3 55 2 2 11" xfId="15768"/>
    <cellStyle name="Percent 3 55 2 2 12" xfId="15769"/>
    <cellStyle name="Percent 3 55 2 2 13" xfId="15770"/>
    <cellStyle name="Percent 3 55 2 2 14" xfId="15771"/>
    <cellStyle name="Percent 3 55 2 2 15" xfId="15772"/>
    <cellStyle name="Percent 3 55 2 2 16" xfId="15773"/>
    <cellStyle name="Percent 3 55 2 2 17" xfId="15774"/>
    <cellStyle name="Percent 3 55 2 2 18" xfId="15775"/>
    <cellStyle name="Percent 3 55 2 2 19" xfId="15776"/>
    <cellStyle name="Percent 3 55 2 2 2" xfId="15777"/>
    <cellStyle name="Percent 3 55 2 2 3" xfId="15778"/>
    <cellStyle name="Percent 3 55 2 2 4" xfId="15779"/>
    <cellStyle name="Percent 3 55 2 2 5" xfId="15780"/>
    <cellStyle name="Percent 3 55 2 2 6" xfId="15781"/>
    <cellStyle name="Percent 3 55 2 2 7" xfId="15782"/>
    <cellStyle name="Percent 3 55 2 2 8" xfId="15783"/>
    <cellStyle name="Percent 3 55 2 2 9" xfId="15784"/>
    <cellStyle name="Percent 3 55 2 20" xfId="15785"/>
    <cellStyle name="Percent 3 55 2 3" xfId="15786"/>
    <cellStyle name="Percent 3 55 2 4" xfId="15787"/>
    <cellStyle name="Percent 3 55 2 5" xfId="15788"/>
    <cellStyle name="Percent 3 55 2 6" xfId="15789"/>
    <cellStyle name="Percent 3 55 2 7" xfId="15790"/>
    <cellStyle name="Percent 3 55 2 8" xfId="15791"/>
    <cellStyle name="Percent 3 55 2 9" xfId="15792"/>
    <cellStyle name="Percent 3 55 20" xfId="15793"/>
    <cellStyle name="Percent 3 55 21" xfId="15794"/>
    <cellStyle name="Percent 3 55 3" xfId="15795"/>
    <cellStyle name="Percent 3 55 3 10" xfId="15796"/>
    <cellStyle name="Percent 3 55 3 11" xfId="15797"/>
    <cellStyle name="Percent 3 55 3 12" xfId="15798"/>
    <cellStyle name="Percent 3 55 3 13" xfId="15799"/>
    <cellStyle name="Percent 3 55 3 14" xfId="15800"/>
    <cellStyle name="Percent 3 55 3 15" xfId="15801"/>
    <cellStyle name="Percent 3 55 3 16" xfId="15802"/>
    <cellStyle name="Percent 3 55 3 17" xfId="15803"/>
    <cellStyle name="Percent 3 55 3 18" xfId="15804"/>
    <cellStyle name="Percent 3 55 3 19" xfId="15805"/>
    <cellStyle name="Percent 3 55 3 2" xfId="15806"/>
    <cellStyle name="Percent 3 55 3 3" xfId="15807"/>
    <cellStyle name="Percent 3 55 3 4" xfId="15808"/>
    <cellStyle name="Percent 3 55 3 5" xfId="15809"/>
    <cellStyle name="Percent 3 55 3 6" xfId="15810"/>
    <cellStyle name="Percent 3 55 3 7" xfId="15811"/>
    <cellStyle name="Percent 3 55 3 8" xfId="15812"/>
    <cellStyle name="Percent 3 55 3 9" xfId="15813"/>
    <cellStyle name="Percent 3 55 4" xfId="15814"/>
    <cellStyle name="Percent 3 55 5" xfId="15815"/>
    <cellStyle name="Percent 3 55 6" xfId="15816"/>
    <cellStyle name="Percent 3 55 7" xfId="15817"/>
    <cellStyle name="Percent 3 55 8" xfId="15818"/>
    <cellStyle name="Percent 3 55 9" xfId="15819"/>
    <cellStyle name="Percent 3 56" xfId="3332"/>
    <cellStyle name="Percent 3 56 10" xfId="15820"/>
    <cellStyle name="Percent 3 56 11" xfId="15821"/>
    <cellStyle name="Percent 3 56 12" xfId="15822"/>
    <cellStyle name="Percent 3 56 13" xfId="15823"/>
    <cellStyle name="Percent 3 56 14" xfId="15824"/>
    <cellStyle name="Percent 3 56 15" xfId="15825"/>
    <cellStyle name="Percent 3 56 16" xfId="15826"/>
    <cellStyle name="Percent 3 56 17" xfId="15827"/>
    <cellStyle name="Percent 3 56 18" xfId="15828"/>
    <cellStyle name="Percent 3 56 19" xfId="15829"/>
    <cellStyle name="Percent 3 56 2" xfId="15830"/>
    <cellStyle name="Percent 3 56 2 10" xfId="15831"/>
    <cellStyle name="Percent 3 56 2 11" xfId="15832"/>
    <cellStyle name="Percent 3 56 2 12" xfId="15833"/>
    <cellStyle name="Percent 3 56 2 13" xfId="15834"/>
    <cellStyle name="Percent 3 56 2 14" xfId="15835"/>
    <cellStyle name="Percent 3 56 2 15" xfId="15836"/>
    <cellStyle name="Percent 3 56 2 16" xfId="15837"/>
    <cellStyle name="Percent 3 56 2 17" xfId="15838"/>
    <cellStyle name="Percent 3 56 2 18" xfId="15839"/>
    <cellStyle name="Percent 3 56 2 19" xfId="15840"/>
    <cellStyle name="Percent 3 56 2 2" xfId="15841"/>
    <cellStyle name="Percent 3 56 2 2 10" xfId="15842"/>
    <cellStyle name="Percent 3 56 2 2 11" xfId="15843"/>
    <cellStyle name="Percent 3 56 2 2 12" xfId="15844"/>
    <cellStyle name="Percent 3 56 2 2 13" xfId="15845"/>
    <cellStyle name="Percent 3 56 2 2 14" xfId="15846"/>
    <cellStyle name="Percent 3 56 2 2 15" xfId="15847"/>
    <cellStyle name="Percent 3 56 2 2 16" xfId="15848"/>
    <cellStyle name="Percent 3 56 2 2 17" xfId="15849"/>
    <cellStyle name="Percent 3 56 2 2 18" xfId="15850"/>
    <cellStyle name="Percent 3 56 2 2 19" xfId="15851"/>
    <cellStyle name="Percent 3 56 2 2 2" xfId="15852"/>
    <cellStyle name="Percent 3 56 2 2 3" xfId="15853"/>
    <cellStyle name="Percent 3 56 2 2 4" xfId="15854"/>
    <cellStyle name="Percent 3 56 2 2 5" xfId="15855"/>
    <cellStyle name="Percent 3 56 2 2 6" xfId="15856"/>
    <cellStyle name="Percent 3 56 2 2 7" xfId="15857"/>
    <cellStyle name="Percent 3 56 2 2 8" xfId="15858"/>
    <cellStyle name="Percent 3 56 2 2 9" xfId="15859"/>
    <cellStyle name="Percent 3 56 2 20" xfId="15860"/>
    <cellStyle name="Percent 3 56 2 3" xfId="15861"/>
    <cellStyle name="Percent 3 56 2 4" xfId="15862"/>
    <cellStyle name="Percent 3 56 2 5" xfId="15863"/>
    <cellStyle name="Percent 3 56 2 6" xfId="15864"/>
    <cellStyle name="Percent 3 56 2 7" xfId="15865"/>
    <cellStyle name="Percent 3 56 2 8" xfId="15866"/>
    <cellStyle name="Percent 3 56 2 9" xfId="15867"/>
    <cellStyle name="Percent 3 56 20" xfId="15868"/>
    <cellStyle name="Percent 3 56 21" xfId="15869"/>
    <cellStyle name="Percent 3 56 3" xfId="15870"/>
    <cellStyle name="Percent 3 56 3 10" xfId="15871"/>
    <cellStyle name="Percent 3 56 3 11" xfId="15872"/>
    <cellStyle name="Percent 3 56 3 12" xfId="15873"/>
    <cellStyle name="Percent 3 56 3 13" xfId="15874"/>
    <cellStyle name="Percent 3 56 3 14" xfId="15875"/>
    <cellStyle name="Percent 3 56 3 15" xfId="15876"/>
    <cellStyle name="Percent 3 56 3 16" xfId="15877"/>
    <cellStyle name="Percent 3 56 3 17" xfId="15878"/>
    <cellStyle name="Percent 3 56 3 18" xfId="15879"/>
    <cellStyle name="Percent 3 56 3 19" xfId="15880"/>
    <cellStyle name="Percent 3 56 3 2" xfId="15881"/>
    <cellStyle name="Percent 3 56 3 3" xfId="15882"/>
    <cellStyle name="Percent 3 56 3 4" xfId="15883"/>
    <cellStyle name="Percent 3 56 3 5" xfId="15884"/>
    <cellStyle name="Percent 3 56 3 6" xfId="15885"/>
    <cellStyle name="Percent 3 56 3 7" xfId="15886"/>
    <cellStyle name="Percent 3 56 3 8" xfId="15887"/>
    <cellStyle name="Percent 3 56 3 9" xfId="15888"/>
    <cellStyle name="Percent 3 56 4" xfId="15889"/>
    <cellStyle name="Percent 3 56 5" xfId="15890"/>
    <cellStyle name="Percent 3 56 6" xfId="15891"/>
    <cellStyle name="Percent 3 56 7" xfId="15892"/>
    <cellStyle name="Percent 3 56 8" xfId="15893"/>
    <cellStyle name="Percent 3 56 9" xfId="15894"/>
    <cellStyle name="Percent 3 57" xfId="3333"/>
    <cellStyle name="Percent 3 57 10" xfId="15895"/>
    <cellStyle name="Percent 3 57 11" xfId="15896"/>
    <cellStyle name="Percent 3 57 12" xfId="15897"/>
    <cellStyle name="Percent 3 57 13" xfId="15898"/>
    <cellStyle name="Percent 3 57 14" xfId="15899"/>
    <cellStyle name="Percent 3 57 15" xfId="15900"/>
    <cellStyle name="Percent 3 57 16" xfId="15901"/>
    <cellStyle name="Percent 3 57 17" xfId="15902"/>
    <cellStyle name="Percent 3 57 18" xfId="15903"/>
    <cellStyle name="Percent 3 57 19" xfId="15904"/>
    <cellStyle name="Percent 3 57 2" xfId="15905"/>
    <cellStyle name="Percent 3 57 2 10" xfId="15906"/>
    <cellStyle name="Percent 3 57 2 11" xfId="15907"/>
    <cellStyle name="Percent 3 57 2 12" xfId="15908"/>
    <cellStyle name="Percent 3 57 2 13" xfId="15909"/>
    <cellStyle name="Percent 3 57 2 14" xfId="15910"/>
    <cellStyle name="Percent 3 57 2 15" xfId="15911"/>
    <cellStyle name="Percent 3 57 2 16" xfId="15912"/>
    <cellStyle name="Percent 3 57 2 17" xfId="15913"/>
    <cellStyle name="Percent 3 57 2 18" xfId="15914"/>
    <cellStyle name="Percent 3 57 2 19" xfId="15915"/>
    <cellStyle name="Percent 3 57 2 2" xfId="15916"/>
    <cellStyle name="Percent 3 57 2 2 10" xfId="15917"/>
    <cellStyle name="Percent 3 57 2 2 11" xfId="15918"/>
    <cellStyle name="Percent 3 57 2 2 12" xfId="15919"/>
    <cellStyle name="Percent 3 57 2 2 13" xfId="15920"/>
    <cellStyle name="Percent 3 57 2 2 14" xfId="15921"/>
    <cellStyle name="Percent 3 57 2 2 15" xfId="15922"/>
    <cellStyle name="Percent 3 57 2 2 16" xfId="15923"/>
    <cellStyle name="Percent 3 57 2 2 17" xfId="15924"/>
    <cellStyle name="Percent 3 57 2 2 18" xfId="15925"/>
    <cellStyle name="Percent 3 57 2 2 19" xfId="15926"/>
    <cellStyle name="Percent 3 57 2 2 2" xfId="15927"/>
    <cellStyle name="Percent 3 57 2 2 3" xfId="15928"/>
    <cellStyle name="Percent 3 57 2 2 4" xfId="15929"/>
    <cellStyle name="Percent 3 57 2 2 5" xfId="15930"/>
    <cellStyle name="Percent 3 57 2 2 6" xfId="15931"/>
    <cellStyle name="Percent 3 57 2 2 7" xfId="15932"/>
    <cellStyle name="Percent 3 57 2 2 8" xfId="15933"/>
    <cellStyle name="Percent 3 57 2 2 9" xfId="15934"/>
    <cellStyle name="Percent 3 57 2 20" xfId="15935"/>
    <cellStyle name="Percent 3 57 2 3" xfId="15936"/>
    <cellStyle name="Percent 3 57 2 4" xfId="15937"/>
    <cellStyle name="Percent 3 57 2 5" xfId="15938"/>
    <cellStyle name="Percent 3 57 2 6" xfId="15939"/>
    <cellStyle name="Percent 3 57 2 7" xfId="15940"/>
    <cellStyle name="Percent 3 57 2 8" xfId="15941"/>
    <cellStyle name="Percent 3 57 2 9" xfId="15942"/>
    <cellStyle name="Percent 3 57 20" xfId="15943"/>
    <cellStyle name="Percent 3 57 21" xfId="15944"/>
    <cellStyle name="Percent 3 57 3" xfId="15945"/>
    <cellStyle name="Percent 3 57 3 10" xfId="15946"/>
    <cellStyle name="Percent 3 57 3 11" xfId="15947"/>
    <cellStyle name="Percent 3 57 3 12" xfId="15948"/>
    <cellStyle name="Percent 3 57 3 13" xfId="15949"/>
    <cellStyle name="Percent 3 57 3 14" xfId="15950"/>
    <cellStyle name="Percent 3 57 3 15" xfId="15951"/>
    <cellStyle name="Percent 3 57 3 16" xfId="15952"/>
    <cellStyle name="Percent 3 57 3 17" xfId="15953"/>
    <cellStyle name="Percent 3 57 3 18" xfId="15954"/>
    <cellStyle name="Percent 3 57 3 19" xfId="15955"/>
    <cellStyle name="Percent 3 57 3 2" xfId="15956"/>
    <cellStyle name="Percent 3 57 3 3" xfId="15957"/>
    <cellStyle name="Percent 3 57 3 4" xfId="15958"/>
    <cellStyle name="Percent 3 57 3 5" xfId="15959"/>
    <cellStyle name="Percent 3 57 3 6" xfId="15960"/>
    <cellStyle name="Percent 3 57 3 7" xfId="15961"/>
    <cellStyle name="Percent 3 57 3 8" xfId="15962"/>
    <cellStyle name="Percent 3 57 3 9" xfId="15963"/>
    <cellStyle name="Percent 3 57 4" xfId="15964"/>
    <cellStyle name="Percent 3 57 5" xfId="15965"/>
    <cellStyle name="Percent 3 57 6" xfId="15966"/>
    <cellStyle name="Percent 3 57 7" xfId="15967"/>
    <cellStyle name="Percent 3 57 8" xfId="15968"/>
    <cellStyle name="Percent 3 57 9" xfId="15969"/>
    <cellStyle name="Percent 3 58" xfId="15970"/>
    <cellStyle name="Percent 3 58 10" xfId="15971"/>
    <cellStyle name="Percent 3 58 11" xfId="15972"/>
    <cellStyle name="Percent 3 58 12" xfId="15973"/>
    <cellStyle name="Percent 3 58 13" xfId="15974"/>
    <cellStyle name="Percent 3 58 14" xfId="15975"/>
    <cellStyle name="Percent 3 58 15" xfId="15976"/>
    <cellStyle name="Percent 3 58 16" xfId="15977"/>
    <cellStyle name="Percent 3 58 17" xfId="15978"/>
    <cellStyle name="Percent 3 58 18" xfId="15979"/>
    <cellStyle name="Percent 3 58 19" xfId="15980"/>
    <cellStyle name="Percent 3 58 2" xfId="15981"/>
    <cellStyle name="Percent 3 58 2 10" xfId="15982"/>
    <cellStyle name="Percent 3 58 2 11" xfId="15983"/>
    <cellStyle name="Percent 3 58 2 12" xfId="15984"/>
    <cellStyle name="Percent 3 58 2 13" xfId="15985"/>
    <cellStyle name="Percent 3 58 2 14" xfId="15986"/>
    <cellStyle name="Percent 3 58 2 15" xfId="15987"/>
    <cellStyle name="Percent 3 58 2 16" xfId="15988"/>
    <cellStyle name="Percent 3 58 2 17" xfId="15989"/>
    <cellStyle name="Percent 3 58 2 18" xfId="15990"/>
    <cellStyle name="Percent 3 58 2 19" xfId="15991"/>
    <cellStyle name="Percent 3 58 2 2" xfId="15992"/>
    <cellStyle name="Percent 3 58 2 3" xfId="15993"/>
    <cellStyle name="Percent 3 58 2 4" xfId="15994"/>
    <cellStyle name="Percent 3 58 2 5" xfId="15995"/>
    <cellStyle name="Percent 3 58 2 6" xfId="15996"/>
    <cellStyle name="Percent 3 58 2 7" xfId="15997"/>
    <cellStyle name="Percent 3 58 2 8" xfId="15998"/>
    <cellStyle name="Percent 3 58 2 9" xfId="15999"/>
    <cellStyle name="Percent 3 58 20" xfId="16000"/>
    <cellStyle name="Percent 3 58 3" xfId="16001"/>
    <cellStyle name="Percent 3 58 4" xfId="16002"/>
    <cellStyle name="Percent 3 58 5" xfId="16003"/>
    <cellStyle name="Percent 3 58 6" xfId="16004"/>
    <cellStyle name="Percent 3 58 7" xfId="16005"/>
    <cellStyle name="Percent 3 58 8" xfId="16006"/>
    <cellStyle name="Percent 3 58 9" xfId="16007"/>
    <cellStyle name="Percent 3 59" xfId="16008"/>
    <cellStyle name="Percent 3 59 10" xfId="16009"/>
    <cellStyle name="Percent 3 59 11" xfId="16010"/>
    <cellStyle name="Percent 3 59 12" xfId="16011"/>
    <cellStyle name="Percent 3 59 13" xfId="16012"/>
    <cellStyle name="Percent 3 59 14" xfId="16013"/>
    <cellStyle name="Percent 3 59 15" xfId="16014"/>
    <cellStyle name="Percent 3 59 16" xfId="16015"/>
    <cellStyle name="Percent 3 59 17" xfId="16016"/>
    <cellStyle name="Percent 3 59 18" xfId="16017"/>
    <cellStyle name="Percent 3 59 19" xfId="16018"/>
    <cellStyle name="Percent 3 59 2" xfId="16019"/>
    <cellStyle name="Percent 3 59 3" xfId="16020"/>
    <cellStyle name="Percent 3 59 4" xfId="16021"/>
    <cellStyle name="Percent 3 59 5" xfId="16022"/>
    <cellStyle name="Percent 3 59 6" xfId="16023"/>
    <cellStyle name="Percent 3 59 7" xfId="16024"/>
    <cellStyle name="Percent 3 59 8" xfId="16025"/>
    <cellStyle name="Percent 3 59 9" xfId="16026"/>
    <cellStyle name="Percent 3 6" xfId="3334"/>
    <cellStyle name="Percent 3 6 10" xfId="16027"/>
    <cellStyle name="Percent 3 6 11" xfId="16028"/>
    <cellStyle name="Percent 3 6 12" xfId="16029"/>
    <cellStyle name="Percent 3 6 13" xfId="16030"/>
    <cellStyle name="Percent 3 6 14" xfId="16031"/>
    <cellStyle name="Percent 3 6 15" xfId="16032"/>
    <cellStyle name="Percent 3 6 16" xfId="16033"/>
    <cellStyle name="Percent 3 6 17" xfId="16034"/>
    <cellStyle name="Percent 3 6 18" xfId="16035"/>
    <cellStyle name="Percent 3 6 19" xfId="16036"/>
    <cellStyle name="Percent 3 6 2" xfId="16037"/>
    <cellStyle name="Percent 3 6 2 10" xfId="16038"/>
    <cellStyle name="Percent 3 6 2 11" xfId="16039"/>
    <cellStyle name="Percent 3 6 2 12" xfId="16040"/>
    <cellStyle name="Percent 3 6 2 13" xfId="16041"/>
    <cellStyle name="Percent 3 6 2 14" xfId="16042"/>
    <cellStyle name="Percent 3 6 2 15" xfId="16043"/>
    <cellStyle name="Percent 3 6 2 16" xfId="16044"/>
    <cellStyle name="Percent 3 6 2 17" xfId="16045"/>
    <cellStyle name="Percent 3 6 2 18" xfId="16046"/>
    <cellStyle name="Percent 3 6 2 19" xfId="16047"/>
    <cellStyle name="Percent 3 6 2 2" xfId="16048"/>
    <cellStyle name="Percent 3 6 2 2 10" xfId="16049"/>
    <cellStyle name="Percent 3 6 2 2 11" xfId="16050"/>
    <cellStyle name="Percent 3 6 2 2 12" xfId="16051"/>
    <cellStyle name="Percent 3 6 2 2 13" xfId="16052"/>
    <cellStyle name="Percent 3 6 2 2 14" xfId="16053"/>
    <cellStyle name="Percent 3 6 2 2 15" xfId="16054"/>
    <cellStyle name="Percent 3 6 2 2 16" xfId="16055"/>
    <cellStyle name="Percent 3 6 2 2 17" xfId="16056"/>
    <cellStyle name="Percent 3 6 2 2 18" xfId="16057"/>
    <cellStyle name="Percent 3 6 2 2 19" xfId="16058"/>
    <cellStyle name="Percent 3 6 2 2 2" xfId="16059"/>
    <cellStyle name="Percent 3 6 2 2 3" xfId="16060"/>
    <cellStyle name="Percent 3 6 2 2 4" xfId="16061"/>
    <cellStyle name="Percent 3 6 2 2 5" xfId="16062"/>
    <cellStyle name="Percent 3 6 2 2 6" xfId="16063"/>
    <cellStyle name="Percent 3 6 2 2 7" xfId="16064"/>
    <cellStyle name="Percent 3 6 2 2 8" xfId="16065"/>
    <cellStyle name="Percent 3 6 2 2 9" xfId="16066"/>
    <cellStyle name="Percent 3 6 2 20" xfId="16067"/>
    <cellStyle name="Percent 3 6 2 3" xfId="16068"/>
    <cellStyle name="Percent 3 6 2 4" xfId="16069"/>
    <cellStyle name="Percent 3 6 2 5" xfId="16070"/>
    <cellStyle name="Percent 3 6 2 6" xfId="16071"/>
    <cellStyle name="Percent 3 6 2 7" xfId="16072"/>
    <cellStyle name="Percent 3 6 2 8" xfId="16073"/>
    <cellStyle name="Percent 3 6 2 9" xfId="16074"/>
    <cellStyle name="Percent 3 6 20" xfId="16075"/>
    <cellStyle name="Percent 3 6 21" xfId="16076"/>
    <cellStyle name="Percent 3 6 3" xfId="16077"/>
    <cellStyle name="Percent 3 6 3 10" xfId="16078"/>
    <cellStyle name="Percent 3 6 3 11" xfId="16079"/>
    <cellStyle name="Percent 3 6 3 12" xfId="16080"/>
    <cellStyle name="Percent 3 6 3 13" xfId="16081"/>
    <cellStyle name="Percent 3 6 3 14" xfId="16082"/>
    <cellStyle name="Percent 3 6 3 15" xfId="16083"/>
    <cellStyle name="Percent 3 6 3 16" xfId="16084"/>
    <cellStyle name="Percent 3 6 3 17" xfId="16085"/>
    <cellStyle name="Percent 3 6 3 18" xfId="16086"/>
    <cellStyle name="Percent 3 6 3 19" xfId="16087"/>
    <cellStyle name="Percent 3 6 3 2" xfId="16088"/>
    <cellStyle name="Percent 3 6 3 3" xfId="16089"/>
    <cellStyle name="Percent 3 6 3 4" xfId="16090"/>
    <cellStyle name="Percent 3 6 3 5" xfId="16091"/>
    <cellStyle name="Percent 3 6 3 6" xfId="16092"/>
    <cellStyle name="Percent 3 6 3 7" xfId="16093"/>
    <cellStyle name="Percent 3 6 3 8" xfId="16094"/>
    <cellStyle name="Percent 3 6 3 9" xfId="16095"/>
    <cellStyle name="Percent 3 6 4" xfId="16096"/>
    <cellStyle name="Percent 3 6 5" xfId="16097"/>
    <cellStyle name="Percent 3 6 6" xfId="16098"/>
    <cellStyle name="Percent 3 6 7" xfId="16099"/>
    <cellStyle name="Percent 3 6 8" xfId="16100"/>
    <cellStyle name="Percent 3 6 9" xfId="16101"/>
    <cellStyle name="Percent 3 60" xfId="16102"/>
    <cellStyle name="Percent 3 61" xfId="16103"/>
    <cellStyle name="Percent 3 62" xfId="16104"/>
    <cellStyle name="Percent 3 63" xfId="16105"/>
    <cellStyle name="Percent 3 64" xfId="16106"/>
    <cellStyle name="Percent 3 65" xfId="16107"/>
    <cellStyle name="Percent 3 66" xfId="16108"/>
    <cellStyle name="Percent 3 67" xfId="16109"/>
    <cellStyle name="Percent 3 68" xfId="16110"/>
    <cellStyle name="Percent 3 69" xfId="16111"/>
    <cellStyle name="Percent 3 7" xfId="3335"/>
    <cellStyle name="Percent 3 7 10" xfId="16112"/>
    <cellStyle name="Percent 3 7 11" xfId="16113"/>
    <cellStyle name="Percent 3 7 12" xfId="16114"/>
    <cellStyle name="Percent 3 7 13" xfId="16115"/>
    <cellStyle name="Percent 3 7 14" xfId="16116"/>
    <cellStyle name="Percent 3 7 15" xfId="16117"/>
    <cellStyle name="Percent 3 7 16" xfId="16118"/>
    <cellStyle name="Percent 3 7 17" xfId="16119"/>
    <cellStyle name="Percent 3 7 18" xfId="16120"/>
    <cellStyle name="Percent 3 7 19" xfId="16121"/>
    <cellStyle name="Percent 3 7 2" xfId="16122"/>
    <cellStyle name="Percent 3 7 2 10" xfId="16123"/>
    <cellStyle name="Percent 3 7 2 11" xfId="16124"/>
    <cellStyle name="Percent 3 7 2 12" xfId="16125"/>
    <cellStyle name="Percent 3 7 2 13" xfId="16126"/>
    <cellStyle name="Percent 3 7 2 14" xfId="16127"/>
    <cellStyle name="Percent 3 7 2 15" xfId="16128"/>
    <cellStyle name="Percent 3 7 2 16" xfId="16129"/>
    <cellStyle name="Percent 3 7 2 17" xfId="16130"/>
    <cellStyle name="Percent 3 7 2 18" xfId="16131"/>
    <cellStyle name="Percent 3 7 2 19" xfId="16132"/>
    <cellStyle name="Percent 3 7 2 2" xfId="16133"/>
    <cellStyle name="Percent 3 7 2 2 10" xfId="16134"/>
    <cellStyle name="Percent 3 7 2 2 11" xfId="16135"/>
    <cellStyle name="Percent 3 7 2 2 12" xfId="16136"/>
    <cellStyle name="Percent 3 7 2 2 13" xfId="16137"/>
    <cellStyle name="Percent 3 7 2 2 14" xfId="16138"/>
    <cellStyle name="Percent 3 7 2 2 15" xfId="16139"/>
    <cellStyle name="Percent 3 7 2 2 16" xfId="16140"/>
    <cellStyle name="Percent 3 7 2 2 17" xfId="16141"/>
    <cellStyle name="Percent 3 7 2 2 18" xfId="16142"/>
    <cellStyle name="Percent 3 7 2 2 19" xfId="16143"/>
    <cellStyle name="Percent 3 7 2 2 2" xfId="16144"/>
    <cellStyle name="Percent 3 7 2 2 3" xfId="16145"/>
    <cellStyle name="Percent 3 7 2 2 4" xfId="16146"/>
    <cellStyle name="Percent 3 7 2 2 5" xfId="16147"/>
    <cellStyle name="Percent 3 7 2 2 6" xfId="16148"/>
    <cellStyle name="Percent 3 7 2 2 7" xfId="16149"/>
    <cellStyle name="Percent 3 7 2 2 8" xfId="16150"/>
    <cellStyle name="Percent 3 7 2 2 9" xfId="16151"/>
    <cellStyle name="Percent 3 7 2 20" xfId="16152"/>
    <cellStyle name="Percent 3 7 2 3" xfId="16153"/>
    <cellStyle name="Percent 3 7 2 4" xfId="16154"/>
    <cellStyle name="Percent 3 7 2 5" xfId="16155"/>
    <cellStyle name="Percent 3 7 2 6" xfId="16156"/>
    <cellStyle name="Percent 3 7 2 7" xfId="16157"/>
    <cellStyle name="Percent 3 7 2 8" xfId="16158"/>
    <cellStyle name="Percent 3 7 2 9" xfId="16159"/>
    <cellStyle name="Percent 3 7 20" xfId="16160"/>
    <cellStyle name="Percent 3 7 21" xfId="16161"/>
    <cellStyle name="Percent 3 7 3" xfId="16162"/>
    <cellStyle name="Percent 3 7 3 10" xfId="16163"/>
    <cellStyle name="Percent 3 7 3 11" xfId="16164"/>
    <cellStyle name="Percent 3 7 3 12" xfId="16165"/>
    <cellStyle name="Percent 3 7 3 13" xfId="16166"/>
    <cellStyle name="Percent 3 7 3 14" xfId="16167"/>
    <cellStyle name="Percent 3 7 3 15" xfId="16168"/>
    <cellStyle name="Percent 3 7 3 16" xfId="16169"/>
    <cellStyle name="Percent 3 7 3 17" xfId="16170"/>
    <cellStyle name="Percent 3 7 3 18" xfId="16171"/>
    <cellStyle name="Percent 3 7 3 19" xfId="16172"/>
    <cellStyle name="Percent 3 7 3 2" xfId="16173"/>
    <cellStyle name="Percent 3 7 3 3" xfId="16174"/>
    <cellStyle name="Percent 3 7 3 4" xfId="16175"/>
    <cellStyle name="Percent 3 7 3 5" xfId="16176"/>
    <cellStyle name="Percent 3 7 3 6" xfId="16177"/>
    <cellStyle name="Percent 3 7 3 7" xfId="16178"/>
    <cellStyle name="Percent 3 7 3 8" xfId="16179"/>
    <cellStyle name="Percent 3 7 3 9" xfId="16180"/>
    <cellStyle name="Percent 3 7 4" xfId="16181"/>
    <cellStyle name="Percent 3 7 5" xfId="16182"/>
    <cellStyle name="Percent 3 7 6" xfId="16183"/>
    <cellStyle name="Percent 3 7 7" xfId="16184"/>
    <cellStyle name="Percent 3 7 8" xfId="16185"/>
    <cellStyle name="Percent 3 7 9" xfId="16186"/>
    <cellStyle name="Percent 3 70" xfId="16187"/>
    <cellStyle name="Percent 3 71" xfId="16188"/>
    <cellStyle name="Percent 3 72" xfId="16189"/>
    <cellStyle name="Percent 3 73" xfId="16190"/>
    <cellStyle name="Percent 3 74" xfId="16191"/>
    <cellStyle name="Percent 3 75" xfId="16192"/>
    <cellStyle name="Percent 3 76" xfId="16193"/>
    <cellStyle name="Percent 3 77" xfId="16194"/>
    <cellStyle name="Percent 3 8" xfId="3336"/>
    <cellStyle name="Percent 3 8 10" xfId="16195"/>
    <cellStyle name="Percent 3 8 11" xfId="16196"/>
    <cellStyle name="Percent 3 8 12" xfId="16197"/>
    <cellStyle name="Percent 3 8 13" xfId="16198"/>
    <cellStyle name="Percent 3 8 14" xfId="16199"/>
    <cellStyle name="Percent 3 8 15" xfId="16200"/>
    <cellStyle name="Percent 3 8 16" xfId="16201"/>
    <cellStyle name="Percent 3 8 17" xfId="16202"/>
    <cellStyle name="Percent 3 8 18" xfId="16203"/>
    <cellStyle name="Percent 3 8 19" xfId="16204"/>
    <cellStyle name="Percent 3 8 2" xfId="16205"/>
    <cellStyle name="Percent 3 8 2 10" xfId="16206"/>
    <cellStyle name="Percent 3 8 2 11" xfId="16207"/>
    <cellStyle name="Percent 3 8 2 12" xfId="16208"/>
    <cellStyle name="Percent 3 8 2 13" xfId="16209"/>
    <cellStyle name="Percent 3 8 2 14" xfId="16210"/>
    <cellStyle name="Percent 3 8 2 15" xfId="16211"/>
    <cellStyle name="Percent 3 8 2 16" xfId="16212"/>
    <cellStyle name="Percent 3 8 2 17" xfId="16213"/>
    <cellStyle name="Percent 3 8 2 18" xfId="16214"/>
    <cellStyle name="Percent 3 8 2 19" xfId="16215"/>
    <cellStyle name="Percent 3 8 2 2" xfId="16216"/>
    <cellStyle name="Percent 3 8 2 2 10" xfId="16217"/>
    <cellStyle name="Percent 3 8 2 2 11" xfId="16218"/>
    <cellStyle name="Percent 3 8 2 2 12" xfId="16219"/>
    <cellStyle name="Percent 3 8 2 2 13" xfId="16220"/>
    <cellStyle name="Percent 3 8 2 2 14" xfId="16221"/>
    <cellStyle name="Percent 3 8 2 2 15" xfId="16222"/>
    <cellStyle name="Percent 3 8 2 2 16" xfId="16223"/>
    <cellStyle name="Percent 3 8 2 2 17" xfId="16224"/>
    <cellStyle name="Percent 3 8 2 2 18" xfId="16225"/>
    <cellStyle name="Percent 3 8 2 2 19" xfId="16226"/>
    <cellStyle name="Percent 3 8 2 2 2" xfId="16227"/>
    <cellStyle name="Percent 3 8 2 2 3" xfId="16228"/>
    <cellStyle name="Percent 3 8 2 2 4" xfId="16229"/>
    <cellStyle name="Percent 3 8 2 2 5" xfId="16230"/>
    <cellStyle name="Percent 3 8 2 2 6" xfId="16231"/>
    <cellStyle name="Percent 3 8 2 2 7" xfId="16232"/>
    <cellStyle name="Percent 3 8 2 2 8" xfId="16233"/>
    <cellStyle name="Percent 3 8 2 2 9" xfId="16234"/>
    <cellStyle name="Percent 3 8 2 20" xfId="16235"/>
    <cellStyle name="Percent 3 8 2 3" xfId="16236"/>
    <cellStyle name="Percent 3 8 2 4" xfId="16237"/>
    <cellStyle name="Percent 3 8 2 5" xfId="16238"/>
    <cellStyle name="Percent 3 8 2 6" xfId="16239"/>
    <cellStyle name="Percent 3 8 2 7" xfId="16240"/>
    <cellStyle name="Percent 3 8 2 8" xfId="16241"/>
    <cellStyle name="Percent 3 8 2 9" xfId="16242"/>
    <cellStyle name="Percent 3 8 20" xfId="16243"/>
    <cellStyle name="Percent 3 8 21" xfId="16244"/>
    <cellStyle name="Percent 3 8 3" xfId="16245"/>
    <cellStyle name="Percent 3 8 3 10" xfId="16246"/>
    <cellStyle name="Percent 3 8 3 11" xfId="16247"/>
    <cellStyle name="Percent 3 8 3 12" xfId="16248"/>
    <cellStyle name="Percent 3 8 3 13" xfId="16249"/>
    <cellStyle name="Percent 3 8 3 14" xfId="16250"/>
    <cellStyle name="Percent 3 8 3 15" xfId="16251"/>
    <cellStyle name="Percent 3 8 3 16" xfId="16252"/>
    <cellStyle name="Percent 3 8 3 17" xfId="16253"/>
    <cellStyle name="Percent 3 8 3 18" xfId="16254"/>
    <cellStyle name="Percent 3 8 3 19" xfId="16255"/>
    <cellStyle name="Percent 3 8 3 2" xfId="16256"/>
    <cellStyle name="Percent 3 8 3 3" xfId="16257"/>
    <cellStyle name="Percent 3 8 3 4" xfId="16258"/>
    <cellStyle name="Percent 3 8 3 5" xfId="16259"/>
    <cellStyle name="Percent 3 8 3 6" xfId="16260"/>
    <cellStyle name="Percent 3 8 3 7" xfId="16261"/>
    <cellStyle name="Percent 3 8 3 8" xfId="16262"/>
    <cellStyle name="Percent 3 8 3 9" xfId="16263"/>
    <cellStyle name="Percent 3 8 4" xfId="16264"/>
    <cellStyle name="Percent 3 8 5" xfId="16265"/>
    <cellStyle name="Percent 3 8 6" xfId="16266"/>
    <cellStyle name="Percent 3 8 7" xfId="16267"/>
    <cellStyle name="Percent 3 8 8" xfId="16268"/>
    <cellStyle name="Percent 3 8 9" xfId="16269"/>
    <cellStyle name="Percent 3 9" xfId="3337"/>
    <cellStyle name="Percent 3 9 10" xfId="16270"/>
    <cellStyle name="Percent 3 9 11" xfId="16271"/>
    <cellStyle name="Percent 3 9 12" xfId="16272"/>
    <cellStyle name="Percent 3 9 13" xfId="16273"/>
    <cellStyle name="Percent 3 9 14" xfId="16274"/>
    <cellStyle name="Percent 3 9 15" xfId="16275"/>
    <cellStyle name="Percent 3 9 16" xfId="16276"/>
    <cellStyle name="Percent 3 9 17" xfId="16277"/>
    <cellStyle name="Percent 3 9 18" xfId="16278"/>
    <cellStyle name="Percent 3 9 19" xfId="16279"/>
    <cellStyle name="Percent 3 9 2" xfId="16280"/>
    <cellStyle name="Percent 3 9 2 10" xfId="16281"/>
    <cellStyle name="Percent 3 9 2 11" xfId="16282"/>
    <cellStyle name="Percent 3 9 2 12" xfId="16283"/>
    <cellStyle name="Percent 3 9 2 13" xfId="16284"/>
    <cellStyle name="Percent 3 9 2 14" xfId="16285"/>
    <cellStyle name="Percent 3 9 2 15" xfId="16286"/>
    <cellStyle name="Percent 3 9 2 16" xfId="16287"/>
    <cellStyle name="Percent 3 9 2 17" xfId="16288"/>
    <cellStyle name="Percent 3 9 2 18" xfId="16289"/>
    <cellStyle name="Percent 3 9 2 19" xfId="16290"/>
    <cellStyle name="Percent 3 9 2 2" xfId="16291"/>
    <cellStyle name="Percent 3 9 2 2 10" xfId="16292"/>
    <cellStyle name="Percent 3 9 2 2 11" xfId="16293"/>
    <cellStyle name="Percent 3 9 2 2 12" xfId="16294"/>
    <cellStyle name="Percent 3 9 2 2 13" xfId="16295"/>
    <cellStyle name="Percent 3 9 2 2 14" xfId="16296"/>
    <cellStyle name="Percent 3 9 2 2 15" xfId="16297"/>
    <cellStyle name="Percent 3 9 2 2 16" xfId="16298"/>
    <cellStyle name="Percent 3 9 2 2 17" xfId="16299"/>
    <cellStyle name="Percent 3 9 2 2 18" xfId="16300"/>
    <cellStyle name="Percent 3 9 2 2 19" xfId="16301"/>
    <cellStyle name="Percent 3 9 2 2 2" xfId="16302"/>
    <cellStyle name="Percent 3 9 2 2 3" xfId="16303"/>
    <cellStyle name="Percent 3 9 2 2 4" xfId="16304"/>
    <cellStyle name="Percent 3 9 2 2 5" xfId="16305"/>
    <cellStyle name="Percent 3 9 2 2 6" xfId="16306"/>
    <cellStyle name="Percent 3 9 2 2 7" xfId="16307"/>
    <cellStyle name="Percent 3 9 2 2 8" xfId="16308"/>
    <cellStyle name="Percent 3 9 2 2 9" xfId="16309"/>
    <cellStyle name="Percent 3 9 2 20" xfId="16310"/>
    <cellStyle name="Percent 3 9 2 3" xfId="16311"/>
    <cellStyle name="Percent 3 9 2 4" xfId="16312"/>
    <cellStyle name="Percent 3 9 2 5" xfId="16313"/>
    <cellStyle name="Percent 3 9 2 6" xfId="16314"/>
    <cellStyle name="Percent 3 9 2 7" xfId="16315"/>
    <cellStyle name="Percent 3 9 2 8" xfId="16316"/>
    <cellStyle name="Percent 3 9 2 9" xfId="16317"/>
    <cellStyle name="Percent 3 9 20" xfId="16318"/>
    <cellStyle name="Percent 3 9 21" xfId="16319"/>
    <cellStyle name="Percent 3 9 3" xfId="16320"/>
    <cellStyle name="Percent 3 9 3 10" xfId="16321"/>
    <cellStyle name="Percent 3 9 3 11" xfId="16322"/>
    <cellStyle name="Percent 3 9 3 12" xfId="16323"/>
    <cellStyle name="Percent 3 9 3 13" xfId="16324"/>
    <cellStyle name="Percent 3 9 3 14" xfId="16325"/>
    <cellStyle name="Percent 3 9 3 15" xfId="16326"/>
    <cellStyle name="Percent 3 9 3 16" xfId="16327"/>
    <cellStyle name="Percent 3 9 3 17" xfId="16328"/>
    <cellStyle name="Percent 3 9 3 18" xfId="16329"/>
    <cellStyle name="Percent 3 9 3 19" xfId="16330"/>
    <cellStyle name="Percent 3 9 3 2" xfId="16331"/>
    <cellStyle name="Percent 3 9 3 3" xfId="16332"/>
    <cellStyle name="Percent 3 9 3 4" xfId="16333"/>
    <cellStyle name="Percent 3 9 3 5" xfId="16334"/>
    <cellStyle name="Percent 3 9 3 6" xfId="16335"/>
    <cellStyle name="Percent 3 9 3 7" xfId="16336"/>
    <cellStyle name="Percent 3 9 3 8" xfId="16337"/>
    <cellStyle name="Percent 3 9 3 9" xfId="16338"/>
    <cellStyle name="Percent 3 9 4" xfId="16339"/>
    <cellStyle name="Percent 3 9 5" xfId="16340"/>
    <cellStyle name="Percent 3 9 6" xfId="16341"/>
    <cellStyle name="Percent 3 9 7" xfId="16342"/>
    <cellStyle name="Percent 3 9 8" xfId="16343"/>
    <cellStyle name="Percent 3 9 9" xfId="16344"/>
    <cellStyle name="Percent 4" xfId="29"/>
    <cellStyle name="Percent 4 10" xfId="3338"/>
    <cellStyle name="Percent 4 11" xfId="3339"/>
    <cellStyle name="Percent 4 12" xfId="3340"/>
    <cellStyle name="Percent 4 13" xfId="3341"/>
    <cellStyle name="Percent 4 14" xfId="16345"/>
    <cellStyle name="Percent 4 14 10" xfId="16346"/>
    <cellStyle name="Percent 4 14 11" xfId="16347"/>
    <cellStyle name="Percent 4 14 12" xfId="16348"/>
    <cellStyle name="Percent 4 14 13" xfId="16349"/>
    <cellStyle name="Percent 4 14 14" xfId="16350"/>
    <cellStyle name="Percent 4 14 15" xfId="16351"/>
    <cellStyle name="Percent 4 14 16" xfId="16352"/>
    <cellStyle name="Percent 4 14 17" xfId="16353"/>
    <cellStyle name="Percent 4 14 18" xfId="16354"/>
    <cellStyle name="Percent 4 14 19" xfId="16355"/>
    <cellStyle name="Percent 4 14 2" xfId="16356"/>
    <cellStyle name="Percent 4 14 2 10" xfId="16357"/>
    <cellStyle name="Percent 4 14 2 11" xfId="16358"/>
    <cellStyle name="Percent 4 14 2 12" xfId="16359"/>
    <cellStyle name="Percent 4 14 2 13" xfId="16360"/>
    <cellStyle name="Percent 4 14 2 14" xfId="16361"/>
    <cellStyle name="Percent 4 14 2 15" xfId="16362"/>
    <cellStyle name="Percent 4 14 2 16" xfId="16363"/>
    <cellStyle name="Percent 4 14 2 17" xfId="16364"/>
    <cellStyle name="Percent 4 14 2 18" xfId="16365"/>
    <cellStyle name="Percent 4 14 2 19" xfId="16366"/>
    <cellStyle name="Percent 4 14 2 2" xfId="16367"/>
    <cellStyle name="Percent 4 14 2 3" xfId="16368"/>
    <cellStyle name="Percent 4 14 2 4" xfId="16369"/>
    <cellStyle name="Percent 4 14 2 5" xfId="16370"/>
    <cellStyle name="Percent 4 14 2 6" xfId="16371"/>
    <cellStyle name="Percent 4 14 2 7" xfId="16372"/>
    <cellStyle name="Percent 4 14 2 8" xfId="16373"/>
    <cellStyle name="Percent 4 14 2 9" xfId="16374"/>
    <cellStyle name="Percent 4 14 20" xfId="16375"/>
    <cellStyle name="Percent 4 14 3" xfId="16376"/>
    <cellStyle name="Percent 4 14 4" xfId="16377"/>
    <cellStyle name="Percent 4 14 5" xfId="16378"/>
    <cellStyle name="Percent 4 14 6" xfId="16379"/>
    <cellStyle name="Percent 4 14 7" xfId="16380"/>
    <cellStyle name="Percent 4 14 8" xfId="16381"/>
    <cellStyle name="Percent 4 14 9" xfId="16382"/>
    <cellStyle name="Percent 4 15" xfId="16383"/>
    <cellStyle name="Percent 4 15 10" xfId="16384"/>
    <cellStyle name="Percent 4 15 11" xfId="16385"/>
    <cellStyle name="Percent 4 15 12" xfId="16386"/>
    <cellStyle name="Percent 4 15 13" xfId="16387"/>
    <cellStyle name="Percent 4 15 14" xfId="16388"/>
    <cellStyle name="Percent 4 15 15" xfId="16389"/>
    <cellStyle name="Percent 4 15 16" xfId="16390"/>
    <cellStyle name="Percent 4 15 17" xfId="16391"/>
    <cellStyle name="Percent 4 15 18" xfId="16392"/>
    <cellStyle name="Percent 4 15 19" xfId="16393"/>
    <cellStyle name="Percent 4 15 2" xfId="16394"/>
    <cellStyle name="Percent 4 15 3" xfId="16395"/>
    <cellStyle name="Percent 4 15 4" xfId="16396"/>
    <cellStyle name="Percent 4 15 5" xfId="16397"/>
    <cellStyle name="Percent 4 15 6" xfId="16398"/>
    <cellStyle name="Percent 4 15 7" xfId="16399"/>
    <cellStyle name="Percent 4 15 8" xfId="16400"/>
    <cellStyle name="Percent 4 15 9" xfId="16401"/>
    <cellStyle name="Percent 4 16" xfId="16402"/>
    <cellStyle name="Percent 4 17" xfId="16403"/>
    <cellStyle name="Percent 4 18" xfId="16404"/>
    <cellStyle name="Percent 4 19" xfId="16405"/>
    <cellStyle name="Percent 4 2" xfId="3342"/>
    <cellStyle name="Percent 4 20" xfId="16406"/>
    <cellStyle name="Percent 4 21" xfId="16407"/>
    <cellStyle name="Percent 4 22" xfId="16408"/>
    <cellStyle name="Percent 4 23" xfId="16409"/>
    <cellStyle name="Percent 4 24" xfId="16410"/>
    <cellStyle name="Percent 4 25" xfId="16411"/>
    <cellStyle name="Percent 4 26" xfId="16412"/>
    <cellStyle name="Percent 4 27" xfId="16413"/>
    <cellStyle name="Percent 4 28" xfId="16414"/>
    <cellStyle name="Percent 4 29" xfId="16415"/>
    <cellStyle name="Percent 4 3" xfId="3343"/>
    <cellStyle name="Percent 4 30" xfId="16416"/>
    <cellStyle name="Percent 4 31" xfId="16417"/>
    <cellStyle name="Percent 4 32" xfId="16418"/>
    <cellStyle name="Percent 4 33" xfId="16419"/>
    <cellStyle name="Percent 4 4" xfId="3344"/>
    <cellStyle name="Percent 4 5" xfId="3345"/>
    <cellStyle name="Percent 4 6" xfId="3346"/>
    <cellStyle name="Percent 4 7" xfId="3347"/>
    <cellStyle name="Percent 4 8" xfId="3348"/>
    <cellStyle name="Percent 4 9" xfId="3349"/>
    <cellStyle name="Percent 5" xfId="30"/>
    <cellStyle name="Percent 6" xfId="16826"/>
    <cellStyle name="Percent 7" xfId="16827"/>
    <cellStyle name="Percent 8" xfId="16828"/>
    <cellStyle name="PERCENTAGE" xfId="16829"/>
    <cellStyle name="PHANG" xfId="16838"/>
    <cellStyle name="PrePop Currency (0)" xfId="16830"/>
    <cellStyle name="PrePop Currency (2)" xfId="16831"/>
    <cellStyle name="PrePop Units (0)" xfId="16832"/>
    <cellStyle name="PrePop Units (1)" xfId="16833"/>
    <cellStyle name="PrePop Units (2)" xfId="16834"/>
    <cellStyle name="pricing" xfId="16835"/>
    <cellStyle name="PSChar" xfId="16836"/>
    <cellStyle name="PSHeading" xfId="16837"/>
    <cellStyle name="RevList" xfId="16839"/>
    <cellStyle name="S—_x005f_x0008_" xfId="16840"/>
    <cellStyle name="Style 1" xfId="3350"/>
    <cellStyle name="Style 2" xfId="16841"/>
    <cellStyle name="Style 3" xfId="16842"/>
    <cellStyle name="Style 4" xfId="16843"/>
    <cellStyle name="subhead" xfId="16844"/>
    <cellStyle name="Subtotal" xfId="16845"/>
    <cellStyle name="T" xfId="16846"/>
    <cellStyle name="T 2" xfId="16847"/>
    <cellStyle name="T_Secondary June July Aug - incentive" xfId="16848"/>
    <cellStyle name="T_Secondary June July Aug - incentive 2" xfId="16849"/>
    <cellStyle name="T_Tay Bac 1" xfId="16850"/>
    <cellStyle name="T_Tay Bac 1 2" xfId="16851"/>
    <cellStyle name="Text Indent A" xfId="16852"/>
    <cellStyle name="Text Indent B" xfId="16853"/>
    <cellStyle name="Text Indent C" xfId="16854"/>
    <cellStyle name="th" xfId="16858"/>
    <cellStyle name="th 2" xfId="16859"/>
    <cellStyle name="þ_x005f_x001d_ð¤_x005f_x000c_¯þ_x005f_x0014__x005f_x000d_¨þU_x005f_x0001_À_x005f_x0004_ _x005f_x0015__x005f_x000f__x005f_x0001__x005f_x0001_" xfId="16860"/>
    <cellStyle name="þ_x005f_x001d_ðK_x005f_x000c_Fý_x005f_x001b__x005f_x000d_9ýU_x005f_x0001_Ð_x005f_x0008_¦)_x005f_x0007__x005f_x0001__x005f_x0001_" xfId="16861"/>
    <cellStyle name="Times New Roman" xfId="16855"/>
    <cellStyle name="Title 10" xfId="3351"/>
    <cellStyle name="Title 10 2" xfId="16420"/>
    <cellStyle name="Title 11" xfId="3352"/>
    <cellStyle name="Title 11 2" xfId="16421"/>
    <cellStyle name="Title 12" xfId="3353"/>
    <cellStyle name="Title 12 2" xfId="16422"/>
    <cellStyle name="Title 13" xfId="3354"/>
    <cellStyle name="Title 13 2" xfId="16423"/>
    <cellStyle name="Title 14" xfId="3355"/>
    <cellStyle name="Title 14 2" xfId="16424"/>
    <cellStyle name="Title 15" xfId="3356"/>
    <cellStyle name="Title 15 2" xfId="16425"/>
    <cellStyle name="Title 16" xfId="3357"/>
    <cellStyle name="Title 16 2" xfId="16426"/>
    <cellStyle name="Title 17" xfId="3358"/>
    <cellStyle name="Title 17 2" xfId="16427"/>
    <cellStyle name="Title 18" xfId="3359"/>
    <cellStyle name="Title 18 2" xfId="16428"/>
    <cellStyle name="Title 19" xfId="3360"/>
    <cellStyle name="Title 19 2" xfId="16429"/>
    <cellStyle name="Title 2" xfId="3361"/>
    <cellStyle name="Title 2 2" xfId="3362"/>
    <cellStyle name="Title 2 2 2" xfId="16430"/>
    <cellStyle name="Title 2 3" xfId="16431"/>
    <cellStyle name="Title 20" xfId="3363"/>
    <cellStyle name="Title 20 2" xfId="16432"/>
    <cellStyle name="Title 21" xfId="3364"/>
    <cellStyle name="Title 21 2" xfId="16433"/>
    <cellStyle name="Title 22" xfId="3365"/>
    <cellStyle name="Title 22 2" xfId="16434"/>
    <cellStyle name="Title 23" xfId="3366"/>
    <cellStyle name="Title 23 2" xfId="16435"/>
    <cellStyle name="Title 24" xfId="3367"/>
    <cellStyle name="Title 24 2" xfId="16436"/>
    <cellStyle name="Title 25" xfId="3368"/>
    <cellStyle name="Title 25 2" xfId="16437"/>
    <cellStyle name="Title 26" xfId="3369"/>
    <cellStyle name="Title 26 2" xfId="16438"/>
    <cellStyle name="Title 27" xfId="3370"/>
    <cellStyle name="Title 27 2" xfId="16439"/>
    <cellStyle name="Title 28" xfId="3371"/>
    <cellStyle name="Title 28 2" xfId="16440"/>
    <cellStyle name="Title 29" xfId="3372"/>
    <cellStyle name="Title 29 2" xfId="16441"/>
    <cellStyle name="Title 3" xfId="3373"/>
    <cellStyle name="Title 3 2" xfId="16442"/>
    <cellStyle name="Title 30" xfId="3374"/>
    <cellStyle name="Title 30 2" xfId="16443"/>
    <cellStyle name="Title 31" xfId="3375"/>
    <cellStyle name="Title 31 2" xfId="16444"/>
    <cellStyle name="Title 32" xfId="3376"/>
    <cellStyle name="Title 32 2" xfId="16445"/>
    <cellStyle name="Title 33" xfId="3377"/>
    <cellStyle name="Title 33 2" xfId="16446"/>
    <cellStyle name="Title 34" xfId="3378"/>
    <cellStyle name="Title 34 2" xfId="16447"/>
    <cellStyle name="Title 35" xfId="3379"/>
    <cellStyle name="Title 35 2" xfId="16448"/>
    <cellStyle name="Title 36" xfId="3380"/>
    <cellStyle name="Title 36 2" xfId="16449"/>
    <cellStyle name="Title 37" xfId="3381"/>
    <cellStyle name="Title 37 2" xfId="16450"/>
    <cellStyle name="Title 38" xfId="3382"/>
    <cellStyle name="Title 38 2" xfId="16451"/>
    <cellStyle name="Title 39" xfId="3383"/>
    <cellStyle name="Title 39 2" xfId="16452"/>
    <cellStyle name="Title 4" xfId="3384"/>
    <cellStyle name="Title 4 2" xfId="16453"/>
    <cellStyle name="Title 40" xfId="3385"/>
    <cellStyle name="Title 40 2" xfId="16454"/>
    <cellStyle name="Title 41" xfId="3386"/>
    <cellStyle name="Title 41 2" xfId="16455"/>
    <cellStyle name="Title 42" xfId="3387"/>
    <cellStyle name="Title 42 2" xfId="16456"/>
    <cellStyle name="Title 43" xfId="3388"/>
    <cellStyle name="Title 43 2" xfId="16457"/>
    <cellStyle name="Title 44" xfId="3389"/>
    <cellStyle name="Title 44 2" xfId="16458"/>
    <cellStyle name="Title 45" xfId="3390"/>
    <cellStyle name="Title 45 2" xfId="16459"/>
    <cellStyle name="Title 46" xfId="3391"/>
    <cellStyle name="Title 46 2" xfId="16460"/>
    <cellStyle name="Title 47" xfId="3392"/>
    <cellStyle name="Title 47 2" xfId="16461"/>
    <cellStyle name="Title 48" xfId="3393"/>
    <cellStyle name="Title 48 2" xfId="16462"/>
    <cellStyle name="Title 49" xfId="3394"/>
    <cellStyle name="Title 49 2" xfId="16463"/>
    <cellStyle name="Title 5" xfId="3395"/>
    <cellStyle name="Title 5 2" xfId="16464"/>
    <cellStyle name="Title 50" xfId="3396"/>
    <cellStyle name="Title 50 2" xfId="16465"/>
    <cellStyle name="Title 51" xfId="3397"/>
    <cellStyle name="Title 51 2" xfId="16466"/>
    <cellStyle name="Title 52" xfId="3398"/>
    <cellStyle name="Title 52 2" xfId="16467"/>
    <cellStyle name="Title 53" xfId="3399"/>
    <cellStyle name="Title 53 2" xfId="16468"/>
    <cellStyle name="Title 54" xfId="3400"/>
    <cellStyle name="Title 54 2" xfId="16469"/>
    <cellStyle name="Title 55" xfId="3401"/>
    <cellStyle name="Title 55 2" xfId="16470"/>
    <cellStyle name="Title 56" xfId="3402"/>
    <cellStyle name="Title 56 2" xfId="16471"/>
    <cellStyle name="Title 57" xfId="3403"/>
    <cellStyle name="Title 57 2" xfId="16472"/>
    <cellStyle name="Title 58" xfId="3404"/>
    <cellStyle name="Title 58 2" xfId="16473"/>
    <cellStyle name="Title 59" xfId="3405"/>
    <cellStyle name="Title 59 2" xfId="16474"/>
    <cellStyle name="Title 6" xfId="3406"/>
    <cellStyle name="Title 6 2" xfId="16475"/>
    <cellStyle name="Title 60" xfId="16476"/>
    <cellStyle name="Title 7" xfId="3407"/>
    <cellStyle name="Title 7 2" xfId="16477"/>
    <cellStyle name="Title 8" xfId="3408"/>
    <cellStyle name="Title 8 2" xfId="16478"/>
    <cellStyle name="Title 9" xfId="3409"/>
    <cellStyle name="Title 9 2" xfId="16479"/>
    <cellStyle name="Total 10" xfId="3410"/>
    <cellStyle name="Total 10 2" xfId="16480"/>
    <cellStyle name="Total 100" xfId="3411"/>
    <cellStyle name="Total 100 2" xfId="16481"/>
    <cellStyle name="Total 101" xfId="3412"/>
    <cellStyle name="Total 101 2" xfId="16482"/>
    <cellStyle name="Total 102" xfId="16483"/>
    <cellStyle name="Total 103" xfId="16484"/>
    <cellStyle name="Total 104" xfId="16485"/>
    <cellStyle name="Total 105" xfId="16486"/>
    <cellStyle name="Total 106" xfId="16487"/>
    <cellStyle name="Total 107" xfId="16488"/>
    <cellStyle name="Total 108" xfId="16489"/>
    <cellStyle name="Total 109" xfId="16490"/>
    <cellStyle name="Total 11" xfId="3413"/>
    <cellStyle name="Total 11 2" xfId="16491"/>
    <cellStyle name="Total 110" xfId="16492"/>
    <cellStyle name="Total 111" xfId="16493"/>
    <cellStyle name="Total 112" xfId="16494"/>
    <cellStyle name="Total 113" xfId="16495"/>
    <cellStyle name="Total 114" xfId="16496"/>
    <cellStyle name="Total 115" xfId="16497"/>
    <cellStyle name="Total 116" xfId="16498"/>
    <cellStyle name="Total 117" xfId="16499"/>
    <cellStyle name="Total 118" xfId="16500"/>
    <cellStyle name="Total 119" xfId="16501"/>
    <cellStyle name="Total 12" xfId="3414"/>
    <cellStyle name="Total 12 2" xfId="16502"/>
    <cellStyle name="Total 120" xfId="16503"/>
    <cellStyle name="Total 121" xfId="16504"/>
    <cellStyle name="Total 13" xfId="3415"/>
    <cellStyle name="Total 13 2" xfId="16505"/>
    <cellStyle name="Total 14" xfId="3416"/>
    <cellStyle name="Total 14 2" xfId="16506"/>
    <cellStyle name="Total 15" xfId="3417"/>
    <cellStyle name="Total 15 2" xfId="16507"/>
    <cellStyle name="Total 16" xfId="3418"/>
    <cellStyle name="Total 16 2" xfId="16508"/>
    <cellStyle name="Total 17" xfId="3419"/>
    <cellStyle name="Total 17 2" xfId="16509"/>
    <cellStyle name="Total 18" xfId="3420"/>
    <cellStyle name="Total 18 2" xfId="16510"/>
    <cellStyle name="Total 19" xfId="3421"/>
    <cellStyle name="Total 19 2" xfId="16511"/>
    <cellStyle name="Total 2" xfId="3422"/>
    <cellStyle name="Total 2 2" xfId="3423"/>
    <cellStyle name="Total 2 2 2" xfId="16512"/>
    <cellStyle name="Total 2 3" xfId="16513"/>
    <cellStyle name="Total 20" xfId="3424"/>
    <cellStyle name="Total 20 2" xfId="16514"/>
    <cellStyle name="Total 21" xfId="3425"/>
    <cellStyle name="Total 21 2" xfId="16515"/>
    <cellStyle name="Total 22" xfId="3426"/>
    <cellStyle name="Total 22 2" xfId="16516"/>
    <cellStyle name="Total 23" xfId="3427"/>
    <cellStyle name="Total 23 2" xfId="16517"/>
    <cellStyle name="Total 24" xfId="3428"/>
    <cellStyle name="Total 24 2" xfId="16518"/>
    <cellStyle name="Total 25" xfId="3429"/>
    <cellStyle name="Total 25 2" xfId="16519"/>
    <cellStyle name="Total 26" xfId="3430"/>
    <cellStyle name="Total 26 2" xfId="16520"/>
    <cellStyle name="Total 27" xfId="3431"/>
    <cellStyle name="Total 27 2" xfId="16521"/>
    <cellStyle name="Total 28" xfId="3432"/>
    <cellStyle name="Total 28 2" xfId="16522"/>
    <cellStyle name="Total 29" xfId="3433"/>
    <cellStyle name="Total 29 2" xfId="16523"/>
    <cellStyle name="Total 3" xfId="3434"/>
    <cellStyle name="Total 3 2" xfId="16524"/>
    <cellStyle name="Total 30" xfId="3435"/>
    <cellStyle name="Total 30 2" xfId="16525"/>
    <cellStyle name="Total 31" xfId="3436"/>
    <cellStyle name="Total 31 2" xfId="16526"/>
    <cellStyle name="Total 32" xfId="3437"/>
    <cellStyle name="Total 32 2" xfId="16527"/>
    <cellStyle name="Total 33" xfId="3438"/>
    <cellStyle name="Total 33 2" xfId="16528"/>
    <cellStyle name="Total 34" xfId="3439"/>
    <cellStyle name="Total 34 2" xfId="16529"/>
    <cellStyle name="Total 35" xfId="3440"/>
    <cellStyle name="Total 35 2" xfId="16530"/>
    <cellStyle name="Total 36" xfId="3441"/>
    <cellStyle name="Total 36 2" xfId="16531"/>
    <cellStyle name="Total 37" xfId="3442"/>
    <cellStyle name="Total 37 2" xfId="16532"/>
    <cellStyle name="Total 38" xfId="3443"/>
    <cellStyle name="Total 38 2" xfId="16533"/>
    <cellStyle name="Total 39" xfId="3444"/>
    <cellStyle name="Total 39 2" xfId="16534"/>
    <cellStyle name="Total 4" xfId="3445"/>
    <cellStyle name="Total 4 2" xfId="16535"/>
    <cellStyle name="Total 40" xfId="3446"/>
    <cellStyle name="Total 40 2" xfId="16536"/>
    <cellStyle name="Total 41" xfId="3447"/>
    <cellStyle name="Total 41 2" xfId="16537"/>
    <cellStyle name="Total 42" xfId="3448"/>
    <cellStyle name="Total 42 2" xfId="16538"/>
    <cellStyle name="Total 43" xfId="3449"/>
    <cellStyle name="Total 43 2" xfId="16539"/>
    <cellStyle name="Total 44" xfId="3450"/>
    <cellStyle name="Total 44 2" xfId="16540"/>
    <cellStyle name="Total 45" xfId="3451"/>
    <cellStyle name="Total 45 2" xfId="16541"/>
    <cellStyle name="Total 46" xfId="3452"/>
    <cellStyle name="Total 46 2" xfId="16542"/>
    <cellStyle name="Total 47" xfId="3453"/>
    <cellStyle name="Total 47 2" xfId="16543"/>
    <cellStyle name="Total 48" xfId="3454"/>
    <cellStyle name="Total 48 2" xfId="16544"/>
    <cellStyle name="Total 49" xfId="3455"/>
    <cellStyle name="Total 49 2" xfId="16545"/>
    <cellStyle name="Total 5" xfId="3456"/>
    <cellStyle name="Total 5 2" xfId="16546"/>
    <cellStyle name="Total 50" xfId="3457"/>
    <cellStyle name="Total 50 2" xfId="16547"/>
    <cellStyle name="Total 51" xfId="3458"/>
    <cellStyle name="Total 51 2" xfId="16548"/>
    <cellStyle name="Total 52" xfId="3459"/>
    <cellStyle name="Total 52 2" xfId="16549"/>
    <cellStyle name="Total 53" xfId="3460"/>
    <cellStyle name="Total 53 2" xfId="16550"/>
    <cellStyle name="Total 54" xfId="3461"/>
    <cellStyle name="Total 54 2" xfId="16551"/>
    <cellStyle name="Total 55" xfId="3462"/>
    <cellStyle name="Total 55 2" xfId="16552"/>
    <cellStyle name="Total 56" xfId="3463"/>
    <cellStyle name="Total 56 2" xfId="16553"/>
    <cellStyle name="Total 57" xfId="3464"/>
    <cellStyle name="Total 57 2" xfId="16554"/>
    <cellStyle name="Total 58" xfId="3465"/>
    <cellStyle name="Total 58 2" xfId="16555"/>
    <cellStyle name="Total 59" xfId="3466"/>
    <cellStyle name="Total 59 2" xfId="16556"/>
    <cellStyle name="Total 6" xfId="3467"/>
    <cellStyle name="Total 6 2" xfId="16557"/>
    <cellStyle name="Total 60" xfId="3468"/>
    <cellStyle name="Total 60 2" xfId="16558"/>
    <cellStyle name="Total 61" xfId="3469"/>
    <cellStyle name="Total 61 2" xfId="16559"/>
    <cellStyle name="Total 62" xfId="3470"/>
    <cellStyle name="Total 62 2" xfId="16560"/>
    <cellStyle name="Total 63" xfId="3471"/>
    <cellStyle name="Total 63 2" xfId="16561"/>
    <cellStyle name="Total 64" xfId="3472"/>
    <cellStyle name="Total 64 2" xfId="16562"/>
    <cellStyle name="Total 65" xfId="3473"/>
    <cellStyle name="Total 65 2" xfId="16563"/>
    <cellStyle name="Total 66" xfId="3474"/>
    <cellStyle name="Total 66 2" xfId="16564"/>
    <cellStyle name="Total 67" xfId="3475"/>
    <cellStyle name="Total 67 2" xfId="16565"/>
    <cellStyle name="Total 68" xfId="3476"/>
    <cellStyle name="Total 68 2" xfId="16566"/>
    <cellStyle name="Total 69" xfId="3477"/>
    <cellStyle name="Total 69 2" xfId="16567"/>
    <cellStyle name="Total 7" xfId="3478"/>
    <cellStyle name="Total 7 2" xfId="16568"/>
    <cellStyle name="Total 70" xfId="3479"/>
    <cellStyle name="Total 70 2" xfId="16569"/>
    <cellStyle name="Total 71" xfId="3480"/>
    <cellStyle name="Total 71 2" xfId="16570"/>
    <cellStyle name="Total 72" xfId="3481"/>
    <cellStyle name="Total 72 2" xfId="16571"/>
    <cellStyle name="Total 73" xfId="3482"/>
    <cellStyle name="Total 73 2" xfId="16572"/>
    <cellStyle name="Total 74" xfId="3483"/>
    <cellStyle name="Total 74 2" xfId="16573"/>
    <cellStyle name="Total 75" xfId="3484"/>
    <cellStyle name="Total 75 2" xfId="16574"/>
    <cellStyle name="Total 76" xfId="3485"/>
    <cellStyle name="Total 76 2" xfId="16575"/>
    <cellStyle name="Total 77" xfId="3486"/>
    <cellStyle name="Total 77 2" xfId="16576"/>
    <cellStyle name="Total 78" xfId="3487"/>
    <cellStyle name="Total 78 2" xfId="16577"/>
    <cellStyle name="Total 79" xfId="3488"/>
    <cellStyle name="Total 79 2" xfId="16578"/>
    <cellStyle name="Total 8" xfId="3489"/>
    <cellStyle name="Total 8 2" xfId="16579"/>
    <cellStyle name="Total 80" xfId="3490"/>
    <cellStyle name="Total 80 2" xfId="16580"/>
    <cellStyle name="Total 81" xfId="3491"/>
    <cellStyle name="Total 81 2" xfId="16581"/>
    <cellStyle name="Total 82" xfId="3492"/>
    <cellStyle name="Total 82 2" xfId="16582"/>
    <cellStyle name="Total 83" xfId="3493"/>
    <cellStyle name="Total 83 2" xfId="16583"/>
    <cellStyle name="Total 84" xfId="3494"/>
    <cellStyle name="Total 84 2" xfId="16584"/>
    <cellStyle name="Total 85" xfId="3495"/>
    <cellStyle name="Total 85 2" xfId="16585"/>
    <cellStyle name="Total 86" xfId="3496"/>
    <cellStyle name="Total 86 2" xfId="16586"/>
    <cellStyle name="Total 87" xfId="3497"/>
    <cellStyle name="Total 87 2" xfId="16587"/>
    <cellStyle name="Total 88" xfId="3498"/>
    <cellStyle name="Total 88 2" xfId="16588"/>
    <cellStyle name="Total 89" xfId="3499"/>
    <cellStyle name="Total 89 2" xfId="16589"/>
    <cellStyle name="Total 9" xfId="3500"/>
    <cellStyle name="Total 9 2" xfId="16590"/>
    <cellStyle name="Total 90" xfId="3501"/>
    <cellStyle name="Total 90 2" xfId="16591"/>
    <cellStyle name="Total 91" xfId="3502"/>
    <cellStyle name="Total 91 2" xfId="16592"/>
    <cellStyle name="Total 92" xfId="3503"/>
    <cellStyle name="Total 92 2" xfId="16593"/>
    <cellStyle name="Total 93" xfId="3504"/>
    <cellStyle name="Total 93 2" xfId="16594"/>
    <cellStyle name="Total 94" xfId="3505"/>
    <cellStyle name="Total 94 2" xfId="16595"/>
    <cellStyle name="Total 95" xfId="3506"/>
    <cellStyle name="Total 95 2" xfId="16596"/>
    <cellStyle name="Total 96" xfId="3507"/>
    <cellStyle name="Total 96 2" xfId="16597"/>
    <cellStyle name="Total 97" xfId="3508"/>
    <cellStyle name="Total 97 2" xfId="16598"/>
    <cellStyle name="Total 98" xfId="3509"/>
    <cellStyle name="Total 98 2" xfId="16599"/>
    <cellStyle name="Total 99" xfId="3510"/>
    <cellStyle name="Total 99 2" xfId="16600"/>
    <cellStyle name="Tusental (0)_pldt" xfId="16856"/>
    <cellStyle name="Tusental_pldt" xfId="16857"/>
    <cellStyle name="Valuta (0)_pldt" xfId="16862"/>
    <cellStyle name="Valuta_pldt" xfId="16863"/>
    <cellStyle name="viet" xfId="16864"/>
    <cellStyle name="viet2" xfId="16865"/>
    <cellStyle name="viet2 2" xfId="16866"/>
    <cellStyle name="VN new romanNormal" xfId="16867"/>
    <cellStyle name="VN time new roman" xfId="16868"/>
    <cellStyle name="vnbo" xfId="16869"/>
    <cellStyle name="vnbo 2" xfId="16870"/>
    <cellStyle name="vnhead1" xfId="16873"/>
    <cellStyle name="vnhead1 2" xfId="16874"/>
    <cellStyle name="vnhead2" xfId="16875"/>
    <cellStyle name="vnhead2 2" xfId="16876"/>
    <cellStyle name="vnhead3" xfId="16877"/>
    <cellStyle name="vnhead3 2" xfId="16878"/>
    <cellStyle name="vnhead4" xfId="16879"/>
    <cellStyle name="vntxt1" xfId="16871"/>
    <cellStyle name="vntxt2" xfId="16872"/>
    <cellStyle name="Währung [0]_68574_Materialbedarfsliste" xfId="16880"/>
    <cellStyle name="Währung_68574_Materialbedarfsliste" xfId="16881"/>
    <cellStyle name="Warning Text 10" xfId="3511"/>
    <cellStyle name="Warning Text 10 2" xfId="16601"/>
    <cellStyle name="Warning Text 11" xfId="3512"/>
    <cellStyle name="Warning Text 11 2" xfId="16602"/>
    <cellStyle name="Warning Text 12" xfId="3513"/>
    <cellStyle name="Warning Text 12 2" xfId="16603"/>
    <cellStyle name="Warning Text 13" xfId="3514"/>
    <cellStyle name="Warning Text 13 2" xfId="16604"/>
    <cellStyle name="Warning Text 14" xfId="3515"/>
    <cellStyle name="Warning Text 14 2" xfId="16605"/>
    <cellStyle name="Warning Text 15" xfId="3516"/>
    <cellStyle name="Warning Text 15 2" xfId="16606"/>
    <cellStyle name="Warning Text 16" xfId="3517"/>
    <cellStyle name="Warning Text 16 2" xfId="16607"/>
    <cellStyle name="Warning Text 17" xfId="3518"/>
    <cellStyle name="Warning Text 17 2" xfId="16608"/>
    <cellStyle name="Warning Text 18" xfId="3519"/>
    <cellStyle name="Warning Text 18 2" xfId="16609"/>
    <cellStyle name="Warning Text 19" xfId="3520"/>
    <cellStyle name="Warning Text 19 2" xfId="16610"/>
    <cellStyle name="Warning Text 2" xfId="3521"/>
    <cellStyle name="Warning Text 2 2" xfId="3522"/>
    <cellStyle name="Warning Text 2 2 2" xfId="16611"/>
    <cellStyle name="Warning Text 2 3" xfId="16612"/>
    <cellStyle name="Warning Text 20" xfId="3523"/>
    <cellStyle name="Warning Text 20 2" xfId="16613"/>
    <cellStyle name="Warning Text 21" xfId="3524"/>
    <cellStyle name="Warning Text 21 2" xfId="16614"/>
    <cellStyle name="Warning Text 22" xfId="3525"/>
    <cellStyle name="Warning Text 22 2" xfId="16615"/>
    <cellStyle name="Warning Text 23" xfId="3526"/>
    <cellStyle name="Warning Text 23 2" xfId="16616"/>
    <cellStyle name="Warning Text 24" xfId="3527"/>
    <cellStyle name="Warning Text 24 2" xfId="16617"/>
    <cellStyle name="Warning Text 25" xfId="3528"/>
    <cellStyle name="Warning Text 25 2" xfId="16618"/>
    <cellStyle name="Warning Text 26" xfId="3529"/>
    <cellStyle name="Warning Text 26 2" xfId="16619"/>
    <cellStyle name="Warning Text 27" xfId="3530"/>
    <cellStyle name="Warning Text 27 2" xfId="16620"/>
    <cellStyle name="Warning Text 28" xfId="3531"/>
    <cellStyle name="Warning Text 28 2" xfId="16621"/>
    <cellStyle name="Warning Text 29" xfId="3532"/>
    <cellStyle name="Warning Text 29 2" xfId="16622"/>
    <cellStyle name="Warning Text 3" xfId="3533"/>
    <cellStyle name="Warning Text 3 2" xfId="16623"/>
    <cellStyle name="Warning Text 30" xfId="3534"/>
    <cellStyle name="Warning Text 30 2" xfId="16624"/>
    <cellStyle name="Warning Text 31" xfId="3535"/>
    <cellStyle name="Warning Text 31 2" xfId="16625"/>
    <cellStyle name="Warning Text 32" xfId="3536"/>
    <cellStyle name="Warning Text 32 2" xfId="16626"/>
    <cellStyle name="Warning Text 33" xfId="3537"/>
    <cellStyle name="Warning Text 33 2" xfId="16627"/>
    <cellStyle name="Warning Text 34" xfId="3538"/>
    <cellStyle name="Warning Text 34 2" xfId="16628"/>
    <cellStyle name="Warning Text 35" xfId="3539"/>
    <cellStyle name="Warning Text 35 2" xfId="16629"/>
    <cellStyle name="Warning Text 36" xfId="3540"/>
    <cellStyle name="Warning Text 36 2" xfId="16630"/>
    <cellStyle name="Warning Text 37" xfId="3541"/>
    <cellStyle name="Warning Text 37 2" xfId="16631"/>
    <cellStyle name="Warning Text 38" xfId="3542"/>
    <cellStyle name="Warning Text 38 2" xfId="16632"/>
    <cellStyle name="Warning Text 39" xfId="3543"/>
    <cellStyle name="Warning Text 39 2" xfId="16633"/>
    <cellStyle name="Warning Text 4" xfId="3544"/>
    <cellStyle name="Warning Text 4 2" xfId="16634"/>
    <cellStyle name="Warning Text 40" xfId="3545"/>
    <cellStyle name="Warning Text 40 2" xfId="16635"/>
    <cellStyle name="Warning Text 41" xfId="3546"/>
    <cellStyle name="Warning Text 41 2" xfId="16636"/>
    <cellStyle name="Warning Text 42" xfId="3547"/>
    <cellStyle name="Warning Text 42 2" xfId="16637"/>
    <cellStyle name="Warning Text 43" xfId="3548"/>
    <cellStyle name="Warning Text 43 2" xfId="16638"/>
    <cellStyle name="Warning Text 44" xfId="3549"/>
    <cellStyle name="Warning Text 44 2" xfId="16639"/>
    <cellStyle name="Warning Text 45" xfId="3550"/>
    <cellStyle name="Warning Text 45 2" xfId="16640"/>
    <cellStyle name="Warning Text 46" xfId="3551"/>
    <cellStyle name="Warning Text 46 2" xfId="16641"/>
    <cellStyle name="Warning Text 47" xfId="3552"/>
    <cellStyle name="Warning Text 47 2" xfId="16642"/>
    <cellStyle name="Warning Text 48" xfId="3553"/>
    <cellStyle name="Warning Text 48 2" xfId="16643"/>
    <cellStyle name="Warning Text 49" xfId="3554"/>
    <cellStyle name="Warning Text 49 2" xfId="16644"/>
    <cellStyle name="Warning Text 5" xfId="3555"/>
    <cellStyle name="Warning Text 5 2" xfId="16645"/>
    <cellStyle name="Warning Text 50" xfId="3556"/>
    <cellStyle name="Warning Text 50 2" xfId="16646"/>
    <cellStyle name="Warning Text 51" xfId="3557"/>
    <cellStyle name="Warning Text 51 2" xfId="16647"/>
    <cellStyle name="Warning Text 52" xfId="3558"/>
    <cellStyle name="Warning Text 52 2" xfId="16648"/>
    <cellStyle name="Warning Text 53" xfId="3559"/>
    <cellStyle name="Warning Text 53 2" xfId="16649"/>
    <cellStyle name="Warning Text 54" xfId="3560"/>
    <cellStyle name="Warning Text 54 2" xfId="16650"/>
    <cellStyle name="Warning Text 55" xfId="3561"/>
    <cellStyle name="Warning Text 55 2" xfId="16651"/>
    <cellStyle name="Warning Text 56" xfId="3562"/>
    <cellStyle name="Warning Text 56 2" xfId="16652"/>
    <cellStyle name="Warning Text 57" xfId="3563"/>
    <cellStyle name="Warning Text 57 2" xfId="16653"/>
    <cellStyle name="Warning Text 58" xfId="3564"/>
    <cellStyle name="Warning Text 58 2" xfId="16654"/>
    <cellStyle name="Warning Text 59" xfId="3565"/>
    <cellStyle name="Warning Text 59 2" xfId="16655"/>
    <cellStyle name="Warning Text 6" xfId="3566"/>
    <cellStyle name="Warning Text 6 2" xfId="16656"/>
    <cellStyle name="Warning Text 60" xfId="16657"/>
    <cellStyle name="Warning Text 7" xfId="3567"/>
    <cellStyle name="Warning Text 7 2" xfId="16658"/>
    <cellStyle name="Warning Text 8" xfId="3568"/>
    <cellStyle name="Warning Text 8 2" xfId="16659"/>
    <cellStyle name="Warning Text 9" xfId="3569"/>
    <cellStyle name="Warning Text 9 2" xfId="16660"/>
    <cellStyle name="xuan" xfId="16882"/>
    <cellStyle name="センター" xfId="16883"/>
    <cellStyle name="เครื่องหมายสกุลเงิน [0]_FTC_OFFER" xfId="16884"/>
    <cellStyle name="เครื่องหมายสกุลเงิน_FTC_OFFER" xfId="16885"/>
    <cellStyle name="ปกติ_FTC_OFFER" xfId="16886"/>
    <cellStyle name=" [0.00]_ Att. 1- Cover" xfId="16887"/>
    <cellStyle name="_ Att. 1- Cover" xfId="16888"/>
    <cellStyle name="?_ Att. 1- Cover" xfId="16889"/>
    <cellStyle name="똿뗦먛귟 [0.00]_PRODUCT DETAIL Q1" xfId="3570"/>
    <cellStyle name="똿뗦먛귟_PRODUCT DETAIL Q1" xfId="3571"/>
    <cellStyle name="믅됞 [0.00]_PRODUCT DETAIL Q1" xfId="3572"/>
    <cellStyle name="믅됞_PRODUCT DETAIL Q1" xfId="3573"/>
    <cellStyle name="백분율_95" xfId="16890"/>
    <cellStyle name="뷭?_BOOKSHIP" xfId="3574"/>
    <cellStyle name="콤마 [ - 유형1" xfId="16891"/>
    <cellStyle name="콤마 [ - 유형2" xfId="16892"/>
    <cellStyle name="콤마 [ - 유형3" xfId="16893"/>
    <cellStyle name="콤마 [ - 유형4" xfId="16894"/>
    <cellStyle name="콤마 [ - 유형5" xfId="16895"/>
    <cellStyle name="콤마 [ - 유형6" xfId="16896"/>
    <cellStyle name="콤마 [ - 유형7" xfId="16897"/>
    <cellStyle name="콤마 [ - 유형8" xfId="16898"/>
    <cellStyle name="콤마 [0]_ 비목별 월별기술 " xfId="16899"/>
    <cellStyle name="콤마_ 비목별 월별기술 " xfId="16900"/>
    <cellStyle name="통화 [0]_00ss ordersheet" xfId="16901"/>
    <cellStyle name="통화_00ss ordersheet" xfId="16902"/>
    <cellStyle name="표준_(정보부문)월별인원계획" xfId="3575"/>
    <cellStyle name="一般_00Q3902REV.1" xfId="16903"/>
    <cellStyle name="千分位[0]_00Q3902REV.1" xfId="16904"/>
    <cellStyle name="千分位_00Q3902REV.1" xfId="16905"/>
    <cellStyle name="常规_FY 0102 A&amp;P" xfId="16906"/>
    <cellStyle name="桁区切り [0.00]_††††† " xfId="16907"/>
    <cellStyle name="桁区切り_††††† " xfId="16908"/>
    <cellStyle name="標準_List-dwgis" xfId="16909"/>
    <cellStyle name="貨幣 [0]_00Q3902REV.1" xfId="16910"/>
    <cellStyle name="貨幣[0]_BRE" xfId="16911"/>
    <cellStyle name="貨幣_00Q3902REV.1" xfId="16912"/>
    <cellStyle name="通貨 [0.00]_††††† " xfId="16913"/>
    <cellStyle name="通貨_††††† " xfId="16914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EW%20THUY%20AN\06.%20HCM%20&amp;%20MT\Ma%20NV%20HC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M 1"/>
      <sheetName val="Sheet1"/>
      <sheetName val="Sale Man"/>
      <sheetName val="Sales man (WS.KA)"/>
      <sheetName val="SC"/>
      <sheetName val="Sales Sup"/>
      <sheetName val="ASM"/>
      <sheetName val="Probation"/>
      <sheetName val="Detail SM Daily-MTD"/>
      <sheetName val="Sell in"/>
      <sheetName val="Act vol case (2)"/>
    </sheetNames>
    <sheetDataSet>
      <sheetData sheetId="0" refreshError="1">
        <row r="2">
          <cell r="B2">
            <v>0</v>
          </cell>
        </row>
        <row r="3">
          <cell r="B3" t="str">
            <v>Nguyễn Đức Việt</v>
          </cell>
          <cell r="C3" t="str">
            <v>NBTS00001</v>
          </cell>
          <cell r="D3">
            <v>42552</v>
          </cell>
          <cell r="E3" t="str">
            <v>SS</v>
          </cell>
          <cell r="F3" t="str">
            <v>WS+KA</v>
          </cell>
          <cell r="G3" t="str">
            <v>Phúc An Bình  &amp; Hoàng Phúc</v>
          </cell>
        </row>
        <row r="4">
          <cell r="B4" t="str">
            <v>Nguyễn Thị Phương Thảo</v>
          </cell>
          <cell r="C4" t="str">
            <v>NBTS00002</v>
          </cell>
          <cell r="D4">
            <v>42422</v>
          </cell>
          <cell r="E4" t="str">
            <v>SM</v>
          </cell>
          <cell r="F4" t="str">
            <v>Tân Phú</v>
          </cell>
          <cell r="G4" t="str">
            <v>Phúc An Bình</v>
          </cell>
        </row>
        <row r="5">
          <cell r="B5" t="str">
            <v>Nguyễn Minh Hiền</v>
          </cell>
          <cell r="C5" t="str">
            <v>NBTS00004</v>
          </cell>
          <cell r="D5">
            <v>41761</v>
          </cell>
          <cell r="E5" t="str">
            <v>SM</v>
          </cell>
          <cell r="F5" t="str">
            <v>Tân Phú</v>
          </cell>
          <cell r="G5" t="str">
            <v>Hoàng Phúc</v>
          </cell>
        </row>
        <row r="6">
          <cell r="B6" t="str">
            <v>Mai Công Định</v>
          </cell>
          <cell r="C6" t="str">
            <v>NBTS00005</v>
          </cell>
          <cell r="D6">
            <v>41437</v>
          </cell>
          <cell r="E6" t="str">
            <v>SM</v>
          </cell>
          <cell r="F6" t="str">
            <v>Tân Phú</v>
          </cell>
          <cell r="G6" t="str">
            <v>Hoàng Phúc</v>
          </cell>
        </row>
        <row r="7">
          <cell r="B7" t="str">
            <v>Nguyễn Thị Lệ Hằng</v>
          </cell>
          <cell r="C7" t="str">
            <v>NBTS00006</v>
          </cell>
          <cell r="D7">
            <v>42795</v>
          </cell>
          <cell r="E7" t="str">
            <v>SM</v>
          </cell>
          <cell r="F7">
            <v>0</v>
          </cell>
          <cell r="G7" t="str">
            <v>Hoàng Phúc</v>
          </cell>
        </row>
        <row r="8">
          <cell r="B8" t="str">
            <v>Dương Thị Diễm Thanh</v>
          </cell>
          <cell r="C8" t="str">
            <v>NBTS00007</v>
          </cell>
          <cell r="D8">
            <v>42836</v>
          </cell>
          <cell r="E8" t="str">
            <v>SM</v>
          </cell>
          <cell r="F8" t="str">
            <v>Bình Chánh</v>
          </cell>
          <cell r="G8" t="str">
            <v>Châu Gia Khương</v>
          </cell>
        </row>
        <row r="9">
          <cell r="B9" t="str">
            <v>Trần Ngọc Ninh</v>
          </cell>
          <cell r="C9" t="str">
            <v>NBTS00008</v>
          </cell>
          <cell r="D9">
            <v>41699</v>
          </cell>
          <cell r="E9" t="str">
            <v>SM</v>
          </cell>
          <cell r="F9" t="str">
            <v>WS+KA</v>
          </cell>
          <cell r="G9" t="str">
            <v>Châu Gia Khương</v>
          </cell>
        </row>
        <row r="10">
          <cell r="B10" t="str">
            <v>Phạm Nhựt Nam</v>
          </cell>
          <cell r="C10" t="str">
            <v>NBTS00009</v>
          </cell>
          <cell r="D10">
            <v>42219</v>
          </cell>
          <cell r="E10" t="str">
            <v>SM</v>
          </cell>
          <cell r="F10" t="str">
            <v>Bình Chánh</v>
          </cell>
          <cell r="G10" t="str">
            <v>Vạn Sự Lợi</v>
          </cell>
        </row>
        <row r="11">
          <cell r="B11" t="str">
            <v>Chăn Sĩ Sơn Lâm</v>
          </cell>
          <cell r="C11" t="str">
            <v>NBTS00010</v>
          </cell>
          <cell r="D11">
            <v>41719</v>
          </cell>
          <cell r="E11" t="str">
            <v>SM</v>
          </cell>
          <cell r="F11" t="str">
            <v>Bình Chánh</v>
          </cell>
          <cell r="G11" t="str">
            <v>Vạn Sự Lợi</v>
          </cell>
        </row>
        <row r="12">
          <cell r="B12" t="str">
            <v>Phan Thế Trung</v>
          </cell>
          <cell r="C12" t="str">
            <v>NBTS00011</v>
          </cell>
          <cell r="D12">
            <v>41061</v>
          </cell>
          <cell r="E12" t="str">
            <v>SM</v>
          </cell>
          <cell r="F12" t="str">
            <v>WS+KA</v>
          </cell>
          <cell r="G12" t="str">
            <v>Vạn Sự Lợi</v>
          </cell>
        </row>
        <row r="13">
          <cell r="B13" t="str">
            <v>Trần Thị Sương</v>
          </cell>
          <cell r="C13" t="str">
            <v>NBTS00012</v>
          </cell>
          <cell r="D13">
            <v>41307</v>
          </cell>
          <cell r="E13" t="str">
            <v>SS</v>
          </cell>
          <cell r="F13" t="str">
            <v>Q1+3</v>
          </cell>
          <cell r="G13" t="str">
            <v>Mai Gia An</v>
          </cell>
        </row>
        <row r="14">
          <cell r="B14" t="str">
            <v>Nguyễn Xuân Phong</v>
          </cell>
          <cell r="C14" t="str">
            <v>NBTS00013</v>
          </cell>
          <cell r="D14">
            <v>40966</v>
          </cell>
          <cell r="E14" t="str">
            <v>SM</v>
          </cell>
          <cell r="F14" t="str">
            <v>Q1+3</v>
          </cell>
          <cell r="G14" t="str">
            <v>Mai Gia An</v>
          </cell>
        </row>
        <row r="15">
          <cell r="B15" t="str">
            <v>Đoàn Trọng Nam</v>
          </cell>
          <cell r="C15" t="str">
            <v>NBTS00014</v>
          </cell>
          <cell r="D15">
            <v>42278</v>
          </cell>
          <cell r="E15" t="str">
            <v>SM</v>
          </cell>
          <cell r="F15" t="str">
            <v>Q1+3</v>
          </cell>
          <cell r="G15" t="str">
            <v>Mai Gia An</v>
          </cell>
        </row>
        <row r="16">
          <cell r="B16" t="str">
            <v>Nguyễn Hoàng Bảo Châu</v>
          </cell>
          <cell r="C16" t="str">
            <v>NBTS00015</v>
          </cell>
          <cell r="D16">
            <v>42401</v>
          </cell>
          <cell r="E16" t="str">
            <v>SM</v>
          </cell>
          <cell r="F16" t="str">
            <v>Q1+3</v>
          </cell>
          <cell r="G16" t="str">
            <v>Mai Gia An</v>
          </cell>
        </row>
        <row r="17">
          <cell r="B17" t="str">
            <v>Trần Xuân Đầy</v>
          </cell>
          <cell r="C17" t="str">
            <v>NBTS00016</v>
          </cell>
          <cell r="D17">
            <v>42893</v>
          </cell>
          <cell r="E17" t="str">
            <v>SM</v>
          </cell>
          <cell r="F17" t="str">
            <v>Q1+3</v>
          </cell>
          <cell r="G17" t="str">
            <v>Mai Gia An</v>
          </cell>
        </row>
        <row r="18">
          <cell r="B18" t="str">
            <v>Nguyễn Ngọc Thật</v>
          </cell>
          <cell r="C18" t="str">
            <v>NBTS00017</v>
          </cell>
          <cell r="D18">
            <v>41002</v>
          </cell>
          <cell r="E18" t="str">
            <v>SS</v>
          </cell>
          <cell r="F18" t="str">
            <v>Tân Bình- Phú Nhuận</v>
          </cell>
          <cell r="G18" t="str">
            <v>Phương Trâm, Vuơng Dũng</v>
          </cell>
        </row>
        <row r="19">
          <cell r="B19" t="str">
            <v>Nguyễn Ngọc Lực</v>
          </cell>
          <cell r="C19" t="str">
            <v>NBTS00018</v>
          </cell>
          <cell r="D19">
            <v>41755</v>
          </cell>
          <cell r="E19" t="str">
            <v>SM</v>
          </cell>
          <cell r="F19" t="str">
            <v>Tân Bình- Phú Nhuận</v>
          </cell>
          <cell r="G19" t="str">
            <v>Phương Trâm</v>
          </cell>
        </row>
        <row r="20">
          <cell r="B20" t="str">
            <v>Nguyễn Huy Trung</v>
          </cell>
          <cell r="C20" t="str">
            <v>NBTS00019</v>
          </cell>
          <cell r="D20" t="str">
            <v>11/07/2016</v>
          </cell>
          <cell r="E20" t="str">
            <v>SM</v>
          </cell>
          <cell r="F20" t="str">
            <v>Tân Bình- Phú Nhuận</v>
          </cell>
          <cell r="G20" t="str">
            <v>Phương Trâm</v>
          </cell>
        </row>
        <row r="21">
          <cell r="B21" t="str">
            <v>Lê Văn Hạnh</v>
          </cell>
          <cell r="C21" t="str">
            <v>NBTS00020</v>
          </cell>
          <cell r="D21">
            <v>42553</v>
          </cell>
          <cell r="E21" t="str">
            <v>SM</v>
          </cell>
          <cell r="F21">
            <v>0</v>
          </cell>
          <cell r="G21" t="str">
            <v>Vuơng Dũng</v>
          </cell>
        </row>
        <row r="22">
          <cell r="B22" t="str">
            <v>Nguyễn Văn Hoàng</v>
          </cell>
          <cell r="C22" t="str">
            <v>NBTS00021</v>
          </cell>
          <cell r="D22">
            <v>41944</v>
          </cell>
          <cell r="E22" t="str">
            <v>SM</v>
          </cell>
          <cell r="F22" t="str">
            <v>Tân Bình- Phú Nhuận</v>
          </cell>
          <cell r="G22" t="str">
            <v>Vuơng Dũng</v>
          </cell>
        </row>
        <row r="23">
          <cell r="B23" t="str">
            <v>Nguyễn Công Phấn</v>
          </cell>
          <cell r="C23" t="str">
            <v>NBTS00022</v>
          </cell>
          <cell r="D23">
            <v>41470</v>
          </cell>
          <cell r="E23" t="str">
            <v>SS</v>
          </cell>
          <cell r="F23" t="str">
            <v>Nhà Bè</v>
          </cell>
          <cell r="G23" t="str">
            <v>Siêu Tính &amp; Trần Phạm Minh</v>
          </cell>
        </row>
        <row r="24">
          <cell r="B24" t="str">
            <v>Lê Bích Nhi</v>
          </cell>
          <cell r="C24" t="str">
            <v>NBTS00023</v>
          </cell>
          <cell r="D24">
            <v>42186</v>
          </cell>
          <cell r="E24" t="str">
            <v>SM</v>
          </cell>
          <cell r="F24" t="str">
            <v>Bình Tân</v>
          </cell>
          <cell r="G24" t="str">
            <v>Siêu Tính</v>
          </cell>
        </row>
        <row r="25">
          <cell r="B25" t="str">
            <v>Phạm Nhật Qui</v>
          </cell>
          <cell r="C25" t="str">
            <v>NBTS00024</v>
          </cell>
          <cell r="D25">
            <v>42826</v>
          </cell>
          <cell r="E25" t="str">
            <v>SM</v>
          </cell>
          <cell r="F25">
            <v>0</v>
          </cell>
          <cell r="G25" t="str">
            <v>Siêu Tính</v>
          </cell>
        </row>
        <row r="26">
          <cell r="B26" t="str">
            <v>Lai Thanh Sang</v>
          </cell>
          <cell r="C26" t="str">
            <v>NBTS00025</v>
          </cell>
          <cell r="D26">
            <v>42861</v>
          </cell>
          <cell r="E26" t="str">
            <v>SM</v>
          </cell>
          <cell r="F26" t="str">
            <v>WS+KA</v>
          </cell>
          <cell r="G26" t="str">
            <v>Trần Gia</v>
          </cell>
        </row>
        <row r="27">
          <cell r="B27" t="str">
            <v xml:space="preserve">Châu Duy Cường </v>
          </cell>
          <cell r="C27" t="str">
            <v>NBTS00026</v>
          </cell>
          <cell r="D27">
            <v>42513</v>
          </cell>
          <cell r="E27" t="str">
            <v>SS</v>
          </cell>
          <cell r="F27" t="str">
            <v>Tân Phú</v>
          </cell>
          <cell r="G27" t="str">
            <v>Diễm Phúc, LQK</v>
          </cell>
        </row>
        <row r="28">
          <cell r="B28" t="str">
            <v>Trịnh Công Phúc</v>
          </cell>
          <cell r="C28" t="str">
            <v>NBTS00027</v>
          </cell>
          <cell r="D28">
            <v>42644</v>
          </cell>
          <cell r="E28" t="str">
            <v>SM</v>
          </cell>
          <cell r="F28" t="str">
            <v>Quận 1</v>
          </cell>
          <cell r="G28" t="str">
            <v>Diễm Phúc</v>
          </cell>
        </row>
        <row r="29">
          <cell r="B29" t="str">
            <v>Lê Trần Thanh Phương</v>
          </cell>
          <cell r="C29" t="str">
            <v>NBTS00028</v>
          </cell>
          <cell r="D29">
            <v>42644</v>
          </cell>
          <cell r="E29" t="str">
            <v>SM</v>
          </cell>
          <cell r="F29" t="str">
            <v>Quận 1</v>
          </cell>
          <cell r="G29" t="str">
            <v>Diễm Phúc</v>
          </cell>
        </row>
        <row r="30">
          <cell r="B30" t="str">
            <v>Huỳnh Thanh Nam</v>
          </cell>
          <cell r="C30" t="str">
            <v>NBTS00029</v>
          </cell>
          <cell r="D30">
            <v>42401</v>
          </cell>
          <cell r="E30" t="str">
            <v>SM</v>
          </cell>
          <cell r="F30" t="str">
            <v>Quận 1</v>
          </cell>
          <cell r="G30" t="str">
            <v>Diễm Phúc</v>
          </cell>
        </row>
        <row r="31">
          <cell r="B31" t="str">
            <v xml:space="preserve">Võ Thị Thanh Thủy </v>
          </cell>
          <cell r="C31" t="str">
            <v>NBTS00030</v>
          </cell>
          <cell r="D31">
            <v>42898</v>
          </cell>
          <cell r="E31" t="str">
            <v>SM</v>
          </cell>
          <cell r="F31" t="str">
            <v>Quận 1</v>
          </cell>
          <cell r="G31" t="str">
            <v>Diễm Phúc</v>
          </cell>
        </row>
        <row r="32">
          <cell r="B32" t="str">
            <v>Trần Thị Trúc Ly</v>
          </cell>
          <cell r="C32" t="str">
            <v>NBTS00031</v>
          </cell>
          <cell r="D32">
            <v>42826</v>
          </cell>
          <cell r="E32" t="str">
            <v>SM</v>
          </cell>
          <cell r="F32">
            <v>0</v>
          </cell>
          <cell r="G32" t="str">
            <v>Long Quốc Kim</v>
          </cell>
        </row>
        <row r="33">
          <cell r="B33" t="str">
            <v>Lê Vũ Hoài Duy</v>
          </cell>
          <cell r="C33" t="str">
            <v>NBTS00032</v>
          </cell>
          <cell r="D33">
            <v>42065</v>
          </cell>
          <cell r="E33" t="str">
            <v>SM</v>
          </cell>
          <cell r="F33" t="str">
            <v>Quận 1</v>
          </cell>
          <cell r="G33" t="str">
            <v>Long Quốc Kim</v>
          </cell>
        </row>
        <row r="34">
          <cell r="B34" t="str">
            <v>Vũ Hải</v>
          </cell>
          <cell r="C34" t="str">
            <v>NBTS00033</v>
          </cell>
          <cell r="D34">
            <v>42898</v>
          </cell>
          <cell r="E34" t="str">
            <v>SM</v>
          </cell>
          <cell r="F34" t="str">
            <v>Quận 1</v>
          </cell>
          <cell r="G34" t="str">
            <v>Long Quốc Kim</v>
          </cell>
        </row>
        <row r="35">
          <cell r="B35" t="str">
            <v>Nguyễn Huy</v>
          </cell>
          <cell r="C35" t="str">
            <v>NBTS00034</v>
          </cell>
          <cell r="D35">
            <v>41335</v>
          </cell>
          <cell r="E35" t="str">
            <v>SS WS</v>
          </cell>
          <cell r="F35" t="str">
            <v>Bình Chánh</v>
          </cell>
          <cell r="G35" t="str">
            <v>WS 1</v>
          </cell>
        </row>
        <row r="36">
          <cell r="B36" t="str">
            <v>Châu Hữu Tính</v>
          </cell>
          <cell r="C36" t="str">
            <v>NBTS00035</v>
          </cell>
          <cell r="D36">
            <v>42832</v>
          </cell>
          <cell r="E36" t="str">
            <v>WS</v>
          </cell>
          <cell r="F36">
            <v>0</v>
          </cell>
          <cell r="G36" t="str">
            <v>WS1</v>
          </cell>
        </row>
        <row r="37">
          <cell r="B37" t="str">
            <v>Nguyễn Thị Hằng</v>
          </cell>
          <cell r="C37" t="str">
            <v>NBTS00036</v>
          </cell>
          <cell r="D37">
            <v>42461</v>
          </cell>
          <cell r="E37" t="str">
            <v>WS</v>
          </cell>
          <cell r="F37" t="str">
            <v>WS+KA</v>
          </cell>
          <cell r="G37" t="str">
            <v>WS 1</v>
          </cell>
        </row>
        <row r="38">
          <cell r="B38" t="str">
            <v xml:space="preserve">Nguyễn Hồng Phi Yến </v>
          </cell>
          <cell r="C38" t="str">
            <v>NBTS00037</v>
          </cell>
          <cell r="D38">
            <v>42716</v>
          </cell>
          <cell r="E38" t="str">
            <v>WS</v>
          </cell>
          <cell r="F38" t="str">
            <v>WS+KA</v>
          </cell>
          <cell r="G38" t="str">
            <v>WS 1</v>
          </cell>
        </row>
        <row r="39">
          <cell r="B39" t="str">
            <v>Huỳnh Ngọc Tân</v>
          </cell>
          <cell r="C39" t="str">
            <v>NBTS00038</v>
          </cell>
          <cell r="D39">
            <v>42705</v>
          </cell>
          <cell r="E39" t="str">
            <v>WS</v>
          </cell>
          <cell r="F39" t="str">
            <v>WS+KA</v>
          </cell>
          <cell r="G39" t="str">
            <v>WS 1</v>
          </cell>
        </row>
        <row r="40">
          <cell r="B40" t="str">
            <v>Phan Thanh Quý</v>
          </cell>
          <cell r="C40" t="str">
            <v>NBTS00039</v>
          </cell>
          <cell r="D40">
            <v>42672</v>
          </cell>
          <cell r="E40" t="str">
            <v>WS</v>
          </cell>
          <cell r="F40" t="str">
            <v>WS+KA</v>
          </cell>
          <cell r="G40" t="str">
            <v>WS 1</v>
          </cell>
        </row>
        <row r="41">
          <cell r="B41" t="str">
            <v>Cao Văn Quát</v>
          </cell>
          <cell r="C41" t="str">
            <v>NBTS00041</v>
          </cell>
          <cell r="D41">
            <v>42191</v>
          </cell>
          <cell r="E41" t="str">
            <v>WS</v>
          </cell>
          <cell r="F41" t="str">
            <v>WS+KA</v>
          </cell>
          <cell r="G41" t="str">
            <v>WS 1</v>
          </cell>
        </row>
        <row r="42">
          <cell r="B42" t="str">
            <v xml:space="preserve">Huỳnh Ngọc Nhu </v>
          </cell>
          <cell r="C42" t="str">
            <v>NBTS00042</v>
          </cell>
          <cell r="D42">
            <v>42892</v>
          </cell>
          <cell r="E42" t="str">
            <v>WS</v>
          </cell>
          <cell r="F42" t="str">
            <v>WS+KA</v>
          </cell>
          <cell r="G42" t="str">
            <v>WS1</v>
          </cell>
        </row>
        <row r="43">
          <cell r="B43" t="str">
            <v>Nguyễn Thái Thụy</v>
          </cell>
          <cell r="C43" t="str">
            <v>NBTS00043</v>
          </cell>
          <cell r="D43">
            <v>42850</v>
          </cell>
          <cell r="E43" t="str">
            <v>SS UAG</v>
          </cell>
          <cell r="F43" t="str">
            <v>Bình Chánh</v>
          </cell>
          <cell r="G43" t="str">
            <v>Urban Agent 1</v>
          </cell>
        </row>
        <row r="44">
          <cell r="B44" t="str">
            <v>Nguyễn Hoài Thanh</v>
          </cell>
          <cell r="C44" t="str">
            <v>NBTS00044</v>
          </cell>
          <cell r="D44">
            <v>42430</v>
          </cell>
          <cell r="E44" t="str">
            <v>KA</v>
          </cell>
          <cell r="F44" t="str">
            <v>WS+KA</v>
          </cell>
          <cell r="G44" t="str">
            <v>KA 1</v>
          </cell>
        </row>
        <row r="45">
          <cell r="B45" t="str">
            <v>Nguyễn Thị Phương Linh</v>
          </cell>
          <cell r="C45" t="str">
            <v>NBTS00045</v>
          </cell>
          <cell r="D45">
            <v>42672</v>
          </cell>
          <cell r="E45" t="str">
            <v>KA</v>
          </cell>
          <cell r="F45" t="str">
            <v>WS+KA</v>
          </cell>
          <cell r="G45" t="str">
            <v>KA 1</v>
          </cell>
        </row>
        <row r="46">
          <cell r="B46" t="str">
            <v>Nguyễn Văn Hiếu</v>
          </cell>
          <cell r="C46" t="str">
            <v>NBTS00046</v>
          </cell>
          <cell r="D46">
            <v>42686</v>
          </cell>
          <cell r="E46" t="str">
            <v>KA</v>
          </cell>
          <cell r="F46" t="str">
            <v>WS+KA</v>
          </cell>
          <cell r="G46" t="str">
            <v>KA 1</v>
          </cell>
        </row>
        <row r="47">
          <cell r="B47" t="str">
            <v xml:space="preserve">Nguyễn Hưng </v>
          </cell>
          <cell r="C47" t="str">
            <v>NBTS00047</v>
          </cell>
          <cell r="D47">
            <v>42887</v>
          </cell>
          <cell r="E47" t="str">
            <v>KA</v>
          </cell>
          <cell r="F47" t="str">
            <v>WS+KA</v>
          </cell>
          <cell r="G47" t="str">
            <v>KA 1</v>
          </cell>
        </row>
        <row r="48">
          <cell r="B48" t="str">
            <v>Nguyễn Trường Thành</v>
          </cell>
          <cell r="C48" t="str">
            <v>NBTS00048</v>
          </cell>
          <cell r="D48">
            <v>41645</v>
          </cell>
          <cell r="E48">
            <v>0</v>
          </cell>
          <cell r="F48" t="str">
            <v>ASM</v>
          </cell>
          <cell r="G48" t="str">
            <v>HCM</v>
          </cell>
        </row>
        <row r="49">
          <cell r="B49" t="str">
            <v>Phạm Lâm Sơn</v>
          </cell>
          <cell r="C49" t="str">
            <v>NBTS00049</v>
          </cell>
          <cell r="D49" t="str">
            <v>19/11/2015</v>
          </cell>
          <cell r="E49">
            <v>0</v>
          </cell>
          <cell r="F49" t="str">
            <v>SS</v>
          </cell>
          <cell r="G49" t="str">
            <v>Tân Phú</v>
          </cell>
        </row>
        <row r="50">
          <cell r="B50" t="str">
            <v>Nguyễn Phúc Tài</v>
          </cell>
          <cell r="C50" t="str">
            <v>NBTS00050</v>
          </cell>
          <cell r="D50">
            <v>42095</v>
          </cell>
          <cell r="E50">
            <v>0</v>
          </cell>
          <cell r="F50" t="str">
            <v>SM</v>
          </cell>
          <cell r="G50" t="str">
            <v>Quận 7A</v>
          </cell>
        </row>
        <row r="51">
          <cell r="B51" t="str">
            <v>Trần Bá Cường</v>
          </cell>
          <cell r="C51" t="str">
            <v>NBTS00051</v>
          </cell>
          <cell r="D51">
            <v>42705</v>
          </cell>
          <cell r="E51">
            <v>0</v>
          </cell>
          <cell r="F51" t="str">
            <v>SM</v>
          </cell>
          <cell r="G51" t="str">
            <v>Q4</v>
          </cell>
        </row>
        <row r="52">
          <cell r="B52" t="str">
            <v>Đặng Trần Tín</v>
          </cell>
          <cell r="C52" t="str">
            <v>NBTS00052</v>
          </cell>
          <cell r="D52">
            <v>41792</v>
          </cell>
          <cell r="E52">
            <v>0</v>
          </cell>
          <cell r="F52" t="str">
            <v>SM</v>
          </cell>
          <cell r="G52" t="str">
            <v>Q4</v>
          </cell>
        </row>
        <row r="53">
          <cell r="B53" t="str">
            <v>Tăng Tuấn Thi</v>
          </cell>
          <cell r="C53" t="str">
            <v>NBTS00053</v>
          </cell>
          <cell r="D53">
            <v>42894</v>
          </cell>
          <cell r="E53">
            <v>0</v>
          </cell>
          <cell r="F53" t="str">
            <v>SM</v>
          </cell>
          <cell r="G53" t="str">
            <v>Q4</v>
          </cell>
        </row>
        <row r="54">
          <cell r="B54" t="str">
            <v>Nguyễn Thị Mộng Tuyền</v>
          </cell>
          <cell r="C54" t="str">
            <v>NBTS00054</v>
          </cell>
          <cell r="D54">
            <v>42186</v>
          </cell>
          <cell r="E54">
            <v>0</v>
          </cell>
          <cell r="F54" t="str">
            <v>SM</v>
          </cell>
          <cell r="G54" t="str">
            <v>Quận 2+9</v>
          </cell>
        </row>
        <row r="55">
          <cell r="B55" t="str">
            <v>Đào Đức Cường</v>
          </cell>
          <cell r="C55" t="str">
            <v>NBTS00055</v>
          </cell>
          <cell r="D55">
            <v>42186</v>
          </cell>
          <cell r="E55">
            <v>0</v>
          </cell>
          <cell r="F55" t="str">
            <v>SM</v>
          </cell>
          <cell r="G55" t="str">
            <v>Quận 2+9</v>
          </cell>
        </row>
        <row r="56">
          <cell r="B56" t="str">
            <v>Lê Thanh Bình</v>
          </cell>
          <cell r="C56" t="str">
            <v>NBTS00056</v>
          </cell>
          <cell r="D56">
            <v>42772</v>
          </cell>
          <cell r="E56">
            <v>0</v>
          </cell>
          <cell r="F56" t="str">
            <v>SM</v>
          </cell>
          <cell r="G56" t="str">
            <v>Quận 2+9</v>
          </cell>
        </row>
        <row r="57">
          <cell r="B57" t="str">
            <v>Nguyễn Quang Minh Trung</v>
          </cell>
          <cell r="C57" t="str">
            <v>NBTS00057</v>
          </cell>
          <cell r="D57">
            <v>42826</v>
          </cell>
          <cell r="E57">
            <v>0</v>
          </cell>
          <cell r="F57" t="str">
            <v>SM</v>
          </cell>
          <cell r="G57" t="str">
            <v>Quận 2+9</v>
          </cell>
        </row>
        <row r="58">
          <cell r="B58" t="str">
            <v>Nguyễn Thị Hà An</v>
          </cell>
          <cell r="C58" t="str">
            <v>NBTS00058</v>
          </cell>
          <cell r="D58">
            <v>42449</v>
          </cell>
          <cell r="E58">
            <v>0</v>
          </cell>
          <cell r="F58" t="str">
            <v>SM</v>
          </cell>
          <cell r="G58" t="str">
            <v>Quận 2+9</v>
          </cell>
        </row>
        <row r="59">
          <cell r="B59" t="str">
            <v>Bùi Hữu Nghĩa</v>
          </cell>
          <cell r="C59" t="str">
            <v>NBTS00059</v>
          </cell>
          <cell r="D59">
            <v>40742</v>
          </cell>
          <cell r="E59">
            <v>0</v>
          </cell>
          <cell r="F59" t="str">
            <v>SS</v>
          </cell>
          <cell r="G59" t="str">
            <v>Nhà Bè</v>
          </cell>
        </row>
        <row r="60">
          <cell r="B60" t="str">
            <v>Nguyễn Vũ Đông</v>
          </cell>
          <cell r="C60" t="str">
            <v>NBTS00060</v>
          </cell>
          <cell r="D60">
            <v>42826</v>
          </cell>
          <cell r="E60">
            <v>0</v>
          </cell>
          <cell r="F60" t="str">
            <v>SM</v>
          </cell>
          <cell r="G60" t="str">
            <v>Quận 2+9</v>
          </cell>
        </row>
        <row r="61">
          <cell r="B61" t="str">
            <v>Đỗ Tài Thiện</v>
          </cell>
          <cell r="C61" t="str">
            <v>NBTS00061</v>
          </cell>
          <cell r="D61">
            <v>42217</v>
          </cell>
          <cell r="E61">
            <v>0</v>
          </cell>
          <cell r="F61" t="str">
            <v>SM</v>
          </cell>
          <cell r="G61" t="str">
            <v>Quận 2+9</v>
          </cell>
        </row>
        <row r="62">
          <cell r="B62" t="str">
            <v>Nguyễn Quốc Vương</v>
          </cell>
          <cell r="C62" t="str">
            <v>NBTS00062</v>
          </cell>
          <cell r="D62">
            <v>42126</v>
          </cell>
          <cell r="E62">
            <v>0</v>
          </cell>
          <cell r="F62" t="str">
            <v>SM</v>
          </cell>
          <cell r="G62" t="str">
            <v>Quận 2+9</v>
          </cell>
        </row>
        <row r="63">
          <cell r="B63" t="str">
            <v>Nguyễn Thành Danh</v>
          </cell>
          <cell r="C63" t="str">
            <v>NBTS00063</v>
          </cell>
          <cell r="D63">
            <v>41514</v>
          </cell>
          <cell r="E63">
            <v>0</v>
          </cell>
          <cell r="F63" t="str">
            <v>SM</v>
          </cell>
          <cell r="G63" t="str">
            <v>Bình Thạnh</v>
          </cell>
        </row>
        <row r="64">
          <cell r="B64" t="str">
            <v>Thái Minh Hoàng</v>
          </cell>
          <cell r="C64" t="str">
            <v>NBTS00064</v>
          </cell>
          <cell r="D64">
            <v>42898</v>
          </cell>
          <cell r="E64">
            <v>0</v>
          </cell>
          <cell r="F64" t="str">
            <v>SM</v>
          </cell>
          <cell r="G64" t="str">
            <v>Bình Thạnh</v>
          </cell>
        </row>
        <row r="65">
          <cell r="B65" t="str">
            <v>Hà Tuấn Anh</v>
          </cell>
          <cell r="C65" t="str">
            <v>NBTS00065</v>
          </cell>
          <cell r="D65">
            <v>42880</v>
          </cell>
          <cell r="E65">
            <v>0</v>
          </cell>
          <cell r="F65" t="str">
            <v>SS</v>
          </cell>
          <cell r="G65" t="str">
            <v>Hóc Môn, Q 12</v>
          </cell>
        </row>
        <row r="66">
          <cell r="B66" t="str">
            <v xml:space="preserve">Lê Đình Đức </v>
          </cell>
          <cell r="C66" t="str">
            <v>NBTS00066</v>
          </cell>
          <cell r="D66">
            <v>41879</v>
          </cell>
          <cell r="E66">
            <v>0</v>
          </cell>
          <cell r="F66" t="str">
            <v>SM</v>
          </cell>
          <cell r="G66" t="str">
            <v>Thủ Đức</v>
          </cell>
        </row>
        <row r="67">
          <cell r="B67" t="str">
            <v>Lê Thị Kim Yến</v>
          </cell>
          <cell r="C67" t="str">
            <v>NBTS00067</v>
          </cell>
          <cell r="D67">
            <v>42562</v>
          </cell>
          <cell r="E67">
            <v>0</v>
          </cell>
          <cell r="F67" t="str">
            <v>SM</v>
          </cell>
          <cell r="G67" t="str">
            <v>Thủ Đức</v>
          </cell>
        </row>
        <row r="68">
          <cell r="B68" t="str">
            <v xml:space="preserve">Nguyễn Văn Hùng </v>
          </cell>
          <cell r="C68" t="str">
            <v>NBTS00068</v>
          </cell>
          <cell r="D68">
            <v>41599</v>
          </cell>
          <cell r="E68">
            <v>0</v>
          </cell>
          <cell r="F68" t="str">
            <v>SM</v>
          </cell>
          <cell r="G68" t="str">
            <v>Thủ Đức</v>
          </cell>
        </row>
        <row r="69">
          <cell r="B69" t="str">
            <v>Trần Đăng Chinh</v>
          </cell>
          <cell r="C69" t="str">
            <v>NBTS00069</v>
          </cell>
          <cell r="D69">
            <v>41388</v>
          </cell>
          <cell r="E69">
            <v>0</v>
          </cell>
          <cell r="F69" t="str">
            <v>SM</v>
          </cell>
          <cell r="G69" t="str">
            <v>Thủ Đức</v>
          </cell>
        </row>
        <row r="70">
          <cell r="B70" t="str">
            <v xml:space="preserve">Nguyễn Văn Tú </v>
          </cell>
          <cell r="C70" t="str">
            <v>NBTS00070</v>
          </cell>
          <cell r="D70">
            <v>41913</v>
          </cell>
          <cell r="E70">
            <v>0</v>
          </cell>
          <cell r="F70" t="str">
            <v>SM</v>
          </cell>
          <cell r="G70" t="str">
            <v>Thủ Đức</v>
          </cell>
        </row>
        <row r="71">
          <cell r="B71" t="str">
            <v>Lê Cao Nhân</v>
          </cell>
          <cell r="C71" t="str">
            <v>NBTS00072</v>
          </cell>
          <cell r="D71">
            <v>42595</v>
          </cell>
          <cell r="E71">
            <v>0</v>
          </cell>
          <cell r="F71" t="str">
            <v>SM</v>
          </cell>
          <cell r="G71" t="str">
            <v>Bình Thạnh</v>
          </cell>
        </row>
        <row r="72">
          <cell r="B72" t="str">
            <v>Nguyễn Văn Vũ</v>
          </cell>
          <cell r="C72" t="str">
            <v>NBTS00073</v>
          </cell>
          <cell r="D72">
            <v>41848</v>
          </cell>
          <cell r="E72">
            <v>0</v>
          </cell>
          <cell r="F72" t="str">
            <v>SM</v>
          </cell>
          <cell r="G72" t="str">
            <v>Gò Vấp</v>
          </cell>
        </row>
        <row r="73">
          <cell r="B73" t="str">
            <v>Phạm Bá Quang</v>
          </cell>
          <cell r="C73" t="str">
            <v>NBTS00074</v>
          </cell>
          <cell r="D73">
            <v>41960</v>
          </cell>
          <cell r="E73">
            <v>0</v>
          </cell>
          <cell r="F73" t="str">
            <v>SM</v>
          </cell>
          <cell r="G73" t="str">
            <v>Bình Thạnh</v>
          </cell>
        </row>
        <row r="74">
          <cell r="B74" t="str">
            <v>Nguyễn Thị Bích Hạnh</v>
          </cell>
          <cell r="C74" t="str">
            <v>NBTS00075</v>
          </cell>
          <cell r="D74">
            <v>42430</v>
          </cell>
          <cell r="E74">
            <v>0</v>
          </cell>
          <cell r="F74" t="str">
            <v>SM</v>
          </cell>
          <cell r="G74" t="str">
            <v>Quận 2+9</v>
          </cell>
        </row>
        <row r="75">
          <cell r="B75" t="str">
            <v>Phan Tuấn Mỹ</v>
          </cell>
          <cell r="C75" t="str">
            <v>NBTS00076</v>
          </cell>
          <cell r="D75">
            <v>42898</v>
          </cell>
          <cell r="E75">
            <v>0</v>
          </cell>
          <cell r="F75" t="str">
            <v>SM</v>
          </cell>
          <cell r="G75" t="str">
            <v>Quận 2+9</v>
          </cell>
        </row>
        <row r="76">
          <cell r="B76" t="str">
            <v xml:space="preserve">Dương Văn Khem </v>
          </cell>
          <cell r="C76" t="str">
            <v>NBTS00079</v>
          </cell>
          <cell r="D76">
            <v>41848</v>
          </cell>
          <cell r="E76">
            <v>0</v>
          </cell>
          <cell r="F76" t="str">
            <v>SM</v>
          </cell>
          <cell r="G76" t="str">
            <v>Bình Thạnh</v>
          </cell>
        </row>
        <row r="77">
          <cell r="B77" t="str">
            <v>Lê Xuân Hiển</v>
          </cell>
          <cell r="C77" t="str">
            <v>NBTS00080</v>
          </cell>
          <cell r="D77">
            <v>42583</v>
          </cell>
          <cell r="E77">
            <v>0</v>
          </cell>
          <cell r="F77" t="str">
            <v>SM</v>
          </cell>
          <cell r="G77" t="str">
            <v>Bình Thạnh</v>
          </cell>
        </row>
        <row r="78">
          <cell r="B78" t="str">
            <v>Trương Thị Loan Thanh</v>
          </cell>
          <cell r="C78" t="str">
            <v>NBTS00081</v>
          </cell>
          <cell r="D78">
            <v>42009</v>
          </cell>
          <cell r="E78">
            <v>0</v>
          </cell>
          <cell r="F78" t="str">
            <v>SM</v>
          </cell>
          <cell r="G78" t="str">
            <v>Gò Vấp</v>
          </cell>
        </row>
        <row r="79">
          <cell r="B79" t="str">
            <v>Nguyễn Thu Huyến</v>
          </cell>
          <cell r="C79" t="str">
            <v>NBTS00082</v>
          </cell>
          <cell r="D79">
            <v>42899</v>
          </cell>
          <cell r="E79">
            <v>0</v>
          </cell>
          <cell r="F79" t="str">
            <v>SM</v>
          </cell>
          <cell r="G79" t="str">
            <v>Gò Vấp</v>
          </cell>
        </row>
        <row r="80">
          <cell r="B80" t="str">
            <v>Lưu Thành Thà</v>
          </cell>
          <cell r="C80" t="str">
            <v>NBTS00083</v>
          </cell>
          <cell r="D80">
            <v>41986</v>
          </cell>
          <cell r="E80">
            <v>0</v>
          </cell>
          <cell r="F80" t="str">
            <v>SS</v>
          </cell>
          <cell r="G80" t="str">
            <v>Q4+7+NB</v>
          </cell>
        </row>
        <row r="81">
          <cell r="B81" t="str">
            <v>Lê Anh Tuấn</v>
          </cell>
          <cell r="C81" t="str">
            <v>NBTS00084</v>
          </cell>
          <cell r="D81">
            <v>41211</v>
          </cell>
          <cell r="E81">
            <v>0</v>
          </cell>
          <cell r="F81" t="str">
            <v>SM</v>
          </cell>
          <cell r="G81" t="str">
            <v>Hóc Môn, Q 12</v>
          </cell>
        </row>
        <row r="82">
          <cell r="B82" t="str">
            <v>Nguyễn Văn Phát</v>
          </cell>
          <cell r="C82" t="str">
            <v>NBTS00085</v>
          </cell>
          <cell r="D82">
            <v>42565</v>
          </cell>
          <cell r="E82">
            <v>0</v>
          </cell>
          <cell r="F82" t="str">
            <v>SM</v>
          </cell>
          <cell r="G82" t="str">
            <v>Hóc Môn, Q 12</v>
          </cell>
        </row>
        <row r="83">
          <cell r="B83" t="str">
            <v>Đặng Thái Thành</v>
          </cell>
          <cell r="C83" t="str">
            <v>NBTS00086</v>
          </cell>
          <cell r="D83">
            <v>42371</v>
          </cell>
          <cell r="E83">
            <v>0</v>
          </cell>
          <cell r="F83" t="str">
            <v>SM</v>
          </cell>
          <cell r="G83" t="str">
            <v>Hóc Môn, Q 12</v>
          </cell>
        </row>
        <row r="84">
          <cell r="B84" t="str">
            <v xml:space="preserve">Trịnh Nguyên Vỹ </v>
          </cell>
          <cell r="C84" t="str">
            <v>NBTS00087</v>
          </cell>
          <cell r="D84">
            <v>42186</v>
          </cell>
          <cell r="E84">
            <v>0</v>
          </cell>
          <cell r="F84" t="str">
            <v>SM</v>
          </cell>
          <cell r="G84" t="str">
            <v>Hóc Môn, Q 12</v>
          </cell>
        </row>
        <row r="85">
          <cell r="B85" t="str">
            <v>Đỗ Văn Vũ</v>
          </cell>
          <cell r="C85" t="str">
            <v>NBTS00088</v>
          </cell>
          <cell r="D85">
            <v>42898</v>
          </cell>
          <cell r="E85">
            <v>0</v>
          </cell>
          <cell r="F85" t="str">
            <v>SM</v>
          </cell>
          <cell r="G85" t="str">
            <v>Hóc Môn, Q 12</v>
          </cell>
        </row>
        <row r="86">
          <cell r="B86" t="str">
            <v>Vũ Xuân Khang</v>
          </cell>
          <cell r="C86" t="str">
            <v>NBTS00089</v>
          </cell>
          <cell r="D86">
            <v>40998</v>
          </cell>
          <cell r="E86">
            <v>0</v>
          </cell>
          <cell r="F86" t="str">
            <v>SS</v>
          </cell>
          <cell r="G86" t="str">
            <v>Củ Chi</v>
          </cell>
        </row>
        <row r="87">
          <cell r="B87" t="str">
            <v>Trần Biên Thùy</v>
          </cell>
          <cell r="C87" t="str">
            <v>NBTS00090</v>
          </cell>
          <cell r="D87">
            <v>41211</v>
          </cell>
          <cell r="E87">
            <v>0</v>
          </cell>
          <cell r="F87" t="str">
            <v>SM</v>
          </cell>
          <cell r="G87" t="str">
            <v>Củ Chi 1</v>
          </cell>
        </row>
        <row r="88">
          <cell r="B88" t="str">
            <v>Vũ Xuân Khải</v>
          </cell>
          <cell r="C88" t="str">
            <v>NBTS00091</v>
          </cell>
          <cell r="D88">
            <v>42660</v>
          </cell>
          <cell r="E88">
            <v>0</v>
          </cell>
          <cell r="F88" t="str">
            <v>SM</v>
          </cell>
          <cell r="G88" t="str">
            <v>Củ Chi 3</v>
          </cell>
        </row>
        <row r="89">
          <cell r="B89" t="str">
            <v>Lâm Minh Được</v>
          </cell>
          <cell r="C89" t="str">
            <v>NBTS00092</v>
          </cell>
          <cell r="D89">
            <v>42826</v>
          </cell>
          <cell r="E89">
            <v>0</v>
          </cell>
          <cell r="F89" t="str">
            <v>SM</v>
          </cell>
          <cell r="G89" t="str">
            <v>Củ Chi 3</v>
          </cell>
        </row>
        <row r="90">
          <cell r="B90" t="str">
            <v>Lê Minh Tuấn</v>
          </cell>
          <cell r="C90" t="str">
            <v>NBTS00093</v>
          </cell>
          <cell r="D90">
            <v>42892</v>
          </cell>
          <cell r="E90">
            <v>0</v>
          </cell>
          <cell r="F90" t="str">
            <v>SM</v>
          </cell>
          <cell r="G90" t="str">
            <v>WS+KA</v>
          </cell>
        </row>
        <row r="91">
          <cell r="B91" t="str">
            <v>Trần Đình Duy</v>
          </cell>
          <cell r="C91" t="str">
            <v>NBTS00094</v>
          </cell>
          <cell r="D91">
            <v>41708</v>
          </cell>
          <cell r="E91">
            <v>0</v>
          </cell>
          <cell r="F91" t="str">
            <v>SS WS</v>
          </cell>
          <cell r="G91" t="str">
            <v>WS+KA</v>
          </cell>
        </row>
        <row r="92">
          <cell r="B92" t="str">
            <v>Võ Thành Như</v>
          </cell>
          <cell r="C92" t="str">
            <v>NBTS00095</v>
          </cell>
          <cell r="D92">
            <v>41205</v>
          </cell>
          <cell r="E92">
            <v>0</v>
          </cell>
          <cell r="F92" t="str">
            <v>WS</v>
          </cell>
          <cell r="G92" t="str">
            <v>WS+KA</v>
          </cell>
        </row>
        <row r="93">
          <cell r="B93" t="str">
            <v>Nguyễn Hoàng Phú</v>
          </cell>
          <cell r="C93" t="str">
            <v>NBTS00096</v>
          </cell>
          <cell r="D93">
            <v>42522</v>
          </cell>
          <cell r="E93">
            <v>0</v>
          </cell>
          <cell r="F93" t="str">
            <v>WS</v>
          </cell>
          <cell r="G93" t="str">
            <v>WS+KA</v>
          </cell>
        </row>
        <row r="94">
          <cell r="B94" t="str">
            <v xml:space="preserve">Lê Thị Ngọc Ánh </v>
          </cell>
          <cell r="C94" t="str">
            <v>NBTS00097</v>
          </cell>
          <cell r="D94">
            <v>42642</v>
          </cell>
          <cell r="E94">
            <v>0</v>
          </cell>
          <cell r="F94" t="str">
            <v>KA</v>
          </cell>
          <cell r="G94" t="str">
            <v>WS+KA</v>
          </cell>
        </row>
        <row r="95">
          <cell r="B95" t="str">
            <v>Phạm Vũ Mỹ Chi</v>
          </cell>
          <cell r="C95" t="str">
            <v>NBTS00098</v>
          </cell>
          <cell r="D95">
            <v>41904</v>
          </cell>
          <cell r="E95">
            <v>0</v>
          </cell>
          <cell r="F95" t="str">
            <v>WS</v>
          </cell>
          <cell r="G95" t="str">
            <v>WS+KA</v>
          </cell>
        </row>
        <row r="96">
          <cell r="B96" t="str">
            <v>Nguyễn Minh Trí</v>
          </cell>
          <cell r="C96" t="str">
            <v>NBTS00099</v>
          </cell>
          <cell r="D96">
            <v>41376</v>
          </cell>
          <cell r="E96">
            <v>0</v>
          </cell>
          <cell r="F96" t="str">
            <v>WS</v>
          </cell>
          <cell r="G96" t="str">
            <v>WS+KA</v>
          </cell>
        </row>
        <row r="97">
          <cell r="B97" t="str">
            <v>Châu Kiều Tâm</v>
          </cell>
          <cell r="C97" t="str">
            <v>NBTS00100</v>
          </cell>
          <cell r="D97">
            <v>41713</v>
          </cell>
          <cell r="E97">
            <v>0</v>
          </cell>
          <cell r="F97" t="str">
            <v>WS</v>
          </cell>
          <cell r="G97" t="str">
            <v>WS+KA</v>
          </cell>
        </row>
        <row r="98">
          <cell r="B98" t="str">
            <v>Nguyễn Hoàng Lang</v>
          </cell>
          <cell r="C98" t="str">
            <v>NBTS00101</v>
          </cell>
          <cell r="D98">
            <v>42493</v>
          </cell>
          <cell r="E98">
            <v>0</v>
          </cell>
          <cell r="F98" t="str">
            <v>WS</v>
          </cell>
          <cell r="G98" t="str">
            <v>Củ Chi 3</v>
          </cell>
        </row>
        <row r="99">
          <cell r="B99" t="str">
            <v>Trần Văn Phòng</v>
          </cell>
          <cell r="C99" t="str">
            <v>NBTS00102</v>
          </cell>
          <cell r="D99">
            <v>42901</v>
          </cell>
          <cell r="E99">
            <v>0</v>
          </cell>
          <cell r="F99" t="str">
            <v>SS KA</v>
          </cell>
          <cell r="G99" t="str">
            <v>WS+KA</v>
          </cell>
        </row>
        <row r="100">
          <cell r="B100" t="str">
            <v xml:space="preserve">Lê Hoàng Khoa </v>
          </cell>
          <cell r="C100" t="str">
            <v>NBTS00103</v>
          </cell>
          <cell r="D100">
            <v>42696</v>
          </cell>
          <cell r="E100">
            <v>0</v>
          </cell>
          <cell r="F100" t="str">
            <v>KA</v>
          </cell>
          <cell r="G100" t="str">
            <v>WS+KA</v>
          </cell>
        </row>
        <row r="101">
          <cell r="B101" t="str">
            <v>Trần Văn Ba</v>
          </cell>
          <cell r="C101" t="str">
            <v>NBTS00104</v>
          </cell>
          <cell r="D101">
            <v>42709</v>
          </cell>
          <cell r="E101">
            <v>0</v>
          </cell>
          <cell r="F101" t="str">
            <v>KA</v>
          </cell>
          <cell r="G101" t="str">
            <v>WS+KA</v>
          </cell>
        </row>
        <row r="102">
          <cell r="B102" t="str">
            <v xml:space="preserve">Lưu Khánh Dương </v>
          </cell>
          <cell r="C102" t="str">
            <v>NBTS00105</v>
          </cell>
          <cell r="D102">
            <v>42892</v>
          </cell>
          <cell r="E102">
            <v>0</v>
          </cell>
          <cell r="F102" t="str">
            <v>KA</v>
          </cell>
          <cell r="G102" t="str">
            <v>WS+KA</v>
          </cell>
        </row>
        <row r="103">
          <cell r="B103" t="str">
            <v>Hồ Thị Bé Ba</v>
          </cell>
          <cell r="C103" t="str">
            <v>NBTS00106</v>
          </cell>
          <cell r="D103">
            <v>42834</v>
          </cell>
          <cell r="E103">
            <v>0</v>
          </cell>
          <cell r="F103" t="str">
            <v>KA</v>
          </cell>
          <cell r="G103" t="str">
            <v>WS+KA</v>
          </cell>
        </row>
        <row r="104">
          <cell r="B104" t="str">
            <v>Phạm Hữu Lợi</v>
          </cell>
          <cell r="C104" t="str">
            <v>NBTS00590</v>
          </cell>
          <cell r="D104">
            <v>42846</v>
          </cell>
          <cell r="E104">
            <v>0</v>
          </cell>
          <cell r="F104" t="str">
            <v>MTM</v>
          </cell>
          <cell r="G104" t="str">
            <v>MT Direct</v>
          </cell>
        </row>
        <row r="105">
          <cell r="B105" t="str">
            <v>Nguyễn Thành Bảo</v>
          </cell>
          <cell r="C105" t="str">
            <v>NBTS00591</v>
          </cell>
          <cell r="D105">
            <v>41974</v>
          </cell>
          <cell r="E105">
            <v>0</v>
          </cell>
          <cell r="F105" t="str">
            <v>MTS</v>
          </cell>
          <cell r="G105" t="str">
            <v>MT Direct</v>
          </cell>
        </row>
        <row r="106">
          <cell r="B106" t="str">
            <v>Nguyễn Thị Kim Dung</v>
          </cell>
          <cell r="C106" t="str">
            <v>NBTS00592</v>
          </cell>
          <cell r="D106">
            <v>41425</v>
          </cell>
          <cell r="E106">
            <v>0</v>
          </cell>
          <cell r="F106" t="str">
            <v>MTE</v>
          </cell>
          <cell r="G106" t="str">
            <v>MT Indirect</v>
          </cell>
        </row>
        <row r="107">
          <cell r="B107" t="str">
            <v>Phan Thị Ngọc Thiêu</v>
          </cell>
          <cell r="C107" t="str">
            <v>NBTS00593</v>
          </cell>
          <cell r="D107">
            <v>42030</v>
          </cell>
          <cell r="E107">
            <v>0</v>
          </cell>
          <cell r="F107" t="str">
            <v>MTE</v>
          </cell>
          <cell r="G107" t="str">
            <v>MT Indirect</v>
          </cell>
        </row>
        <row r="108">
          <cell r="B108" t="str">
            <v>Nguyễn Thị Hồng Lam</v>
          </cell>
          <cell r="C108" t="str">
            <v>NBTS00594</v>
          </cell>
          <cell r="D108">
            <v>42208</v>
          </cell>
          <cell r="E108">
            <v>0</v>
          </cell>
          <cell r="F108" t="str">
            <v>MTE</v>
          </cell>
          <cell r="G108" t="str">
            <v>MT Direct</v>
          </cell>
        </row>
        <row r="109">
          <cell r="B109" t="str">
            <v>Nguyễn Thị Bích Liên</v>
          </cell>
          <cell r="C109" t="str">
            <v>NBTS00595</v>
          </cell>
          <cell r="D109">
            <v>42208</v>
          </cell>
          <cell r="E109">
            <v>0</v>
          </cell>
          <cell r="F109" t="str">
            <v>MTE</v>
          </cell>
          <cell r="G109" t="str">
            <v>MT Direct</v>
          </cell>
        </row>
        <row r="110">
          <cell r="B110" t="str">
            <v>Trương Thị Ánh Sương</v>
          </cell>
          <cell r="C110" t="str">
            <v>NBTS00596</v>
          </cell>
          <cell r="D110">
            <v>41334</v>
          </cell>
          <cell r="E110">
            <v>0</v>
          </cell>
          <cell r="F110" t="str">
            <v>MTE</v>
          </cell>
          <cell r="G110" t="str">
            <v>MT Indirect</v>
          </cell>
        </row>
        <row r="111">
          <cell r="B111" t="str">
            <v>Nguyễn Hải Đằng</v>
          </cell>
          <cell r="C111" t="str">
            <v>NBTS00597</v>
          </cell>
          <cell r="D111">
            <v>42653</v>
          </cell>
          <cell r="E111">
            <v>0</v>
          </cell>
          <cell r="F111" t="str">
            <v>MTE</v>
          </cell>
          <cell r="G111" t="str">
            <v>MT Indirect</v>
          </cell>
        </row>
        <row r="112">
          <cell r="B112" t="str">
            <v>Nguyễn Thị Ngọc Nga</v>
          </cell>
          <cell r="C112" t="str">
            <v>NBTS00598</v>
          </cell>
          <cell r="D112">
            <v>41446</v>
          </cell>
          <cell r="E112">
            <v>0</v>
          </cell>
          <cell r="F112" t="str">
            <v>MTS</v>
          </cell>
          <cell r="G112" t="str">
            <v>MT Indirect</v>
          </cell>
        </row>
        <row r="113">
          <cell r="B113" t="str">
            <v>Nguyễn Thị Mỹ Hạnh</v>
          </cell>
          <cell r="C113" t="str">
            <v>NBTS00599</v>
          </cell>
          <cell r="D113">
            <v>42475</v>
          </cell>
          <cell r="E113">
            <v>0</v>
          </cell>
          <cell r="F113" t="str">
            <v>MTE</v>
          </cell>
          <cell r="G113" t="str">
            <v>MT Direct</v>
          </cell>
        </row>
        <row r="114">
          <cell r="B114" t="str">
            <v>Nguyễn Thị Bích Trâm</v>
          </cell>
          <cell r="C114" t="str">
            <v>NBTS00600</v>
          </cell>
          <cell r="D114">
            <v>42555</v>
          </cell>
          <cell r="E114">
            <v>0</v>
          </cell>
          <cell r="F114" t="str">
            <v>MTE</v>
          </cell>
          <cell r="G114" t="str">
            <v>MT Direct</v>
          </cell>
        </row>
        <row r="115">
          <cell r="B115" t="str">
            <v xml:space="preserve">Đoàn Thị Hoài Thu </v>
          </cell>
          <cell r="C115" t="str">
            <v>NBTS00601</v>
          </cell>
          <cell r="D115">
            <v>42858</v>
          </cell>
          <cell r="E115">
            <v>0</v>
          </cell>
          <cell r="F115" t="str">
            <v>MTE</v>
          </cell>
          <cell r="G115" t="str">
            <v>MT Direct</v>
          </cell>
        </row>
        <row r="116">
          <cell r="B116" t="str">
            <v>Tống Thiều Thanh Thế</v>
          </cell>
          <cell r="C116" t="str">
            <v>NBTS00602</v>
          </cell>
          <cell r="D116">
            <v>42852</v>
          </cell>
          <cell r="E116">
            <v>0</v>
          </cell>
          <cell r="F116" t="str">
            <v>MTS</v>
          </cell>
          <cell r="G116" t="str">
            <v>MT Direct</v>
          </cell>
        </row>
        <row r="117">
          <cell r="B117" t="str">
            <v>Phạm Thị Mỹ Hương</v>
          </cell>
          <cell r="C117" t="str">
            <v>NBTS00603</v>
          </cell>
          <cell r="D117">
            <v>40969</v>
          </cell>
          <cell r="E117">
            <v>0</v>
          </cell>
          <cell r="F117" t="str">
            <v>MTE</v>
          </cell>
          <cell r="G117" t="str">
            <v>MT Direct</v>
          </cell>
        </row>
        <row r="118">
          <cell r="B118" t="str">
            <v>Nguyễn Thị Nga</v>
          </cell>
          <cell r="C118" t="str">
            <v>NBTS00604</v>
          </cell>
          <cell r="D118">
            <v>42679</v>
          </cell>
          <cell r="E118">
            <v>0</v>
          </cell>
          <cell r="F118" t="str">
            <v>MTE</v>
          </cell>
          <cell r="G118" t="str">
            <v>MT Direct</v>
          </cell>
        </row>
        <row r="119">
          <cell r="B119" t="str">
            <v>Phan Thị Trúc Phương</v>
          </cell>
          <cell r="C119" t="str">
            <v>NBTS00605</v>
          </cell>
          <cell r="D119">
            <v>41354</v>
          </cell>
          <cell r="E119">
            <v>0</v>
          </cell>
          <cell r="F119" t="str">
            <v>MTE</v>
          </cell>
          <cell r="G119" t="str">
            <v>MT Direct</v>
          </cell>
        </row>
        <row r="120">
          <cell r="B120" t="str">
            <v>Nguyễn Thế Vân Anh</v>
          </cell>
          <cell r="C120" t="str">
            <v>NBTS00606</v>
          </cell>
          <cell r="D120">
            <v>41965</v>
          </cell>
          <cell r="E120">
            <v>0</v>
          </cell>
          <cell r="F120" t="str">
            <v>MTE</v>
          </cell>
          <cell r="G120" t="str">
            <v>MT Direct</v>
          </cell>
        </row>
        <row r="121">
          <cell r="B121" t="str">
            <v>Nguyễn Đức Thịnh</v>
          </cell>
          <cell r="C121" t="str">
            <v>NBTS00607</v>
          </cell>
          <cell r="D121">
            <v>42222</v>
          </cell>
          <cell r="E121">
            <v>0</v>
          </cell>
          <cell r="F121" t="str">
            <v>MTE</v>
          </cell>
          <cell r="G121" t="str">
            <v>MT Direct</v>
          </cell>
        </row>
        <row r="122">
          <cell r="B122" t="str">
            <v>Nguyễn Tấn Nghĩa</v>
          </cell>
          <cell r="C122" t="str">
            <v>NBTS00608</v>
          </cell>
          <cell r="D122">
            <v>41862</v>
          </cell>
          <cell r="E122">
            <v>0</v>
          </cell>
          <cell r="F122" t="str">
            <v>MTE</v>
          </cell>
          <cell r="G122" t="str">
            <v>MT Direct</v>
          </cell>
        </row>
        <row r="123">
          <cell r="B123" t="str">
            <v>Phạm Minh Thuộc</v>
          </cell>
          <cell r="C123" t="str">
            <v>NBTS00609</v>
          </cell>
          <cell r="D123">
            <v>42675</v>
          </cell>
          <cell r="E123">
            <v>0</v>
          </cell>
          <cell r="F123" t="str">
            <v>MTE</v>
          </cell>
          <cell r="G123" t="str">
            <v>MT Direct</v>
          </cell>
        </row>
        <row r="124">
          <cell r="B124" t="str">
            <v xml:space="preserve">Nguyễn Thị Thu Huyền </v>
          </cell>
          <cell r="C124" t="str">
            <v>NBTS00610</v>
          </cell>
          <cell r="D124">
            <v>41708</v>
          </cell>
          <cell r="E124">
            <v>0</v>
          </cell>
          <cell r="F124" t="str">
            <v>MTM</v>
          </cell>
          <cell r="G124" t="str">
            <v>MT Indirect</v>
          </cell>
        </row>
        <row r="125">
          <cell r="B125" t="str">
            <v>Nguyễn Thị Thúy Vân</v>
          </cell>
          <cell r="C125" t="str">
            <v>NBTS00611</v>
          </cell>
          <cell r="D125">
            <v>41708</v>
          </cell>
          <cell r="E125">
            <v>0</v>
          </cell>
          <cell r="F125" t="str">
            <v>MTS</v>
          </cell>
          <cell r="G125" t="str">
            <v>MT Indirect</v>
          </cell>
        </row>
        <row r="126">
          <cell r="B126" t="str">
            <v>Hoàng Lệ Hương</v>
          </cell>
          <cell r="C126" t="str">
            <v>NBTS00612</v>
          </cell>
          <cell r="D126">
            <v>41974</v>
          </cell>
          <cell r="E126">
            <v>0</v>
          </cell>
          <cell r="F126" t="str">
            <v>MTE</v>
          </cell>
          <cell r="G126" t="str">
            <v>MT Indirect</v>
          </cell>
        </row>
        <row r="127">
          <cell r="B127" t="str">
            <v>Mai Thị Thu Trang</v>
          </cell>
          <cell r="C127" t="str">
            <v>NBTS00613</v>
          </cell>
          <cell r="D127">
            <v>42552</v>
          </cell>
          <cell r="E127">
            <v>0</v>
          </cell>
          <cell r="F127" t="str">
            <v>MTE</v>
          </cell>
          <cell r="G127" t="str">
            <v>MT Indirect</v>
          </cell>
        </row>
        <row r="128">
          <cell r="B128" t="str">
            <v>Trương Thị Liên</v>
          </cell>
          <cell r="C128" t="str">
            <v>NBTS00614</v>
          </cell>
          <cell r="D128">
            <v>41708</v>
          </cell>
          <cell r="E128">
            <v>0</v>
          </cell>
          <cell r="F128" t="str">
            <v>MTE</v>
          </cell>
          <cell r="G128" t="str">
            <v>MT Indirect</v>
          </cell>
        </row>
        <row r="129">
          <cell r="B129" t="str">
            <v>Hoàng Thị Hiền</v>
          </cell>
          <cell r="C129" t="str">
            <v>NBTS00615</v>
          </cell>
          <cell r="D129">
            <v>42684</v>
          </cell>
          <cell r="E129">
            <v>0</v>
          </cell>
          <cell r="F129" t="str">
            <v>MTE</v>
          </cell>
          <cell r="G129" t="str">
            <v>MT Direct</v>
          </cell>
        </row>
        <row r="130">
          <cell r="B130" t="str">
            <v>Chữ Thị Thúy Hằng</v>
          </cell>
          <cell r="C130" t="str">
            <v>NBTS00616</v>
          </cell>
          <cell r="D130">
            <v>42887</v>
          </cell>
          <cell r="E130">
            <v>0</v>
          </cell>
          <cell r="F130" t="str">
            <v>MTE</v>
          </cell>
          <cell r="G130" t="str">
            <v>MT Direct</v>
          </cell>
        </row>
        <row r="131">
          <cell r="B131" t="str">
            <v>Đinh Trang Thư</v>
          </cell>
          <cell r="C131" t="str">
            <v>NBTS00617</v>
          </cell>
          <cell r="D131">
            <v>42647</v>
          </cell>
          <cell r="E131">
            <v>0</v>
          </cell>
          <cell r="F131" t="str">
            <v>MTE</v>
          </cell>
          <cell r="G131" t="str">
            <v>MT Indirect</v>
          </cell>
        </row>
        <row r="132">
          <cell r="B132" t="str">
            <v>Lê Đoàn Hương Giang</v>
          </cell>
          <cell r="C132" t="str">
            <v>NBTS00618</v>
          </cell>
          <cell r="D132">
            <v>42475</v>
          </cell>
          <cell r="E132">
            <v>0</v>
          </cell>
          <cell r="F132" t="str">
            <v>MTE</v>
          </cell>
          <cell r="G132" t="str">
            <v>MT Direct</v>
          </cell>
        </row>
        <row r="133">
          <cell r="B133" t="str">
            <v>Trần Văn Tài</v>
          </cell>
          <cell r="C133" t="str">
            <v>NBTS00619</v>
          </cell>
          <cell r="D133">
            <v>42907</v>
          </cell>
          <cell r="E133">
            <v>0</v>
          </cell>
          <cell r="F133">
            <v>0</v>
          </cell>
          <cell r="G133" t="str">
            <v>Vạn Sự Lợi</v>
          </cell>
        </row>
        <row r="134">
          <cell r="B134" t="str">
            <v>Lê Xuân Hải</v>
          </cell>
          <cell r="C134" t="str">
            <v>NBTS00620</v>
          </cell>
          <cell r="D134">
            <v>42912</v>
          </cell>
          <cell r="E134">
            <v>0</v>
          </cell>
          <cell r="F134">
            <v>0</v>
          </cell>
          <cell r="G134" t="str">
            <v>Vương Dũng</v>
          </cell>
        </row>
        <row r="135">
          <cell r="B135" t="str">
            <v xml:space="preserve">Nguyễn Thanh An </v>
          </cell>
          <cell r="C135" t="str">
            <v>NBTS00621</v>
          </cell>
          <cell r="D135">
            <v>0</v>
          </cell>
          <cell r="E135">
            <v>0</v>
          </cell>
          <cell r="F135">
            <v>0</v>
          </cell>
          <cell r="G135" t="str">
            <v>Hoàng Phúc</v>
          </cell>
        </row>
        <row r="136">
          <cell r="B136" t="str">
            <v>Trần Văn Bình</v>
          </cell>
          <cell r="C136" t="str">
            <v>NBTS00670</v>
          </cell>
          <cell r="D136">
            <v>42917</v>
          </cell>
          <cell r="E136">
            <v>0</v>
          </cell>
          <cell r="F136" t="str">
            <v>ASM</v>
          </cell>
          <cell r="G136" t="str">
            <v>HCM 1</v>
          </cell>
        </row>
        <row r="137">
          <cell r="B137" t="str">
            <v>Võ Văn Lung</v>
          </cell>
          <cell r="C137" t="str">
            <v>NBTS00671</v>
          </cell>
          <cell r="D137">
            <v>42926</v>
          </cell>
          <cell r="E137">
            <v>0</v>
          </cell>
          <cell r="F137" t="str">
            <v>SM</v>
          </cell>
          <cell r="G137" t="str">
            <v>Phúc An Bình</v>
          </cell>
        </row>
        <row r="138">
          <cell r="B138" t="str">
            <v>Nguyễn Phú Thương</v>
          </cell>
          <cell r="C138" t="str">
            <v>NBTS00672</v>
          </cell>
          <cell r="D138">
            <v>42926</v>
          </cell>
          <cell r="E138">
            <v>0</v>
          </cell>
          <cell r="F138" t="str">
            <v>SS</v>
          </cell>
          <cell r="G138" t="str">
            <v>Châu Gia Khương &amp; Vạn Sự Lợi</v>
          </cell>
        </row>
        <row r="139">
          <cell r="B139" t="str">
            <v>Lê Văn Định</v>
          </cell>
          <cell r="C139" t="str">
            <v>NBTS00673</v>
          </cell>
          <cell r="D139">
            <v>42931</v>
          </cell>
          <cell r="E139">
            <v>0</v>
          </cell>
          <cell r="F139" t="str">
            <v>SM</v>
          </cell>
          <cell r="G139" t="str">
            <v>Châu Gia Khương</v>
          </cell>
        </row>
        <row r="140">
          <cell r="B140" t="str">
            <v>Trần Phước Lợi</v>
          </cell>
          <cell r="C140" t="str">
            <v>NBTS00674</v>
          </cell>
          <cell r="D140">
            <v>42926</v>
          </cell>
          <cell r="E140">
            <v>0</v>
          </cell>
          <cell r="F140" t="str">
            <v>SM</v>
          </cell>
          <cell r="G140" t="str">
            <v>Vạn Sự Lợi</v>
          </cell>
        </row>
        <row r="141">
          <cell r="B141" t="str">
            <v>Lâm Khoan Dũng</v>
          </cell>
          <cell r="C141" t="str">
            <v>NBTS00675</v>
          </cell>
          <cell r="D141">
            <v>42917</v>
          </cell>
          <cell r="E141">
            <v>0</v>
          </cell>
          <cell r="F141" t="str">
            <v>SM</v>
          </cell>
          <cell r="G141" t="str">
            <v>Siêu Tính</v>
          </cell>
        </row>
        <row r="142">
          <cell r="B142" t="str">
            <v>Trương Thị Lê Hồng</v>
          </cell>
          <cell r="C142" t="str">
            <v>NBTS00676</v>
          </cell>
          <cell r="D142">
            <v>42917</v>
          </cell>
          <cell r="E142">
            <v>0</v>
          </cell>
          <cell r="F142" t="str">
            <v>SM</v>
          </cell>
          <cell r="G142" t="str">
            <v>Trần Phạm Minh</v>
          </cell>
        </row>
        <row r="143">
          <cell r="B143" t="str">
            <v>Đinh Thị Thanh Tuyền</v>
          </cell>
          <cell r="C143" t="str">
            <v>NBTS00677</v>
          </cell>
          <cell r="D143">
            <v>42922</v>
          </cell>
          <cell r="E143">
            <v>0</v>
          </cell>
          <cell r="F143" t="str">
            <v>SM</v>
          </cell>
          <cell r="G143" t="str">
            <v>Xuân Thy</v>
          </cell>
        </row>
        <row r="144">
          <cell r="B144" t="str">
            <v>Hồ Quốc Dũng</v>
          </cell>
          <cell r="C144" t="str">
            <v>NBTS00678</v>
          </cell>
          <cell r="D144">
            <v>42917</v>
          </cell>
          <cell r="E144">
            <v>0</v>
          </cell>
          <cell r="F144" t="str">
            <v>KA</v>
          </cell>
          <cell r="G144" t="str">
            <v>KA 2</v>
          </cell>
        </row>
        <row r="145">
          <cell r="B145" t="str">
            <v>Võ Trung Trực</v>
          </cell>
          <cell r="C145" t="str">
            <v>NBTS00679</v>
          </cell>
          <cell r="D145">
            <v>42928</v>
          </cell>
          <cell r="E145">
            <v>0</v>
          </cell>
          <cell r="F145" t="str">
            <v>KA</v>
          </cell>
          <cell r="G145" t="str">
            <v>KA 2</v>
          </cell>
        </row>
        <row r="146">
          <cell r="B146" t="str">
            <v xml:space="preserve">Thái Bình Dũng   </v>
          </cell>
          <cell r="C146" t="str">
            <v>NBTS00680</v>
          </cell>
          <cell r="D146">
            <v>42917</v>
          </cell>
          <cell r="E146">
            <v>0</v>
          </cell>
          <cell r="F146" t="str">
            <v>KA</v>
          </cell>
          <cell r="G146" t="str">
            <v>KA 2</v>
          </cell>
        </row>
        <row r="147">
          <cell r="B147" t="str">
            <v>Vương Vân Nhi</v>
          </cell>
          <cell r="C147" t="str">
            <v>NBTS00681</v>
          </cell>
          <cell r="D147">
            <v>42921</v>
          </cell>
          <cell r="E147">
            <v>0</v>
          </cell>
          <cell r="F147" t="str">
            <v>MT</v>
          </cell>
          <cell r="G147" t="str">
            <v>MT Indirect</v>
          </cell>
        </row>
        <row r="148">
          <cell r="B148" t="str">
            <v>Phan Phú Cường</v>
          </cell>
          <cell r="C148" t="str">
            <v>NBTS00682</v>
          </cell>
          <cell r="D148">
            <v>42930</v>
          </cell>
          <cell r="E148">
            <v>0</v>
          </cell>
          <cell r="F148" t="str">
            <v>MT</v>
          </cell>
          <cell r="G148" t="str">
            <v>MT Direct</v>
          </cell>
        </row>
        <row r="149">
          <cell r="B149" t="str">
            <v>Đỗ Thị Nguyên</v>
          </cell>
          <cell r="C149" t="str">
            <v>NBTS00683</v>
          </cell>
          <cell r="D149">
            <v>42917</v>
          </cell>
          <cell r="E149">
            <v>0</v>
          </cell>
          <cell r="F149" t="str">
            <v>MT</v>
          </cell>
          <cell r="G149" t="str">
            <v>MT Direct</v>
          </cell>
        </row>
        <row r="150">
          <cell r="B150" t="str">
            <v xml:space="preserve">Nguyễn Lê Thanh Vy </v>
          </cell>
          <cell r="C150" t="str">
            <v>NBTS00684</v>
          </cell>
          <cell r="D150">
            <v>42917</v>
          </cell>
          <cell r="E150">
            <v>0</v>
          </cell>
          <cell r="F150" t="str">
            <v>KA</v>
          </cell>
          <cell r="G150" t="str">
            <v>KA 1</v>
          </cell>
        </row>
        <row r="151">
          <cell r="B151" t="str">
            <v>Hà Văn Mạnh</v>
          </cell>
          <cell r="C151" t="str">
            <v>NBTS00804</v>
          </cell>
          <cell r="D151" t="str">
            <v>21/7/2017</v>
          </cell>
          <cell r="E151" t="str">
            <v>SM</v>
          </cell>
          <cell r="F151">
            <v>0</v>
          </cell>
          <cell r="G151" t="str">
            <v>Phili Toàn Cầu</v>
          </cell>
        </row>
        <row r="152">
          <cell r="B152" t="str">
            <v>Nguyễn Thị Lại</v>
          </cell>
          <cell r="C152" t="str">
            <v>NBTS00805</v>
          </cell>
          <cell r="D152">
            <v>42939</v>
          </cell>
          <cell r="E152" t="str">
            <v>SM</v>
          </cell>
          <cell r="F152">
            <v>0</v>
          </cell>
          <cell r="G152" t="str">
            <v>Phili Toàn Cầu</v>
          </cell>
        </row>
        <row r="153">
          <cell r="B153" t="str">
            <v>Vũ Ngọc Ánh</v>
          </cell>
          <cell r="C153" t="str">
            <v>NBTS00806</v>
          </cell>
          <cell r="D153" t="str">
            <v>21/07/2017</v>
          </cell>
          <cell r="E153" t="str">
            <v>SM</v>
          </cell>
          <cell r="F153">
            <v>0</v>
          </cell>
          <cell r="G153" t="str">
            <v>Thiên Tuấn</v>
          </cell>
        </row>
        <row r="154">
          <cell r="B154" t="str">
            <v>Hoàng Thị Giáng Thu</v>
          </cell>
          <cell r="C154" t="str">
            <v>NBTS00807</v>
          </cell>
          <cell r="D154">
            <v>42937</v>
          </cell>
          <cell r="E154" t="str">
            <v>SM</v>
          </cell>
          <cell r="F154">
            <v>0</v>
          </cell>
          <cell r="G154" t="str">
            <v>Kim Hoàng</v>
          </cell>
        </row>
        <row r="155">
          <cell r="B155" t="str">
            <v>Trần Văn Lam</v>
          </cell>
          <cell r="C155" t="str">
            <v>NBTS00808</v>
          </cell>
          <cell r="D155">
            <v>42962</v>
          </cell>
          <cell r="E155" t="str">
            <v>SMDB</v>
          </cell>
          <cell r="F155">
            <v>0</v>
          </cell>
          <cell r="G155" t="str">
            <v xml:space="preserve">Phúc An Bình </v>
          </cell>
        </row>
        <row r="156">
          <cell r="B156" t="str">
            <v>Nguyễn Thị Lan Anh</v>
          </cell>
          <cell r="C156" t="str">
            <v>NBTS00809</v>
          </cell>
          <cell r="D156">
            <v>41865</v>
          </cell>
          <cell r="E156" t="str">
            <v>SMDB</v>
          </cell>
          <cell r="F156">
            <v>0</v>
          </cell>
          <cell r="G156" t="str">
            <v>Hoàng Phúc</v>
          </cell>
        </row>
        <row r="157">
          <cell r="B157" t="str">
            <v>Phan Quang Khải</v>
          </cell>
          <cell r="C157" t="str">
            <v>NBTS00810</v>
          </cell>
          <cell r="D157">
            <v>42942</v>
          </cell>
          <cell r="E157" t="str">
            <v>SS</v>
          </cell>
          <cell r="F157">
            <v>0</v>
          </cell>
          <cell r="G157" t="str">
            <v>Châu Gia Khương &amp; Vạn Sự Lợi</v>
          </cell>
        </row>
        <row r="158">
          <cell r="B158" t="str">
            <v>Nguyễn Thị Thanh Loan</v>
          </cell>
          <cell r="C158" t="str">
            <v>NBTS00811</v>
          </cell>
          <cell r="D158">
            <v>42937</v>
          </cell>
          <cell r="E158" t="str">
            <v>SM</v>
          </cell>
          <cell r="F158">
            <v>0</v>
          </cell>
          <cell r="G158" t="str">
            <v>Siêu Tính</v>
          </cell>
        </row>
        <row r="159">
          <cell r="B159" t="str">
            <v>Nguyễn Thành Trung</v>
          </cell>
          <cell r="C159" t="str">
            <v>NBTS00812</v>
          </cell>
          <cell r="D159">
            <v>42937</v>
          </cell>
          <cell r="E159" t="str">
            <v>KA</v>
          </cell>
          <cell r="F159">
            <v>0</v>
          </cell>
          <cell r="G159" t="str">
            <v>KA 1</v>
          </cell>
        </row>
        <row r="160">
          <cell r="B160" t="str">
            <v xml:space="preserve">Từ Tứ Thiện </v>
          </cell>
          <cell r="C160" t="str">
            <v>NBTS00813</v>
          </cell>
          <cell r="D160">
            <v>42941</v>
          </cell>
          <cell r="E160" t="str">
            <v>KA</v>
          </cell>
          <cell r="F160">
            <v>0</v>
          </cell>
          <cell r="G160" t="str">
            <v>KA 1</v>
          </cell>
        </row>
        <row r="161">
          <cell r="B161" t="str">
            <v>Phạm Nhật Minh</v>
          </cell>
          <cell r="C161" t="str">
            <v>NBTS00814</v>
          </cell>
          <cell r="D161">
            <v>42937</v>
          </cell>
          <cell r="E161" t="str">
            <v>SM</v>
          </cell>
          <cell r="F161">
            <v>0</v>
          </cell>
          <cell r="G161" t="str">
            <v>Trần Phạm Minh</v>
          </cell>
        </row>
        <row r="162">
          <cell r="B162" t="str">
            <v xml:space="preserve">Phạm Minh Công </v>
          </cell>
          <cell r="C162" t="str">
            <v>NBTS00815</v>
          </cell>
          <cell r="D162">
            <v>42957</v>
          </cell>
          <cell r="E162" t="str">
            <v>SM</v>
          </cell>
          <cell r="F162">
            <v>0</v>
          </cell>
          <cell r="G162" t="str">
            <v>Xuân Thy</v>
          </cell>
        </row>
        <row r="163">
          <cell r="B163" t="str">
            <v>Nguyễn Văn Tuấn</v>
          </cell>
          <cell r="C163" t="str">
            <v>NBTS00816</v>
          </cell>
          <cell r="D163">
            <v>42954</v>
          </cell>
          <cell r="E163" t="str">
            <v>SM</v>
          </cell>
          <cell r="F163">
            <v>0</v>
          </cell>
          <cell r="G163" t="str">
            <v>Minh Ngọc</v>
          </cell>
        </row>
        <row r="164">
          <cell r="B164" t="str">
            <v>Đinh Thị Loan Trang</v>
          </cell>
          <cell r="C164" t="str">
            <v>NBTS00817</v>
          </cell>
          <cell r="D164">
            <v>42955</v>
          </cell>
          <cell r="E164" t="str">
            <v>SM</v>
          </cell>
          <cell r="F164">
            <v>0</v>
          </cell>
          <cell r="G164" t="str">
            <v>Phili Toàn Cầu</v>
          </cell>
        </row>
        <row r="165">
          <cell r="B165" t="str">
            <v>Trần Thị Minh</v>
          </cell>
          <cell r="C165" t="str">
            <v>NBTS00818</v>
          </cell>
          <cell r="D165">
            <v>42963</v>
          </cell>
          <cell r="E165" t="str">
            <v>MTE</v>
          </cell>
          <cell r="F165">
            <v>0</v>
          </cell>
          <cell r="G165" t="str">
            <v>Indirect</v>
          </cell>
        </row>
        <row r="166">
          <cell r="B166" t="str">
            <v>Nguyễn Thị Yến Phương</v>
          </cell>
          <cell r="C166" t="str">
            <v>NBTS00821</v>
          </cell>
          <cell r="D166">
            <v>42968</v>
          </cell>
          <cell r="E166">
            <v>0</v>
          </cell>
          <cell r="F166">
            <v>0</v>
          </cell>
          <cell r="G166" t="str">
            <v>Siêu Tính</v>
          </cell>
        </row>
        <row r="167">
          <cell r="B167" t="str">
            <v xml:space="preserve">Trần Thị Diễm </v>
          </cell>
          <cell r="C167" t="str">
            <v>NBTS00873</v>
          </cell>
          <cell r="D167">
            <v>42983</v>
          </cell>
          <cell r="E167" t="str">
            <v>Re</v>
          </cell>
          <cell r="F167">
            <v>0</v>
          </cell>
          <cell r="G167" t="str">
            <v>Minh Ngọc</v>
          </cell>
        </row>
        <row r="168">
          <cell r="B168" t="str">
            <v>Hồ Thiên Đạt</v>
          </cell>
          <cell r="C168" t="str">
            <v>NBTS00874</v>
          </cell>
          <cell r="D168">
            <v>42982</v>
          </cell>
          <cell r="E168" t="str">
            <v>Re</v>
          </cell>
          <cell r="F168">
            <v>0</v>
          </cell>
          <cell r="G168" t="str">
            <v>Minh Ngọc</v>
          </cell>
        </row>
        <row r="169">
          <cell r="B169" t="str">
            <v>Trần Văn Hiệp</v>
          </cell>
          <cell r="C169" t="str">
            <v>NBTS00875</v>
          </cell>
          <cell r="D169">
            <v>42982</v>
          </cell>
          <cell r="E169" t="str">
            <v>Re</v>
          </cell>
          <cell r="F169">
            <v>0</v>
          </cell>
          <cell r="G169" t="str">
            <v>Phili Toàn Cầu</v>
          </cell>
        </row>
        <row r="170">
          <cell r="B170" t="str">
            <v>Nguyễn Văn Phụng</v>
          </cell>
          <cell r="C170" t="str">
            <v>NBTS00876</v>
          </cell>
          <cell r="D170">
            <v>42987</v>
          </cell>
          <cell r="E170" t="str">
            <v>Re</v>
          </cell>
          <cell r="F170">
            <v>0</v>
          </cell>
          <cell r="G170" t="str">
            <v>Minh Nguyệt</v>
          </cell>
        </row>
        <row r="171">
          <cell r="B171" t="str">
            <v>Hồ Kim Long</v>
          </cell>
          <cell r="C171" t="str">
            <v>NBTS00877</v>
          </cell>
          <cell r="D171">
            <v>42987</v>
          </cell>
          <cell r="E171" t="str">
            <v>Re</v>
          </cell>
          <cell r="F171">
            <v>0</v>
          </cell>
          <cell r="G171" t="str">
            <v>Minh Nguyệt</v>
          </cell>
        </row>
        <row r="172">
          <cell r="B172" t="str">
            <v>Lê Thanh Tùng</v>
          </cell>
          <cell r="C172" t="str">
            <v>NBTS00878</v>
          </cell>
          <cell r="D172">
            <v>42973</v>
          </cell>
          <cell r="E172">
            <v>0</v>
          </cell>
          <cell r="F172">
            <v>0</v>
          </cell>
          <cell r="G172" t="str">
            <v>SS</v>
          </cell>
        </row>
        <row r="173">
          <cell r="B173" t="str">
            <v>Huỳnh Ngọc Thịnh</v>
          </cell>
          <cell r="C173" t="str">
            <v>NBTS00879</v>
          </cell>
          <cell r="D173">
            <v>42983</v>
          </cell>
          <cell r="E173" t="str">
            <v>Re</v>
          </cell>
          <cell r="F173">
            <v>0</v>
          </cell>
          <cell r="G173" t="str">
            <v>Kim Hoàng</v>
          </cell>
        </row>
        <row r="174">
          <cell r="B174" t="str">
            <v>Quách Thư Liêm</v>
          </cell>
          <cell r="C174" t="str">
            <v>NBTS00274</v>
          </cell>
          <cell r="D174" t="str">
            <v>21/02/12</v>
          </cell>
          <cell r="E174" t="str">
            <v>ASM</v>
          </cell>
          <cell r="F174">
            <v>0</v>
          </cell>
          <cell r="G174" t="str">
            <v>MEKONG 2</v>
          </cell>
        </row>
        <row r="175">
          <cell r="B175" t="str">
            <v>Lâm Tuấn Thành</v>
          </cell>
          <cell r="C175" t="str">
            <v>NBTS00887</v>
          </cell>
          <cell r="D175">
            <v>43012</v>
          </cell>
          <cell r="E175" t="str">
            <v>SS</v>
          </cell>
          <cell r="F175">
            <v>0</v>
          </cell>
          <cell r="G175" t="str">
            <v>Châu Gia Khương &amp; Vạn Sự Lợi</v>
          </cell>
        </row>
        <row r="176">
          <cell r="B176" t="str">
            <v>Trần Bá Dũng</v>
          </cell>
          <cell r="C176" t="str">
            <v>NBTS00888</v>
          </cell>
          <cell r="D176">
            <v>43017</v>
          </cell>
          <cell r="E176" t="str">
            <v>SS</v>
          </cell>
          <cell r="F176">
            <v>0</v>
          </cell>
          <cell r="G176" t="str">
            <v>Mai Hoàng Long</v>
          </cell>
        </row>
        <row r="177">
          <cell r="B177" t="str">
            <v>Nguyễn Hữu  Phúc</v>
          </cell>
          <cell r="C177" t="str">
            <v>NBTS00889</v>
          </cell>
          <cell r="D177">
            <v>43013</v>
          </cell>
          <cell r="E177" t="str">
            <v>SS</v>
          </cell>
          <cell r="F177">
            <v>0</v>
          </cell>
          <cell r="G177" t="str">
            <v>Phương Trâm &amp; Vương Dũng</v>
          </cell>
        </row>
        <row r="178">
          <cell r="B178" t="str">
            <v>Ngô Trường Giang</v>
          </cell>
          <cell r="C178" t="str">
            <v>NBTS00890</v>
          </cell>
          <cell r="D178">
            <v>43008</v>
          </cell>
          <cell r="E178" t="str">
            <v>RE</v>
          </cell>
          <cell r="F178">
            <v>0</v>
          </cell>
          <cell r="G178" t="str">
            <v>Quốc Thái</v>
          </cell>
        </row>
        <row r="179">
          <cell r="B179" t="str">
            <v xml:space="preserve">Bùi Ngọc Duy </v>
          </cell>
          <cell r="C179" t="str">
            <v>NBTS00891</v>
          </cell>
          <cell r="D179">
            <v>43008</v>
          </cell>
          <cell r="E179" t="str">
            <v>RE</v>
          </cell>
          <cell r="F179">
            <v>0</v>
          </cell>
          <cell r="G179" t="str">
            <v>Quốc Thái</v>
          </cell>
        </row>
        <row r="180">
          <cell r="B180" t="str">
            <v>Nguyễn Minh Tiến</v>
          </cell>
          <cell r="C180" t="str">
            <v>NBTS00892</v>
          </cell>
          <cell r="D180">
            <v>43008</v>
          </cell>
          <cell r="E180" t="str">
            <v>SMDB</v>
          </cell>
          <cell r="F180">
            <v>0</v>
          </cell>
          <cell r="G180" t="str">
            <v>Quốc Thái</v>
          </cell>
        </row>
        <row r="181">
          <cell r="B181" t="str">
            <v>Hồ Vĩnh Thành</v>
          </cell>
          <cell r="C181" t="str">
            <v>NBTS00893</v>
          </cell>
          <cell r="D181">
            <v>43000</v>
          </cell>
          <cell r="E181" t="str">
            <v>SS</v>
          </cell>
          <cell r="F181">
            <v>0</v>
          </cell>
          <cell r="G181" t="str">
            <v>KA 1</v>
          </cell>
        </row>
        <row r="182">
          <cell r="B182" t="str">
            <v>Lê Thị Kim Lan</v>
          </cell>
          <cell r="C182" t="str">
            <v>NBTS00894</v>
          </cell>
          <cell r="D182">
            <v>42996</v>
          </cell>
          <cell r="E182" t="str">
            <v>KA</v>
          </cell>
          <cell r="F182">
            <v>0</v>
          </cell>
          <cell r="G182" t="str">
            <v>Phương Trâm</v>
          </cell>
        </row>
        <row r="183">
          <cell r="B183" t="str">
            <v>Trần Hảo</v>
          </cell>
          <cell r="C183" t="str">
            <v>NBTS00895</v>
          </cell>
          <cell r="D183">
            <v>43017</v>
          </cell>
          <cell r="E183" t="str">
            <v>RE</v>
          </cell>
          <cell r="F183">
            <v>0</v>
          </cell>
          <cell r="G183" t="str">
            <v>Trần Phạm Minh</v>
          </cell>
        </row>
        <row r="184">
          <cell r="B184" t="str">
            <v>Quách Học Hiếu</v>
          </cell>
          <cell r="C184" t="str">
            <v>NBTS00896</v>
          </cell>
          <cell r="D184">
            <v>43000</v>
          </cell>
          <cell r="E184" t="str">
            <v>SS</v>
          </cell>
          <cell r="F184">
            <v>0</v>
          </cell>
          <cell r="G184" t="str">
            <v>Xuân Thy</v>
          </cell>
        </row>
        <row r="185">
          <cell r="B185" t="str">
            <v>Văn Phước Lạc</v>
          </cell>
          <cell r="C185" t="str">
            <v>NBTS00897</v>
          </cell>
          <cell r="D185">
            <v>43003</v>
          </cell>
          <cell r="E185" t="str">
            <v>RE</v>
          </cell>
          <cell r="F185">
            <v>0</v>
          </cell>
          <cell r="G185" t="str">
            <v>Xuân Thy</v>
          </cell>
        </row>
        <row r="186">
          <cell r="B186" t="str">
            <v>Nguyễn Mạnh Cường</v>
          </cell>
          <cell r="C186" t="str">
            <v>NBTS00898</v>
          </cell>
          <cell r="D186">
            <v>43003</v>
          </cell>
          <cell r="E186" t="str">
            <v>RE</v>
          </cell>
          <cell r="F186">
            <v>0</v>
          </cell>
          <cell r="G186" t="str">
            <v>Xuân Thy</v>
          </cell>
        </row>
        <row r="187">
          <cell r="B187" t="str">
            <v>Đào Thanh Nhân</v>
          </cell>
          <cell r="C187" t="str">
            <v>NBTS00899</v>
          </cell>
          <cell r="D187">
            <v>43010</v>
          </cell>
          <cell r="E187" t="str">
            <v>RE</v>
          </cell>
          <cell r="F187">
            <v>0</v>
          </cell>
          <cell r="G187" t="str">
            <v>Xuân Thy</v>
          </cell>
        </row>
        <row r="188">
          <cell r="B188" t="str">
            <v>Nguyễn Cao Tiến Đạt</v>
          </cell>
          <cell r="C188" t="str">
            <v>NBTS00900</v>
          </cell>
          <cell r="D188">
            <v>43003</v>
          </cell>
          <cell r="E188" t="str">
            <v>RE</v>
          </cell>
          <cell r="F188">
            <v>0</v>
          </cell>
          <cell r="G188" t="str">
            <v>phili toàn cầu</v>
          </cell>
        </row>
        <row r="189">
          <cell r="B189" t="str">
            <v>Trương Võ Kỳ Châu</v>
          </cell>
          <cell r="C189" t="str">
            <v>NBTS00901</v>
          </cell>
          <cell r="D189">
            <v>43006</v>
          </cell>
          <cell r="E189" t="str">
            <v>SS</v>
          </cell>
          <cell r="F189">
            <v>0</v>
          </cell>
          <cell r="G189" t="str">
            <v>Việt Bảo Hân</v>
          </cell>
        </row>
        <row r="190">
          <cell r="B190" t="str">
            <v>Nguyễn Văn Hà</v>
          </cell>
          <cell r="C190" t="str">
            <v>NBTS00902</v>
          </cell>
          <cell r="D190">
            <v>43017</v>
          </cell>
          <cell r="E190" t="str">
            <v>SS</v>
          </cell>
          <cell r="F190">
            <v>0</v>
          </cell>
          <cell r="G190" t="str">
            <v>Thiên Tuấn</v>
          </cell>
        </row>
        <row r="191">
          <cell r="B191" t="str">
            <v>Lê Nhân Đức</v>
          </cell>
          <cell r="C191" t="str">
            <v>NBTS00903</v>
          </cell>
          <cell r="D191" t="str">
            <v>28/9/2017</v>
          </cell>
          <cell r="E191" t="str">
            <v>RE</v>
          </cell>
          <cell r="F191">
            <v>0</v>
          </cell>
          <cell r="G191" t="str">
            <v>Thiên Tuấn</v>
          </cell>
        </row>
        <row r="192">
          <cell r="B192" t="str">
            <v>Nguyễn Thị Mỹ Khánh</v>
          </cell>
          <cell r="C192" t="str">
            <v>NBTS00904</v>
          </cell>
          <cell r="D192" t="str">
            <v>9/10/2017</v>
          </cell>
          <cell r="E192" t="str">
            <v>RE</v>
          </cell>
          <cell r="F192">
            <v>0</v>
          </cell>
          <cell r="G192" t="str">
            <v>Thiên Tuấn</v>
          </cell>
        </row>
        <row r="193">
          <cell r="B193" t="str">
            <v>Phan Thị Mỹ Duyên</v>
          </cell>
          <cell r="C193" t="str">
            <v>NBTS00905</v>
          </cell>
          <cell r="D193" t="str">
            <v>9/10/2017</v>
          </cell>
          <cell r="E193" t="str">
            <v>RE</v>
          </cell>
          <cell r="F193">
            <v>0</v>
          </cell>
          <cell r="G193" t="str">
            <v>Thiên Tuấn</v>
          </cell>
        </row>
        <row r="194">
          <cell r="B194" t="str">
            <v>Trần Đức Huy</v>
          </cell>
          <cell r="C194" t="str">
            <v>NBTS00906</v>
          </cell>
          <cell r="D194" t="str">
            <v>10/10/2017</v>
          </cell>
          <cell r="E194" t="str">
            <v>RE</v>
          </cell>
          <cell r="F194">
            <v>0</v>
          </cell>
          <cell r="G194" t="str">
            <v>Thiên Tuấn</v>
          </cell>
        </row>
        <row r="195">
          <cell r="B195" t="str">
            <v>Tiêu Minh Tường</v>
          </cell>
          <cell r="C195" t="str">
            <v>NBTS00907</v>
          </cell>
          <cell r="D195" t="str">
            <v>13/10/2017</v>
          </cell>
          <cell r="E195" t="str">
            <v>RE</v>
          </cell>
          <cell r="F195">
            <v>0</v>
          </cell>
          <cell r="G195" t="str">
            <v>Thiên Tuấn</v>
          </cell>
        </row>
        <row r="196">
          <cell r="B196" t="str">
            <v>Lê Tân Trung Hiếu</v>
          </cell>
          <cell r="C196" t="str">
            <v>NBTS00908</v>
          </cell>
          <cell r="D196">
            <v>43012</v>
          </cell>
          <cell r="E196" t="str">
            <v>RE</v>
          </cell>
          <cell r="F196">
            <v>0</v>
          </cell>
          <cell r="G196" t="str">
            <v>Minh Nguyệt</v>
          </cell>
        </row>
        <row r="197">
          <cell r="B197" t="str">
            <v>Lưu Công Huân</v>
          </cell>
          <cell r="C197" t="str">
            <v>NBTS00909</v>
          </cell>
          <cell r="D197">
            <v>43015</v>
          </cell>
          <cell r="E197" t="str">
            <v>RE</v>
          </cell>
          <cell r="F197">
            <v>0</v>
          </cell>
          <cell r="G197" t="str">
            <v>Minh Nguyệt</v>
          </cell>
        </row>
        <row r="198">
          <cell r="B198" t="str">
            <v xml:space="preserve">Nguyễn Đức thuận </v>
          </cell>
          <cell r="C198" t="str">
            <v>NBTS00910</v>
          </cell>
          <cell r="D198">
            <v>43013</v>
          </cell>
          <cell r="E198" t="str">
            <v>RE</v>
          </cell>
          <cell r="F198">
            <v>0</v>
          </cell>
          <cell r="G198" t="str">
            <v>Minh Nguyệt</v>
          </cell>
        </row>
        <row r="199">
          <cell r="B199" t="str">
            <v>Đoàn Thế Vinh</v>
          </cell>
          <cell r="C199" t="str">
            <v>NBTS00823</v>
          </cell>
          <cell r="D199">
            <v>42940</v>
          </cell>
          <cell r="E199" t="str">
            <v>SS</v>
          </cell>
          <cell r="F199">
            <v>0</v>
          </cell>
          <cell r="G199" t="str">
            <v>Phúc Anh</v>
          </cell>
        </row>
        <row r="200">
          <cell r="B200" t="str">
            <v>Lê Hồng Cường</v>
          </cell>
          <cell r="C200" t="str">
            <v>NBTS00911</v>
          </cell>
          <cell r="D200">
            <v>43012</v>
          </cell>
          <cell r="E200" t="str">
            <v>SS</v>
          </cell>
          <cell r="F200">
            <v>0</v>
          </cell>
          <cell r="G200" t="str">
            <v>Phúc An Bình  &amp; Hoàng Phúc</v>
          </cell>
        </row>
        <row r="201">
          <cell r="B201" t="str">
            <v>Nguyễn Hùng Chiến</v>
          </cell>
          <cell r="C201" t="str">
            <v>NBTS00957</v>
          </cell>
          <cell r="D201">
            <v>43018</v>
          </cell>
          <cell r="E201" t="str">
            <v>RE</v>
          </cell>
          <cell r="F201">
            <v>0</v>
          </cell>
          <cell r="G201" t="str">
            <v>Phúc An Bình</v>
          </cell>
        </row>
        <row r="202">
          <cell r="B202" t="str">
            <v>Võ Hồng Thanh</v>
          </cell>
          <cell r="C202" t="str">
            <v>NBTS00958</v>
          </cell>
          <cell r="D202">
            <v>43010</v>
          </cell>
          <cell r="E202" t="str">
            <v>RE</v>
          </cell>
          <cell r="F202">
            <v>0</v>
          </cell>
          <cell r="G202" t="str">
            <v>Châu Gia Khương</v>
          </cell>
        </row>
        <row r="203">
          <cell r="B203" t="str">
            <v>Võ Thanh An</v>
          </cell>
          <cell r="C203" t="str">
            <v>NBTS00959</v>
          </cell>
          <cell r="D203">
            <v>43026</v>
          </cell>
          <cell r="E203" t="str">
            <v>RE</v>
          </cell>
          <cell r="F203">
            <v>0</v>
          </cell>
          <cell r="G203" t="str">
            <v>Châu Gia Khương</v>
          </cell>
        </row>
        <row r="204">
          <cell r="B204" t="str">
            <v>Trần Anh Kiệt</v>
          </cell>
          <cell r="C204" t="str">
            <v>NBTS00960</v>
          </cell>
          <cell r="D204">
            <v>43026</v>
          </cell>
          <cell r="E204" t="str">
            <v>RE</v>
          </cell>
          <cell r="F204">
            <v>0</v>
          </cell>
          <cell r="G204" t="str">
            <v>Vạn Sự Lợi</v>
          </cell>
        </row>
        <row r="205">
          <cell r="B205" t="str">
            <v>Trần Minh Toàn</v>
          </cell>
          <cell r="C205" t="str">
            <v>NBTS00961</v>
          </cell>
          <cell r="D205">
            <v>43018</v>
          </cell>
          <cell r="E205" t="str">
            <v>RE</v>
          </cell>
          <cell r="F205">
            <v>0</v>
          </cell>
          <cell r="G205" t="str">
            <v>Mai Hoàng Long</v>
          </cell>
        </row>
        <row r="206">
          <cell r="B206" t="str">
            <v xml:space="preserve">Trần Minh Thuận </v>
          </cell>
          <cell r="C206" t="str">
            <v>NBTS00962</v>
          </cell>
          <cell r="D206">
            <v>43019</v>
          </cell>
          <cell r="E206" t="str">
            <v>RE</v>
          </cell>
          <cell r="F206">
            <v>0</v>
          </cell>
          <cell r="G206" t="str">
            <v>Mai Hoàng Long</v>
          </cell>
        </row>
        <row r="207">
          <cell r="B207" t="str">
            <v>Nguyễn Phi Vũ</v>
          </cell>
          <cell r="C207" t="str">
            <v>NBTS00963</v>
          </cell>
          <cell r="D207">
            <v>43018</v>
          </cell>
          <cell r="E207" t="str">
            <v>RE</v>
          </cell>
          <cell r="F207">
            <v>0</v>
          </cell>
          <cell r="G207" t="str">
            <v>Mai Hoàng Long</v>
          </cell>
        </row>
        <row r="208">
          <cell r="B208" t="str">
            <v>La Phước Trung</v>
          </cell>
          <cell r="C208" t="str">
            <v>NBTS00964</v>
          </cell>
          <cell r="D208">
            <v>43019</v>
          </cell>
          <cell r="E208" t="str">
            <v>RE</v>
          </cell>
          <cell r="F208">
            <v>0</v>
          </cell>
          <cell r="G208" t="str">
            <v>Mai Hoàng Long</v>
          </cell>
        </row>
        <row r="209">
          <cell r="B209" t="str">
            <v>Nguyễn Quốc Vũ</v>
          </cell>
          <cell r="C209" t="str">
            <v>NBTS00965</v>
          </cell>
          <cell r="D209">
            <v>43010</v>
          </cell>
          <cell r="E209" t="str">
            <v>RE</v>
          </cell>
          <cell r="F209">
            <v>0</v>
          </cell>
          <cell r="G209" t="str">
            <v>Phương Trâm</v>
          </cell>
        </row>
        <row r="210">
          <cell r="B210" t="str">
            <v>Lê Vũ Trí Dũng</v>
          </cell>
          <cell r="C210" t="str">
            <v>NBTS00966</v>
          </cell>
          <cell r="D210">
            <v>43017</v>
          </cell>
          <cell r="E210" t="str">
            <v>RE</v>
          </cell>
          <cell r="F210">
            <v>0</v>
          </cell>
          <cell r="G210" t="str">
            <v>Phương Trâm</v>
          </cell>
        </row>
        <row r="211">
          <cell r="B211" t="str">
            <v>Lê Tấn Thạnh</v>
          </cell>
          <cell r="C211" t="str">
            <v>NBTS00967</v>
          </cell>
          <cell r="D211">
            <v>43027</v>
          </cell>
          <cell r="E211" t="str">
            <v>RE</v>
          </cell>
          <cell r="F211">
            <v>0</v>
          </cell>
          <cell r="G211" t="str">
            <v>Phương Trâm</v>
          </cell>
        </row>
        <row r="212">
          <cell r="B212" t="str">
            <v>Võ Quang Huy</v>
          </cell>
          <cell r="C212" t="str">
            <v>NBTS00968</v>
          </cell>
          <cell r="D212">
            <v>43027</v>
          </cell>
          <cell r="E212" t="str">
            <v>RE</v>
          </cell>
          <cell r="F212">
            <v>0</v>
          </cell>
          <cell r="G212" t="str">
            <v>Vương Dũng</v>
          </cell>
        </row>
        <row r="213">
          <cell r="B213" t="str">
            <v>Hoàng Mỹ Quyên</v>
          </cell>
          <cell r="C213" t="str">
            <v>NBTS00969</v>
          </cell>
          <cell r="D213">
            <v>43017</v>
          </cell>
          <cell r="E213" t="str">
            <v>SS</v>
          </cell>
          <cell r="F213">
            <v>0</v>
          </cell>
          <cell r="G213" t="str">
            <v>Diễm Phúc &amp; Kim Hoa</v>
          </cell>
        </row>
        <row r="214">
          <cell r="B214" t="str">
            <v>Lê Phạm Tính</v>
          </cell>
          <cell r="C214" t="str">
            <v>NBTS00970</v>
          </cell>
          <cell r="D214">
            <v>43019</v>
          </cell>
          <cell r="E214" t="str">
            <v>RE</v>
          </cell>
          <cell r="F214">
            <v>0</v>
          </cell>
          <cell r="G214" t="str">
            <v>Diễm Phúc</v>
          </cell>
        </row>
        <row r="215">
          <cell r="B215" t="str">
            <v>Lê Thị Tình</v>
          </cell>
          <cell r="C215" t="str">
            <v>NBTS00971</v>
          </cell>
          <cell r="D215">
            <v>43020</v>
          </cell>
          <cell r="E215" t="str">
            <v>RE</v>
          </cell>
          <cell r="F215">
            <v>0</v>
          </cell>
          <cell r="G215" t="str">
            <v>Diễm Phúc</v>
          </cell>
        </row>
        <row r="216">
          <cell r="B216" t="str">
            <v>Bùi Công Mạnh</v>
          </cell>
          <cell r="C216" t="str">
            <v>NBTS00972</v>
          </cell>
          <cell r="D216">
            <v>43024</v>
          </cell>
          <cell r="E216" t="str">
            <v>RE</v>
          </cell>
          <cell r="F216">
            <v>0</v>
          </cell>
          <cell r="G216" t="str">
            <v>Diễm Phúc</v>
          </cell>
        </row>
        <row r="217">
          <cell r="B217" t="str">
            <v>Phan Nguyễn Quang Thịnh</v>
          </cell>
          <cell r="C217" t="str">
            <v>NBTS00973</v>
          </cell>
          <cell r="D217">
            <v>43026</v>
          </cell>
          <cell r="E217" t="str">
            <v>SMDB</v>
          </cell>
          <cell r="F217">
            <v>0</v>
          </cell>
          <cell r="G217" t="str">
            <v>Diễm Phúc</v>
          </cell>
        </row>
        <row r="218">
          <cell r="B218" t="str">
            <v xml:space="preserve">Võ Thành Phi </v>
          </cell>
          <cell r="C218" t="str">
            <v>NBTS00974</v>
          </cell>
          <cell r="D218">
            <v>43006</v>
          </cell>
          <cell r="E218" t="str">
            <v>RE</v>
          </cell>
          <cell r="F218">
            <v>0</v>
          </cell>
          <cell r="G218" t="str">
            <v>Phúc Anh</v>
          </cell>
        </row>
        <row r="219">
          <cell r="B219" t="str">
            <v>Lư Trung Long</v>
          </cell>
          <cell r="C219" t="str">
            <v>NBTS00975</v>
          </cell>
          <cell r="D219">
            <v>43026</v>
          </cell>
          <cell r="E219" t="str">
            <v>RE</v>
          </cell>
          <cell r="F219">
            <v>0</v>
          </cell>
          <cell r="G219" t="str">
            <v>Xuân Thy</v>
          </cell>
        </row>
        <row r="220">
          <cell r="B220" t="str">
            <v>Hồ Vỹ Trường Giang</v>
          </cell>
          <cell r="C220" t="str">
            <v>NBTS00976</v>
          </cell>
          <cell r="D220">
            <v>43026</v>
          </cell>
          <cell r="E220" t="str">
            <v>RE</v>
          </cell>
          <cell r="F220">
            <v>0</v>
          </cell>
          <cell r="G220" t="str">
            <v>Xuân Thy</v>
          </cell>
        </row>
        <row r="221">
          <cell r="B221" t="str">
            <v>Trần Đình Dương</v>
          </cell>
          <cell r="C221" t="str">
            <v>NBTS00977</v>
          </cell>
          <cell r="D221">
            <v>43026</v>
          </cell>
          <cell r="E221" t="str">
            <v>RE</v>
          </cell>
          <cell r="F221">
            <v>0</v>
          </cell>
          <cell r="G221" t="str">
            <v>Minh Ngọc</v>
          </cell>
        </row>
        <row r="222">
          <cell r="B222" t="str">
            <v>Bùi Hữu Đạt</v>
          </cell>
          <cell r="C222" t="str">
            <v>NBTS00978</v>
          </cell>
          <cell r="D222">
            <v>43027</v>
          </cell>
          <cell r="E222" t="str">
            <v>SMDB</v>
          </cell>
          <cell r="F222">
            <v>0</v>
          </cell>
          <cell r="G222" t="str">
            <v>Minh Ngọc</v>
          </cell>
        </row>
        <row r="223">
          <cell r="B223" t="str">
            <v xml:space="preserve">Nguyễn Đức Trọng </v>
          </cell>
          <cell r="C223" t="str">
            <v>NBTS00979</v>
          </cell>
          <cell r="D223">
            <v>43020</v>
          </cell>
          <cell r="E223" t="str">
            <v>RE</v>
          </cell>
          <cell r="F223">
            <v>0</v>
          </cell>
          <cell r="G223" t="str">
            <v>Phili Toàn Cầu</v>
          </cell>
        </row>
        <row r="224">
          <cell r="B224" t="str">
            <v>Trần Đức Duy</v>
          </cell>
          <cell r="C224" t="str">
            <v>NBTS00980</v>
          </cell>
          <cell r="D224">
            <v>43020</v>
          </cell>
          <cell r="E224" t="str">
            <v>SMDB</v>
          </cell>
          <cell r="F224">
            <v>0</v>
          </cell>
          <cell r="G224" t="str">
            <v>Phili Toàn Cầu</v>
          </cell>
        </row>
        <row r="225">
          <cell r="B225" t="str">
            <v>Nguyễn Thị Hồng</v>
          </cell>
          <cell r="C225" t="str">
            <v>NBTS00981</v>
          </cell>
          <cell r="D225">
            <v>43024</v>
          </cell>
          <cell r="E225" t="str">
            <v>SS</v>
          </cell>
          <cell r="F225">
            <v>0</v>
          </cell>
          <cell r="G225" t="str">
            <v>Việt Bảo Hân</v>
          </cell>
        </row>
        <row r="226">
          <cell r="B226" t="str">
            <v>Nguyễn Ngọc Thơm</v>
          </cell>
          <cell r="C226" t="str">
            <v>NBTS00982</v>
          </cell>
          <cell r="D226" t="str">
            <v>16/10/2017</v>
          </cell>
          <cell r="E226" t="str">
            <v>RE</v>
          </cell>
          <cell r="F226">
            <v>0</v>
          </cell>
          <cell r="G226" t="str">
            <v>Việt Bảo Hân</v>
          </cell>
        </row>
        <row r="227">
          <cell r="B227" t="str">
            <v>Hà Thị Như Ngọc</v>
          </cell>
          <cell r="C227" t="str">
            <v>NBTS00983</v>
          </cell>
          <cell r="D227">
            <v>43020</v>
          </cell>
          <cell r="E227" t="str">
            <v>RE</v>
          </cell>
          <cell r="F227">
            <v>0</v>
          </cell>
          <cell r="G227" t="str">
            <v>Việt Bảo Hân</v>
          </cell>
        </row>
        <row r="228">
          <cell r="B228" t="str">
            <v>Dưng Thị Hoa</v>
          </cell>
          <cell r="C228" t="str">
            <v>NBTS00984</v>
          </cell>
          <cell r="D228" t="str">
            <v>16/10/2017</v>
          </cell>
          <cell r="E228" t="str">
            <v>RE</v>
          </cell>
          <cell r="F228">
            <v>0</v>
          </cell>
          <cell r="G228" t="str">
            <v>Việt Bảo Hân</v>
          </cell>
        </row>
        <row r="229">
          <cell r="B229" t="str">
            <v>Lê Chí Dũng</v>
          </cell>
          <cell r="C229" t="str">
            <v>NBTS00985</v>
          </cell>
          <cell r="D229" t="str">
            <v>16/10/2017</v>
          </cell>
          <cell r="E229" t="str">
            <v>RE</v>
          </cell>
          <cell r="F229">
            <v>0</v>
          </cell>
          <cell r="G229" t="str">
            <v>Việt Bảo Hân</v>
          </cell>
        </row>
        <row r="230">
          <cell r="B230" t="str">
            <v>Nguyễn Văn Đình Phú</v>
          </cell>
          <cell r="C230" t="str">
            <v>NBTS00986</v>
          </cell>
          <cell r="D230">
            <v>43010</v>
          </cell>
          <cell r="E230" t="str">
            <v>RE</v>
          </cell>
          <cell r="F230">
            <v>0</v>
          </cell>
          <cell r="G230" t="str">
            <v>Việt Bảo Hân</v>
          </cell>
        </row>
        <row r="231">
          <cell r="B231" t="str">
            <v>Trần Quốc Cương</v>
          </cell>
          <cell r="C231" t="str">
            <v>NBTS00987</v>
          </cell>
          <cell r="D231" t="str">
            <v>14/10/2017</v>
          </cell>
          <cell r="E231" t="str">
            <v>SMDB</v>
          </cell>
          <cell r="F231">
            <v>0</v>
          </cell>
          <cell r="G231" t="str">
            <v>Việt Bảo Hân</v>
          </cell>
        </row>
        <row r="232">
          <cell r="B232" t="str">
            <v>Đỗ Anh Tuấn</v>
          </cell>
          <cell r="C232" t="str">
            <v>NBTS00988</v>
          </cell>
          <cell r="D232">
            <v>43021</v>
          </cell>
          <cell r="E232" t="str">
            <v>SMDB</v>
          </cell>
          <cell r="F232">
            <v>0</v>
          </cell>
          <cell r="G232" t="str">
            <v>Việt Bảo Hân</v>
          </cell>
        </row>
        <row r="233">
          <cell r="B233" t="str">
            <v>Nguyễn Tùng Vương</v>
          </cell>
          <cell r="C233" t="str">
            <v>NBTS00989</v>
          </cell>
          <cell r="D233">
            <v>43019</v>
          </cell>
          <cell r="E233" t="str">
            <v>RE</v>
          </cell>
          <cell r="F233">
            <v>0</v>
          </cell>
          <cell r="G233" t="str">
            <v>Thiên Tuấn</v>
          </cell>
        </row>
        <row r="234">
          <cell r="B234" t="str">
            <v>Lê Long Hồ</v>
          </cell>
          <cell r="C234" t="str">
            <v>NBTS00990</v>
          </cell>
          <cell r="D234">
            <v>43025</v>
          </cell>
          <cell r="E234" t="str">
            <v>SMDB</v>
          </cell>
          <cell r="F234">
            <v>0</v>
          </cell>
          <cell r="G234" t="str">
            <v>Thiên Tuấn</v>
          </cell>
        </row>
        <row r="235">
          <cell r="B235" t="str">
            <v>Phùng Văn Vinh</v>
          </cell>
          <cell r="C235" t="str">
            <v>NBTS00991</v>
          </cell>
          <cell r="D235">
            <v>43028</v>
          </cell>
          <cell r="E235" t="str">
            <v>RE</v>
          </cell>
          <cell r="F235">
            <v>0</v>
          </cell>
          <cell r="G235" t="str">
            <v>Kim Hoàng</v>
          </cell>
        </row>
        <row r="236">
          <cell r="B236" t="str">
            <v>Hoàng Thị Thu Thủy</v>
          </cell>
          <cell r="C236" t="str">
            <v>NBTS00992</v>
          </cell>
          <cell r="D236">
            <v>43024</v>
          </cell>
          <cell r="E236" t="str">
            <v>MTE</v>
          </cell>
          <cell r="F236">
            <v>0</v>
          </cell>
          <cell r="G236" t="str">
            <v>MT Indirect</v>
          </cell>
        </row>
        <row r="237">
          <cell r="B237" t="str">
            <v>Thái Anh Nguyên</v>
          </cell>
          <cell r="C237" t="str">
            <v>NBTS00993</v>
          </cell>
          <cell r="D237">
            <v>43006</v>
          </cell>
          <cell r="E237" t="str">
            <v>RE</v>
          </cell>
          <cell r="F237">
            <v>0</v>
          </cell>
          <cell r="G237" t="str">
            <v>Việt Bảo Hân</v>
          </cell>
        </row>
        <row r="238">
          <cell r="B238" t="str">
            <v xml:space="preserve">Phan Tựu </v>
          </cell>
          <cell r="C238" t="str">
            <v>NBTS00994</v>
          </cell>
          <cell r="D238">
            <v>43006</v>
          </cell>
          <cell r="E238" t="str">
            <v>RE</v>
          </cell>
          <cell r="F238">
            <v>0</v>
          </cell>
          <cell r="G238" t="str">
            <v>Việt Bảo Hân</v>
          </cell>
        </row>
        <row r="239">
          <cell r="B239" t="str">
            <v>Nguyễn Toni</v>
          </cell>
          <cell r="C239" t="str">
            <v>NBTS00995</v>
          </cell>
          <cell r="D239">
            <v>42998</v>
          </cell>
          <cell r="E239" t="str">
            <v>SS</v>
          </cell>
          <cell r="F239">
            <v>0</v>
          </cell>
          <cell r="G239" t="str">
            <v>Kim Hoàng</v>
          </cell>
        </row>
        <row r="240">
          <cell r="B240" t="str">
            <v xml:space="preserve">Võ Thành Nhựt </v>
          </cell>
          <cell r="C240" t="str">
            <v>NBTS00997</v>
          </cell>
          <cell r="D240">
            <v>43029</v>
          </cell>
          <cell r="E240" t="str">
            <v>SMDB</v>
          </cell>
          <cell r="F240">
            <v>0</v>
          </cell>
          <cell r="G240" t="str">
            <v>HTX Quận 4</v>
          </cell>
        </row>
        <row r="241">
          <cell r="B241" t="str">
            <v>Hồ Thái Phương</v>
          </cell>
          <cell r="C241" t="str">
            <v>NBTS00998</v>
          </cell>
          <cell r="D241">
            <v>43035</v>
          </cell>
          <cell r="E241" t="str">
            <v>SMDB</v>
          </cell>
          <cell r="F241">
            <v>0</v>
          </cell>
          <cell r="G241" t="str">
            <v>HTX Quận 4</v>
          </cell>
        </row>
        <row r="242">
          <cell r="B242" t="str">
            <v>Nguyễn Phương Uyên</v>
          </cell>
          <cell r="C242" t="str">
            <v>NBTS00999</v>
          </cell>
          <cell r="D242">
            <v>43031</v>
          </cell>
          <cell r="E242" t="str">
            <v>RE</v>
          </cell>
          <cell r="F242">
            <v>0</v>
          </cell>
          <cell r="G242" t="str">
            <v xml:space="preserve">Phương Trâm </v>
          </cell>
        </row>
        <row r="243">
          <cell r="B243" t="str">
            <v>Huỳnh Đình Huy</v>
          </cell>
          <cell r="C243" t="str">
            <v>NBTS01000</v>
          </cell>
          <cell r="D243">
            <v>43029</v>
          </cell>
          <cell r="E243" t="str">
            <v>RE</v>
          </cell>
          <cell r="F243">
            <v>0</v>
          </cell>
          <cell r="G243" t="str">
            <v>Diễm Phúc</v>
          </cell>
        </row>
        <row r="244">
          <cell r="B244" t="str">
            <v>Huỳnh văn Nhân</v>
          </cell>
          <cell r="C244" t="str">
            <v>NBTS01001</v>
          </cell>
          <cell r="D244">
            <v>43035</v>
          </cell>
          <cell r="E244" t="str">
            <v>KA</v>
          </cell>
          <cell r="F244">
            <v>0</v>
          </cell>
          <cell r="G244" t="str">
            <v>HTX Quận 4</v>
          </cell>
        </row>
        <row r="245">
          <cell r="B245" t="str">
            <v>Nguyễn Hữu Mạnh</v>
          </cell>
          <cell r="C245" t="str">
            <v>NBTS01002</v>
          </cell>
          <cell r="D245">
            <v>43031</v>
          </cell>
          <cell r="E245" t="str">
            <v>SMDB</v>
          </cell>
          <cell r="F245">
            <v>0</v>
          </cell>
          <cell r="G245" t="str">
            <v>Duy Hoàng</v>
          </cell>
        </row>
        <row r="246">
          <cell r="B246" t="str">
            <v>Nguyễn Đức Trung</v>
          </cell>
          <cell r="C246" t="str">
            <v>NBTS01003</v>
          </cell>
          <cell r="D246">
            <v>43029</v>
          </cell>
          <cell r="E246" t="str">
            <v>MTS</v>
          </cell>
          <cell r="F246">
            <v>0</v>
          </cell>
          <cell r="G246" t="str">
            <v>MT Indirect</v>
          </cell>
        </row>
        <row r="247">
          <cell r="B247" t="str">
            <v>Võ Minh Hoàng</v>
          </cell>
          <cell r="C247" t="str">
            <v>NBTS01032</v>
          </cell>
          <cell r="D247">
            <v>43036</v>
          </cell>
          <cell r="E247" t="str">
            <v>SSDB</v>
          </cell>
          <cell r="F247">
            <v>0</v>
          </cell>
          <cell r="G247" t="str">
            <v>Phúc An Bình  &amp; Hoàng Phúc</v>
          </cell>
        </row>
        <row r="248">
          <cell r="B248" t="str">
            <v>Nguyễn Dũng Minh Đức</v>
          </cell>
          <cell r="C248" t="str">
            <v>NBTS01033</v>
          </cell>
          <cell r="D248">
            <v>43041</v>
          </cell>
          <cell r="E248" t="str">
            <v>RE</v>
          </cell>
          <cell r="F248">
            <v>0</v>
          </cell>
          <cell r="G248" t="str">
            <v xml:space="preserve">Phúc An Bình </v>
          </cell>
        </row>
        <row r="249">
          <cell r="B249" t="str">
            <v>Trần Thanh Nhã</v>
          </cell>
          <cell r="C249" t="str">
            <v>NBTS01034</v>
          </cell>
          <cell r="D249">
            <v>43038</v>
          </cell>
          <cell r="E249" t="str">
            <v>RE</v>
          </cell>
          <cell r="F249">
            <v>0</v>
          </cell>
          <cell r="G249" t="str">
            <v>Châu Gia Khương</v>
          </cell>
        </row>
        <row r="250">
          <cell r="B250" t="str">
            <v>Đặng Bảo Thu</v>
          </cell>
          <cell r="C250" t="str">
            <v>NBTS01035</v>
          </cell>
          <cell r="D250">
            <v>43041</v>
          </cell>
          <cell r="E250" t="str">
            <v>SMDB</v>
          </cell>
          <cell r="F250">
            <v>0</v>
          </cell>
          <cell r="G250" t="str">
            <v>Châu Gia Khương</v>
          </cell>
        </row>
        <row r="251">
          <cell r="B251" t="str">
            <v>Lê Quốc Liêm</v>
          </cell>
          <cell r="C251" t="str">
            <v>NBTS01036</v>
          </cell>
          <cell r="D251">
            <v>43041</v>
          </cell>
          <cell r="E251" t="str">
            <v>RE</v>
          </cell>
          <cell r="F251">
            <v>0</v>
          </cell>
          <cell r="G251" t="str">
            <v>Vạn Sự Lợi</v>
          </cell>
        </row>
        <row r="252">
          <cell r="B252" t="str">
            <v>Huỳnh Bội Linh</v>
          </cell>
          <cell r="C252" t="str">
            <v>NBTS01037</v>
          </cell>
          <cell r="D252">
            <v>43040</v>
          </cell>
          <cell r="E252" t="str">
            <v>RE</v>
          </cell>
          <cell r="F252">
            <v>0</v>
          </cell>
          <cell r="G252" t="str">
            <v>Diễm Phúc</v>
          </cell>
        </row>
        <row r="253">
          <cell r="B253" t="str">
            <v>Nguyễn Phước Lộc</v>
          </cell>
          <cell r="C253" t="str">
            <v>NBTS01038</v>
          </cell>
          <cell r="D253">
            <v>43040</v>
          </cell>
          <cell r="E253" t="str">
            <v>RE</v>
          </cell>
          <cell r="F253">
            <v>0</v>
          </cell>
          <cell r="G253" t="str">
            <v>Diễm Phúc</v>
          </cell>
        </row>
        <row r="254">
          <cell r="B254" t="str">
            <v>Lê Ngọc Thịnh</v>
          </cell>
          <cell r="C254" t="str">
            <v>NBTS01039</v>
          </cell>
          <cell r="D254">
            <v>43036</v>
          </cell>
          <cell r="E254" t="str">
            <v>RE</v>
          </cell>
          <cell r="F254">
            <v>0</v>
          </cell>
          <cell r="G254" t="str">
            <v>Kim Hoa</v>
          </cell>
        </row>
        <row r="255">
          <cell r="B255" t="str">
            <v>Lâm Minh Cường</v>
          </cell>
          <cell r="C255" t="str">
            <v>NBTS01040</v>
          </cell>
          <cell r="D255">
            <v>43035</v>
          </cell>
          <cell r="E255" t="str">
            <v>RE</v>
          </cell>
          <cell r="F255">
            <v>0</v>
          </cell>
          <cell r="G255" t="str">
            <v>Kim Hoa</v>
          </cell>
        </row>
        <row r="256">
          <cell r="B256" t="str">
            <v>Nguyễn Thị Ngọc Trinh</v>
          </cell>
          <cell r="C256" t="str">
            <v>NBTS01041</v>
          </cell>
          <cell r="D256">
            <v>43036</v>
          </cell>
          <cell r="E256" t="str">
            <v>KA</v>
          </cell>
          <cell r="F256">
            <v>0</v>
          </cell>
          <cell r="G256" t="str">
            <v>Phương Trâm</v>
          </cell>
        </row>
        <row r="257">
          <cell r="B257" t="str">
            <v>Nguyễn Văn Cường</v>
          </cell>
          <cell r="C257" t="str">
            <v>NBTS01043</v>
          </cell>
          <cell r="D257">
            <v>43029</v>
          </cell>
          <cell r="E257" t="str">
            <v>RE</v>
          </cell>
          <cell r="F257">
            <v>0</v>
          </cell>
          <cell r="G257" t="str">
            <v>Việt Bảo Hân</v>
          </cell>
        </row>
        <row r="258">
          <cell r="B258" t="str">
            <v>Lê Thị Triều</v>
          </cell>
          <cell r="C258" t="str">
            <v>NBTS01044</v>
          </cell>
          <cell r="D258">
            <v>43042</v>
          </cell>
          <cell r="E258" t="str">
            <v>MTE</v>
          </cell>
          <cell r="F258">
            <v>0</v>
          </cell>
          <cell r="G258" t="str">
            <v>MT Direct</v>
          </cell>
        </row>
        <row r="259">
          <cell r="B259" t="str">
            <v>Nguyễn Thị Diễm Trang</v>
          </cell>
          <cell r="C259" t="str">
            <v>NBTS01056</v>
          </cell>
          <cell r="D259">
            <v>43049</v>
          </cell>
          <cell r="E259" t="str">
            <v>RE</v>
          </cell>
          <cell r="F259">
            <v>0</v>
          </cell>
          <cell r="G259" t="str">
            <v xml:space="preserve">Phúc An Bình </v>
          </cell>
        </row>
        <row r="260">
          <cell r="B260" t="str">
            <v>Dương Thị Thanh Thảo</v>
          </cell>
          <cell r="C260" t="str">
            <v>NBTS01058</v>
          </cell>
          <cell r="D260">
            <v>43047</v>
          </cell>
          <cell r="E260" t="str">
            <v>SMDB</v>
          </cell>
          <cell r="F260">
            <v>0</v>
          </cell>
          <cell r="G260" t="str">
            <v>Kim Hoa</v>
          </cell>
        </row>
        <row r="261">
          <cell r="B261" t="str">
            <v>Nguyễn Thị Mỹ Khanh</v>
          </cell>
          <cell r="C261" t="str">
            <v>NBTS01059</v>
          </cell>
          <cell r="D261">
            <v>43045</v>
          </cell>
          <cell r="E261" t="str">
            <v>MTE</v>
          </cell>
          <cell r="F261">
            <v>0</v>
          </cell>
          <cell r="G261" t="str">
            <v>MT Direct</v>
          </cell>
        </row>
        <row r="262">
          <cell r="B262" t="str">
            <v>Dương Nghĩa Hiệp</v>
          </cell>
          <cell r="C262" t="str">
            <v>NBTS01060</v>
          </cell>
          <cell r="D262">
            <v>43052</v>
          </cell>
          <cell r="E262" t="str">
            <v>SMDB</v>
          </cell>
          <cell r="F262">
            <v>0</v>
          </cell>
          <cell r="G262" t="str">
            <v>HTX Quận 4</v>
          </cell>
        </row>
        <row r="263">
          <cell r="B263" t="str">
            <v>Châu Phước Quang</v>
          </cell>
          <cell r="C263" t="str">
            <v>NBTS01061</v>
          </cell>
          <cell r="D263">
            <v>43052</v>
          </cell>
          <cell r="E263" t="str">
            <v>SMDB</v>
          </cell>
          <cell r="F263">
            <v>0</v>
          </cell>
          <cell r="G263" t="str">
            <v>HTX Quận 4</v>
          </cell>
        </row>
        <row r="264">
          <cell r="B264" t="str">
            <v>Hà Mỹ Hương</v>
          </cell>
          <cell r="C264" t="str">
            <v>NBTS01062</v>
          </cell>
          <cell r="D264">
            <v>43045</v>
          </cell>
          <cell r="E264" t="str">
            <v>SMDB</v>
          </cell>
          <cell r="F264">
            <v>0</v>
          </cell>
          <cell r="G264" t="str">
            <v>Phương Trâm</v>
          </cell>
        </row>
        <row r="265">
          <cell r="B265" t="str">
            <v>Nguyễn Ngọc Bảo Trân</v>
          </cell>
          <cell r="C265" t="str">
            <v>NBTS01063</v>
          </cell>
          <cell r="D265">
            <v>43054</v>
          </cell>
          <cell r="E265" t="str">
            <v>SMDB</v>
          </cell>
          <cell r="F265">
            <v>0</v>
          </cell>
          <cell r="G265" t="str">
            <v>Phương Trâm</v>
          </cell>
        </row>
        <row r="266">
          <cell r="B266" t="str">
            <v>Nguyễn Thị Kim Lan</v>
          </cell>
          <cell r="C266" t="str">
            <v>NBTS01064</v>
          </cell>
          <cell r="D266">
            <v>43047</v>
          </cell>
          <cell r="E266" t="str">
            <v>RE</v>
          </cell>
          <cell r="F266">
            <v>0</v>
          </cell>
          <cell r="G266" t="str">
            <v>Vương Dũng</v>
          </cell>
        </row>
        <row r="267">
          <cell r="B267" t="str">
            <v>Vũ Thị Bích Vân</v>
          </cell>
          <cell r="C267" t="str">
            <v>NBTS01065</v>
          </cell>
          <cell r="D267">
            <v>43054</v>
          </cell>
          <cell r="E267" t="str">
            <v>SMDB</v>
          </cell>
          <cell r="F267">
            <v>0</v>
          </cell>
          <cell r="G267" t="str">
            <v>Vương Dũng</v>
          </cell>
        </row>
        <row r="268">
          <cell r="B268" t="str">
            <v>Nguyễn Thế Nam</v>
          </cell>
          <cell r="C268" t="str">
            <v>NBTS01066</v>
          </cell>
          <cell r="D268">
            <v>43052</v>
          </cell>
          <cell r="E268" t="str">
            <v>WS</v>
          </cell>
          <cell r="F268">
            <v>0</v>
          </cell>
          <cell r="G268" t="str">
            <v>Vạn Sự Lợi</v>
          </cell>
        </row>
        <row r="269">
          <cell r="B269" t="str">
            <v>Lê Minh Hùng</v>
          </cell>
          <cell r="C269" t="str">
            <v>NBTS01067</v>
          </cell>
          <cell r="D269">
            <v>43045</v>
          </cell>
          <cell r="E269" t="str">
            <v>SS</v>
          </cell>
          <cell r="F269">
            <v>0</v>
          </cell>
          <cell r="G269" t="str">
            <v>KA 1</v>
          </cell>
        </row>
        <row r="270">
          <cell r="B270" t="str">
            <v>Nguyễn Thị Huyền Trâm</v>
          </cell>
          <cell r="C270" t="str">
            <v>NBTS01068</v>
          </cell>
          <cell r="D270">
            <v>43052</v>
          </cell>
          <cell r="E270" t="str">
            <v>KA</v>
          </cell>
          <cell r="F270">
            <v>0</v>
          </cell>
          <cell r="G270" t="str">
            <v>Phương Trâm</v>
          </cell>
        </row>
        <row r="271">
          <cell r="B271" t="str">
            <v xml:space="preserve">Nguyễn Thế Hậu </v>
          </cell>
          <cell r="C271" t="str">
            <v>NBTS01069</v>
          </cell>
          <cell r="D271">
            <v>43053</v>
          </cell>
          <cell r="E271" t="str">
            <v>SMDB</v>
          </cell>
          <cell r="F271">
            <v>0</v>
          </cell>
          <cell r="G271" t="str">
            <v>Duy Hoàng</v>
          </cell>
        </row>
        <row r="272">
          <cell r="B272" t="str">
            <v>Nguyễn Văn Tý</v>
          </cell>
          <cell r="C272" t="str">
            <v>NBTS01070</v>
          </cell>
          <cell r="D272">
            <v>43052</v>
          </cell>
          <cell r="E272" t="str">
            <v>SMDB</v>
          </cell>
          <cell r="F272">
            <v>0</v>
          </cell>
          <cell r="G272" t="str">
            <v>Việt Bảo Hân</v>
          </cell>
        </row>
        <row r="273">
          <cell r="B273" t="str">
            <v>Ngô Đức Hải</v>
          </cell>
          <cell r="C273" t="str">
            <v>NBTS01071</v>
          </cell>
          <cell r="D273">
            <v>43059</v>
          </cell>
          <cell r="E273" t="str">
            <v>MTE</v>
          </cell>
          <cell r="F273">
            <v>0</v>
          </cell>
          <cell r="G273" t="str">
            <v>MT Direct</v>
          </cell>
        </row>
        <row r="274">
          <cell r="B274" t="str">
            <v>Trần Thị Thúy</v>
          </cell>
          <cell r="C274" t="str">
            <v>NBTS01072</v>
          </cell>
          <cell r="D274">
            <v>43059</v>
          </cell>
          <cell r="E274" t="str">
            <v>MTE</v>
          </cell>
          <cell r="F274">
            <v>0</v>
          </cell>
          <cell r="G274" t="str">
            <v>MT Direct</v>
          </cell>
        </row>
        <row r="275">
          <cell r="B275" t="str">
            <v>Nguyễn Duy Lâm</v>
          </cell>
          <cell r="C275" t="str">
            <v>NBTS01086</v>
          </cell>
          <cell r="D275">
            <v>43060</v>
          </cell>
          <cell r="E275" t="str">
            <v>RE</v>
          </cell>
          <cell r="F275">
            <v>0</v>
          </cell>
          <cell r="G275" t="str">
            <v xml:space="preserve">Phúc An Bình </v>
          </cell>
        </row>
        <row r="276">
          <cell r="B276" t="str">
            <v>Lê Thị Bích Phương</v>
          </cell>
          <cell r="C276" t="str">
            <v>NBTS01087</v>
          </cell>
          <cell r="D276">
            <v>43060</v>
          </cell>
          <cell r="E276" t="str">
            <v>RE</v>
          </cell>
          <cell r="F276">
            <v>0</v>
          </cell>
          <cell r="G276" t="str">
            <v xml:space="preserve">Phúc An Bình </v>
          </cell>
        </row>
        <row r="277">
          <cell r="B277" t="str">
            <v>Võ Thị Mỹ Dung</v>
          </cell>
          <cell r="C277" t="str">
            <v>NBTS01088</v>
          </cell>
          <cell r="D277">
            <v>43060</v>
          </cell>
          <cell r="E277" t="str">
            <v>RE</v>
          </cell>
          <cell r="F277">
            <v>0</v>
          </cell>
          <cell r="G277" t="str">
            <v>Phúc An Bình</v>
          </cell>
        </row>
        <row r="278">
          <cell r="B278" t="str">
            <v>Nguyễn Thị Thùy Trang</v>
          </cell>
          <cell r="C278" t="str">
            <v>NBTS01089</v>
          </cell>
          <cell r="D278">
            <v>43063</v>
          </cell>
          <cell r="E278" t="str">
            <v>SMDB</v>
          </cell>
          <cell r="F278">
            <v>0</v>
          </cell>
          <cell r="G278" t="str">
            <v>Phương Trâm</v>
          </cell>
        </row>
        <row r="279">
          <cell r="B279" t="str">
            <v>Lê Quang Huy</v>
          </cell>
          <cell r="C279" t="str">
            <v>NBTS01090</v>
          </cell>
          <cell r="D279">
            <v>43061</v>
          </cell>
          <cell r="E279" t="str">
            <v>SMDB</v>
          </cell>
          <cell r="F279">
            <v>0</v>
          </cell>
          <cell r="G279" t="str">
            <v>Vương Dũng</v>
          </cell>
        </row>
        <row r="280">
          <cell r="B280" t="str">
            <v>Nguyễn Hải Hà</v>
          </cell>
          <cell r="C280" t="str">
            <v>NBTS01091</v>
          </cell>
          <cell r="D280">
            <v>43063</v>
          </cell>
          <cell r="E280" t="str">
            <v>KA</v>
          </cell>
          <cell r="F280">
            <v>0</v>
          </cell>
          <cell r="G280" t="str">
            <v>Phương Trâm</v>
          </cell>
        </row>
        <row r="281">
          <cell r="B281" t="str">
            <v>Võ Văn Lâm</v>
          </cell>
          <cell r="C281" t="str">
            <v>NBTS01093</v>
          </cell>
          <cell r="D281" t="str">
            <v>20/11/2017</v>
          </cell>
          <cell r="E281" t="str">
            <v>RE</v>
          </cell>
          <cell r="F281">
            <v>0</v>
          </cell>
          <cell r="G281" t="str">
            <v>Việt Bảo Hân</v>
          </cell>
        </row>
        <row r="282">
          <cell r="B282" t="str">
            <v>Nguyễn Văn Giang</v>
          </cell>
          <cell r="C282" t="str">
            <v>NBTS01103</v>
          </cell>
          <cell r="D282">
            <v>43060</v>
          </cell>
          <cell r="E282" t="str">
            <v>SS</v>
          </cell>
          <cell r="F282">
            <v>0</v>
          </cell>
          <cell r="G282" t="str">
            <v>Phúc An Bình  &amp; Hoàng Phúc</v>
          </cell>
        </row>
        <row r="283">
          <cell r="B283" t="str">
            <v>Nguyễn Hồng Hòa</v>
          </cell>
          <cell r="C283" t="str">
            <v>NBTS01104</v>
          </cell>
          <cell r="D283">
            <v>43070</v>
          </cell>
          <cell r="E283" t="str">
            <v>MO</v>
          </cell>
          <cell r="F283">
            <v>0</v>
          </cell>
          <cell r="G283" t="str">
            <v xml:space="preserve">Phúc An Bình </v>
          </cell>
        </row>
        <row r="284">
          <cell r="B284" t="str">
            <v>Nguyễn Thị Thu Thảo</v>
          </cell>
          <cell r="C284" t="str">
            <v>NBTS01105</v>
          </cell>
          <cell r="D284">
            <v>43064</v>
          </cell>
          <cell r="E284" t="str">
            <v>MO</v>
          </cell>
          <cell r="F284">
            <v>0</v>
          </cell>
          <cell r="G284" t="str">
            <v>Châu Gia Khương</v>
          </cell>
        </row>
        <row r="285">
          <cell r="B285" t="str">
            <v>Trần Văn Thành</v>
          </cell>
          <cell r="C285" t="str">
            <v>NBTS01106</v>
          </cell>
          <cell r="D285">
            <v>43070</v>
          </cell>
          <cell r="E285" t="str">
            <v>RE</v>
          </cell>
          <cell r="F285">
            <v>0</v>
          </cell>
          <cell r="G285" t="str">
            <v>Châu Gia Khương</v>
          </cell>
        </row>
        <row r="286">
          <cell r="B286" t="str">
            <v>Đặng Thanh Nhã</v>
          </cell>
          <cell r="C286" t="str">
            <v>NBTS01107</v>
          </cell>
          <cell r="D286">
            <v>43070</v>
          </cell>
          <cell r="E286" t="str">
            <v>RE</v>
          </cell>
          <cell r="F286">
            <v>0</v>
          </cell>
          <cell r="G286" t="str">
            <v>Vạn Sự Lợi</v>
          </cell>
        </row>
        <row r="287">
          <cell r="B287" t="str">
            <v>Nguyễn Thị Phượng Hằng</v>
          </cell>
          <cell r="C287" t="str">
            <v>NBTS01108</v>
          </cell>
          <cell r="D287">
            <v>43060</v>
          </cell>
          <cell r="E287" t="str">
            <v>RE</v>
          </cell>
          <cell r="F287">
            <v>0</v>
          </cell>
          <cell r="G287" t="str">
            <v>Quốc Thái</v>
          </cell>
        </row>
        <row r="288">
          <cell r="B288" t="str">
            <v>Nguyễn Hồ Minh Thuận</v>
          </cell>
          <cell r="C288" t="str">
            <v>NBTS01109</v>
          </cell>
          <cell r="D288">
            <v>43070</v>
          </cell>
          <cell r="E288" t="str">
            <v>RE</v>
          </cell>
          <cell r="F288">
            <v>0</v>
          </cell>
          <cell r="G288" t="str">
            <v>Việt Bảo Hân</v>
          </cell>
        </row>
        <row r="289">
          <cell r="B289" t="str">
            <v>Ngô Quốc Tiến</v>
          </cell>
          <cell r="C289" t="str">
            <v>NBTS01110</v>
          </cell>
          <cell r="D289">
            <v>43075</v>
          </cell>
          <cell r="E289" t="str">
            <v>RE</v>
          </cell>
          <cell r="F289">
            <v>0</v>
          </cell>
          <cell r="G289" t="str">
            <v>Thiên Tuấn</v>
          </cell>
        </row>
        <row r="290">
          <cell r="B290" t="str">
            <v>Dư Ngọc Anh</v>
          </cell>
          <cell r="C290" t="str">
            <v>NBTS01111</v>
          </cell>
          <cell r="D290">
            <v>43061</v>
          </cell>
          <cell r="E290" t="str">
            <v>MTE</v>
          </cell>
          <cell r="F290">
            <v>0</v>
          </cell>
          <cell r="G290" t="str">
            <v>MT Direct</v>
          </cell>
        </row>
        <row r="291">
          <cell r="B291" t="str">
            <v>Lê Đình Minh</v>
          </cell>
          <cell r="C291" t="str">
            <v>NBTS01112</v>
          </cell>
          <cell r="D291">
            <v>42709</v>
          </cell>
          <cell r="E291" t="str">
            <v>RE</v>
          </cell>
          <cell r="F291">
            <v>0</v>
          </cell>
          <cell r="G291" t="str">
            <v>Gia Bao</v>
          </cell>
        </row>
        <row r="292">
          <cell r="B292" t="str">
            <v>Nguyễn Minh Hòa</v>
          </cell>
          <cell r="C292" t="str">
            <v>NBTS01129</v>
          </cell>
          <cell r="D292">
            <v>42856</v>
          </cell>
          <cell r="E292" t="str">
            <v>SM</v>
          </cell>
          <cell r="F292">
            <v>0</v>
          </cell>
          <cell r="G292" t="str">
            <v>Duy Hoang</v>
          </cell>
        </row>
        <row r="293">
          <cell r="B293" t="str">
            <v>Nguyễn Viết Bình</v>
          </cell>
          <cell r="C293" t="str">
            <v>NBTS01142</v>
          </cell>
          <cell r="D293" t="str">
            <v>20/11/2017</v>
          </cell>
          <cell r="E293" t="str">
            <v>RE</v>
          </cell>
          <cell r="F293">
            <v>0</v>
          </cell>
          <cell r="G293" t="str">
            <v>Việt Bảo Hân</v>
          </cell>
        </row>
        <row r="294">
          <cell r="B294" t="str">
            <v>Phạm Gia Yến</v>
          </cell>
          <cell r="C294" t="str">
            <v>NBTS01143</v>
          </cell>
          <cell r="D294">
            <v>43047</v>
          </cell>
          <cell r="E294" t="str">
            <v>SMDB</v>
          </cell>
          <cell r="F294">
            <v>0</v>
          </cell>
          <cell r="G294" t="str">
            <v>Diễm Phúc</v>
          </cell>
        </row>
        <row r="295">
          <cell r="B295" t="str">
            <v>Huỳnh Thị Thanh Nhã</v>
          </cell>
          <cell r="C295" t="str">
            <v>NBTS01144</v>
          </cell>
          <cell r="D295">
            <v>43084</v>
          </cell>
          <cell r="E295" t="str">
            <v>MO</v>
          </cell>
          <cell r="F295">
            <v>0</v>
          </cell>
          <cell r="G295" t="str">
            <v>Hoàng Phúc</v>
          </cell>
        </row>
        <row r="296">
          <cell r="B296" t="str">
            <v>Huỳnh Thị Bé Giang</v>
          </cell>
          <cell r="C296" t="str">
            <v>NBTS01145</v>
          </cell>
          <cell r="D296">
            <v>43084</v>
          </cell>
          <cell r="E296" t="str">
            <v>RE</v>
          </cell>
          <cell r="F296">
            <v>0</v>
          </cell>
          <cell r="G296" t="str">
            <v>Hoàng Phúc</v>
          </cell>
        </row>
        <row r="297">
          <cell r="B297" t="str">
            <v>Ngô Hùng Cường</v>
          </cell>
          <cell r="C297" t="str">
            <v>NBTS01146</v>
          </cell>
          <cell r="D297">
            <v>43084</v>
          </cell>
          <cell r="E297" t="str">
            <v>RE</v>
          </cell>
          <cell r="F297">
            <v>0</v>
          </cell>
          <cell r="G297" t="str">
            <v>HTX Quận 4</v>
          </cell>
        </row>
        <row r="298">
          <cell r="B298" t="str">
            <v>Quách Khánh Thuận</v>
          </cell>
          <cell r="C298" t="str">
            <v>NBTS01147</v>
          </cell>
          <cell r="D298">
            <v>43084</v>
          </cell>
          <cell r="E298" t="str">
            <v>SMDB</v>
          </cell>
          <cell r="F298">
            <v>0</v>
          </cell>
          <cell r="G298" t="str">
            <v>Kim Hoa</v>
          </cell>
        </row>
        <row r="299">
          <cell r="B299" t="str">
            <v>Trương Thành An</v>
          </cell>
          <cell r="C299" t="str">
            <v>NBTS01154</v>
          </cell>
          <cell r="D299">
            <v>43073</v>
          </cell>
          <cell r="E299" t="str">
            <v>RE</v>
          </cell>
          <cell r="F299">
            <v>0</v>
          </cell>
          <cell r="G299" t="str">
            <v>Bình Thạnh</v>
          </cell>
        </row>
        <row r="300">
          <cell r="B300" t="str">
            <v>Trần Thị Huyền Trang</v>
          </cell>
          <cell r="C300" t="str">
            <v>NBTS01155</v>
          </cell>
          <cell r="D300">
            <v>43075</v>
          </cell>
          <cell r="E300" t="str">
            <v>RE</v>
          </cell>
          <cell r="F300">
            <v>0</v>
          </cell>
          <cell r="G300" t="str">
            <v>Gò Vấp</v>
          </cell>
        </row>
        <row r="301">
          <cell r="B301" t="str">
            <v xml:space="preserve">Nguyễn Thanh An  </v>
          </cell>
          <cell r="C301" t="str">
            <v>NBTS01161</v>
          </cell>
          <cell r="D301">
            <v>0</v>
          </cell>
          <cell r="E301">
            <v>0</v>
          </cell>
          <cell r="F301">
            <v>0</v>
          </cell>
          <cell r="G301" t="str">
            <v>Van Sự Lợi</v>
          </cell>
        </row>
        <row r="302">
          <cell r="B302" t="str">
            <v>Trịnh Nguyên Vỹ</v>
          </cell>
          <cell r="C302" t="str">
            <v>NBTS01167</v>
          </cell>
          <cell r="D302">
            <v>42186</v>
          </cell>
          <cell r="E302" t="str">
            <v>SM</v>
          </cell>
          <cell r="F302">
            <v>0</v>
          </cell>
          <cell r="G302" t="str">
            <v>Hóc Môn, Q 12</v>
          </cell>
        </row>
        <row r="303">
          <cell r="B303" t="str">
            <v>Nguyễn Thị Hằng 2</v>
          </cell>
          <cell r="C303" t="str">
            <v>NBTS01168</v>
          </cell>
          <cell r="D303">
            <v>43094</v>
          </cell>
          <cell r="E303" t="str">
            <v>MO</v>
          </cell>
          <cell r="F303">
            <v>0</v>
          </cell>
          <cell r="G303" t="str">
            <v>Phương Trâm</v>
          </cell>
        </row>
        <row r="304">
          <cell r="B304" t="str">
            <v>Lê Thị Hoàng Oanh</v>
          </cell>
          <cell r="C304" t="str">
            <v>NBTS01169</v>
          </cell>
          <cell r="D304">
            <v>43094</v>
          </cell>
          <cell r="E304" t="str">
            <v>RE</v>
          </cell>
          <cell r="F304">
            <v>0</v>
          </cell>
          <cell r="G304" t="str">
            <v>Phương Trâm</v>
          </cell>
        </row>
        <row r="305">
          <cell r="B305" t="str">
            <v>Lê Hoàng Khoa</v>
          </cell>
          <cell r="C305" t="str">
            <v>NBTS01174</v>
          </cell>
          <cell r="D305">
            <v>43095</v>
          </cell>
          <cell r="E305" t="str">
            <v>RE</v>
          </cell>
          <cell r="F305">
            <v>0</v>
          </cell>
          <cell r="G305" t="str">
            <v>Minh Ngọc</v>
          </cell>
        </row>
        <row r="306">
          <cell r="B306" t="str">
            <v>Chu Đình Lý</v>
          </cell>
          <cell r="C306" t="str">
            <v>NBTS01175</v>
          </cell>
          <cell r="D306">
            <v>43096</v>
          </cell>
          <cell r="E306" t="str">
            <v>RE</v>
          </cell>
          <cell r="F306">
            <v>0</v>
          </cell>
          <cell r="G306" t="str">
            <v>Việt Bảo Hân</v>
          </cell>
        </row>
        <row r="307">
          <cell r="B307" t="str">
            <v>Dương Văn Khem</v>
          </cell>
          <cell r="C307" t="str">
            <v>NBTS01176</v>
          </cell>
          <cell r="D307">
            <v>43045</v>
          </cell>
          <cell r="E307" t="str">
            <v>RE</v>
          </cell>
          <cell r="F307">
            <v>0</v>
          </cell>
          <cell r="G307" t="str">
            <v>Việt Bảo Hân</v>
          </cell>
        </row>
        <row r="308">
          <cell r="B308" t="str">
            <v>Đào Duy Kỳ</v>
          </cell>
          <cell r="C308" t="str">
            <v>NBTS01178</v>
          </cell>
          <cell r="D308">
            <v>43102</v>
          </cell>
          <cell r="E308" t="str">
            <v>MO</v>
          </cell>
          <cell r="F308">
            <v>0</v>
          </cell>
          <cell r="G308" t="str">
            <v>Thiên Tuấn</v>
          </cell>
        </row>
        <row r="309">
          <cell r="B309" t="str">
            <v>Nguyễn Mạnh Quyền</v>
          </cell>
          <cell r="C309" t="str">
            <v>NBTS01179</v>
          </cell>
          <cell r="D309">
            <v>43102</v>
          </cell>
          <cell r="E309" t="str">
            <v>RE</v>
          </cell>
          <cell r="F309">
            <v>0</v>
          </cell>
          <cell r="G309" t="str">
            <v>Thiên Tuấn</v>
          </cell>
        </row>
        <row r="310">
          <cell r="B310" t="str">
            <v>Lê Minh Sang</v>
          </cell>
          <cell r="C310" t="str">
            <v>NBTS01180</v>
          </cell>
          <cell r="D310">
            <v>43094</v>
          </cell>
          <cell r="E310" t="str">
            <v>SS</v>
          </cell>
          <cell r="F310">
            <v>0</v>
          </cell>
          <cell r="G310" t="str">
            <v>Phương Trâm</v>
          </cell>
        </row>
        <row r="311">
          <cell r="B311" t="str">
            <v>Trần Đăng Dũng</v>
          </cell>
          <cell r="C311" t="str">
            <v>NBTS01191</v>
          </cell>
          <cell r="D311">
            <v>43102</v>
          </cell>
          <cell r="E311" t="str">
            <v>RE-WS</v>
          </cell>
          <cell r="F311">
            <v>0</v>
          </cell>
          <cell r="G311" t="str">
            <v>Duy Hoàng</v>
          </cell>
        </row>
        <row r="312">
          <cell r="B312" t="str">
            <v xml:space="preserve">Dương Thị Bảo Khánh </v>
          </cell>
          <cell r="C312" t="str">
            <v>NBTS01192</v>
          </cell>
          <cell r="D312">
            <v>43102</v>
          </cell>
          <cell r="E312" t="str">
            <v>RE-Retail</v>
          </cell>
          <cell r="F312">
            <v>0</v>
          </cell>
          <cell r="G312" t="str">
            <v>Xuân Thy</v>
          </cell>
        </row>
        <row r="313">
          <cell r="B313" t="str">
            <v>Hồ Ngọc Quốc</v>
          </cell>
          <cell r="C313" t="str">
            <v>NBTS01193</v>
          </cell>
          <cell r="D313">
            <v>43102</v>
          </cell>
          <cell r="E313" t="str">
            <v>RE-Retail</v>
          </cell>
          <cell r="F313">
            <v>0</v>
          </cell>
          <cell r="G313" t="str">
            <v>Xuân Thy</v>
          </cell>
        </row>
        <row r="314">
          <cell r="B314" t="str">
            <v>Trịnh Thiên Phát</v>
          </cell>
          <cell r="C314" t="str">
            <v>NBTS01194</v>
          </cell>
          <cell r="D314">
            <v>43102</v>
          </cell>
          <cell r="E314" t="str">
            <v>RE-Retail</v>
          </cell>
          <cell r="F314">
            <v>0</v>
          </cell>
          <cell r="G314" t="str">
            <v>HTX Quận 4</v>
          </cell>
        </row>
        <row r="315">
          <cell r="B315" t="str">
            <v>Nguyễn Hữu viết Trung</v>
          </cell>
          <cell r="C315" t="str">
            <v>NBTS01200</v>
          </cell>
          <cell r="D315">
            <v>43102</v>
          </cell>
          <cell r="E315" t="str">
            <v>RE-Retail</v>
          </cell>
          <cell r="F315">
            <v>0</v>
          </cell>
          <cell r="G315" t="str">
            <v>Quốc Thái</v>
          </cell>
        </row>
        <row r="316">
          <cell r="B316" t="str">
            <v>Phạm Hùng Cường</v>
          </cell>
          <cell r="C316" t="str">
            <v>NBTS01201</v>
          </cell>
          <cell r="D316">
            <v>43102</v>
          </cell>
          <cell r="E316" t="str">
            <v>RE-Retail</v>
          </cell>
          <cell r="F316">
            <v>0</v>
          </cell>
          <cell r="G316" t="str">
            <v>Quốc Thái</v>
          </cell>
        </row>
        <row r="317">
          <cell r="B317" t="str">
            <v>Trần Đình Tốn</v>
          </cell>
          <cell r="C317" t="str">
            <v>NBTS01202</v>
          </cell>
          <cell r="D317">
            <v>43104</v>
          </cell>
          <cell r="E317" t="str">
            <v>RE-Retail</v>
          </cell>
          <cell r="F317">
            <v>0</v>
          </cell>
          <cell r="G317" t="str">
            <v>Minh Ngọc</v>
          </cell>
        </row>
        <row r="318">
          <cell r="B318" t="str">
            <v>Nguyễn Hoàng Hải</v>
          </cell>
          <cell r="C318" t="str">
            <v>NBTS01203</v>
          </cell>
          <cell r="D318">
            <v>43104</v>
          </cell>
          <cell r="E318" t="str">
            <v>MO</v>
          </cell>
          <cell r="F318">
            <v>0</v>
          </cell>
          <cell r="G318" t="str">
            <v>Phương Trâm</v>
          </cell>
        </row>
        <row r="319">
          <cell r="B319" t="str">
            <v>Trần Thiện Du</v>
          </cell>
          <cell r="C319" t="str">
            <v>NBTS01206</v>
          </cell>
          <cell r="D319">
            <v>43108</v>
          </cell>
          <cell r="E319" t="str">
            <v>RE-Retail</v>
          </cell>
          <cell r="F319">
            <v>0</v>
          </cell>
          <cell r="G319" t="str">
            <v>Xuân Thy</v>
          </cell>
        </row>
        <row r="320">
          <cell r="B320" t="str">
            <v>Châu Duy Cường</v>
          </cell>
          <cell r="C320" t="str">
            <v>NBTS01211</v>
          </cell>
          <cell r="D320">
            <v>42513</v>
          </cell>
          <cell r="E320" t="str">
            <v>SS</v>
          </cell>
          <cell r="F320">
            <v>0</v>
          </cell>
          <cell r="G320" t="str">
            <v>Diễm Phúc</v>
          </cell>
        </row>
        <row r="321">
          <cell r="B321" t="str">
            <v>Nguyễn Hữu Tố</v>
          </cell>
          <cell r="C321" t="str">
            <v>NBTS01218</v>
          </cell>
          <cell r="D321">
            <v>43115</v>
          </cell>
          <cell r="E321" t="str">
            <v>MO</v>
          </cell>
          <cell r="F321">
            <v>0</v>
          </cell>
          <cell r="G321" t="str">
            <v>Duy Hoàng</v>
          </cell>
        </row>
        <row r="322">
          <cell r="B322" t="str">
            <v>Lâm Quang Danh</v>
          </cell>
          <cell r="C322" t="str">
            <v>NBTS01219</v>
          </cell>
          <cell r="D322">
            <v>43115</v>
          </cell>
          <cell r="E322" t="str">
            <v>RE-Retail</v>
          </cell>
          <cell r="F322">
            <v>0</v>
          </cell>
          <cell r="G322" t="str">
            <v>Duy Hoàng</v>
          </cell>
        </row>
        <row r="323">
          <cell r="B323" t="str">
            <v>Phạm Thị Hường</v>
          </cell>
          <cell r="C323" t="str">
            <v>NBTS01224</v>
          </cell>
          <cell r="D323">
            <v>43115</v>
          </cell>
          <cell r="E323" t="str">
            <v>MT</v>
          </cell>
          <cell r="F323">
            <v>0</v>
          </cell>
          <cell r="G323" t="str">
            <v>Driect</v>
          </cell>
        </row>
        <row r="324">
          <cell r="B324" t="str">
            <v>Nguyễn Thu Huyền</v>
          </cell>
          <cell r="C324" t="str">
            <v>NBTS01240</v>
          </cell>
          <cell r="D324">
            <v>43132</v>
          </cell>
          <cell r="E324" t="str">
            <v>RE-Retail</v>
          </cell>
          <cell r="F324">
            <v>0</v>
          </cell>
          <cell r="G324" t="str">
            <v>Thiên Tuấn</v>
          </cell>
        </row>
        <row r="325">
          <cell r="B325" t="str">
            <v>Diệp Văn Nghĩa</v>
          </cell>
          <cell r="C325" t="str">
            <v>NBTS01241</v>
          </cell>
          <cell r="D325">
            <v>43132</v>
          </cell>
          <cell r="E325" t="str">
            <v>MO</v>
          </cell>
          <cell r="F325">
            <v>0</v>
          </cell>
          <cell r="G325" t="str">
            <v>Phương Trâm</v>
          </cell>
        </row>
        <row r="326">
          <cell r="B326" t="str">
            <v>Lưu Tuấn Tú</v>
          </cell>
          <cell r="C326" t="str">
            <v>NBTS01246</v>
          </cell>
          <cell r="D326">
            <v>43134</v>
          </cell>
          <cell r="E326" t="str">
            <v>MO</v>
          </cell>
          <cell r="F326">
            <v>0</v>
          </cell>
          <cell r="G326" t="str">
            <v>Quốc Thái</v>
          </cell>
        </row>
        <row r="327">
          <cell r="B327" t="str">
            <v>Hoàng Thị Xuân Quỳnh</v>
          </cell>
          <cell r="C327" t="str">
            <v>NBTS01248</v>
          </cell>
          <cell r="D327">
            <v>43136</v>
          </cell>
          <cell r="E327" t="str">
            <v>MO</v>
          </cell>
          <cell r="F327">
            <v>0</v>
          </cell>
          <cell r="G327" t="str">
            <v>HTX Quận 4</v>
          </cell>
        </row>
        <row r="328">
          <cell r="B328" t="str">
            <v>Lê Hữu Nam</v>
          </cell>
          <cell r="C328" t="str">
            <v>NBTS01252</v>
          </cell>
          <cell r="D328">
            <v>43137</v>
          </cell>
          <cell r="E328" t="str">
            <v>MO</v>
          </cell>
          <cell r="F328">
            <v>0</v>
          </cell>
          <cell r="G328" t="str">
            <v>Duy Hoàng</v>
          </cell>
        </row>
        <row r="329">
          <cell r="B329" t="str">
            <v>Bùi Ngọc Lượng</v>
          </cell>
          <cell r="C329" t="str">
            <v>NBTS01253</v>
          </cell>
          <cell r="D329">
            <v>43137</v>
          </cell>
          <cell r="E329" t="str">
            <v>RE-Retail</v>
          </cell>
          <cell r="F329">
            <v>0</v>
          </cell>
          <cell r="G329" t="str">
            <v>HTX Quận 4</v>
          </cell>
        </row>
        <row r="330">
          <cell r="B330" t="str">
            <v>Huỳnh Ngọc Nhu</v>
          </cell>
          <cell r="C330" t="str">
            <v>NBTS01257</v>
          </cell>
          <cell r="D330">
            <v>43137</v>
          </cell>
          <cell r="E330" t="str">
            <v>SS</v>
          </cell>
          <cell r="F330">
            <v>0</v>
          </cell>
          <cell r="G330" t="str">
            <v>Diễm Phúc</v>
          </cell>
        </row>
        <row r="331">
          <cell r="B331" t="str">
            <v>Võ Thị Kim Thoa</v>
          </cell>
          <cell r="C331" t="str">
            <v>NBTS01258</v>
          </cell>
          <cell r="D331">
            <v>43122</v>
          </cell>
          <cell r="E331" t="str">
            <v>SS</v>
          </cell>
          <cell r="F331">
            <v>0</v>
          </cell>
          <cell r="G331" t="str">
            <v>MT Direct</v>
          </cell>
        </row>
        <row r="332">
          <cell r="B332" t="str">
            <v>Trần Bảo Trân</v>
          </cell>
          <cell r="C332" t="str">
            <v>NBTS01265</v>
          </cell>
          <cell r="D332">
            <v>43132</v>
          </cell>
          <cell r="E332" t="str">
            <v>EDD BM</v>
          </cell>
          <cell r="F332">
            <v>0</v>
          </cell>
          <cell r="G332">
            <v>0</v>
          </cell>
        </row>
        <row r="333">
          <cell r="B333" t="str">
            <v>Võ Kim Nhung</v>
          </cell>
          <cell r="C333" t="str">
            <v>NBTS01282</v>
          </cell>
          <cell r="D333">
            <v>43160</v>
          </cell>
          <cell r="E333" t="str">
            <v>RE-Retail</v>
          </cell>
          <cell r="F333">
            <v>0</v>
          </cell>
          <cell r="G333" t="str">
            <v>Xuân Thy</v>
          </cell>
        </row>
        <row r="334">
          <cell r="B334" t="str">
            <v>Lê Thị Vân Anh</v>
          </cell>
          <cell r="C334" t="str">
            <v>NBTS01286</v>
          </cell>
          <cell r="D334">
            <v>43160</v>
          </cell>
          <cell r="E334" t="str">
            <v>MTE</v>
          </cell>
          <cell r="F334">
            <v>0</v>
          </cell>
          <cell r="G334" t="str">
            <v>Indirect</v>
          </cell>
        </row>
        <row r="335">
          <cell r="B335" t="str">
            <v>Cao Thanh Liêu</v>
          </cell>
          <cell r="C335" t="str">
            <v>NBTS01287</v>
          </cell>
          <cell r="D335">
            <v>43162</v>
          </cell>
          <cell r="E335" t="str">
            <v>ASM</v>
          </cell>
          <cell r="F335">
            <v>0</v>
          </cell>
          <cell r="G335" t="str">
            <v>HCM 1</v>
          </cell>
        </row>
        <row r="336">
          <cell r="B336" t="str">
            <v>Võ Thúy Trân</v>
          </cell>
          <cell r="C336" t="str">
            <v>NBTS01294</v>
          </cell>
          <cell r="D336">
            <v>43166</v>
          </cell>
          <cell r="E336" t="str">
            <v>MTE</v>
          </cell>
          <cell r="F336">
            <v>0</v>
          </cell>
          <cell r="G336" t="str">
            <v>Driect</v>
          </cell>
        </row>
        <row r="337">
          <cell r="B337" t="str">
            <v>Trần Sĩ Đức</v>
          </cell>
          <cell r="C337" t="str">
            <v>NBTS01301</v>
          </cell>
          <cell r="D337">
            <v>43161</v>
          </cell>
          <cell r="E337" t="str">
            <v>MO</v>
          </cell>
          <cell r="F337">
            <v>0</v>
          </cell>
          <cell r="G337" t="str">
            <v>EDD</v>
          </cell>
        </row>
        <row r="338">
          <cell r="B338" t="str">
            <v>Nguyễn Thanh Trung</v>
          </cell>
          <cell r="C338" t="str">
            <v>NBTS01302</v>
          </cell>
          <cell r="D338">
            <v>43160</v>
          </cell>
          <cell r="E338" t="str">
            <v>RE-Retail</v>
          </cell>
          <cell r="F338">
            <v>0</v>
          </cell>
          <cell r="G338" t="str">
            <v>EDD</v>
          </cell>
        </row>
        <row r="339">
          <cell r="B339" t="str">
            <v>Trần Thị Ngọc Liễu</v>
          </cell>
          <cell r="C339" t="str">
            <v>NBTS01303</v>
          </cell>
          <cell r="D339">
            <v>43175</v>
          </cell>
          <cell r="E339" t="str">
            <v>MTE</v>
          </cell>
          <cell r="F339">
            <v>0</v>
          </cell>
          <cell r="G339" t="str">
            <v>Driect</v>
          </cell>
        </row>
        <row r="340">
          <cell r="B340" t="str">
            <v>Dương Văn Giám</v>
          </cell>
          <cell r="C340" t="str">
            <v>NBTS01317</v>
          </cell>
          <cell r="D340">
            <v>43181</v>
          </cell>
          <cell r="G340" t="str">
            <v>EDD</v>
          </cell>
        </row>
        <row r="341">
          <cell r="B341" t="str">
            <v>Đặng Văn Tâm</v>
          </cell>
          <cell r="C341" t="str">
            <v>NBTS01319</v>
          </cell>
          <cell r="D341">
            <v>43185</v>
          </cell>
          <cell r="E341" t="str">
            <v>SS</v>
          </cell>
          <cell r="F341">
            <v>0</v>
          </cell>
          <cell r="G341" t="str">
            <v>Kim Hoa</v>
          </cell>
        </row>
        <row r="342">
          <cell r="B342" t="str">
            <v>Huỳnh Thế Minh</v>
          </cell>
          <cell r="C342" t="str">
            <v>NBTS01361</v>
          </cell>
          <cell r="D342">
            <v>43192</v>
          </cell>
          <cell r="E342" t="str">
            <v>RE-Retail</v>
          </cell>
          <cell r="F342">
            <v>0</v>
          </cell>
          <cell r="G342" t="str">
            <v>Diem Phuc</v>
          </cell>
        </row>
        <row r="343">
          <cell r="B343" t="str">
            <v>Nguyễn Quốc Lâm</v>
          </cell>
          <cell r="C343" t="str">
            <v>NBTS01362</v>
          </cell>
          <cell r="D343">
            <v>43192</v>
          </cell>
          <cell r="E343" t="str">
            <v>RE-Retail</v>
          </cell>
          <cell r="F343">
            <v>0</v>
          </cell>
          <cell r="G343" t="str">
            <v>Diem Phuc</v>
          </cell>
        </row>
        <row r="344">
          <cell r="B344" t="str">
            <v>Phạm Thị Phượng</v>
          </cell>
          <cell r="C344" t="str">
            <v>NBTS01363</v>
          </cell>
          <cell r="D344">
            <v>43192</v>
          </cell>
          <cell r="E344" t="str">
            <v>RE-Retail</v>
          </cell>
          <cell r="F344">
            <v>0</v>
          </cell>
          <cell r="G344" t="str">
            <v>Phuc An Binh</v>
          </cell>
        </row>
        <row r="345">
          <cell r="B345" t="str">
            <v>Võ Thị Thanh Thủy</v>
          </cell>
          <cell r="C345" t="str">
            <v>NBTS01364</v>
          </cell>
          <cell r="D345">
            <v>43192</v>
          </cell>
          <cell r="E345" t="str">
            <v>RE-Retail</v>
          </cell>
          <cell r="F345">
            <v>0</v>
          </cell>
          <cell r="G345" t="str">
            <v>Phuc An Binh</v>
          </cell>
        </row>
        <row r="346">
          <cell r="B346" t="str">
            <v>Trần Minh Thuận</v>
          </cell>
          <cell r="C346" t="str">
            <v>NBTS01365</v>
          </cell>
          <cell r="D346">
            <v>43192</v>
          </cell>
          <cell r="E346" t="str">
            <v>RE-Retail</v>
          </cell>
          <cell r="F346">
            <v>0</v>
          </cell>
          <cell r="G346" t="str">
            <v>HTX Quan 4</v>
          </cell>
        </row>
        <row r="347">
          <cell r="B347" t="str">
            <v>Nguyễn Thanh Xuân</v>
          </cell>
          <cell r="C347" t="str">
            <v>NBTS01368</v>
          </cell>
          <cell r="D347">
            <v>43192</v>
          </cell>
          <cell r="E347" t="str">
            <v>RE-Retail</v>
          </cell>
          <cell r="F347">
            <v>0</v>
          </cell>
          <cell r="G347" t="str">
            <v>Hoàng Phúc</v>
          </cell>
        </row>
        <row r="348">
          <cell r="B348" t="str">
            <v>Lê Phạm Nhật Thành</v>
          </cell>
          <cell r="C348" t="str">
            <v>NBTS01369</v>
          </cell>
          <cell r="D348">
            <v>43192</v>
          </cell>
          <cell r="E348" t="str">
            <v>RE-Retail</v>
          </cell>
          <cell r="F348">
            <v>0</v>
          </cell>
          <cell r="G348" t="str">
            <v>Hoàng Phúc</v>
          </cell>
        </row>
        <row r="349">
          <cell r="B349" t="str">
            <v>Nguyễn Bảo Thế</v>
          </cell>
          <cell r="C349" t="str">
            <v>NBTS01370</v>
          </cell>
          <cell r="D349">
            <v>43192</v>
          </cell>
          <cell r="E349" t="str">
            <v>RE-Retail</v>
          </cell>
          <cell r="F349">
            <v>0</v>
          </cell>
          <cell r="G349" t="str">
            <v>Hoàng Phúc</v>
          </cell>
        </row>
        <row r="350">
          <cell r="B350" t="str">
            <v>Đoàn Văn Lợi</v>
          </cell>
          <cell r="C350" t="str">
            <v>NBTS01379</v>
          </cell>
          <cell r="D350">
            <v>43196</v>
          </cell>
          <cell r="E350" t="str">
            <v>RE-Retail</v>
          </cell>
          <cell r="F350">
            <v>0</v>
          </cell>
          <cell r="G350" t="str">
            <v>Kim Hoa</v>
          </cell>
        </row>
        <row r="351">
          <cell r="B351" t="str">
            <v>Nguyễn Văn Dũng</v>
          </cell>
          <cell r="C351" t="str">
            <v>NBTS01380</v>
          </cell>
          <cell r="D351">
            <v>43197</v>
          </cell>
          <cell r="E351" t="str">
            <v>RE-Retail</v>
          </cell>
          <cell r="F351">
            <v>0</v>
          </cell>
          <cell r="G351" t="str">
            <v>Kim Hoa</v>
          </cell>
        </row>
        <row r="352">
          <cell r="B352" t="str">
            <v>Nguyễn Hữu Vũ</v>
          </cell>
          <cell r="C352" t="str">
            <v>NBTS01381</v>
          </cell>
          <cell r="D352">
            <v>43198</v>
          </cell>
          <cell r="E352" t="str">
            <v>RE-Retail</v>
          </cell>
          <cell r="F352">
            <v>0</v>
          </cell>
          <cell r="G352" t="str">
            <v>Duy Hoang</v>
          </cell>
        </row>
        <row r="353">
          <cell r="B353" t="str">
            <v>Phạm Trương Minh Tân</v>
          </cell>
          <cell r="C353" t="str">
            <v>NBTS01382</v>
          </cell>
          <cell r="D353">
            <v>43199</v>
          </cell>
          <cell r="E353" t="str">
            <v>RE-Retail</v>
          </cell>
          <cell r="F353">
            <v>0</v>
          </cell>
          <cell r="G353" t="str">
            <v>EDD</v>
          </cell>
        </row>
        <row r="354">
          <cell r="B354" t="str">
            <v>Lý Chí Thành</v>
          </cell>
          <cell r="C354" t="str">
            <v>NBTS01378</v>
          </cell>
          <cell r="D354">
            <v>43195</v>
          </cell>
          <cell r="E354" t="str">
            <v>RE-Retail</v>
          </cell>
          <cell r="F354">
            <v>0</v>
          </cell>
          <cell r="G354" t="str">
            <v>Kim Hoa</v>
          </cell>
        </row>
        <row r="355">
          <cell r="B355" t="str">
            <v>Bùi Trung Thụy</v>
          </cell>
          <cell r="C355" t="str">
            <v>NBTS01383</v>
          </cell>
          <cell r="D355">
            <v>43191</v>
          </cell>
          <cell r="E355" t="str">
            <v>RE-Retail</v>
          </cell>
          <cell r="F355">
            <v>0</v>
          </cell>
          <cell r="G355" t="str">
            <v>Quốc Thái</v>
          </cell>
        </row>
        <row r="356">
          <cell r="B356" t="str">
            <v>Nguyễn Lưu Hoàng Quân</v>
          </cell>
          <cell r="C356" t="str">
            <v>NBTS01384</v>
          </cell>
          <cell r="D356">
            <v>43191</v>
          </cell>
          <cell r="E356" t="str">
            <v>RE-Retail</v>
          </cell>
          <cell r="F356">
            <v>0</v>
          </cell>
          <cell r="G356" t="str">
            <v>Quốc Thái</v>
          </cell>
        </row>
        <row r="357">
          <cell r="B357" t="str">
            <v>Nguyễn Thị Thanh Hằng</v>
          </cell>
          <cell r="C357" t="str">
            <v>NBTS01385</v>
          </cell>
          <cell r="D357">
            <v>43191</v>
          </cell>
          <cell r="E357" t="str">
            <v>RE-Retail</v>
          </cell>
          <cell r="F357">
            <v>0</v>
          </cell>
          <cell r="G357" t="str">
            <v>Quốc Thái</v>
          </cell>
        </row>
        <row r="358">
          <cell r="B358" t="str">
            <v>Nguyễn Thanh An</v>
          </cell>
          <cell r="C358" t="str">
            <v>NBTS01386</v>
          </cell>
          <cell r="D358">
            <v>43191</v>
          </cell>
          <cell r="E358" t="str">
            <v>RE-Retail</v>
          </cell>
          <cell r="F358">
            <v>0</v>
          </cell>
          <cell r="G358" t="str">
            <v>Quốc Thái</v>
          </cell>
        </row>
        <row r="359">
          <cell r="B359" t="str">
            <v>Nguyễn Văn Tấn</v>
          </cell>
          <cell r="C359" t="str">
            <v>NBTS01387</v>
          </cell>
          <cell r="D359">
            <v>43192</v>
          </cell>
          <cell r="E359" t="str">
            <v>SS</v>
          </cell>
          <cell r="F359">
            <v>0</v>
          </cell>
          <cell r="G359" t="str">
            <v>EDD</v>
          </cell>
        </row>
        <row r="360">
          <cell r="B360" t="str">
            <v>Tô Hoài Sang</v>
          </cell>
          <cell r="C360" t="str">
            <v>NBTS01388</v>
          </cell>
          <cell r="D360">
            <v>43196</v>
          </cell>
          <cell r="E360" t="str">
            <v>RE-Retail</v>
          </cell>
          <cell r="F360">
            <v>0</v>
          </cell>
          <cell r="G360" t="str">
            <v>Kim Hoàng</v>
          </cell>
        </row>
        <row r="361">
          <cell r="B361" t="str">
            <v>Nguyễn Văn Nhân</v>
          </cell>
          <cell r="C361" t="str">
            <v>NBTS01389</v>
          </cell>
          <cell r="D361">
            <v>43196</v>
          </cell>
          <cell r="E361" t="str">
            <v>RE-Retail</v>
          </cell>
          <cell r="F361">
            <v>0</v>
          </cell>
          <cell r="G361" t="str">
            <v>Kim Hoàng</v>
          </cell>
        </row>
        <row r="362">
          <cell r="B362" t="str">
            <v>Hồ Hữu Phước</v>
          </cell>
          <cell r="C362" t="str">
            <v>NBTS01390</v>
          </cell>
          <cell r="D362">
            <v>43196</v>
          </cell>
          <cell r="E362" t="str">
            <v>RE-Retail</v>
          </cell>
          <cell r="F362">
            <v>0</v>
          </cell>
          <cell r="G362" t="str">
            <v>EDD</v>
          </cell>
        </row>
        <row r="363">
          <cell r="B363" t="str">
            <v>Hồ Thế Phương</v>
          </cell>
          <cell r="C363" t="str">
            <v>NBTS01397</v>
          </cell>
          <cell r="D363">
            <v>43201</v>
          </cell>
          <cell r="E363" t="str">
            <v>RE-ws</v>
          </cell>
          <cell r="F363">
            <v>0</v>
          </cell>
          <cell r="G363" t="str">
            <v>EDD</v>
          </cell>
        </row>
        <row r="364">
          <cell r="B364" t="str">
            <v xml:space="preserve">Thái Bình Dũng  </v>
          </cell>
          <cell r="C364" t="str">
            <v>NBTS01402</v>
          </cell>
          <cell r="D364">
            <v>43203</v>
          </cell>
          <cell r="E364" t="str">
            <v>RE-Retail</v>
          </cell>
          <cell r="F364">
            <v>0</v>
          </cell>
          <cell r="G364" t="str">
            <v>HTX Quận 4</v>
          </cell>
        </row>
        <row r="365">
          <cell r="B365" t="str">
            <v xml:space="preserve">Lương Thị Mỹ Lệ </v>
          </cell>
          <cell r="C365" t="str">
            <v>NBTS01403</v>
          </cell>
          <cell r="D365">
            <v>43203</v>
          </cell>
          <cell r="E365" t="str">
            <v>RE-Retail</v>
          </cell>
          <cell r="F365">
            <v>0</v>
          </cell>
          <cell r="G365" t="str">
            <v>HTX Quận 4</v>
          </cell>
        </row>
        <row r="366">
          <cell r="B366" t="str">
            <v>Huỳnh Thị Mạnh</v>
          </cell>
          <cell r="C366" t="str">
            <v>NBTS01404</v>
          </cell>
          <cell r="D366">
            <v>43203</v>
          </cell>
          <cell r="E366" t="str">
            <v>RE-Retail</v>
          </cell>
          <cell r="F366">
            <v>0</v>
          </cell>
          <cell r="G366" t="str">
            <v>Xuân Thy</v>
          </cell>
        </row>
        <row r="367">
          <cell r="B367" t="str">
            <v>Vương Gia Cường</v>
          </cell>
          <cell r="C367" t="str">
            <v>NBTS01409</v>
          </cell>
          <cell r="D367">
            <v>43206</v>
          </cell>
          <cell r="E367" t="str">
            <v>RE-Retail</v>
          </cell>
          <cell r="F367">
            <v>0</v>
          </cell>
          <cell r="G367" t="str">
            <v>Quốc Thái</v>
          </cell>
        </row>
        <row r="368">
          <cell r="B368" t="str">
            <v>Lê Đình Đức</v>
          </cell>
          <cell r="C368" t="str">
            <v>NBTS01412</v>
          </cell>
          <cell r="D368">
            <v>43207</v>
          </cell>
          <cell r="E368" t="str">
            <v>MO</v>
          </cell>
          <cell r="F368">
            <v>0</v>
          </cell>
          <cell r="G368" t="str">
            <v>Gia Bảo</v>
          </cell>
        </row>
        <row r="369">
          <cell r="B369" t="str">
            <v>Nguyễn Hưng</v>
          </cell>
          <cell r="C369" t="str">
            <v>NBTS01413</v>
          </cell>
          <cell r="D369">
            <v>43207</v>
          </cell>
          <cell r="E369" t="str">
            <v>MO</v>
          </cell>
          <cell r="F369">
            <v>0</v>
          </cell>
          <cell r="G369" t="str">
            <v>Gia Bảo</v>
          </cell>
        </row>
        <row r="370">
          <cell r="B370" t="str">
            <v xml:space="preserve">Nguyễn Thanh Đày </v>
          </cell>
          <cell r="C370" t="str">
            <v>NBTS01418</v>
          </cell>
          <cell r="D370">
            <v>43207</v>
          </cell>
          <cell r="E370" t="str">
            <v>RE-Retail</v>
          </cell>
          <cell r="F370">
            <v>0</v>
          </cell>
          <cell r="G370" t="str">
            <v>HTX Quận 4</v>
          </cell>
        </row>
        <row r="371">
          <cell r="B371" t="str">
            <v>Đinh Công Tâm</v>
          </cell>
          <cell r="C371" t="str">
            <v>NBTS01422</v>
          </cell>
          <cell r="D371">
            <v>43201</v>
          </cell>
          <cell r="E371" t="str">
            <v>RE-WS</v>
          </cell>
          <cell r="F371">
            <v>0</v>
          </cell>
          <cell r="G371" t="str">
            <v>EDD</v>
          </cell>
        </row>
        <row r="372">
          <cell r="B372" t="str">
            <v>Lai Thị Hồng Hà</v>
          </cell>
          <cell r="C372" t="str">
            <v>NBTS01423</v>
          </cell>
          <cell r="D372">
            <v>43207</v>
          </cell>
          <cell r="E372" t="str">
            <v>RE-Retail</v>
          </cell>
          <cell r="F372">
            <v>0</v>
          </cell>
          <cell r="G372" t="str">
            <v>EDD</v>
          </cell>
        </row>
        <row r="373">
          <cell r="B373" t="str">
            <v>Nguyễn Trang Dũng</v>
          </cell>
          <cell r="C373" t="str">
            <v>NBTS01424</v>
          </cell>
          <cell r="D373">
            <v>43207</v>
          </cell>
          <cell r="E373" t="str">
            <v>RE-Retail</v>
          </cell>
          <cell r="F373">
            <v>0</v>
          </cell>
          <cell r="G373" t="str">
            <v>EDD</v>
          </cell>
        </row>
        <row r="374">
          <cell r="B374" t="str">
            <v>Võ Thị Bé Sáu</v>
          </cell>
          <cell r="C374" t="str">
            <v>NBTS01425</v>
          </cell>
          <cell r="D374">
            <v>43192</v>
          </cell>
          <cell r="E374" t="str">
            <v>RE-Retail</v>
          </cell>
          <cell r="F374">
            <v>0</v>
          </cell>
          <cell r="G374" t="str">
            <v>MT Direct</v>
          </cell>
        </row>
        <row r="375">
          <cell r="B375" t="str">
            <v>Phạm Thị Lài</v>
          </cell>
          <cell r="C375" t="str">
            <v>NBTS01427</v>
          </cell>
          <cell r="D375">
            <v>43211</v>
          </cell>
          <cell r="E375" t="str">
            <v>RE-Retail</v>
          </cell>
          <cell r="F375">
            <v>0</v>
          </cell>
          <cell r="G375" t="str">
            <v>Phuúc Anh</v>
          </cell>
        </row>
        <row r="376">
          <cell r="B376" t="str">
            <v>Ngô Anh Triết</v>
          </cell>
          <cell r="C376" t="str">
            <v>NBTS01431</v>
          </cell>
          <cell r="D376">
            <v>43214</v>
          </cell>
          <cell r="E376" t="str">
            <v>RE-Retail</v>
          </cell>
          <cell r="F376">
            <v>0</v>
          </cell>
          <cell r="G376" t="str">
            <v>EDD</v>
          </cell>
        </row>
        <row r="377">
          <cell r="B377" t="str">
            <v>Đào Thị Phú</v>
          </cell>
          <cell r="C377" t="str">
            <v>NBTS01432</v>
          </cell>
          <cell r="D377">
            <v>43214</v>
          </cell>
          <cell r="E377" t="str">
            <v>RE-WS</v>
          </cell>
          <cell r="F377">
            <v>0</v>
          </cell>
          <cell r="G377" t="str">
            <v>EDD</v>
          </cell>
        </row>
        <row r="378">
          <cell r="B378" t="str">
            <v>Nguyễn Ngô Ái Mỹ</v>
          </cell>
          <cell r="C378" t="str">
            <v>NBTS01433</v>
          </cell>
          <cell r="D378">
            <v>43227</v>
          </cell>
          <cell r="E378" t="str">
            <v>RE-Retail</v>
          </cell>
          <cell r="F378">
            <v>0</v>
          </cell>
          <cell r="G378" t="str">
            <v>Xuân Thy</v>
          </cell>
        </row>
        <row r="379">
          <cell r="B379" t="str">
            <v>Võ Khánh Trường</v>
          </cell>
          <cell r="C379" t="str">
            <v>NBTS01434</v>
          </cell>
          <cell r="D379">
            <v>43227</v>
          </cell>
          <cell r="E379" t="str">
            <v>RE-Retail</v>
          </cell>
          <cell r="F379">
            <v>0</v>
          </cell>
          <cell r="G379" t="str">
            <v>Xuân Thy</v>
          </cell>
        </row>
        <row r="380">
          <cell r="B380" t="str">
            <v xml:space="preserve">Đặng Việt Ninh Thuận </v>
          </cell>
          <cell r="C380" t="str">
            <v>NBTS01435</v>
          </cell>
          <cell r="D380">
            <v>43216</v>
          </cell>
          <cell r="E380" t="str">
            <v>RE-Retail</v>
          </cell>
          <cell r="F380">
            <v>0</v>
          </cell>
          <cell r="G380" t="str">
            <v>EDD</v>
          </cell>
        </row>
        <row r="381">
          <cell r="B381" t="str">
            <v>Nguyễn Khang Huy</v>
          </cell>
          <cell r="C381" t="str">
            <v>NBTS01449</v>
          </cell>
          <cell r="D381" t="str">
            <v>03/05/2018</v>
          </cell>
          <cell r="E381" t="str">
            <v>RE-Retail</v>
          </cell>
          <cell r="G381" t="str">
            <v>Việt Bảo Hân</v>
          </cell>
        </row>
        <row r="382">
          <cell r="B382" t="str">
            <v>Nguyễn Thị Minh Trang</v>
          </cell>
          <cell r="C382" t="str">
            <v>NBTS01450</v>
          </cell>
          <cell r="D382" t="str">
            <v>03/05/2018</v>
          </cell>
          <cell r="E382" t="str">
            <v>RE-Retail</v>
          </cell>
          <cell r="G382" t="str">
            <v>Việt Bảo Hân</v>
          </cell>
        </row>
        <row r="383">
          <cell r="B383" t="str">
            <v>Nguyễn Hồng Phi Yến</v>
          </cell>
          <cell r="C383" t="str">
            <v>NBTS01457</v>
          </cell>
          <cell r="D383" t="str">
            <v>04/05/2019</v>
          </cell>
          <cell r="E383" t="str">
            <v>MO</v>
          </cell>
          <cell r="F383">
            <v>0</v>
          </cell>
          <cell r="G383" t="str">
            <v>Diễm Phúc</v>
          </cell>
        </row>
        <row r="384">
          <cell r="B384" t="str">
            <v>Võ Thành Phi</v>
          </cell>
          <cell r="C384" t="str">
            <v>NBTS01465</v>
          </cell>
          <cell r="D384" t="str">
            <v>07/05/2018</v>
          </cell>
          <cell r="E384" t="str">
            <v>MO</v>
          </cell>
          <cell r="F384">
            <v>0</v>
          </cell>
          <cell r="G384" t="str">
            <v>HTX Quận 4</v>
          </cell>
        </row>
        <row r="385">
          <cell r="B385" t="str">
            <v>Văn Quốc Thanh</v>
          </cell>
          <cell r="C385" t="str">
            <v>NBTS01466</v>
          </cell>
          <cell r="D385" t="str">
            <v>07/05/2018</v>
          </cell>
          <cell r="E385" t="str">
            <v>RE-Retail</v>
          </cell>
          <cell r="F385">
            <v>0</v>
          </cell>
          <cell r="G385" t="str">
            <v>HTX Quận 4</v>
          </cell>
        </row>
        <row r="386">
          <cell r="B386" t="str">
            <v>Võ Trí Cường</v>
          </cell>
          <cell r="C386" t="str">
            <v>NBTS01467</v>
          </cell>
          <cell r="D386" t="str">
            <v>07/05/2018</v>
          </cell>
          <cell r="E386" t="str">
            <v>RE-Retail</v>
          </cell>
          <cell r="F386">
            <v>0</v>
          </cell>
          <cell r="G386" t="str">
            <v>HTX Quận 4</v>
          </cell>
        </row>
        <row r="387">
          <cell r="B387" t="str">
            <v>Lương Thị Mỹ Lệ</v>
          </cell>
          <cell r="C387" t="str">
            <v>NBTS01468</v>
          </cell>
          <cell r="D387" t="str">
            <v>07/05/2018</v>
          </cell>
          <cell r="E387" t="str">
            <v>MO</v>
          </cell>
          <cell r="F387">
            <v>0</v>
          </cell>
          <cell r="G387" t="str">
            <v>EDD</v>
          </cell>
        </row>
        <row r="388">
          <cell r="B388" t="str">
            <v>Trương Thị Thu Hiền</v>
          </cell>
          <cell r="C388" t="str">
            <v>NBTS01476</v>
          </cell>
          <cell r="D388">
            <v>43231</v>
          </cell>
          <cell r="E388" t="str">
            <v>RE-Retail</v>
          </cell>
          <cell r="F388">
            <v>0</v>
          </cell>
          <cell r="G388" t="str">
            <v>edd</v>
          </cell>
        </row>
        <row r="389">
          <cell r="B389" t="str">
            <v>Trần Sỹ Đức</v>
          </cell>
          <cell r="C389" t="str">
            <v>NBTS01477</v>
          </cell>
          <cell r="D389">
            <v>43231</v>
          </cell>
          <cell r="E389" t="str">
            <v>RE-Retail</v>
          </cell>
          <cell r="F389">
            <v>0</v>
          </cell>
          <cell r="G389" t="str">
            <v>edd</v>
          </cell>
        </row>
        <row r="390">
          <cell r="B390" t="str">
            <v>Lê Trần Huy Dũng</v>
          </cell>
          <cell r="C390" t="str">
            <v>NBTS01478</v>
          </cell>
          <cell r="D390">
            <v>43231</v>
          </cell>
          <cell r="E390" t="str">
            <v>RE-Retail</v>
          </cell>
          <cell r="F390">
            <v>0</v>
          </cell>
          <cell r="G390" t="str">
            <v>Duy Hoàng</v>
          </cell>
        </row>
        <row r="391">
          <cell r="B391" t="str">
            <v>Nguyễn Văn Hùng</v>
          </cell>
          <cell r="C391" t="str">
            <v>NBTS01479</v>
          </cell>
          <cell r="D391">
            <v>43231</v>
          </cell>
          <cell r="E391" t="str">
            <v>SS</v>
          </cell>
          <cell r="F391">
            <v>0</v>
          </cell>
          <cell r="G391" t="str">
            <v>WS 2</v>
          </cell>
        </row>
        <row r="392">
          <cell r="B392" t="str">
            <v>Hoàng Nhật Thành</v>
          </cell>
          <cell r="C392" t="str">
            <v>NBTS01484</v>
          </cell>
          <cell r="D392" t="str">
            <v>11-Thg5</v>
          </cell>
          <cell r="E392">
            <v>0</v>
          </cell>
          <cell r="F392">
            <v>0</v>
          </cell>
          <cell r="G392" t="str">
            <v>Kim Hoang</v>
          </cell>
        </row>
        <row r="393">
          <cell r="B393" t="str">
            <v>Ngô Thanh Huy</v>
          </cell>
          <cell r="C393" t="str">
            <v>NBTS01485</v>
          </cell>
          <cell r="D393">
            <v>43234</v>
          </cell>
          <cell r="E393">
            <v>0</v>
          </cell>
          <cell r="F393">
            <v>0</v>
          </cell>
          <cell r="G393" t="str">
            <v>HTX Quận 4</v>
          </cell>
        </row>
        <row r="394">
          <cell r="B394" t="str">
            <v>Phan Hồng Tín</v>
          </cell>
          <cell r="C394" t="str">
            <v>NBTS01486</v>
          </cell>
          <cell r="D394">
            <v>43234</v>
          </cell>
          <cell r="E394">
            <v>0</v>
          </cell>
          <cell r="F394">
            <v>0</v>
          </cell>
          <cell r="G394" t="str">
            <v>Duy Hoàng</v>
          </cell>
        </row>
        <row r="395">
          <cell r="B395" t="str">
            <v>Hồ Ngọc Kim</v>
          </cell>
          <cell r="C395" t="str">
            <v>NBTS01487</v>
          </cell>
          <cell r="D395">
            <v>43234</v>
          </cell>
          <cell r="E395">
            <v>0</v>
          </cell>
          <cell r="F395">
            <v>0</v>
          </cell>
          <cell r="G395" t="str">
            <v>Xuân Thy</v>
          </cell>
        </row>
        <row r="396">
          <cell r="B396" t="str">
            <v>Đặng Công Trí</v>
          </cell>
          <cell r="C396" t="str">
            <v>NBTS01497</v>
          </cell>
          <cell r="D396">
            <v>0</v>
          </cell>
          <cell r="E396" t="str">
            <v>RE-Retail</v>
          </cell>
          <cell r="F396">
            <v>0</v>
          </cell>
          <cell r="G396" t="str">
            <v>HTX Quận 4</v>
          </cell>
        </row>
        <row r="397">
          <cell r="B397" t="str">
            <v>Phạm Thanh Dinh</v>
          </cell>
          <cell r="C397" t="str">
            <v>NBTS01503</v>
          </cell>
          <cell r="D397">
            <v>43238</v>
          </cell>
          <cell r="E397" t="str">
            <v>RE-WS</v>
          </cell>
          <cell r="F397">
            <v>0</v>
          </cell>
          <cell r="G397" t="str">
            <v>EDD</v>
          </cell>
        </row>
        <row r="398">
          <cell r="B398" t="str">
            <v>Nguyễn Ngọc Xuân</v>
          </cell>
          <cell r="C398" t="str">
            <v>NBTS01504</v>
          </cell>
          <cell r="D398">
            <v>43238</v>
          </cell>
          <cell r="E398" t="str">
            <v>RE-Retail</v>
          </cell>
          <cell r="F398">
            <v>0</v>
          </cell>
          <cell r="G398" t="str">
            <v>EDD</v>
          </cell>
        </row>
        <row r="399">
          <cell r="B399" t="str">
            <v>Huỳnh Sô Ri Da</v>
          </cell>
          <cell r="C399" t="str">
            <v>NBTS01505</v>
          </cell>
          <cell r="D399">
            <v>43238</v>
          </cell>
          <cell r="E399" t="str">
            <v>RE-Retail</v>
          </cell>
          <cell r="F399">
            <v>0</v>
          </cell>
          <cell r="G399" t="str">
            <v>EDD</v>
          </cell>
        </row>
        <row r="400">
          <cell r="B400" t="str">
            <v>Trương Kim Long</v>
          </cell>
          <cell r="C400" t="str">
            <v>NBTS01507</v>
          </cell>
          <cell r="D400">
            <v>43241</v>
          </cell>
          <cell r="E400" t="str">
            <v>SS</v>
          </cell>
          <cell r="F400">
            <v>0</v>
          </cell>
          <cell r="G400" t="str">
            <v>Gia Bảo</v>
          </cell>
        </row>
        <row r="401">
          <cell r="B401" t="str">
            <v>Nguyễn Thành Uy</v>
          </cell>
          <cell r="C401" t="str">
            <v>NBTS01515</v>
          </cell>
          <cell r="D401">
            <v>43248</v>
          </cell>
          <cell r="E401" t="str">
            <v>RE-Retail</v>
          </cell>
          <cell r="F401">
            <v>0</v>
          </cell>
          <cell r="G401" t="str">
            <v>EDD</v>
          </cell>
        </row>
        <row r="402">
          <cell r="B402" t="str">
            <v>Huỳnh Hòa Vủ</v>
          </cell>
          <cell r="C402" t="str">
            <v>NBTS01516</v>
          </cell>
          <cell r="D402">
            <v>43248</v>
          </cell>
          <cell r="E402" t="str">
            <v>RE-Retail</v>
          </cell>
          <cell r="F402">
            <v>0</v>
          </cell>
          <cell r="G402" t="str">
            <v>EDD</v>
          </cell>
        </row>
        <row r="403">
          <cell r="B403" t="str">
            <v xml:space="preserve">Bá Thị Bích Hoàng </v>
          </cell>
          <cell r="C403" t="str">
            <v>NBTS01534</v>
          </cell>
          <cell r="D403" t="str">
            <v>01/06/2018</v>
          </cell>
          <cell r="E403" t="str">
            <v>MO</v>
          </cell>
          <cell r="F403">
            <v>0</v>
          </cell>
          <cell r="G403" t="str">
            <v>Xuân Thy</v>
          </cell>
        </row>
        <row r="404">
          <cell r="B404" t="str">
            <v>Huỳnh Hoàng Vũ</v>
          </cell>
          <cell r="C404" t="str">
            <v>NBTS01536</v>
          </cell>
          <cell r="D404" t="str">
            <v>01/06/2018</v>
          </cell>
          <cell r="E404" t="str">
            <v>Re-Retail</v>
          </cell>
          <cell r="F404">
            <v>0</v>
          </cell>
          <cell r="G404" t="str">
            <v>EDD 1</v>
          </cell>
        </row>
        <row r="405">
          <cell r="B405" t="str">
            <v>Trần Thụy Bảo Trân</v>
          </cell>
          <cell r="C405" t="str">
            <v>NBTS01522</v>
          </cell>
          <cell r="D405" t="str">
            <v>01/06/2018</v>
          </cell>
          <cell r="E405" t="str">
            <v>RE-Retail</v>
          </cell>
          <cell r="F405">
            <v>0</v>
          </cell>
          <cell r="G405" t="str">
            <v>EDD 2</v>
          </cell>
        </row>
        <row r="406">
          <cell r="B406" t="str">
            <v>Nguyễn Trung Trực</v>
          </cell>
          <cell r="C406" t="str">
            <v>NBTS01523</v>
          </cell>
          <cell r="D406" t="str">
            <v>01/06/2018</v>
          </cell>
          <cell r="E406" t="str">
            <v>RE-Retail</v>
          </cell>
          <cell r="F406">
            <v>0</v>
          </cell>
          <cell r="G406" t="str">
            <v>EDD 2</v>
          </cell>
        </row>
        <row r="407">
          <cell r="B407" t="str">
            <v>Lê Minh Hiếu</v>
          </cell>
          <cell r="C407" t="str">
            <v>NBTS01524</v>
          </cell>
          <cell r="D407" t="str">
            <v>01/06/2018</v>
          </cell>
          <cell r="E407" t="str">
            <v>RE-Retail</v>
          </cell>
          <cell r="F407">
            <v>0</v>
          </cell>
          <cell r="G407" t="str">
            <v>EDD 2</v>
          </cell>
        </row>
        <row r="408">
          <cell r="B408" t="str">
            <v>Nguyễn Minh Hồ Trung Hậu</v>
          </cell>
          <cell r="C408" t="str">
            <v>NBTS01544</v>
          </cell>
          <cell r="D408">
            <v>43256</v>
          </cell>
          <cell r="E408" t="str">
            <v>Re-WS</v>
          </cell>
          <cell r="G408" t="str">
            <v>Gia Bao</v>
          </cell>
        </row>
        <row r="409">
          <cell r="B409" t="str">
            <v>Tống Phước Trưởng</v>
          </cell>
          <cell r="C409" t="str">
            <v>NBTS01547</v>
          </cell>
          <cell r="D409">
            <v>43257</v>
          </cell>
          <cell r="E409" t="str">
            <v>Re-Retail</v>
          </cell>
          <cell r="F409">
            <v>0</v>
          </cell>
          <cell r="G409" t="str">
            <v>EDD</v>
          </cell>
        </row>
        <row r="410">
          <cell r="B410" t="str">
            <v xml:space="preserve">Nguyễn Khắc Quy </v>
          </cell>
          <cell r="C410" t="str">
            <v>NBTS01552</v>
          </cell>
          <cell r="D410">
            <v>43258</v>
          </cell>
          <cell r="E410" t="str">
            <v>RE-Retail</v>
          </cell>
          <cell r="F410">
            <v>0</v>
          </cell>
          <cell r="G410" t="str">
            <v>Xuân Thy</v>
          </cell>
        </row>
        <row r="411">
          <cell r="B411" t="str">
            <v>Nguyễn Minh Tuấn</v>
          </cell>
          <cell r="C411" t="str">
            <v>NBTS01553</v>
          </cell>
          <cell r="D411">
            <v>43258</v>
          </cell>
          <cell r="E411" t="str">
            <v>RE-Retail</v>
          </cell>
          <cell r="F411">
            <v>0</v>
          </cell>
          <cell r="G411" t="str">
            <v>EDD</v>
          </cell>
        </row>
        <row r="412">
          <cell r="B412" t="str">
            <v>Hoàng Trọng Minh</v>
          </cell>
          <cell r="C412" t="str">
            <v>NBTS01554</v>
          </cell>
          <cell r="D412">
            <v>43258</v>
          </cell>
          <cell r="E412" t="str">
            <v>RE-Retail</v>
          </cell>
          <cell r="F412">
            <v>0</v>
          </cell>
          <cell r="G412" t="str">
            <v>Xuân Thy</v>
          </cell>
        </row>
        <row r="413">
          <cell r="B413" t="str">
            <v>Hồ Hữu Trí</v>
          </cell>
          <cell r="C413" t="str">
            <v>NBTS01555</v>
          </cell>
          <cell r="D413">
            <v>43252</v>
          </cell>
          <cell r="E413" t="str">
            <v>SS</v>
          </cell>
          <cell r="F413" t="str">
            <v>ss</v>
          </cell>
          <cell r="G413" t="str">
            <v>EDD 2</v>
          </cell>
        </row>
        <row r="414">
          <cell r="B414" t="str">
            <v>Trần Lâm Sơn</v>
          </cell>
          <cell r="C414" t="str">
            <v>NBTS01556</v>
          </cell>
          <cell r="D414">
            <v>43252</v>
          </cell>
          <cell r="E414" t="str">
            <v>SS</v>
          </cell>
          <cell r="F414">
            <v>0</v>
          </cell>
          <cell r="G414" t="str">
            <v>EDD 2</v>
          </cell>
        </row>
        <row r="415">
          <cell r="B415" t="str">
            <v>Bạch Văn Tú</v>
          </cell>
          <cell r="C415" t="str">
            <v>NBTS01557</v>
          </cell>
          <cell r="D415">
            <v>43252</v>
          </cell>
          <cell r="E415" t="str">
            <v>RE-Retail</v>
          </cell>
          <cell r="F415">
            <v>0</v>
          </cell>
          <cell r="G415" t="str">
            <v>EDD 2</v>
          </cell>
        </row>
        <row r="416">
          <cell r="B416" t="str">
            <v>Lê Minh Long</v>
          </cell>
          <cell r="C416" t="str">
            <v>NBTS01558</v>
          </cell>
          <cell r="D416">
            <v>43241</v>
          </cell>
          <cell r="E416" t="str">
            <v>BM</v>
          </cell>
          <cell r="F416">
            <v>0</v>
          </cell>
          <cell r="G416" t="str">
            <v>EDD 2</v>
          </cell>
        </row>
        <row r="417">
          <cell r="B417" t="str">
            <v>Phạm Thị Thúy An</v>
          </cell>
          <cell r="C417" t="str">
            <v>NBTS01567</v>
          </cell>
          <cell r="D417" t="str">
            <v>11/06/2018</v>
          </cell>
          <cell r="E417" t="str">
            <v>RE-Retail</v>
          </cell>
          <cell r="F417">
            <v>0</v>
          </cell>
          <cell r="G417" t="str">
            <v>EDD 1</v>
          </cell>
        </row>
        <row r="418">
          <cell r="B418" t="str">
            <v>Phạm Hoàng Thanh</v>
          </cell>
          <cell r="C418" t="str">
            <v>NBTS01575</v>
          </cell>
          <cell r="D418" t="str">
            <v>11-Thg6</v>
          </cell>
          <cell r="E418" t="str">
            <v>Re-Retail</v>
          </cell>
          <cell r="G418" t="str">
            <v>EDD 2</v>
          </cell>
        </row>
        <row r="419">
          <cell r="B419" t="str">
            <v>Dương Thành Nhạn</v>
          </cell>
          <cell r="C419" t="str">
            <v>NBTS01580</v>
          </cell>
          <cell r="D419">
            <v>43263</v>
          </cell>
          <cell r="E419" t="str">
            <v>Re-Retail</v>
          </cell>
          <cell r="F419">
            <v>0</v>
          </cell>
          <cell r="G419" t="str">
            <v>Viet bao Han</v>
          </cell>
        </row>
        <row r="420">
          <cell r="B420" t="str">
            <v>Huỳnh Văn Trường Hận</v>
          </cell>
          <cell r="C420" t="str">
            <v>NBTS01581</v>
          </cell>
          <cell r="D420">
            <v>43263</v>
          </cell>
          <cell r="E420" t="str">
            <v>Re-Retail</v>
          </cell>
          <cell r="F420">
            <v>0</v>
          </cell>
          <cell r="G420" t="str">
            <v>EDD</v>
          </cell>
        </row>
        <row r="421">
          <cell r="B421" t="str">
            <v>Tăng Văn Khương</v>
          </cell>
          <cell r="C421" t="str">
            <v>NBTS01582</v>
          </cell>
          <cell r="D421">
            <v>43263</v>
          </cell>
          <cell r="E421" t="str">
            <v>Re-Retail</v>
          </cell>
          <cell r="F421">
            <v>0</v>
          </cell>
          <cell r="G421" t="str">
            <v>EDD</v>
          </cell>
        </row>
        <row r="422">
          <cell r="B422" t="str">
            <v>Võ Thị Cẩm Tú</v>
          </cell>
          <cell r="C422" t="str">
            <v>NBTS01584</v>
          </cell>
          <cell r="D422">
            <v>43264</v>
          </cell>
          <cell r="E422" t="str">
            <v>Re-Retail</v>
          </cell>
          <cell r="F422">
            <v>0</v>
          </cell>
          <cell r="G422" t="str">
            <v>Diễm Phúc</v>
          </cell>
        </row>
        <row r="423">
          <cell r="B423" t="str">
            <v>Đặng Việt Ninh Thuận</v>
          </cell>
          <cell r="C423" t="str">
            <v>NBTS01585</v>
          </cell>
          <cell r="D423">
            <v>43264</v>
          </cell>
          <cell r="E423" t="str">
            <v>Re-Retail</v>
          </cell>
          <cell r="F423">
            <v>0</v>
          </cell>
          <cell r="G423" t="str">
            <v>Diễm Phúc</v>
          </cell>
        </row>
        <row r="424">
          <cell r="B424" t="str">
            <v>Lê Phúc</v>
          </cell>
          <cell r="C424" t="str">
            <v>NBTS01586</v>
          </cell>
          <cell r="D424">
            <v>43264</v>
          </cell>
          <cell r="E424" t="str">
            <v>Re-Retail</v>
          </cell>
          <cell r="F424">
            <v>0</v>
          </cell>
          <cell r="G424" t="str">
            <v>EDD</v>
          </cell>
        </row>
        <row r="425">
          <cell r="B425" t="str">
            <v xml:space="preserve">Trần Hoàng Hải </v>
          </cell>
          <cell r="C425" t="str">
            <v>NBTS01587</v>
          </cell>
          <cell r="D425">
            <v>43264</v>
          </cell>
          <cell r="E425" t="str">
            <v>Re-Retail</v>
          </cell>
          <cell r="F425">
            <v>0</v>
          </cell>
          <cell r="G425" t="str">
            <v>Xuân Thy</v>
          </cell>
        </row>
        <row r="426">
          <cell r="B426" t="str">
            <v>Trần Văn Đông</v>
          </cell>
          <cell r="C426" t="str">
            <v>NBTS01588</v>
          </cell>
          <cell r="D426">
            <v>43264</v>
          </cell>
          <cell r="E426" t="str">
            <v>Re-Retail</v>
          </cell>
          <cell r="F426">
            <v>0</v>
          </cell>
          <cell r="G426" t="str">
            <v>Duy Hoàng</v>
          </cell>
        </row>
        <row r="427">
          <cell r="B427" t="str">
            <v>Phạm Anh Đào</v>
          </cell>
          <cell r="C427" t="str">
            <v>NBTS01590</v>
          </cell>
          <cell r="D427">
            <v>43264</v>
          </cell>
          <cell r="E427" t="str">
            <v>Re-Retail</v>
          </cell>
          <cell r="F427">
            <v>0</v>
          </cell>
          <cell r="G427" t="str">
            <v>Kim Hoàng</v>
          </cell>
        </row>
        <row r="428">
          <cell r="B428" t="str">
            <v>Lâm Nguyễn Hồng Phúc</v>
          </cell>
          <cell r="C428" t="str">
            <v>NBTS01591</v>
          </cell>
          <cell r="D428">
            <v>43264</v>
          </cell>
          <cell r="E428" t="str">
            <v>Re-Retail</v>
          </cell>
          <cell r="F428">
            <v>0</v>
          </cell>
          <cell r="G428" t="str">
            <v>EDD</v>
          </cell>
        </row>
        <row r="429">
          <cell r="B429" t="str">
            <v>Bùi Thị Ngọc Thúy</v>
          </cell>
          <cell r="C429" t="str">
            <v>NBTS01593</v>
          </cell>
          <cell r="D429">
            <v>43269</v>
          </cell>
          <cell r="E429" t="str">
            <v>Re-Retail</v>
          </cell>
          <cell r="F429">
            <v>0</v>
          </cell>
          <cell r="G429" t="str">
            <v>EDD 2</v>
          </cell>
        </row>
        <row r="430">
          <cell r="B430" t="str">
            <v>Lê Hoàng Dũng</v>
          </cell>
          <cell r="C430" t="str">
            <v>NBTS01597</v>
          </cell>
          <cell r="D430">
            <v>43269</v>
          </cell>
          <cell r="E430" t="str">
            <v>Re-Retail</v>
          </cell>
          <cell r="F430">
            <v>0</v>
          </cell>
          <cell r="G430" t="str">
            <v>Gia Bảo</v>
          </cell>
        </row>
        <row r="431">
          <cell r="B431" t="str">
            <v>Nguyễn Lê Minh Quân</v>
          </cell>
          <cell r="C431" t="str">
            <v>NBTS01598</v>
          </cell>
          <cell r="D431">
            <v>43269</v>
          </cell>
          <cell r="E431" t="str">
            <v>Re-Retail</v>
          </cell>
          <cell r="F431">
            <v>0</v>
          </cell>
          <cell r="G431" t="str">
            <v>Gia Bảo</v>
          </cell>
        </row>
        <row r="432">
          <cell r="B432" t="str">
            <v>Phạm Thị Thanh Huyền</v>
          </cell>
          <cell r="C432" t="str">
            <v>NBTS01599</v>
          </cell>
          <cell r="D432">
            <v>43269</v>
          </cell>
          <cell r="E432" t="str">
            <v>Re-Retail</v>
          </cell>
          <cell r="F432">
            <v>0</v>
          </cell>
          <cell r="G432" t="str">
            <v>Diễm Phúc</v>
          </cell>
        </row>
        <row r="433">
          <cell r="B433" t="str">
            <v>Nguyễn Minh Khôi</v>
          </cell>
          <cell r="C433" t="str">
            <v>NBTS01600</v>
          </cell>
          <cell r="D433">
            <v>43269</v>
          </cell>
          <cell r="E433" t="str">
            <v>Re-Retail</v>
          </cell>
          <cell r="F433">
            <v>0</v>
          </cell>
          <cell r="G433" t="str">
            <v>Diễm Phúc</v>
          </cell>
        </row>
        <row r="434">
          <cell r="B434" t="str">
            <v>Nguyễn Thái Vinh</v>
          </cell>
          <cell r="C434" t="str">
            <v>NBTS01601</v>
          </cell>
          <cell r="D434">
            <v>43269</v>
          </cell>
          <cell r="E434" t="str">
            <v>Re-Retail</v>
          </cell>
          <cell r="F434">
            <v>0</v>
          </cell>
          <cell r="G434" t="str">
            <v>EDD 2</v>
          </cell>
        </row>
        <row r="435">
          <cell r="B435" t="str">
            <v>Trần Công Huân</v>
          </cell>
          <cell r="C435" t="str">
            <v>NBTS01602</v>
          </cell>
          <cell r="D435">
            <v>43269</v>
          </cell>
          <cell r="E435" t="str">
            <v>Re-Retail</v>
          </cell>
          <cell r="F435">
            <v>0</v>
          </cell>
          <cell r="G435" t="str">
            <v>EDD 2</v>
          </cell>
        </row>
        <row r="436">
          <cell r="B436" t="str">
            <v>Đoàn Thị Hoài Thu</v>
          </cell>
          <cell r="C436" t="str">
            <v>NBTS01603</v>
          </cell>
          <cell r="D436" t="str">
            <v>18-Thg6</v>
          </cell>
          <cell r="E436" t="str">
            <v>Re-Retail</v>
          </cell>
          <cell r="F436">
            <v>0</v>
          </cell>
          <cell r="G436" t="str">
            <v>Direct</v>
          </cell>
        </row>
        <row r="437">
          <cell r="B437" t="str">
            <v>Trương Quang Cảnh</v>
          </cell>
          <cell r="C437" t="str">
            <v>NBTS01604</v>
          </cell>
          <cell r="D437">
            <v>43269</v>
          </cell>
          <cell r="E437" t="str">
            <v>Re-Retail</v>
          </cell>
          <cell r="F437">
            <v>0</v>
          </cell>
          <cell r="G437" t="str">
            <v>ss</v>
          </cell>
        </row>
        <row r="438">
          <cell r="B438" t="str">
            <v>Dương Thị Bảo Khánh</v>
          </cell>
          <cell r="C438" t="str">
            <v>NBTS01605</v>
          </cell>
          <cell r="D438">
            <v>43269</v>
          </cell>
          <cell r="E438" t="str">
            <v>Re-Retail</v>
          </cell>
          <cell r="F438">
            <v>0</v>
          </cell>
          <cell r="G438" t="str">
            <v>EDD 1</v>
          </cell>
        </row>
        <row r="439">
          <cell r="B439" t="str">
            <v>Bùi Ngọc Duy</v>
          </cell>
          <cell r="C439" t="str">
            <v>NBTS01606</v>
          </cell>
          <cell r="D439">
            <v>43269</v>
          </cell>
          <cell r="E439" t="str">
            <v>Re-Retail</v>
          </cell>
          <cell r="F439">
            <v>0</v>
          </cell>
          <cell r="G439" t="str">
            <v>Quốc Thái</v>
          </cell>
        </row>
        <row r="440">
          <cell r="B440" t="str">
            <v xml:space="preserve">Thái Bình Dũng   </v>
          </cell>
          <cell r="C440" t="str">
            <v>NBTS01616</v>
          </cell>
          <cell r="D440">
            <v>43272</v>
          </cell>
          <cell r="E440" t="str">
            <v>Re-Retail</v>
          </cell>
          <cell r="F440">
            <v>0</v>
          </cell>
          <cell r="G440" t="str">
            <v>Quoc thai</v>
          </cell>
        </row>
        <row r="441">
          <cell r="B441" t="str">
            <v>Phạm Quốc Lập</v>
          </cell>
          <cell r="C441" t="str">
            <v>NBTS01614</v>
          </cell>
          <cell r="D441" t="str">
            <v>28/06/2018</v>
          </cell>
          <cell r="E441" t="str">
            <v>Re-Retail</v>
          </cell>
          <cell r="F441">
            <v>0</v>
          </cell>
          <cell r="G441" t="str">
            <v>EDD 1</v>
          </cell>
        </row>
        <row r="442">
          <cell r="B442" t="str">
            <v>Cao Thị Quỳnh Khanh</v>
          </cell>
          <cell r="C442" t="str">
            <v>NBTS01618</v>
          </cell>
          <cell r="D442">
            <v>0</v>
          </cell>
          <cell r="E442" t="str">
            <v>Re-Retail</v>
          </cell>
          <cell r="F442">
            <v>0</v>
          </cell>
          <cell r="G442" t="str">
            <v>EDD 2</v>
          </cell>
        </row>
        <row r="443">
          <cell r="B443" t="str">
            <v>Võ Hoàng Tuấn</v>
          </cell>
          <cell r="C443" t="str">
            <v>NBTS01619</v>
          </cell>
          <cell r="D443">
            <v>0</v>
          </cell>
          <cell r="E443" t="str">
            <v>Re-Retail</v>
          </cell>
          <cell r="F443">
            <v>0</v>
          </cell>
          <cell r="G443" t="str">
            <v>Kim Hoàng</v>
          </cell>
        </row>
        <row r="444">
          <cell r="B444" t="str">
            <v>Phạm Đình Chương</v>
          </cell>
          <cell r="C444" t="str">
            <v>NBTS01620</v>
          </cell>
          <cell r="D444">
            <v>0</v>
          </cell>
          <cell r="E444" t="str">
            <v>Re-Retail</v>
          </cell>
          <cell r="F444">
            <v>0</v>
          </cell>
          <cell r="G444" t="str">
            <v>Kim Hoàng</v>
          </cell>
        </row>
        <row r="445">
          <cell r="B445" t="str">
            <v>Trần Ngọc Tuyền</v>
          </cell>
          <cell r="C445" t="str">
            <v>NBTS01621</v>
          </cell>
          <cell r="D445">
            <v>0</v>
          </cell>
          <cell r="E445" t="str">
            <v>ASM</v>
          </cell>
          <cell r="F445">
            <v>0</v>
          </cell>
          <cell r="G445" t="str">
            <v>ASM</v>
          </cell>
        </row>
        <row r="446">
          <cell r="B446" t="str">
            <v>Lê Văn Tuấn</v>
          </cell>
          <cell r="C446" t="str">
            <v>NBTS01622</v>
          </cell>
          <cell r="D446">
            <v>0</v>
          </cell>
          <cell r="E446" t="str">
            <v>SS</v>
          </cell>
          <cell r="F446">
            <v>0</v>
          </cell>
          <cell r="G446" t="str">
            <v>Kim Hoàng</v>
          </cell>
        </row>
        <row r="447">
          <cell r="B447" t="str">
            <v>Trần Thị Kim Dung</v>
          </cell>
          <cell r="C447" t="str">
            <v>NBTS01642</v>
          </cell>
          <cell r="D447">
            <v>43283</v>
          </cell>
          <cell r="E447" t="str">
            <v>MT</v>
          </cell>
          <cell r="F447">
            <v>0</v>
          </cell>
          <cell r="G447" t="str">
            <v>Indirect</v>
          </cell>
        </row>
        <row r="448">
          <cell r="B448" t="str">
            <v>Lê Tấn Vũ</v>
          </cell>
          <cell r="C448" t="str">
            <v>NBTS01643</v>
          </cell>
          <cell r="D448">
            <v>43283</v>
          </cell>
          <cell r="E448" t="str">
            <v>MT</v>
          </cell>
          <cell r="F448">
            <v>0</v>
          </cell>
          <cell r="G448" t="str">
            <v>Indirect</v>
          </cell>
        </row>
        <row r="449">
          <cell r="B449" t="str">
            <v>Trần Huy Lộc</v>
          </cell>
          <cell r="C449" t="str">
            <v>NBTS01644</v>
          </cell>
          <cell r="D449">
            <v>43283</v>
          </cell>
          <cell r="E449" t="str">
            <v>RE-Retail</v>
          </cell>
          <cell r="F449">
            <v>0</v>
          </cell>
          <cell r="G449" t="str">
            <v>EDD 1</v>
          </cell>
        </row>
        <row r="450">
          <cell r="B450" t="str">
            <v>Nguyễn Trí Hùng</v>
          </cell>
          <cell r="C450" t="str">
            <v>NBTS01645</v>
          </cell>
          <cell r="D450">
            <v>43283</v>
          </cell>
          <cell r="E450" t="str">
            <v>RE-Retail</v>
          </cell>
          <cell r="F450">
            <v>0</v>
          </cell>
          <cell r="G450" t="str">
            <v>Duy Hoàng</v>
          </cell>
        </row>
        <row r="451">
          <cell r="B451" t="str">
            <v>Cao Bảo Anh</v>
          </cell>
          <cell r="C451" t="str">
            <v>NBTS01646</v>
          </cell>
          <cell r="D451">
            <v>43283</v>
          </cell>
          <cell r="E451" t="str">
            <v>RE-Retail</v>
          </cell>
          <cell r="F451">
            <v>0</v>
          </cell>
          <cell r="G451" t="str">
            <v>Duy Hoàng</v>
          </cell>
        </row>
        <row r="452">
          <cell r="B452" t="str">
            <v>Bùi Văn Nam</v>
          </cell>
          <cell r="C452" t="str">
            <v>NBTS01647</v>
          </cell>
          <cell r="D452">
            <v>43283</v>
          </cell>
          <cell r="E452" t="str">
            <v>RE-Retail</v>
          </cell>
          <cell r="F452">
            <v>0</v>
          </cell>
          <cell r="G452" t="str">
            <v>Gia Bảo</v>
          </cell>
        </row>
        <row r="453">
          <cell r="B453" t="str">
            <v>Nguyễn Tiến Dũng</v>
          </cell>
          <cell r="C453" t="str">
            <v>NBTS01648</v>
          </cell>
          <cell r="D453">
            <v>43283</v>
          </cell>
          <cell r="E453" t="str">
            <v>RE-Retail</v>
          </cell>
          <cell r="F453">
            <v>0</v>
          </cell>
          <cell r="G453" t="str">
            <v>Phúc Anh</v>
          </cell>
        </row>
        <row r="454">
          <cell r="B454" t="str">
            <v>Nguyễn Minh Đầy</v>
          </cell>
          <cell r="C454" t="str">
            <v>NBTS01649</v>
          </cell>
          <cell r="D454">
            <v>43283</v>
          </cell>
          <cell r="E454" t="str">
            <v>RE-Retail</v>
          </cell>
          <cell r="F454">
            <v>0</v>
          </cell>
          <cell r="G454" t="str">
            <v>Phúc Anh</v>
          </cell>
        </row>
        <row r="455">
          <cell r="B455" t="str">
            <v>Nguyễn Phúc Hoà</v>
          </cell>
          <cell r="C455" t="str">
            <v>NBTS01650</v>
          </cell>
          <cell r="D455">
            <v>43283</v>
          </cell>
          <cell r="E455" t="str">
            <v>RE-Retail</v>
          </cell>
          <cell r="F455">
            <v>0</v>
          </cell>
          <cell r="G455" t="str">
            <v>Phúc Anh</v>
          </cell>
        </row>
        <row r="456">
          <cell r="B456" t="str">
            <v>Nguyễn Thị Thanh Ngân</v>
          </cell>
          <cell r="C456" t="str">
            <v>NBTS01651</v>
          </cell>
          <cell r="D456">
            <v>43283</v>
          </cell>
          <cell r="E456" t="str">
            <v>RE-Retail</v>
          </cell>
          <cell r="F456">
            <v>0</v>
          </cell>
          <cell r="G456" t="str">
            <v>Quốc Thái</v>
          </cell>
        </row>
        <row r="457">
          <cell r="B457" t="str">
            <v>Trương Văn Nhơn</v>
          </cell>
          <cell r="C457" t="str">
            <v>NBTS01656</v>
          </cell>
          <cell r="D457">
            <v>43284</v>
          </cell>
          <cell r="E457">
            <v>0</v>
          </cell>
          <cell r="F457">
            <v>0</v>
          </cell>
          <cell r="G457" t="str">
            <v>EDD 2</v>
          </cell>
        </row>
        <row r="458">
          <cell r="B458" t="str">
            <v>Mã Ái Vân</v>
          </cell>
          <cell r="C458" t="str">
            <v>NBTS01657</v>
          </cell>
          <cell r="D458">
            <v>43284</v>
          </cell>
          <cell r="E458">
            <v>0</v>
          </cell>
          <cell r="F458">
            <v>0</v>
          </cell>
          <cell r="G458" t="str">
            <v>EDD 2</v>
          </cell>
        </row>
        <row r="459">
          <cell r="B459" t="str">
            <v>Trần Thành Thật</v>
          </cell>
          <cell r="C459" t="str">
            <v>NBTS01658</v>
          </cell>
          <cell r="D459">
            <v>43284</v>
          </cell>
          <cell r="E459">
            <v>0</v>
          </cell>
          <cell r="F459">
            <v>0</v>
          </cell>
          <cell r="G459" t="str">
            <v>EDD 1</v>
          </cell>
        </row>
        <row r="460">
          <cell r="B460" t="str">
            <v>Lưu Khánh Dương</v>
          </cell>
          <cell r="C460" t="str">
            <v>NBTS01659</v>
          </cell>
          <cell r="D460">
            <v>43284</v>
          </cell>
          <cell r="E460">
            <v>0</v>
          </cell>
          <cell r="F460">
            <v>0</v>
          </cell>
          <cell r="G460" t="str">
            <v>Gia Bảo</v>
          </cell>
        </row>
        <row r="461">
          <cell r="B461" t="str">
            <v>Võ Thành Nhựt</v>
          </cell>
          <cell r="C461" t="str">
            <v>NBTS01660</v>
          </cell>
          <cell r="D461">
            <v>43284</v>
          </cell>
          <cell r="E461">
            <v>0</v>
          </cell>
          <cell r="F461">
            <v>0</v>
          </cell>
          <cell r="G461" t="str">
            <v>EDD 1</v>
          </cell>
        </row>
        <row r="462">
          <cell r="B462" t="str">
            <v>Nguyễn Thị Huệ</v>
          </cell>
          <cell r="C462" t="str">
            <v>NBTS01661</v>
          </cell>
          <cell r="D462">
            <v>43284</v>
          </cell>
          <cell r="E462">
            <v>0</v>
          </cell>
          <cell r="F462">
            <v>0</v>
          </cell>
          <cell r="G462" t="str">
            <v>EDD 2</v>
          </cell>
        </row>
        <row r="463">
          <cell r="B463" t="str">
            <v>Nguyễn Thanh Phượng</v>
          </cell>
          <cell r="C463" t="str">
            <v>NBTS01662</v>
          </cell>
          <cell r="D463">
            <v>43284</v>
          </cell>
          <cell r="E463">
            <v>0</v>
          </cell>
          <cell r="F463">
            <v>0</v>
          </cell>
          <cell r="G463" t="str">
            <v>EDD 2</v>
          </cell>
        </row>
        <row r="464">
          <cell r="B464" t="str">
            <v>Nguyễn Khắc Quy</v>
          </cell>
          <cell r="C464" t="str">
            <v>NBTS01663</v>
          </cell>
          <cell r="D464">
            <v>43284</v>
          </cell>
          <cell r="E464">
            <v>0</v>
          </cell>
          <cell r="F464">
            <v>0</v>
          </cell>
          <cell r="G464" t="str">
            <v>Xuân Thy</v>
          </cell>
        </row>
        <row r="465">
          <cell r="B465" t="str">
            <v>Nguyễn Văn Tú</v>
          </cell>
          <cell r="C465" t="str">
            <v>NBTS01664</v>
          </cell>
          <cell r="D465">
            <v>43284</v>
          </cell>
          <cell r="E465">
            <v>0</v>
          </cell>
          <cell r="F465">
            <v>0</v>
          </cell>
          <cell r="G465" t="str">
            <v>Gia Bảo</v>
          </cell>
        </row>
        <row r="466">
          <cell r="B466" t="str">
            <v>Võ Duy Huy Bảo</v>
          </cell>
          <cell r="C466" t="str">
            <v>NBTS01665</v>
          </cell>
          <cell r="D466">
            <v>43284</v>
          </cell>
          <cell r="E466">
            <v>0</v>
          </cell>
          <cell r="F466">
            <v>0</v>
          </cell>
          <cell r="G466" t="str">
            <v>Diêm Phúc</v>
          </cell>
        </row>
        <row r="467">
          <cell r="B467" t="str">
            <v>Vũ Vinh Sang</v>
          </cell>
          <cell r="C467" t="str">
            <v>NBTS01666</v>
          </cell>
          <cell r="D467" t="str">
            <v>03-Thg7</v>
          </cell>
          <cell r="E467">
            <v>0</v>
          </cell>
          <cell r="F467">
            <v>0</v>
          </cell>
          <cell r="G467" t="str">
            <v>EDD 2</v>
          </cell>
        </row>
        <row r="468">
          <cell r="B468" t="str">
            <v>Hồ Duy Cường</v>
          </cell>
          <cell r="C468" t="str">
            <v>NBTS01672</v>
          </cell>
          <cell r="D468">
            <v>43286</v>
          </cell>
          <cell r="E468" t="str">
            <v>RE-Retail</v>
          </cell>
          <cell r="F468">
            <v>0</v>
          </cell>
          <cell r="G468" t="str">
            <v>EDD</v>
          </cell>
        </row>
        <row r="469">
          <cell r="B469" t="str">
            <v xml:space="preserve">Nguyễn Hữu Phước Trung </v>
          </cell>
          <cell r="C469" t="str">
            <v>NBTS01673</v>
          </cell>
          <cell r="D469">
            <v>43286</v>
          </cell>
          <cell r="E469" t="str">
            <v>RE-Retail</v>
          </cell>
          <cell r="F469">
            <v>0</v>
          </cell>
          <cell r="G469" t="str">
            <v>Quoốc Thái</v>
          </cell>
        </row>
        <row r="470">
          <cell r="B470" t="str">
            <v>Đỗ Thu Ngân</v>
          </cell>
          <cell r="C470" t="str">
            <v>NBTS01674</v>
          </cell>
          <cell r="D470">
            <v>43287</v>
          </cell>
          <cell r="E470" t="str">
            <v>RE-Retail</v>
          </cell>
          <cell r="F470">
            <v>0</v>
          </cell>
          <cell r="G470" t="str">
            <v>Vieệt Bảo Hân</v>
          </cell>
        </row>
        <row r="471">
          <cell r="B471" t="str">
            <v>Lê Thị Ngọc Ánh</v>
          </cell>
          <cell r="C471" t="str">
            <v>NBTS01675</v>
          </cell>
          <cell r="D471">
            <v>43288</v>
          </cell>
          <cell r="E471" t="str">
            <v>RE-Retail</v>
          </cell>
          <cell r="F471">
            <v>0</v>
          </cell>
          <cell r="G471" t="str">
            <v>Xuân Thy</v>
          </cell>
        </row>
        <row r="472">
          <cell r="B472" t="str">
            <v>Hoàng Thanh Hoạt</v>
          </cell>
          <cell r="C472" t="str">
            <v>NBTS01676</v>
          </cell>
          <cell r="D472">
            <v>43283</v>
          </cell>
          <cell r="E472" t="str">
            <v>SS</v>
          </cell>
          <cell r="F472">
            <v>0</v>
          </cell>
          <cell r="G472" t="str">
            <v>Duy Hoàng</v>
          </cell>
        </row>
        <row r="473">
          <cell r="B473" t="str">
            <v>Nguyễn Thị Quỳnh Giao</v>
          </cell>
          <cell r="C473" t="str">
            <v>NBTS01677</v>
          </cell>
          <cell r="D473">
            <v>43283</v>
          </cell>
          <cell r="E473" t="str">
            <v>RE-Retail</v>
          </cell>
          <cell r="F473">
            <v>0</v>
          </cell>
          <cell r="G473" t="str">
            <v>Phúc Anh</v>
          </cell>
        </row>
        <row r="474">
          <cell r="B474" t="str">
            <v>NGUYỄN THỊ THU NGÂN</v>
          </cell>
          <cell r="C474" t="str">
            <v>NBTS01680</v>
          </cell>
          <cell r="D474">
            <v>0</v>
          </cell>
          <cell r="E474" t="str">
            <v>RE-Retail</v>
          </cell>
          <cell r="F474">
            <v>0</v>
          </cell>
          <cell r="G474" t="str">
            <v>Phúc Anh</v>
          </cell>
        </row>
        <row r="475">
          <cell r="B475" t="str">
            <v>Nguyễn Thành Duy</v>
          </cell>
          <cell r="C475" t="str">
            <v>NBTS01681</v>
          </cell>
          <cell r="D475">
            <v>43292</v>
          </cell>
          <cell r="E475" t="str">
            <v>RE-Retail</v>
          </cell>
          <cell r="G475" t="str">
            <v>Vieệt Bảo Hân</v>
          </cell>
        </row>
        <row r="476">
          <cell r="B476" t="str">
            <v>Lê Thị Phương Thanh</v>
          </cell>
          <cell r="C476" t="str">
            <v>NBTS01683</v>
          </cell>
          <cell r="D476">
            <v>43293</v>
          </cell>
          <cell r="E476" t="str">
            <v>MT</v>
          </cell>
          <cell r="F476">
            <v>0</v>
          </cell>
          <cell r="G476" t="str">
            <v>MT Direct</v>
          </cell>
        </row>
        <row r="477">
          <cell r="B477" t="str">
            <v xml:space="preserve">Trần Thanh Phi Hùng </v>
          </cell>
          <cell r="C477" t="str">
            <v>NBTS01684</v>
          </cell>
          <cell r="D477">
            <v>43293</v>
          </cell>
          <cell r="E477" t="str">
            <v>MT</v>
          </cell>
          <cell r="F477">
            <v>0</v>
          </cell>
          <cell r="G477" t="str">
            <v>MT Direct</v>
          </cell>
        </row>
        <row r="478">
          <cell r="B478" t="str">
            <v>Trần Hữu Nguyện</v>
          </cell>
          <cell r="C478" t="str">
            <v>NBTS01685</v>
          </cell>
          <cell r="D478">
            <v>43293</v>
          </cell>
          <cell r="E478" t="str">
            <v>SS</v>
          </cell>
          <cell r="F478">
            <v>0</v>
          </cell>
          <cell r="G478" t="str">
            <v>Xuân Thy</v>
          </cell>
        </row>
        <row r="479">
          <cell r="B479" t="str">
            <v>Trần Phú Quý</v>
          </cell>
          <cell r="C479" t="str">
            <v>NBTS01691</v>
          </cell>
          <cell r="D479">
            <v>43297</v>
          </cell>
          <cell r="E479" t="str">
            <v>MO</v>
          </cell>
          <cell r="F479">
            <v>0</v>
          </cell>
          <cell r="G479" t="str">
            <v>Phúc Anh</v>
          </cell>
        </row>
        <row r="480">
          <cell r="B480" t="str">
            <v>Nguyễn Hoàng Phúc</v>
          </cell>
          <cell r="C480" t="str">
            <v>NBTS01692</v>
          </cell>
          <cell r="D480">
            <v>43297</v>
          </cell>
          <cell r="E480" t="str">
            <v>RE-Retail</v>
          </cell>
          <cell r="F480">
            <v>0</v>
          </cell>
          <cell r="G480" t="str">
            <v>Vieệt Bảo Hân</v>
          </cell>
        </row>
        <row r="481">
          <cell r="B481" t="str">
            <v>Phạm Ngọc Hiên</v>
          </cell>
          <cell r="C481" t="str">
            <v>NBTS01696</v>
          </cell>
          <cell r="D481">
            <v>43297</v>
          </cell>
          <cell r="E481" t="str">
            <v>RE-Retail</v>
          </cell>
          <cell r="F481">
            <v>0</v>
          </cell>
          <cell r="G481" t="str">
            <v>Gia Bao</v>
          </cell>
        </row>
        <row r="482">
          <cell r="B482" t="str">
            <v>Hồ Vũ Trường Giang</v>
          </cell>
          <cell r="C482" t="str">
            <v>NBTS01701</v>
          </cell>
          <cell r="D482">
            <v>0</v>
          </cell>
          <cell r="E482" t="str">
            <v>RE-Retail</v>
          </cell>
          <cell r="F482">
            <v>0</v>
          </cell>
          <cell r="G482" t="str">
            <v>EDD 1</v>
          </cell>
        </row>
        <row r="483">
          <cell r="B483" t="str">
            <v>Hồ Minh Thắng</v>
          </cell>
          <cell r="C483" t="str">
            <v>NBTS01702</v>
          </cell>
          <cell r="D483">
            <v>0</v>
          </cell>
          <cell r="E483" t="str">
            <v>RE-Retail</v>
          </cell>
          <cell r="F483">
            <v>0</v>
          </cell>
          <cell r="G483" t="str">
            <v>EDD 1</v>
          </cell>
        </row>
        <row r="484">
          <cell r="B484" t="str">
            <v>Chề Triệu Linh</v>
          </cell>
          <cell r="C484" t="str">
            <v>NBTS01703</v>
          </cell>
          <cell r="D484">
            <v>0</v>
          </cell>
          <cell r="E484" t="str">
            <v>RE-Retail</v>
          </cell>
          <cell r="F484">
            <v>0</v>
          </cell>
          <cell r="G484" t="str">
            <v>EDD 2</v>
          </cell>
        </row>
        <row r="485">
          <cell r="B485" t="str">
            <v>Huỳnh Minh Thế</v>
          </cell>
          <cell r="C485" t="str">
            <v>NBTS01704</v>
          </cell>
          <cell r="D485">
            <v>0</v>
          </cell>
          <cell r="E485" t="str">
            <v>SS</v>
          </cell>
          <cell r="F485">
            <v>0</v>
          </cell>
          <cell r="G485" t="str">
            <v>Kim Hoàng</v>
          </cell>
        </row>
        <row r="486">
          <cell r="B486" t="str">
            <v>Đặng Công Phác</v>
          </cell>
          <cell r="C486" t="str">
            <v>NBTS01705</v>
          </cell>
          <cell r="D486">
            <v>0</v>
          </cell>
          <cell r="E486" t="str">
            <v>RE-Retail</v>
          </cell>
          <cell r="F486">
            <v>0</v>
          </cell>
          <cell r="G486" t="str">
            <v>Duy Hoàng</v>
          </cell>
        </row>
        <row r="487">
          <cell r="B487" t="str">
            <v>Nguyễn Thế Hậu</v>
          </cell>
          <cell r="C487" t="str">
            <v>NBTS01706</v>
          </cell>
          <cell r="D487">
            <v>0</v>
          </cell>
          <cell r="E487" t="str">
            <v>RE-Retail</v>
          </cell>
          <cell r="F487">
            <v>0</v>
          </cell>
          <cell r="G487" t="str">
            <v>Duy Hoàng</v>
          </cell>
        </row>
        <row r="488">
          <cell r="B488" t="str">
            <v>Đỗ Văn Công</v>
          </cell>
          <cell r="C488" t="str">
            <v>NBTS01707</v>
          </cell>
          <cell r="D488">
            <v>0</v>
          </cell>
          <cell r="E488" t="str">
            <v>RE-Retail</v>
          </cell>
          <cell r="F488">
            <v>0</v>
          </cell>
          <cell r="G488" t="str">
            <v>Duy Hoàng</v>
          </cell>
        </row>
        <row r="489">
          <cell r="B489" t="str">
            <v>Trần Văn Hồng</v>
          </cell>
          <cell r="C489" t="str">
            <v>NBTS01708</v>
          </cell>
          <cell r="D489">
            <v>0</v>
          </cell>
          <cell r="E489" t="str">
            <v>RE-Retail</v>
          </cell>
          <cell r="F489">
            <v>0</v>
          </cell>
          <cell r="G489" t="str">
            <v>Duy Hoàng</v>
          </cell>
        </row>
        <row r="490">
          <cell r="B490" t="str">
            <v>Phạm Minh Công</v>
          </cell>
          <cell r="C490" t="str">
            <v>NBTS01709</v>
          </cell>
          <cell r="D490">
            <v>0</v>
          </cell>
          <cell r="E490" t="str">
            <v>RE-Retail</v>
          </cell>
          <cell r="F490">
            <v>0</v>
          </cell>
          <cell r="G490" t="str">
            <v>Viet Bao Han</v>
          </cell>
        </row>
        <row r="491">
          <cell r="B491" t="str">
            <v>Nguyễn Lê Thanh Vy</v>
          </cell>
          <cell r="C491" t="str">
            <v>NBTS01715</v>
          </cell>
          <cell r="E491" t="str">
            <v>RE-Retail</v>
          </cell>
          <cell r="G491" t="str">
            <v>EDD</v>
          </cell>
        </row>
        <row r="492">
          <cell r="B492" t="str">
            <v>Nguyễn Thị Anh Đào</v>
          </cell>
          <cell r="C492" t="str">
            <v>NBTS01717</v>
          </cell>
          <cell r="D492" t="str">
            <v>23/07/2018</v>
          </cell>
          <cell r="E492" t="str">
            <v>RE-Retail</v>
          </cell>
          <cell r="F492">
            <v>0</v>
          </cell>
          <cell r="G492" t="str">
            <v>EDD 2</v>
          </cell>
        </row>
        <row r="493">
          <cell r="B493" t="str">
            <v>Lê Văn Lĩnh</v>
          </cell>
          <cell r="C493" t="str">
            <v>NBTS01721</v>
          </cell>
          <cell r="D493">
            <v>43305</v>
          </cell>
          <cell r="E493" t="str">
            <v>RE-Retail</v>
          </cell>
          <cell r="F493">
            <v>0</v>
          </cell>
          <cell r="G493" t="str">
            <v>Duy Hoàng</v>
          </cell>
        </row>
        <row r="494">
          <cell r="B494" t="str">
            <v>Ngô Văn Thành</v>
          </cell>
          <cell r="C494" t="str">
            <v>NBTS01722</v>
          </cell>
          <cell r="D494">
            <v>43305</v>
          </cell>
          <cell r="E494" t="str">
            <v>RE-Retail</v>
          </cell>
          <cell r="F494">
            <v>0</v>
          </cell>
          <cell r="G494" t="str">
            <v>EDD</v>
          </cell>
        </row>
        <row r="495">
          <cell r="B495" t="str">
            <v>Nguyễn Đức Thuận</v>
          </cell>
          <cell r="C495" t="str">
            <v>NBTS01723</v>
          </cell>
          <cell r="D495">
            <v>43305</v>
          </cell>
          <cell r="E495" t="str">
            <v>RE-Retail</v>
          </cell>
          <cell r="F495">
            <v>0</v>
          </cell>
          <cell r="G495" t="str">
            <v>Gia Bảo</v>
          </cell>
        </row>
        <row r="496">
          <cell r="B496" t="str">
            <v>Nguyễn Ngọc Toàn</v>
          </cell>
          <cell r="C496" t="str">
            <v>NBTS01725</v>
          </cell>
          <cell r="D496" t="str">
            <v>26-Thg7</v>
          </cell>
          <cell r="E496" t="str">
            <v>RE-Retail</v>
          </cell>
          <cell r="G496" t="str">
            <v>Viet Bao Han</v>
          </cell>
        </row>
        <row r="497">
          <cell r="B497" t="str">
            <v>Lê Văn Giang</v>
          </cell>
          <cell r="C497" t="str">
            <v>NBTS01737</v>
          </cell>
          <cell r="D497">
            <v>43307</v>
          </cell>
          <cell r="E497" t="str">
            <v>RE-Retail</v>
          </cell>
          <cell r="F497">
            <v>0</v>
          </cell>
          <cell r="G497" t="str">
            <v>EDD 2</v>
          </cell>
        </row>
        <row r="498">
          <cell r="B498" t="str">
            <v>Lê Văn Phúc</v>
          </cell>
          <cell r="C498" t="str">
            <v>NBTS01738</v>
          </cell>
          <cell r="D498">
            <v>0</v>
          </cell>
          <cell r="E498" t="str">
            <v>MO</v>
          </cell>
          <cell r="F498">
            <v>0</v>
          </cell>
          <cell r="G498" t="str">
            <v>Duy Hoàng</v>
          </cell>
        </row>
        <row r="499">
          <cell r="B499" t="str">
            <v>Nguyễn Hữu Quốc</v>
          </cell>
          <cell r="C499" t="str">
            <v>NBTS01748</v>
          </cell>
          <cell r="D499" t="str">
            <v>01/08/2018</v>
          </cell>
          <cell r="E499" t="str">
            <v>BM</v>
          </cell>
          <cell r="F499">
            <v>0</v>
          </cell>
          <cell r="G499" t="str">
            <v>EDD</v>
          </cell>
        </row>
        <row r="500">
          <cell r="B500" t="str">
            <v>Nguyễn Quốc Khanh</v>
          </cell>
          <cell r="C500" t="str">
            <v>NBTS01749</v>
          </cell>
          <cell r="D500" t="str">
            <v>01/08/2018</v>
          </cell>
          <cell r="E500" t="str">
            <v>ASM</v>
          </cell>
          <cell r="F500">
            <v>0</v>
          </cell>
          <cell r="G500" t="str">
            <v>HCM</v>
          </cell>
        </row>
        <row r="501">
          <cell r="B501" t="str">
            <v>Nguyễn Khắc Huy</v>
          </cell>
          <cell r="C501" t="str">
            <v>NBTS01768</v>
          </cell>
          <cell r="D501">
            <v>43319</v>
          </cell>
          <cell r="E501" t="str">
            <v>RE-Retail</v>
          </cell>
          <cell r="F501">
            <v>0</v>
          </cell>
          <cell r="G501" t="str">
            <v>Xuân Thy</v>
          </cell>
        </row>
        <row r="502">
          <cell r="B502" t="str">
            <v>Trần Hoàng Hải</v>
          </cell>
          <cell r="C502" t="str">
            <v>NBTS01769</v>
          </cell>
          <cell r="D502">
            <v>43319</v>
          </cell>
          <cell r="E502" t="str">
            <v>RE-Retail</v>
          </cell>
          <cell r="F502">
            <v>0</v>
          </cell>
          <cell r="G502" t="str">
            <v>Xuân Thy</v>
          </cell>
        </row>
        <row r="503">
          <cell r="B503" t="str">
            <v>Thái Bình Dũng</v>
          </cell>
          <cell r="C503" t="str">
            <v>NBTS01777</v>
          </cell>
          <cell r="D503">
            <v>43321</v>
          </cell>
          <cell r="E503" t="str">
            <v>RE-Retail</v>
          </cell>
          <cell r="F503">
            <v>0</v>
          </cell>
          <cell r="G503" t="str">
            <v>Phúc Anh</v>
          </cell>
        </row>
        <row r="504">
          <cell r="B504" t="str">
            <v>Nguyễn Huy Tiến</v>
          </cell>
          <cell r="C504" t="str">
            <v>NBTS01778</v>
          </cell>
          <cell r="D504">
            <v>43322</v>
          </cell>
          <cell r="E504" t="str">
            <v>RE-Retail</v>
          </cell>
          <cell r="F504">
            <v>0</v>
          </cell>
          <cell r="G504" t="str">
            <v>Xuân Thy</v>
          </cell>
        </row>
        <row r="505">
          <cell r="B505" t="str">
            <v>Trần Thị Diễm</v>
          </cell>
          <cell r="C505" t="str">
            <v>NBTS01779</v>
          </cell>
          <cell r="D505">
            <v>43323</v>
          </cell>
          <cell r="E505" t="str">
            <v>RE-Retail</v>
          </cell>
          <cell r="F505">
            <v>0</v>
          </cell>
          <cell r="G505" t="str">
            <v>Xuân Thy</v>
          </cell>
        </row>
        <row r="506">
          <cell r="B506" t="str">
            <v>Nguyễn Cường</v>
          </cell>
          <cell r="C506" t="str">
            <v>NBTS01780</v>
          </cell>
          <cell r="D506">
            <v>43320</v>
          </cell>
          <cell r="E506" t="str">
            <v>RE-Retail</v>
          </cell>
          <cell r="F506">
            <v>0</v>
          </cell>
          <cell r="G506" t="str">
            <v>Phúc Anh</v>
          </cell>
        </row>
        <row r="507">
          <cell r="B507" t="str">
            <v>Từ Tứ Thiện</v>
          </cell>
          <cell r="C507" t="str">
            <v>NBTS01781</v>
          </cell>
          <cell r="D507">
            <v>43320</v>
          </cell>
          <cell r="E507" t="str">
            <v>RE-Retail</v>
          </cell>
          <cell r="F507">
            <v>0</v>
          </cell>
          <cell r="G507" t="str">
            <v>Phúc Anh</v>
          </cell>
        </row>
        <row r="508">
          <cell r="B508" t="str">
            <v>Nguyễn Đặng Hoài Phong</v>
          </cell>
          <cell r="C508" t="str">
            <v>NBTS01782</v>
          </cell>
          <cell r="D508">
            <v>43320</v>
          </cell>
          <cell r="E508" t="str">
            <v>RE-WS</v>
          </cell>
          <cell r="F508">
            <v>0</v>
          </cell>
          <cell r="G508" t="str">
            <v>Phúc Anh</v>
          </cell>
        </row>
        <row r="509">
          <cell r="B509" t="str">
            <v>Trần Khắc Minh Tấn</v>
          </cell>
          <cell r="C509" t="str">
            <v>NBTS01783</v>
          </cell>
          <cell r="D509">
            <v>43304</v>
          </cell>
          <cell r="E509" t="str">
            <v>Direct</v>
          </cell>
          <cell r="F509">
            <v>0</v>
          </cell>
          <cell r="G509" t="str">
            <v>MT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Z73"/>
  <sheetViews>
    <sheetView tabSelected="1" view="pageBreakPreview" zoomScale="50" zoomScaleNormal="60" zoomScaleSheetLayoutView="50" workbookViewId="0">
      <pane xSplit="3" ySplit="5" topLeftCell="N30" activePane="bottomRight" state="frozen"/>
      <selection activeCell="V37" sqref="V37"/>
      <selection pane="topRight" activeCell="V37" sqref="V37"/>
      <selection pane="bottomLeft" activeCell="V37" sqref="V37"/>
      <selection pane="bottomRight" activeCell="V32" sqref="V32"/>
    </sheetView>
  </sheetViews>
  <sheetFormatPr defaultColWidth="9.140625" defaultRowHeight="12.75"/>
  <cols>
    <col min="1" max="1" width="13.140625" style="23" customWidth="1"/>
    <col min="2" max="2" width="21.42578125" style="23" customWidth="1"/>
    <col min="3" max="3" width="38.28515625" style="23" customWidth="1"/>
    <col min="4" max="4" width="15.5703125" style="16" customWidth="1"/>
    <col min="5" max="5" width="17.5703125" style="16" customWidth="1"/>
    <col min="6" max="6" width="12.85546875" style="17" customWidth="1"/>
    <col min="7" max="7" width="25.28515625" style="16" customWidth="1"/>
    <col min="8" max="8" width="18.7109375" style="16" customWidth="1"/>
    <col min="9" max="9" width="21" style="16" customWidth="1"/>
    <col min="10" max="10" width="16.85546875" style="17" customWidth="1"/>
    <col min="11" max="11" width="19.5703125" style="16" customWidth="1"/>
    <col min="12" max="13" width="19.85546875" style="16" customWidth="1"/>
    <col min="14" max="14" width="20.85546875" style="17" customWidth="1"/>
    <col min="15" max="15" width="19.85546875" style="16" customWidth="1"/>
    <col min="16" max="16" width="20.42578125" style="23" customWidth="1"/>
    <col min="17" max="18" width="21.42578125" style="23" customWidth="1"/>
    <col min="19" max="19" width="15.42578125" style="23" customWidth="1"/>
    <col min="20" max="20" width="19.28515625" style="17" customWidth="1"/>
    <col min="21" max="23" width="22.28515625" style="23" customWidth="1"/>
    <col min="24" max="24" width="23.42578125" style="23" bestFit="1" customWidth="1"/>
    <col min="25" max="25" width="23.7109375" style="23" customWidth="1"/>
    <col min="26" max="16384" width="9.140625" style="23"/>
  </cols>
  <sheetData>
    <row r="1" spans="1:20" s="1" customFormat="1" ht="42" customHeight="1">
      <c r="A1" s="32" t="s">
        <v>250</v>
      </c>
      <c r="B1" s="32"/>
      <c r="C1" s="32"/>
      <c r="D1" s="32"/>
      <c r="E1" s="32"/>
      <c r="F1" s="32"/>
      <c r="G1" s="32"/>
      <c r="H1" s="173"/>
      <c r="I1" s="32"/>
      <c r="J1" s="32"/>
      <c r="K1" s="32"/>
      <c r="L1" s="32"/>
      <c r="M1" s="32"/>
      <c r="N1" s="32"/>
      <c r="O1" s="32"/>
      <c r="P1" s="32"/>
      <c r="T1" s="162"/>
    </row>
    <row r="2" spans="1:20" s="2" customFormat="1" ht="37.5" customHeight="1">
      <c r="A2" s="28" t="s">
        <v>0</v>
      </c>
      <c r="B2" s="28"/>
      <c r="C2" s="3"/>
      <c r="D2" s="4"/>
      <c r="E2" s="4"/>
      <c r="F2" s="43"/>
      <c r="G2" s="4"/>
      <c r="H2" s="174"/>
      <c r="I2" s="156"/>
      <c r="J2" s="5"/>
      <c r="K2" s="155"/>
      <c r="L2" s="4"/>
      <c r="M2" s="4"/>
      <c r="N2" s="5"/>
      <c r="O2" s="4"/>
      <c r="T2" s="5"/>
    </row>
    <row r="3" spans="1:20" s="8" customFormat="1" ht="33" customHeight="1" thickBot="1">
      <c r="A3" s="100" t="s">
        <v>284</v>
      </c>
      <c r="B3" s="100"/>
      <c r="C3" s="28"/>
      <c r="D3" s="6"/>
      <c r="E3" s="6"/>
      <c r="F3" s="7"/>
      <c r="G3" s="6"/>
      <c r="H3" s="114"/>
      <c r="I3" s="151"/>
      <c r="J3" s="151"/>
      <c r="K3" s="114"/>
      <c r="L3" s="152"/>
      <c r="M3" s="6"/>
      <c r="N3" s="7"/>
      <c r="O3" s="6"/>
      <c r="T3" s="7"/>
    </row>
    <row r="4" spans="1:20" s="9" customFormat="1" ht="18" customHeight="1">
      <c r="A4" s="175" t="s">
        <v>1</v>
      </c>
      <c r="B4" s="187" t="s">
        <v>270</v>
      </c>
      <c r="C4" s="177" t="s">
        <v>20</v>
      </c>
      <c r="D4" s="179" t="s">
        <v>253</v>
      </c>
      <c r="E4" s="180"/>
      <c r="F4" s="180"/>
      <c r="G4" s="181"/>
      <c r="H4" s="179" t="s">
        <v>22</v>
      </c>
      <c r="I4" s="180"/>
      <c r="J4" s="180"/>
      <c r="K4" s="180"/>
      <c r="L4" s="181"/>
      <c r="M4" s="179" t="s">
        <v>254</v>
      </c>
      <c r="N4" s="180"/>
      <c r="O4" s="180"/>
      <c r="P4" s="181"/>
      <c r="Q4" s="197" t="s">
        <v>2</v>
      </c>
      <c r="R4" s="197" t="s">
        <v>29</v>
      </c>
      <c r="S4" s="197" t="s">
        <v>15</v>
      </c>
      <c r="T4" s="163"/>
    </row>
    <row r="5" spans="1:20" s="9" customFormat="1" ht="49.5" customHeight="1">
      <c r="A5" s="176"/>
      <c r="B5" s="188"/>
      <c r="C5" s="178"/>
      <c r="D5" s="50" t="s">
        <v>3</v>
      </c>
      <c r="E5" s="111" t="s">
        <v>4</v>
      </c>
      <c r="F5" s="12" t="s">
        <v>5</v>
      </c>
      <c r="G5" s="29" t="s">
        <v>6</v>
      </c>
      <c r="H5" s="50" t="s">
        <v>3</v>
      </c>
      <c r="I5" s="44" t="s">
        <v>4</v>
      </c>
      <c r="J5" s="12" t="s">
        <v>5</v>
      </c>
      <c r="K5" s="102" t="s">
        <v>6</v>
      </c>
      <c r="L5" s="103" t="s">
        <v>251</v>
      </c>
      <c r="M5" s="50" t="s">
        <v>3</v>
      </c>
      <c r="N5" s="102" t="s">
        <v>4</v>
      </c>
      <c r="O5" s="12" t="s">
        <v>5</v>
      </c>
      <c r="P5" s="29" t="s">
        <v>6</v>
      </c>
      <c r="Q5" s="198"/>
      <c r="R5" s="198"/>
      <c r="S5" s="198"/>
      <c r="T5" s="163"/>
    </row>
    <row r="6" spans="1:20" s="15" customFormat="1" ht="36" customHeight="1">
      <c r="A6" s="185" t="s">
        <v>249</v>
      </c>
      <c r="B6" s="159" t="str">
        <f>VLOOKUP(C6,'[1]HCM 1'!$B$3:$G$1710,2,0)</f>
        <v>NBTS00603</v>
      </c>
      <c r="C6" s="171" t="s">
        <v>27</v>
      </c>
      <c r="D6" s="51">
        <v>5</v>
      </c>
      <c r="E6" s="51">
        <v>5</v>
      </c>
      <c r="F6" s="13">
        <f t="shared" ref="F6:F16" si="0">+IF(E6=0,0,E6/D6)</f>
        <v>1</v>
      </c>
      <c r="G6" s="30">
        <f>+IF(F6&gt;=100%,1500000,IF(F6&gt;=80%,1000000,0))</f>
        <v>1500000</v>
      </c>
      <c r="H6" s="148">
        <v>217377.75</v>
      </c>
      <c r="I6" s="149">
        <v>158920.91297500001</v>
      </c>
      <c r="J6" s="13">
        <f t="shared" ref="J6:J12" si="1">+IF(I6=0,0,I6/H6)</f>
        <v>0.73108178263414725</v>
      </c>
      <c r="K6" s="30">
        <f>IF(AND(J6&gt;=90%,J6&lt;95%),1000000,IF(AND(J6&gt;=95%,J6&lt;100%),1300000,IF(J6&gt;=100%,2000000,0)))</f>
        <v>0</v>
      </c>
      <c r="L6" s="30">
        <f>IF(J6&gt;=100%,1000000,0)</f>
        <v>0</v>
      </c>
      <c r="M6" s="51">
        <v>5</v>
      </c>
      <c r="N6" s="51">
        <v>5</v>
      </c>
      <c r="O6" s="13">
        <f t="shared" ref="O6:O16" si="2">+IF(N6=0,0,N6/M6)</f>
        <v>1</v>
      </c>
      <c r="P6" s="30">
        <f>+IF(O6&gt;=100%,1500000,IF(O6&gt;=80%,1000000,0))</f>
        <v>1500000</v>
      </c>
      <c r="Q6" s="48">
        <f>+SUM(L6,P6,K6,G6)</f>
        <v>3000000</v>
      </c>
      <c r="R6" s="48">
        <f>+Q6</f>
        <v>3000000</v>
      </c>
      <c r="S6" s="48"/>
      <c r="T6" s="164"/>
    </row>
    <row r="7" spans="1:20" s="15" customFormat="1" ht="36" customHeight="1">
      <c r="A7" s="186"/>
      <c r="B7" s="159" t="str">
        <f>VLOOKUP(C7,'[1]HCM 1'!$B$3:$G$1710,2,0)</f>
        <v>NBTS01683</v>
      </c>
      <c r="C7" s="171" t="s">
        <v>280</v>
      </c>
      <c r="D7" s="51">
        <v>5</v>
      </c>
      <c r="E7" s="51">
        <v>5</v>
      </c>
      <c r="F7" s="13">
        <f t="shared" si="0"/>
        <v>1</v>
      </c>
      <c r="G7" s="30">
        <f t="shared" ref="G7:G16" si="3">+IF(F7&gt;=100%,1500000,IF(F7&gt;=80%,1000000,0))</f>
        <v>1500000</v>
      </c>
      <c r="H7" s="148">
        <v>217377.75</v>
      </c>
      <c r="I7" s="149">
        <v>158920.91297500001</v>
      </c>
      <c r="J7" s="13">
        <f t="shared" si="1"/>
        <v>0.73108178263414725</v>
      </c>
      <c r="K7" s="30">
        <f t="shared" ref="K7:K16" si="4">IF(AND(J7&gt;=90%,J7&lt;95%),1000000,IF(AND(J7&gt;=95%,J7&lt;100%),1300000,IF(J7&gt;=100%,2000000,0)))</f>
        <v>0</v>
      </c>
      <c r="L7" s="30">
        <f t="shared" ref="L7:L16" si="5">IF(J7&gt;=100%,1000000,0)</f>
        <v>0</v>
      </c>
      <c r="M7" s="51">
        <v>5</v>
      </c>
      <c r="N7" s="51">
        <v>5</v>
      </c>
      <c r="O7" s="13">
        <f t="shared" si="2"/>
        <v>1</v>
      </c>
      <c r="P7" s="30">
        <f t="shared" ref="P7:P16" si="6">+IF(O7&gt;=100%,1500000,IF(O7&gt;=80%,1000000,0))</f>
        <v>1500000</v>
      </c>
      <c r="Q7" s="48">
        <f t="shared" ref="Q7:Q16" si="7">+SUM(L7,P7,K7,G7)</f>
        <v>3000000</v>
      </c>
      <c r="R7" s="48">
        <f t="shared" ref="R7:R16" si="8">+Q7</f>
        <v>3000000</v>
      </c>
      <c r="S7" s="48"/>
      <c r="T7" s="164"/>
    </row>
    <row r="8" spans="1:20" s="15" customFormat="1" ht="36" customHeight="1">
      <c r="A8" s="186"/>
      <c r="B8" s="159" t="str">
        <f>VLOOKUP(C8,'[1]HCM 1'!$B$3:$G$1710,2,0)</f>
        <v>NBTS01684</v>
      </c>
      <c r="C8" s="171" t="s">
        <v>281</v>
      </c>
      <c r="D8" s="51">
        <v>5</v>
      </c>
      <c r="E8" s="51">
        <v>5</v>
      </c>
      <c r="F8" s="13">
        <f t="shared" si="0"/>
        <v>1</v>
      </c>
      <c r="G8" s="30">
        <f t="shared" si="3"/>
        <v>1500000</v>
      </c>
      <c r="H8" s="148">
        <v>217377.75</v>
      </c>
      <c r="I8" s="149">
        <v>158920.91297500001</v>
      </c>
      <c r="J8" s="13">
        <f t="shared" si="1"/>
        <v>0.73108178263414725</v>
      </c>
      <c r="K8" s="30">
        <f t="shared" si="4"/>
        <v>0</v>
      </c>
      <c r="L8" s="30">
        <f t="shared" si="5"/>
        <v>0</v>
      </c>
      <c r="M8" s="51">
        <v>5</v>
      </c>
      <c r="N8" s="51">
        <v>5</v>
      </c>
      <c r="O8" s="13">
        <f t="shared" si="2"/>
        <v>1</v>
      </c>
      <c r="P8" s="30">
        <f t="shared" si="6"/>
        <v>1500000</v>
      </c>
      <c r="Q8" s="48">
        <f t="shared" si="7"/>
        <v>3000000</v>
      </c>
      <c r="R8" s="48">
        <f t="shared" si="8"/>
        <v>3000000</v>
      </c>
      <c r="S8" s="48"/>
      <c r="T8" s="164"/>
    </row>
    <row r="9" spans="1:20" s="15" customFormat="1" ht="36" customHeight="1">
      <c r="A9" s="186"/>
      <c r="B9" s="159" t="str">
        <f>VLOOKUP(C9,'[1]HCM 1'!$B$3:$G$1710,2,0)</f>
        <v>NBTS01425</v>
      </c>
      <c r="C9" s="171" t="s">
        <v>277</v>
      </c>
      <c r="D9" s="51">
        <v>5</v>
      </c>
      <c r="E9" s="51">
        <v>5</v>
      </c>
      <c r="F9" s="13">
        <f t="shared" si="0"/>
        <v>1</v>
      </c>
      <c r="G9" s="30">
        <f t="shared" si="3"/>
        <v>1500000</v>
      </c>
      <c r="H9" s="148">
        <v>217377.75</v>
      </c>
      <c r="I9" s="149">
        <v>158920.91297500001</v>
      </c>
      <c r="J9" s="13">
        <f t="shared" si="1"/>
        <v>0.73108178263414725</v>
      </c>
      <c r="K9" s="30">
        <f t="shared" si="4"/>
        <v>0</v>
      </c>
      <c r="L9" s="30">
        <f t="shared" si="5"/>
        <v>0</v>
      </c>
      <c r="M9" s="51">
        <v>5</v>
      </c>
      <c r="N9" s="51">
        <v>5</v>
      </c>
      <c r="O9" s="13">
        <f t="shared" si="2"/>
        <v>1</v>
      </c>
      <c r="P9" s="30">
        <f t="shared" si="6"/>
        <v>1500000</v>
      </c>
      <c r="Q9" s="48">
        <f t="shared" si="7"/>
        <v>3000000</v>
      </c>
      <c r="R9" s="48">
        <f t="shared" si="8"/>
        <v>3000000</v>
      </c>
      <c r="S9" s="48"/>
      <c r="T9" s="165"/>
    </row>
    <row r="10" spans="1:20" s="15" customFormat="1" ht="36" customHeight="1">
      <c r="A10" s="186"/>
      <c r="B10" s="159" t="str">
        <f>VLOOKUP(C10,'[1]HCM 1'!$B$3:$G$1710,2,0)</f>
        <v>NBTS00607</v>
      </c>
      <c r="C10" s="171" t="s">
        <v>258</v>
      </c>
      <c r="D10" s="51">
        <v>5</v>
      </c>
      <c r="E10" s="51">
        <v>5</v>
      </c>
      <c r="F10" s="13">
        <f t="shared" ref="F10:F15" si="9">+IF(E10=0,0,E10/D10)</f>
        <v>1</v>
      </c>
      <c r="G10" s="30">
        <f t="shared" si="3"/>
        <v>1500000</v>
      </c>
      <c r="H10" s="148">
        <v>217377.75</v>
      </c>
      <c r="I10" s="149">
        <v>158920.91297500001</v>
      </c>
      <c r="J10" s="13">
        <f t="shared" si="1"/>
        <v>0.73108178263414725</v>
      </c>
      <c r="K10" s="30">
        <f t="shared" si="4"/>
        <v>0</v>
      </c>
      <c r="L10" s="30">
        <f t="shared" si="5"/>
        <v>0</v>
      </c>
      <c r="M10" s="51">
        <v>5</v>
      </c>
      <c r="N10" s="51">
        <v>5</v>
      </c>
      <c r="O10" s="13">
        <f t="shared" ref="O10:O15" si="10">+IF(N10=0,0,N10/M10)</f>
        <v>1</v>
      </c>
      <c r="P10" s="30">
        <f t="shared" si="6"/>
        <v>1500000</v>
      </c>
      <c r="Q10" s="48">
        <f t="shared" si="7"/>
        <v>3000000</v>
      </c>
      <c r="R10" s="48">
        <f t="shared" si="8"/>
        <v>3000000</v>
      </c>
      <c r="S10" s="48"/>
      <c r="T10" s="164"/>
    </row>
    <row r="11" spans="1:20" s="15" customFormat="1" ht="36" customHeight="1">
      <c r="A11" s="186"/>
      <c r="B11" s="159" t="str">
        <f>VLOOKUP(C11,'[1]HCM 1'!$B$3:$G$1710,2,0)</f>
        <v>NBTS01783</v>
      </c>
      <c r="C11" s="171" t="s">
        <v>283</v>
      </c>
      <c r="D11" s="51">
        <v>5</v>
      </c>
      <c r="E11" s="51">
        <v>5</v>
      </c>
      <c r="F11" s="13">
        <f t="shared" si="9"/>
        <v>1</v>
      </c>
      <c r="G11" s="30">
        <f t="shared" si="3"/>
        <v>1500000</v>
      </c>
      <c r="H11" s="148">
        <v>217377.75</v>
      </c>
      <c r="I11" s="149">
        <v>158920.91297500001</v>
      </c>
      <c r="J11" s="13">
        <f t="shared" si="1"/>
        <v>0.73108178263414725</v>
      </c>
      <c r="K11" s="30">
        <f t="shared" si="4"/>
        <v>0</v>
      </c>
      <c r="L11" s="30">
        <f t="shared" si="5"/>
        <v>0</v>
      </c>
      <c r="M11" s="51">
        <v>5</v>
      </c>
      <c r="N11" s="51">
        <v>5</v>
      </c>
      <c r="O11" s="13">
        <f t="shared" si="10"/>
        <v>1</v>
      </c>
      <c r="P11" s="30">
        <f t="shared" si="6"/>
        <v>1500000</v>
      </c>
      <c r="Q11" s="48">
        <f>+SUM(L11,P11,K11,G11)</f>
        <v>3000000</v>
      </c>
      <c r="R11" s="48">
        <f t="shared" si="8"/>
        <v>3000000</v>
      </c>
      <c r="S11" s="48"/>
      <c r="T11" s="164"/>
    </row>
    <row r="12" spans="1:20" s="15" customFormat="1" ht="36" customHeight="1">
      <c r="A12" s="186"/>
      <c r="B12" s="159" t="str">
        <f>VLOOKUP(C12,'[1]HCM 1'!$B$3:$G$1710,2,0)</f>
        <v>NBTS00609</v>
      </c>
      <c r="C12" s="171" t="s">
        <v>265</v>
      </c>
      <c r="D12" s="51">
        <v>5</v>
      </c>
      <c r="E12" s="51">
        <v>5</v>
      </c>
      <c r="F12" s="13">
        <f t="shared" si="9"/>
        <v>1</v>
      </c>
      <c r="G12" s="30">
        <f t="shared" si="3"/>
        <v>1500000</v>
      </c>
      <c r="H12" s="148">
        <v>217377.75</v>
      </c>
      <c r="I12" s="149">
        <v>158920.91297500001</v>
      </c>
      <c r="J12" s="13">
        <f t="shared" si="1"/>
        <v>0.73108178263414725</v>
      </c>
      <c r="K12" s="30">
        <f t="shared" si="4"/>
        <v>0</v>
      </c>
      <c r="L12" s="30">
        <f t="shared" si="5"/>
        <v>0</v>
      </c>
      <c r="M12" s="51">
        <v>5</v>
      </c>
      <c r="N12" s="51">
        <v>5</v>
      </c>
      <c r="O12" s="13">
        <f t="shared" si="10"/>
        <v>1</v>
      </c>
      <c r="P12" s="30">
        <f t="shared" si="6"/>
        <v>1500000</v>
      </c>
      <c r="Q12" s="48">
        <f t="shared" si="7"/>
        <v>3000000</v>
      </c>
      <c r="R12" s="48">
        <f t="shared" si="8"/>
        <v>3000000</v>
      </c>
      <c r="S12" s="48"/>
      <c r="T12" s="164"/>
    </row>
    <row r="13" spans="1:20" s="15" customFormat="1" ht="36" customHeight="1">
      <c r="A13" s="186"/>
      <c r="B13" s="159" t="s">
        <v>291</v>
      </c>
      <c r="C13" s="171" t="s">
        <v>292</v>
      </c>
      <c r="D13" s="51">
        <v>5</v>
      </c>
      <c r="E13" s="51">
        <v>5</v>
      </c>
      <c r="F13" s="13">
        <f t="shared" si="9"/>
        <v>1</v>
      </c>
      <c r="G13" s="30">
        <f t="shared" si="3"/>
        <v>1500000</v>
      </c>
      <c r="H13" s="51">
        <v>217377.75</v>
      </c>
      <c r="I13" s="149">
        <v>158920.91297500001</v>
      </c>
      <c r="J13" s="13">
        <f>+IF(I13=0,0,I13/H13)</f>
        <v>0.73108178263414725</v>
      </c>
      <c r="K13" s="30">
        <f t="shared" si="4"/>
        <v>0</v>
      </c>
      <c r="L13" s="30">
        <f t="shared" si="5"/>
        <v>0</v>
      </c>
      <c r="M13" s="51">
        <v>5</v>
      </c>
      <c r="N13" s="51">
        <v>5</v>
      </c>
      <c r="O13" s="13">
        <f t="shared" si="10"/>
        <v>1</v>
      </c>
      <c r="P13" s="30">
        <f t="shared" ref="P13" si="11">+IF(O13&gt;=100%,1500000,IF(O13&gt;=80%,1000000,0))</f>
        <v>1500000</v>
      </c>
      <c r="Q13" s="48">
        <f>+SUM(L13,P13,K13,G13)</f>
        <v>3000000</v>
      </c>
      <c r="R13" s="48">
        <f t="shared" si="8"/>
        <v>3000000</v>
      </c>
      <c r="S13" s="48"/>
      <c r="T13" s="164"/>
    </row>
    <row r="14" spans="1:20" s="15" customFormat="1" ht="36" customHeight="1">
      <c r="A14" s="186"/>
      <c r="B14" s="159" t="str">
        <f>VLOOKUP(C14,'[1]HCM 1'!$B$3:$G$1710,2,0)</f>
        <v>NBTS00599</v>
      </c>
      <c r="C14" s="171" t="s">
        <v>259</v>
      </c>
      <c r="D14" s="51">
        <v>5</v>
      </c>
      <c r="E14" s="51">
        <v>5</v>
      </c>
      <c r="F14" s="13">
        <f t="shared" si="9"/>
        <v>1</v>
      </c>
      <c r="G14" s="30">
        <f t="shared" si="3"/>
        <v>1500000</v>
      </c>
      <c r="H14" s="51">
        <v>210000</v>
      </c>
      <c r="I14" s="149">
        <v>200326.41912799998</v>
      </c>
      <c r="J14" s="13">
        <f>+IF(I14=0,0,I14/H14)</f>
        <v>0.95393532918095225</v>
      </c>
      <c r="K14" s="30">
        <f t="shared" si="4"/>
        <v>1300000</v>
      </c>
      <c r="L14" s="30">
        <f t="shared" si="5"/>
        <v>0</v>
      </c>
      <c r="M14" s="51">
        <v>5</v>
      </c>
      <c r="N14" s="51">
        <v>5</v>
      </c>
      <c r="O14" s="13">
        <f t="shared" si="10"/>
        <v>1</v>
      </c>
      <c r="P14" s="30">
        <f t="shared" si="6"/>
        <v>1500000</v>
      </c>
      <c r="Q14" s="48">
        <f>+SUM(L14,P14,K14,G14)</f>
        <v>4300000</v>
      </c>
      <c r="R14" s="48">
        <f>+Q14</f>
        <v>4300000</v>
      </c>
      <c r="S14" s="48"/>
      <c r="T14" s="164"/>
    </row>
    <row r="15" spans="1:20" s="15" customFormat="1" ht="36" customHeight="1">
      <c r="A15" s="186"/>
      <c r="B15" s="159" t="str">
        <f>VLOOKUP(C15,'[1]HCM 1'!$B$3:$G$1710,2,0)</f>
        <v>NBTS00600</v>
      </c>
      <c r="C15" s="171" t="s">
        <v>262</v>
      </c>
      <c r="D15" s="51">
        <v>5</v>
      </c>
      <c r="E15" s="51">
        <v>5</v>
      </c>
      <c r="F15" s="13">
        <f t="shared" si="9"/>
        <v>1</v>
      </c>
      <c r="G15" s="30">
        <f t="shared" si="3"/>
        <v>1500000</v>
      </c>
      <c r="H15" s="51">
        <v>285000</v>
      </c>
      <c r="I15" s="45">
        <v>240320.24837500002</v>
      </c>
      <c r="J15" s="13">
        <f>+IF(I15=0,0,I15/H15)</f>
        <v>0.84322894166666673</v>
      </c>
      <c r="K15" s="30">
        <f t="shared" si="4"/>
        <v>0</v>
      </c>
      <c r="L15" s="30">
        <f t="shared" si="5"/>
        <v>0</v>
      </c>
      <c r="M15" s="51">
        <v>5</v>
      </c>
      <c r="N15" s="51">
        <v>5</v>
      </c>
      <c r="O15" s="13">
        <f t="shared" si="10"/>
        <v>1</v>
      </c>
      <c r="P15" s="30">
        <f t="shared" si="6"/>
        <v>1500000</v>
      </c>
      <c r="Q15" s="48">
        <f>+SUM(L15,P15,K15,G15)</f>
        <v>3000000</v>
      </c>
      <c r="R15" s="48">
        <f t="shared" si="8"/>
        <v>3000000</v>
      </c>
      <c r="S15" s="48"/>
      <c r="T15" s="164"/>
    </row>
    <row r="16" spans="1:20" s="15" customFormat="1" ht="36" customHeight="1">
      <c r="A16" s="186"/>
      <c r="B16" s="159" t="str">
        <f>VLOOKUP(C16,'[1]HCM 1'!$B$3:$G$1710,2,0)</f>
        <v>NBTS01603</v>
      </c>
      <c r="C16" s="171" t="s">
        <v>279</v>
      </c>
      <c r="D16" s="51">
        <v>5</v>
      </c>
      <c r="E16" s="51">
        <v>5</v>
      </c>
      <c r="F16" s="13">
        <f t="shared" si="0"/>
        <v>1</v>
      </c>
      <c r="G16" s="30">
        <f t="shared" si="3"/>
        <v>1500000</v>
      </c>
      <c r="H16" s="51">
        <v>285000</v>
      </c>
      <c r="I16" s="45">
        <v>379162.59213</v>
      </c>
      <c r="J16" s="13">
        <f>+IF(I16=0,0,I16/H16)</f>
        <v>1.3303950601052632</v>
      </c>
      <c r="K16" s="30">
        <f t="shared" si="4"/>
        <v>2000000</v>
      </c>
      <c r="L16" s="30">
        <f t="shared" si="5"/>
        <v>1000000</v>
      </c>
      <c r="M16" s="51">
        <v>5</v>
      </c>
      <c r="N16" s="51">
        <v>5</v>
      </c>
      <c r="O16" s="13">
        <f t="shared" si="2"/>
        <v>1</v>
      </c>
      <c r="P16" s="30">
        <f t="shared" si="6"/>
        <v>1500000</v>
      </c>
      <c r="Q16" s="48">
        <f t="shared" si="7"/>
        <v>6000000</v>
      </c>
      <c r="R16" s="48">
        <f t="shared" si="8"/>
        <v>6000000</v>
      </c>
      <c r="S16" s="48"/>
      <c r="T16" s="164"/>
    </row>
    <row r="17" spans="1:20" s="31" customFormat="1" ht="36" customHeight="1" thickBot="1">
      <c r="A17" s="40"/>
      <c r="B17" s="157"/>
      <c r="C17" s="53" t="s">
        <v>21</v>
      </c>
      <c r="D17" s="52">
        <f>SUM(D6:D16)</f>
        <v>55</v>
      </c>
      <c r="E17" s="33">
        <f>SUM(E6:E16)</f>
        <v>55</v>
      </c>
      <c r="F17" s="34">
        <f>+IF(E17=0,0,E17/D17)</f>
        <v>1</v>
      </c>
      <c r="G17" s="35">
        <f>SUM(G6:G16)</f>
        <v>16500000</v>
      </c>
      <c r="H17" s="52">
        <f>SUM(H6:H16)</f>
        <v>2519022</v>
      </c>
      <c r="I17" s="33">
        <f>SUM(I6:I16)</f>
        <v>2091176.5634330001</v>
      </c>
      <c r="J17" s="34">
        <f>+IF(I17=0,0,I17/H17)</f>
        <v>0.83015414848818314</v>
      </c>
      <c r="K17" s="33">
        <f>SUM(K6:K16)</f>
        <v>3300000</v>
      </c>
      <c r="L17" s="33">
        <f>SUM(L6:L16)</f>
        <v>1000000</v>
      </c>
      <c r="M17" s="108">
        <f>SUM(M6:M16)</f>
        <v>55</v>
      </c>
      <c r="N17" s="33">
        <f>SUM(N6:N16)</f>
        <v>55</v>
      </c>
      <c r="O17" s="34">
        <f>+IF(N17=0,0,N17/M17)</f>
        <v>1</v>
      </c>
      <c r="P17" s="35">
        <f>SUM(P6:P16)</f>
        <v>16500000</v>
      </c>
      <c r="Q17" s="49">
        <f>SUM(Q6:Q16)</f>
        <v>37300000</v>
      </c>
      <c r="R17" s="49">
        <f>SUM(R6:R16)</f>
        <v>37300000</v>
      </c>
      <c r="S17" s="49"/>
      <c r="T17" s="166"/>
    </row>
    <row r="18" spans="1:20">
      <c r="J18" s="110"/>
      <c r="Q18" s="41"/>
      <c r="T18" s="167"/>
    </row>
    <row r="19" spans="1:20" s="19" customFormat="1" ht="18.75" thickBot="1">
      <c r="J19" s="99"/>
      <c r="K19" s="99"/>
      <c r="N19" s="20"/>
      <c r="P19" s="22"/>
      <c r="Q19" s="42"/>
      <c r="T19" s="17"/>
    </row>
    <row r="20" spans="1:20" s="9" customFormat="1" ht="18" customHeight="1">
      <c r="A20" s="175" t="s">
        <v>1</v>
      </c>
      <c r="B20" s="187" t="s">
        <v>270</v>
      </c>
      <c r="C20" s="177" t="s">
        <v>20</v>
      </c>
      <c r="D20" s="179" t="s">
        <v>253</v>
      </c>
      <c r="E20" s="180"/>
      <c r="F20" s="180"/>
      <c r="G20" s="181"/>
      <c r="H20" s="179" t="s">
        <v>23</v>
      </c>
      <c r="I20" s="180"/>
      <c r="J20" s="180"/>
      <c r="K20" s="180"/>
      <c r="L20" s="181"/>
      <c r="M20" s="179" t="s">
        <v>254</v>
      </c>
      <c r="N20" s="180"/>
      <c r="O20" s="180"/>
      <c r="P20" s="181"/>
      <c r="Q20" s="197" t="s">
        <v>2</v>
      </c>
      <c r="R20" s="197" t="s">
        <v>29</v>
      </c>
      <c r="S20" s="197" t="s">
        <v>15</v>
      </c>
      <c r="T20" s="163"/>
    </row>
    <row r="21" spans="1:20" s="9" customFormat="1" ht="39" customHeight="1">
      <c r="A21" s="176"/>
      <c r="B21" s="188"/>
      <c r="C21" s="178"/>
      <c r="D21" s="50" t="s">
        <v>3</v>
      </c>
      <c r="E21" s="44" t="s">
        <v>4</v>
      </c>
      <c r="F21" s="12" t="s">
        <v>5</v>
      </c>
      <c r="G21" s="29" t="s">
        <v>6</v>
      </c>
      <c r="H21" s="54" t="s">
        <v>3</v>
      </c>
      <c r="I21" s="11" t="s">
        <v>4</v>
      </c>
      <c r="J21" s="12" t="s">
        <v>5</v>
      </c>
      <c r="K21" s="102" t="s">
        <v>6</v>
      </c>
      <c r="L21" s="103" t="s">
        <v>251</v>
      </c>
      <c r="M21" s="10" t="s">
        <v>3</v>
      </c>
      <c r="N21" s="102" t="s">
        <v>4</v>
      </c>
      <c r="O21" s="12" t="s">
        <v>5</v>
      </c>
      <c r="P21" s="46" t="s">
        <v>6</v>
      </c>
      <c r="Q21" s="198"/>
      <c r="R21" s="198"/>
      <c r="S21" s="198"/>
      <c r="T21" s="163"/>
    </row>
    <row r="22" spans="1:20" s="15" customFormat="1" ht="42.75" customHeight="1">
      <c r="A22" s="182" t="s">
        <v>7</v>
      </c>
      <c r="B22" s="159" t="str">
        <f>VLOOKUP(C22,'[1]HCM 1'!$B$3:$G$1710,2,0)</f>
        <v>NBTS00592</v>
      </c>
      <c r="C22" s="172" t="s">
        <v>25</v>
      </c>
      <c r="D22" s="51">
        <v>5</v>
      </c>
      <c r="E22" s="51">
        <v>5</v>
      </c>
      <c r="F22" s="13">
        <f t="shared" ref="F22:F27" si="12">+IF(E22=0,0,E22/D22)</f>
        <v>1</v>
      </c>
      <c r="G22" s="30">
        <f t="shared" ref="G22:G27" si="13">+IF(F22&gt;=100%,800000,IF(F22&gt;=80%,500000,0))</f>
        <v>800000</v>
      </c>
      <c r="H22" s="51">
        <v>334247.41816212051</v>
      </c>
      <c r="I22" s="45">
        <v>368726.8</v>
      </c>
      <c r="J22" s="13">
        <f t="shared" ref="J22:J27" si="14">+IF(I22=0,0,I22/H22)</f>
        <v>1.1031552675184941</v>
      </c>
      <c r="K22" s="30">
        <f>IF(AND(J22&gt;=90%,J22&lt;95%),1200000,IF(AND(J22&gt;=95%,J22&lt;100%),1500000,IF(J22&gt;=100%,2000000,0)))</f>
        <v>2000000</v>
      </c>
      <c r="L22" s="30">
        <f t="shared" ref="L22:L27" si="15">IF(J22&gt;=100%,1000000,0)</f>
        <v>1000000</v>
      </c>
      <c r="M22" s="51">
        <v>5</v>
      </c>
      <c r="N22" s="51">
        <v>5</v>
      </c>
      <c r="O22" s="96">
        <f t="shared" ref="O22:O28" si="16">+IF(N22=0,0,N22/M22)</f>
        <v>1</v>
      </c>
      <c r="P22" s="30">
        <f t="shared" ref="P22:P27" si="17">+IF(O22&gt;=100%,2200000,IF(O22&gt;=80%,1500000,0))</f>
        <v>2200000</v>
      </c>
      <c r="Q22" s="14">
        <f t="shared" ref="Q22:Q27" si="18">+SUM(L22,P22,K22,G22)</f>
        <v>6000000</v>
      </c>
      <c r="R22" s="48">
        <f t="shared" ref="R22:R27" si="19">+Q22</f>
        <v>6000000</v>
      </c>
      <c r="S22" s="48"/>
      <c r="T22" s="164"/>
    </row>
    <row r="23" spans="1:20" s="15" customFormat="1" ht="42.75" customHeight="1">
      <c r="A23" s="183"/>
      <c r="B23" s="159" t="str">
        <f>VLOOKUP(C23,'[1]HCM 1'!$B$3:$G$1710,2,0)</f>
        <v>NBTS00593</v>
      </c>
      <c r="C23" s="172" t="s">
        <v>257</v>
      </c>
      <c r="D23" s="51">
        <v>5</v>
      </c>
      <c r="E23" s="51">
        <v>5</v>
      </c>
      <c r="F23" s="13">
        <f t="shared" si="12"/>
        <v>1</v>
      </c>
      <c r="G23" s="30">
        <f t="shared" si="13"/>
        <v>800000</v>
      </c>
      <c r="H23" s="51">
        <v>376028.34543238557</v>
      </c>
      <c r="I23" s="45">
        <v>413367.99999999994</v>
      </c>
      <c r="J23" s="13">
        <f t="shared" si="14"/>
        <v>1.0993001060190779</v>
      </c>
      <c r="K23" s="30">
        <f t="shared" ref="K23:K27" si="20">IF(AND(J23&gt;=90%,J23&lt;95%),1200000,IF(AND(J23&gt;=95%,J23&lt;100%),1500000,IF(J23&gt;=100%,2000000,0)))</f>
        <v>2000000</v>
      </c>
      <c r="L23" s="30">
        <f t="shared" si="15"/>
        <v>1000000</v>
      </c>
      <c r="M23" s="51">
        <v>5</v>
      </c>
      <c r="N23" s="51">
        <v>5</v>
      </c>
      <c r="O23" s="13">
        <f t="shared" si="16"/>
        <v>1</v>
      </c>
      <c r="P23" s="30">
        <f t="shared" si="17"/>
        <v>2200000</v>
      </c>
      <c r="Q23" s="14">
        <f t="shared" si="18"/>
        <v>6000000</v>
      </c>
      <c r="R23" s="48">
        <f t="shared" si="19"/>
        <v>6000000</v>
      </c>
      <c r="S23" s="48"/>
      <c r="T23" s="164"/>
    </row>
    <row r="24" spans="1:20" s="15" customFormat="1" ht="42.75" customHeight="1">
      <c r="A24" s="183"/>
      <c r="B24" s="159" t="str">
        <f>VLOOKUP(C24,'[1]HCM 1'!$B$3:$G$1710,2,0)</f>
        <v>NBTS00594</v>
      </c>
      <c r="C24" s="172" t="s">
        <v>256</v>
      </c>
      <c r="D24" s="51">
        <v>5</v>
      </c>
      <c r="E24" s="51">
        <v>5</v>
      </c>
      <c r="F24" s="13">
        <f t="shared" si="12"/>
        <v>1</v>
      </c>
      <c r="G24" s="30">
        <f t="shared" si="13"/>
        <v>800000</v>
      </c>
      <c r="H24" s="51">
        <v>376028.34543238557</v>
      </c>
      <c r="I24" s="45">
        <v>406577.19999999995</v>
      </c>
      <c r="J24" s="13">
        <f t="shared" si="14"/>
        <v>1.081240829152087</v>
      </c>
      <c r="K24" s="30">
        <f t="shared" si="20"/>
        <v>2000000</v>
      </c>
      <c r="L24" s="30">
        <f t="shared" si="15"/>
        <v>1000000</v>
      </c>
      <c r="M24" s="51">
        <v>5</v>
      </c>
      <c r="N24" s="51">
        <v>5</v>
      </c>
      <c r="O24" s="13">
        <f t="shared" si="16"/>
        <v>1</v>
      </c>
      <c r="P24" s="30">
        <f t="shared" si="17"/>
        <v>2200000</v>
      </c>
      <c r="Q24" s="14">
        <f t="shared" si="18"/>
        <v>6000000</v>
      </c>
      <c r="R24" s="48">
        <f t="shared" si="19"/>
        <v>6000000</v>
      </c>
      <c r="S24" s="48"/>
      <c r="T24" s="164"/>
    </row>
    <row r="25" spans="1:20" s="15" customFormat="1" ht="39.75" customHeight="1">
      <c r="A25" s="183"/>
      <c r="B25" s="159" t="str">
        <f>VLOOKUP(C25,'[1]HCM 1'!$B$3:$G$1710,2,0)</f>
        <v>NBTS00595</v>
      </c>
      <c r="C25" s="172" t="s">
        <v>255</v>
      </c>
      <c r="D25" s="51">
        <v>5</v>
      </c>
      <c r="E25" s="51">
        <v>5</v>
      </c>
      <c r="F25" s="13">
        <f t="shared" si="12"/>
        <v>1</v>
      </c>
      <c r="G25" s="30">
        <f t="shared" si="13"/>
        <v>800000</v>
      </c>
      <c r="H25" s="51">
        <v>334247.41816212051</v>
      </c>
      <c r="I25" s="45">
        <v>352048.39999999997</v>
      </c>
      <c r="J25" s="13">
        <f t="shared" si="14"/>
        <v>1.0532569015364703</v>
      </c>
      <c r="K25" s="30">
        <f t="shared" si="20"/>
        <v>2000000</v>
      </c>
      <c r="L25" s="30">
        <f t="shared" si="15"/>
        <v>1000000</v>
      </c>
      <c r="M25" s="51">
        <v>5</v>
      </c>
      <c r="N25" s="51">
        <v>5</v>
      </c>
      <c r="O25" s="13">
        <f t="shared" si="16"/>
        <v>1</v>
      </c>
      <c r="P25" s="30">
        <f t="shared" si="17"/>
        <v>2200000</v>
      </c>
      <c r="Q25" s="14">
        <f t="shared" si="18"/>
        <v>6000000</v>
      </c>
      <c r="R25" s="48">
        <f t="shared" si="19"/>
        <v>6000000</v>
      </c>
      <c r="S25" s="48"/>
      <c r="T25" s="164"/>
    </row>
    <row r="26" spans="1:20" s="15" customFormat="1" ht="36" customHeight="1">
      <c r="A26" s="183"/>
      <c r="B26" s="159" t="s">
        <v>286</v>
      </c>
      <c r="C26" s="172" t="s">
        <v>285</v>
      </c>
      <c r="D26" s="51">
        <v>5</v>
      </c>
      <c r="E26" s="51">
        <v>5</v>
      </c>
      <c r="F26" s="13">
        <f t="shared" si="12"/>
        <v>1</v>
      </c>
      <c r="G26" s="30">
        <f t="shared" si="13"/>
        <v>800000</v>
      </c>
      <c r="H26" s="51">
        <v>376028.34543238557</v>
      </c>
      <c r="I26" s="45">
        <v>380929.6</v>
      </c>
      <c r="J26" s="13">
        <f t="shared" si="14"/>
        <v>1.0130342688979432</v>
      </c>
      <c r="K26" s="30">
        <f t="shared" si="20"/>
        <v>2000000</v>
      </c>
      <c r="L26" s="30">
        <f t="shared" si="15"/>
        <v>1000000</v>
      </c>
      <c r="M26" s="51">
        <v>5</v>
      </c>
      <c r="N26" s="51">
        <v>5</v>
      </c>
      <c r="O26" s="13">
        <f>+IF(N26=0,0,N26/M26)</f>
        <v>1</v>
      </c>
      <c r="P26" s="30">
        <f t="shared" si="17"/>
        <v>2200000</v>
      </c>
      <c r="Q26" s="14">
        <f>+SUM(L26,P26,K26,G26)</f>
        <v>6000000</v>
      </c>
      <c r="R26" s="48">
        <f t="shared" si="19"/>
        <v>6000000</v>
      </c>
      <c r="S26" s="48"/>
      <c r="T26" s="164"/>
    </row>
    <row r="27" spans="1:20" s="15" customFormat="1" ht="36" customHeight="1">
      <c r="A27" s="184"/>
      <c r="B27" s="159" t="str">
        <f>VLOOKUP(C27,'[1]HCM 1'!$B$3:$G$1710,2,0)</f>
        <v>NBTS01643</v>
      </c>
      <c r="C27" s="172" t="s">
        <v>282</v>
      </c>
      <c r="D27" s="51">
        <v>5</v>
      </c>
      <c r="E27" s="51">
        <v>5</v>
      </c>
      <c r="F27" s="13">
        <f t="shared" si="12"/>
        <v>1</v>
      </c>
      <c r="G27" s="30">
        <f t="shared" si="13"/>
        <v>800000</v>
      </c>
      <c r="H27" s="51">
        <v>292466.49089185544</v>
      </c>
      <c r="I27" s="45">
        <v>306677.2</v>
      </c>
      <c r="J27" s="13">
        <f t="shared" si="14"/>
        <v>1.0485891873110318</v>
      </c>
      <c r="K27" s="30">
        <f t="shared" si="20"/>
        <v>2000000</v>
      </c>
      <c r="L27" s="30">
        <f t="shared" si="15"/>
        <v>1000000</v>
      </c>
      <c r="M27" s="51">
        <v>5</v>
      </c>
      <c r="N27" s="51">
        <v>5</v>
      </c>
      <c r="O27" s="13">
        <f t="shared" si="16"/>
        <v>1</v>
      </c>
      <c r="P27" s="30">
        <f t="shared" si="17"/>
        <v>2200000</v>
      </c>
      <c r="Q27" s="14">
        <f t="shared" si="18"/>
        <v>6000000</v>
      </c>
      <c r="R27" s="48">
        <f t="shared" si="19"/>
        <v>6000000</v>
      </c>
      <c r="S27" s="48"/>
      <c r="T27" s="165"/>
    </row>
    <row r="28" spans="1:20" s="31" customFormat="1" ht="36" customHeight="1" thickBot="1">
      <c r="A28" s="40"/>
      <c r="B28" s="157"/>
      <c r="C28" s="53" t="s">
        <v>17</v>
      </c>
      <c r="D28" s="52">
        <f>SUM(D22:D27)</f>
        <v>30</v>
      </c>
      <c r="E28" s="33">
        <f>SUM(E22:E27)</f>
        <v>30</v>
      </c>
      <c r="F28" s="34">
        <f>+IF(E28=0,0,E28/D28)</f>
        <v>1</v>
      </c>
      <c r="G28" s="35">
        <f>SUM(G22:G27)</f>
        <v>4800000</v>
      </c>
      <c r="H28" s="49">
        <f>+SUM(H22:H27)</f>
        <v>2089046.3635132532</v>
      </c>
      <c r="I28" s="33">
        <f>SUM(I22:I27)</f>
        <v>2228327.2000000002</v>
      </c>
      <c r="J28" s="34">
        <f>+IF(I28=0,0,I28/H28)</f>
        <v>1.0666719700047784</v>
      </c>
      <c r="K28" s="33">
        <f>+SUM(K22:K27)</f>
        <v>12000000</v>
      </c>
      <c r="L28" s="104">
        <f>+SUM(L22:L27)</f>
        <v>6000000</v>
      </c>
      <c r="M28" s="47">
        <f>+SUM(M22:M27)</f>
        <v>30</v>
      </c>
      <c r="N28" s="33">
        <f>+SUM(N22:N27)</f>
        <v>30</v>
      </c>
      <c r="O28" s="34">
        <f t="shared" si="16"/>
        <v>1</v>
      </c>
      <c r="P28" s="47">
        <f>+SUM(P22:P27)</f>
        <v>13200000</v>
      </c>
      <c r="Q28" s="52">
        <f>+SUM(Q22:Q27)</f>
        <v>36000000</v>
      </c>
      <c r="R28" s="33">
        <f>+SUM(R22:R27)</f>
        <v>36000000</v>
      </c>
      <c r="S28" s="33"/>
      <c r="T28" s="166"/>
    </row>
    <row r="29" spans="1:20" s="19" customFormat="1" ht="18.75" thickBot="1">
      <c r="N29" s="20"/>
      <c r="P29" s="22"/>
      <c r="Q29" s="42"/>
      <c r="T29" s="17"/>
    </row>
    <row r="30" spans="1:20" s="9" customFormat="1" ht="18" customHeight="1">
      <c r="A30" s="175" t="s">
        <v>1</v>
      </c>
      <c r="B30" s="187" t="s">
        <v>270</v>
      </c>
      <c r="C30" s="177" t="s">
        <v>20</v>
      </c>
      <c r="D30" s="179" t="s">
        <v>253</v>
      </c>
      <c r="E30" s="180"/>
      <c r="F30" s="180"/>
      <c r="G30" s="181"/>
      <c r="H30" s="179" t="s">
        <v>23</v>
      </c>
      <c r="I30" s="180"/>
      <c r="J30" s="180"/>
      <c r="K30" s="180"/>
      <c r="L30" s="181"/>
      <c r="M30" s="179" t="s">
        <v>254</v>
      </c>
      <c r="N30" s="180"/>
      <c r="O30" s="180"/>
      <c r="P30" s="181"/>
      <c r="Q30" s="197" t="s">
        <v>2</v>
      </c>
      <c r="R30" s="197" t="s">
        <v>29</v>
      </c>
      <c r="S30" s="197" t="s">
        <v>15</v>
      </c>
      <c r="T30" s="163"/>
    </row>
    <row r="31" spans="1:20" s="9" customFormat="1" ht="39" customHeight="1">
      <c r="A31" s="176"/>
      <c r="B31" s="188"/>
      <c r="C31" s="178"/>
      <c r="D31" s="50" t="s">
        <v>3</v>
      </c>
      <c r="E31" s="98" t="s">
        <v>4</v>
      </c>
      <c r="F31" s="12" t="s">
        <v>5</v>
      </c>
      <c r="G31" s="29" t="s">
        <v>6</v>
      </c>
      <c r="H31" s="54" t="s">
        <v>3</v>
      </c>
      <c r="I31" s="98" t="s">
        <v>4</v>
      </c>
      <c r="J31" s="105" t="s">
        <v>5</v>
      </c>
      <c r="K31" s="102" t="s">
        <v>6</v>
      </c>
      <c r="L31" s="103" t="s">
        <v>251</v>
      </c>
      <c r="M31" s="10" t="s">
        <v>3</v>
      </c>
      <c r="N31" s="102" t="s">
        <v>4</v>
      </c>
      <c r="O31" s="12" t="s">
        <v>5</v>
      </c>
      <c r="P31" s="46" t="s">
        <v>6</v>
      </c>
      <c r="Q31" s="198"/>
      <c r="R31" s="198"/>
      <c r="S31" s="198"/>
      <c r="T31" s="163"/>
    </row>
    <row r="32" spans="1:20" s="15" customFormat="1" ht="42.75" customHeight="1">
      <c r="A32" s="194" t="s">
        <v>248</v>
      </c>
      <c r="B32" s="159" t="str">
        <f>VLOOKUP(C32,'[1]HCM 1'!$B$3:$G$1710,2,0)</f>
        <v>NBTS00612</v>
      </c>
      <c r="C32" s="171" t="s">
        <v>266</v>
      </c>
      <c r="D32" s="51">
        <v>5</v>
      </c>
      <c r="E32" s="51">
        <v>5</v>
      </c>
      <c r="F32" s="13">
        <f t="shared" ref="F32:F38" si="21">+IF(E32=0,0,E32/D32)</f>
        <v>1</v>
      </c>
      <c r="G32" s="30">
        <f>+IF(F32&gt;=100%,800000,IF(F32&gt;=80%,500000,0))</f>
        <v>800000</v>
      </c>
      <c r="H32" s="45">
        <v>514730.64565312414</v>
      </c>
      <c r="I32" s="45">
        <v>526192.80000000005</v>
      </c>
      <c r="J32" s="106">
        <f t="shared" ref="J32:J39" si="22">+IF(I32=0,0,I32/H32)</f>
        <v>1.0222682570848913</v>
      </c>
      <c r="K32" s="30">
        <f>IF(AND(J32&gt;=90%,J32&lt;95%),1200000,IF(AND(J32&gt;=95%,J32&lt;100%),1500000,IF(J32&gt;=100%,2000000,0)))</f>
        <v>2000000</v>
      </c>
      <c r="L32" s="30">
        <f t="shared" ref="L32:L38" si="23">IF(J32&gt;=100%,1000000,0)</f>
        <v>1000000</v>
      </c>
      <c r="M32" s="51">
        <v>5</v>
      </c>
      <c r="N32" s="51">
        <v>5</v>
      </c>
      <c r="O32" s="96">
        <f t="shared" ref="O32:O39" si="24">+IF(N32=0,0,N32/M32)</f>
        <v>1</v>
      </c>
      <c r="P32" s="30">
        <f>+IF(O32&gt;=100%,2200000,IF(O32&gt;=80%,1500000,0))</f>
        <v>2200000</v>
      </c>
      <c r="Q32" s="14">
        <f t="shared" ref="Q32:Q37" si="25">+SUM(L32,P32,K32,G32)</f>
        <v>6000000</v>
      </c>
      <c r="R32" s="14">
        <f t="shared" ref="R32:R37" si="26">+Q32</f>
        <v>6000000</v>
      </c>
      <c r="S32" s="48"/>
      <c r="T32" s="164"/>
    </row>
    <row r="33" spans="1:26" s="15" customFormat="1" ht="42.75" customHeight="1">
      <c r="A33" s="195"/>
      <c r="B33" s="159" t="str">
        <f>VLOOKUP(C33,'[1]HCM 1'!$B$3:$G$1710,2,0)</f>
        <v>NBTS01111</v>
      </c>
      <c r="C33" s="171" t="s">
        <v>273</v>
      </c>
      <c r="D33" s="51">
        <v>5</v>
      </c>
      <c r="E33" s="51">
        <v>5</v>
      </c>
      <c r="F33" s="13">
        <f t="shared" si="21"/>
        <v>1</v>
      </c>
      <c r="G33" s="30">
        <f>+IF(F33&gt;=100%,800000,IF(F33&gt;=80%,500000,0))</f>
        <v>800000</v>
      </c>
      <c r="H33" s="45">
        <v>257365.32282656207</v>
      </c>
      <c r="I33" s="45">
        <v>259432.80000000002</v>
      </c>
      <c r="J33" s="106">
        <f t="shared" si="22"/>
        <v>1.0080332390965943</v>
      </c>
      <c r="K33" s="30">
        <f t="shared" ref="K33:K36" si="27">IF(AND(J33&gt;=90%,J33&lt;95%),1200000,IF(AND(J33&gt;=95%,J33&lt;100%),1500000,IF(J33&gt;=100%,2000000,0)))</f>
        <v>2000000</v>
      </c>
      <c r="L33" s="30">
        <f t="shared" si="23"/>
        <v>1000000</v>
      </c>
      <c r="M33" s="51">
        <v>5</v>
      </c>
      <c r="N33" s="51">
        <v>5</v>
      </c>
      <c r="O33" s="96">
        <f>+IF(N33=0,0,N33/M33)</f>
        <v>1</v>
      </c>
      <c r="P33" s="30">
        <f>+IF(O33&gt;=100%,2200000,IF(O33&gt;=80%,1500000,0))</f>
        <v>2200000</v>
      </c>
      <c r="Q33" s="14">
        <f>+SUM(L33,P33,K33,G33)</f>
        <v>6000000</v>
      </c>
      <c r="R33" s="14">
        <f t="shared" si="26"/>
        <v>6000000</v>
      </c>
      <c r="S33" s="48"/>
      <c r="T33" s="165"/>
    </row>
    <row r="34" spans="1:26" s="15" customFormat="1" ht="42.75" customHeight="1">
      <c r="A34" s="195"/>
      <c r="B34" s="159" t="str">
        <f>VLOOKUP(C34,'[1]HCM 1'!$B$3:$G$1710,2,0)</f>
        <v>NBTS00617</v>
      </c>
      <c r="C34" s="171" t="s">
        <v>276</v>
      </c>
      <c r="D34" s="51">
        <v>5</v>
      </c>
      <c r="E34" s="51">
        <v>5</v>
      </c>
      <c r="F34" s="13">
        <f t="shared" si="21"/>
        <v>1</v>
      </c>
      <c r="G34" s="30">
        <f>+IF(F34&gt;=100%,800000,IF(F34&gt;=80%,500000,0))</f>
        <v>800000</v>
      </c>
      <c r="H34" s="45">
        <v>343153.76376874949</v>
      </c>
      <c r="I34" s="45">
        <v>346518.64</v>
      </c>
      <c r="J34" s="106">
        <f t="shared" si="22"/>
        <v>1.0098057389617272</v>
      </c>
      <c r="K34" s="30">
        <f t="shared" si="27"/>
        <v>2000000</v>
      </c>
      <c r="L34" s="30">
        <f t="shared" si="23"/>
        <v>1000000</v>
      </c>
      <c r="M34" s="51">
        <v>5</v>
      </c>
      <c r="N34" s="51">
        <v>5</v>
      </c>
      <c r="O34" s="96">
        <f t="shared" si="24"/>
        <v>1</v>
      </c>
      <c r="P34" s="30">
        <f>+IF(O34&gt;=100%,2200000,IF(O34&gt;=80%,1500000,0))</f>
        <v>2200000</v>
      </c>
      <c r="Q34" s="14">
        <f t="shared" si="25"/>
        <v>6000000</v>
      </c>
      <c r="R34" s="14">
        <f t="shared" si="26"/>
        <v>6000000</v>
      </c>
      <c r="S34" s="48"/>
      <c r="T34" s="164"/>
    </row>
    <row r="35" spans="1:26" s="15" customFormat="1" ht="42.75" customHeight="1">
      <c r="A35" s="195"/>
      <c r="B35" s="159" t="str">
        <f>VLOOKUP(C35,'[1]HCM 1'!$B$3:$G$1710,2,0)</f>
        <v>NBTS01286</v>
      </c>
      <c r="C35" s="171" t="s">
        <v>275</v>
      </c>
      <c r="D35" s="51">
        <v>5</v>
      </c>
      <c r="E35" s="51">
        <v>5</v>
      </c>
      <c r="F35" s="13">
        <f t="shared" si="21"/>
        <v>1</v>
      </c>
      <c r="G35" s="30">
        <f>+IF(F35&gt;=100%,800000,IF(F35&gt;=80%,500000,0))</f>
        <v>800000</v>
      </c>
      <c r="H35" s="45">
        <v>257365.32282656207</v>
      </c>
      <c r="I35" s="45">
        <v>259302.2</v>
      </c>
      <c r="J35" s="106">
        <f t="shared" si="22"/>
        <v>1.0075257892250822</v>
      </c>
      <c r="K35" s="30">
        <f t="shared" si="27"/>
        <v>2000000</v>
      </c>
      <c r="L35" s="30">
        <f t="shared" si="23"/>
        <v>1000000</v>
      </c>
      <c r="M35" s="51">
        <v>5</v>
      </c>
      <c r="N35" s="51">
        <v>5</v>
      </c>
      <c r="O35" s="13">
        <f t="shared" si="24"/>
        <v>1</v>
      </c>
      <c r="P35" s="30">
        <f>+IF(O35&gt;=100%,2200000,IF(O35&gt;=80%,1500000,0))</f>
        <v>2200000</v>
      </c>
      <c r="Q35" s="14">
        <f t="shared" si="25"/>
        <v>6000000</v>
      </c>
      <c r="R35" s="14">
        <f t="shared" si="26"/>
        <v>6000000</v>
      </c>
      <c r="S35" s="48"/>
      <c r="T35" s="164"/>
      <c r="U35" s="153"/>
      <c r="V35" s="153"/>
    </row>
    <row r="36" spans="1:26" s="15" customFormat="1" ht="42.75" customHeight="1">
      <c r="A36" s="196"/>
      <c r="B36" s="159" t="str">
        <f>VLOOKUP(C36,'[1]HCM 1'!$B$3:$G$1710,2,0)</f>
        <v>NBTS00616</v>
      </c>
      <c r="C36" s="171" t="s">
        <v>269</v>
      </c>
      <c r="D36" s="51">
        <v>5</v>
      </c>
      <c r="E36" s="51">
        <v>5</v>
      </c>
      <c r="F36" s="13">
        <f>+IF(E36=0,0,E36/D36)</f>
        <v>1</v>
      </c>
      <c r="G36" s="30">
        <f>+IF(F36&gt;=100%,800000,IF(F36&gt;=80%,500000,0))</f>
        <v>800000</v>
      </c>
      <c r="H36" s="45">
        <v>343153.76376874949</v>
      </c>
      <c r="I36" s="45">
        <v>351850.28</v>
      </c>
      <c r="J36" s="106">
        <f t="shared" si="22"/>
        <v>1.0253429137298087</v>
      </c>
      <c r="K36" s="30">
        <f t="shared" si="27"/>
        <v>2000000</v>
      </c>
      <c r="L36" s="30">
        <f t="shared" si="23"/>
        <v>1000000</v>
      </c>
      <c r="M36" s="51">
        <v>5</v>
      </c>
      <c r="N36" s="51">
        <v>5</v>
      </c>
      <c r="O36" s="13">
        <f>+IF(N36=0,0,N36/M36)</f>
        <v>1</v>
      </c>
      <c r="P36" s="30">
        <f>+IF(O36&gt;=100%,2200000,IF(O36&gt;=80%,1500000,0))</f>
        <v>2200000</v>
      </c>
      <c r="Q36" s="14">
        <f>+SUM(L36,P36,K36,G36)</f>
        <v>6000000</v>
      </c>
      <c r="R36" s="14">
        <f t="shared" si="26"/>
        <v>6000000</v>
      </c>
      <c r="S36" s="48"/>
      <c r="T36" s="164"/>
      <c r="U36" s="153"/>
      <c r="V36" s="153"/>
    </row>
    <row r="37" spans="1:26" s="15" customFormat="1" ht="42.75" customHeight="1">
      <c r="A37" s="193" t="s">
        <v>263</v>
      </c>
      <c r="B37" s="159" t="str">
        <f>VLOOKUP(C37,'[1]HCM 1'!$B$3:$G$1710,2,0)</f>
        <v>NBTS00614</v>
      </c>
      <c r="C37" s="171" t="s">
        <v>246</v>
      </c>
      <c r="D37" s="51">
        <v>5</v>
      </c>
      <c r="E37" s="51">
        <v>5</v>
      </c>
      <c r="F37" s="13">
        <f t="shared" si="21"/>
        <v>1</v>
      </c>
      <c r="G37" s="30">
        <f t="shared" ref="G37:G38" si="28">+IF(F37&gt;=100%,1500000,IF(F37&gt;=80%,1000000,0))</f>
        <v>1500000</v>
      </c>
      <c r="H37" s="45">
        <v>232796</v>
      </c>
      <c r="I37" s="45">
        <v>254421.285065</v>
      </c>
      <c r="J37" s="106">
        <f t="shared" si="22"/>
        <v>1.09289371408873</v>
      </c>
      <c r="K37" s="30">
        <f t="shared" ref="K37:K38" si="29">IF(AND(J37&gt;=90%,J37&lt;95%),1000000,IF(AND(J37&gt;=95%,J37&lt;100%),1300000,IF(J37&gt;=100%,2000000,0)))</f>
        <v>2000000</v>
      </c>
      <c r="L37" s="30">
        <f t="shared" si="23"/>
        <v>1000000</v>
      </c>
      <c r="M37" s="51">
        <v>5</v>
      </c>
      <c r="N37" s="51">
        <v>5</v>
      </c>
      <c r="O37" s="13">
        <f t="shared" si="24"/>
        <v>1</v>
      </c>
      <c r="P37" s="30">
        <f>+IF(O37&gt;=100%,1500000,IF(O37&gt;=80%,1000000,0))</f>
        <v>1500000</v>
      </c>
      <c r="Q37" s="14">
        <f t="shared" si="25"/>
        <v>6000000</v>
      </c>
      <c r="R37" s="14">
        <f t="shared" si="26"/>
        <v>6000000</v>
      </c>
      <c r="S37" s="48"/>
      <c r="T37" s="164"/>
    </row>
    <row r="38" spans="1:26" s="15" customFormat="1" ht="42.75" customHeight="1">
      <c r="A38" s="193"/>
      <c r="B38" s="159" t="str">
        <f>VLOOKUP(C38,'[1]HCM 1'!$B$3:$G$1710,2,0)</f>
        <v>NBTS00618</v>
      </c>
      <c r="C38" s="171" t="s">
        <v>260</v>
      </c>
      <c r="D38" s="51">
        <v>5</v>
      </c>
      <c r="E38" s="51">
        <v>5</v>
      </c>
      <c r="F38" s="13">
        <f t="shared" si="21"/>
        <v>1</v>
      </c>
      <c r="G38" s="30">
        <f t="shared" si="28"/>
        <v>1500000</v>
      </c>
      <c r="H38" s="45">
        <v>185112</v>
      </c>
      <c r="I38" s="45">
        <v>195432.89413999999</v>
      </c>
      <c r="J38" s="106">
        <f t="shared" si="22"/>
        <v>1.0557548626777302</v>
      </c>
      <c r="K38" s="30">
        <f t="shared" si="29"/>
        <v>2000000</v>
      </c>
      <c r="L38" s="30">
        <f t="shared" si="23"/>
        <v>1000000</v>
      </c>
      <c r="M38" s="51">
        <v>5</v>
      </c>
      <c r="N38" s="51">
        <v>5</v>
      </c>
      <c r="O38" s="13">
        <f t="shared" si="24"/>
        <v>1</v>
      </c>
      <c r="P38" s="30">
        <f>+IF(O38&gt;=100%,1500000,IF(O38&gt;=80%,1000000,0))</f>
        <v>1500000</v>
      </c>
      <c r="Q38" s="14">
        <f>+SUM(L38,P38,K38,G38)</f>
        <v>6000000</v>
      </c>
      <c r="R38" s="14">
        <f>+Q38</f>
        <v>6000000</v>
      </c>
      <c r="S38" s="48"/>
      <c r="T38" s="164"/>
    </row>
    <row r="39" spans="1:26" s="31" customFormat="1" ht="36" customHeight="1" thickBot="1">
      <c r="A39" s="40"/>
      <c r="B39" s="157"/>
      <c r="C39" s="53" t="s">
        <v>264</v>
      </c>
      <c r="D39" s="52">
        <f>SUM(D32:D38)</f>
        <v>35</v>
      </c>
      <c r="E39" s="33">
        <f>SUM(E32:E38)</f>
        <v>35</v>
      </c>
      <c r="F39" s="34">
        <f>+IF(E39=0,0,E39/D39)</f>
        <v>1</v>
      </c>
      <c r="G39" s="35">
        <f>SUM(G32:G38)</f>
        <v>7000000</v>
      </c>
      <c r="H39" s="49">
        <f>SUM(H32:H38)</f>
        <v>2133676.8188437475</v>
      </c>
      <c r="I39" s="33">
        <f>SUM(I32:I38)</f>
        <v>2193150.8992050001</v>
      </c>
      <c r="J39" s="107">
        <f t="shared" si="22"/>
        <v>1.0278739872111851</v>
      </c>
      <c r="K39" s="33">
        <f>+SUM(K32:K38)</f>
        <v>14000000</v>
      </c>
      <c r="L39" s="104">
        <f>+SUM(L32:L38)</f>
        <v>7000000</v>
      </c>
      <c r="M39" s="47">
        <f>+SUM(M32:M38)</f>
        <v>35</v>
      </c>
      <c r="N39" s="33">
        <f>+SUM(N32:N38)</f>
        <v>35</v>
      </c>
      <c r="O39" s="34">
        <f t="shared" si="24"/>
        <v>1</v>
      </c>
      <c r="P39" s="35">
        <f>+SUM(P32:P38)</f>
        <v>14000000</v>
      </c>
      <c r="Q39" s="49">
        <f>+SUM(Q32:Q38)</f>
        <v>42000000</v>
      </c>
      <c r="R39" s="47">
        <f>+SUM(R32:R38)</f>
        <v>42000000</v>
      </c>
      <c r="S39" s="113"/>
      <c r="T39" s="166"/>
    </row>
    <row r="40" spans="1:26">
      <c r="T40" s="167"/>
    </row>
    <row r="41" spans="1:26" s="138" customFormat="1" ht="18.75" thickBot="1">
      <c r="G41" s="139">
        <f>+SUM(G39,G28,G17)</f>
        <v>28300000</v>
      </c>
      <c r="J41" s="139"/>
      <c r="K41" s="139">
        <f>+SUM(K39,K28,K17)</f>
        <v>29300000</v>
      </c>
      <c r="L41" s="139">
        <f>+SUM(L39,L28,L17)</f>
        <v>14000000</v>
      </c>
      <c r="N41" s="140"/>
      <c r="P41" s="139">
        <f>+SUM(P39,P28,P17)</f>
        <v>43700000</v>
      </c>
      <c r="Q41" s="139">
        <f>+SUM(Q39,Q28,Q17)</f>
        <v>115300000</v>
      </c>
      <c r="R41" s="139">
        <f>+SUM(R39,R28,R17)</f>
        <v>115300000</v>
      </c>
      <c r="T41" s="168"/>
    </row>
    <row r="42" spans="1:26" s="9" customFormat="1" ht="41.25" customHeight="1">
      <c r="A42" s="189" t="s">
        <v>1</v>
      </c>
      <c r="B42" s="187" t="s">
        <v>270</v>
      </c>
      <c r="C42" s="191" t="s">
        <v>19</v>
      </c>
      <c r="D42" s="179" t="s">
        <v>267</v>
      </c>
      <c r="E42" s="180"/>
      <c r="F42" s="180"/>
      <c r="G42" s="181"/>
      <c r="H42" s="179" t="s">
        <v>13</v>
      </c>
      <c r="I42" s="180"/>
      <c r="J42" s="180"/>
      <c r="K42" s="180"/>
      <c r="L42" s="181"/>
      <c r="M42" s="179" t="s">
        <v>24</v>
      </c>
      <c r="N42" s="180"/>
      <c r="O42" s="180"/>
      <c r="P42" s="180"/>
      <c r="Q42" s="181"/>
      <c r="R42" s="199" t="s">
        <v>268</v>
      </c>
      <c r="S42" s="180"/>
      <c r="T42" s="180"/>
      <c r="U42" s="181"/>
      <c r="V42" s="197" t="s">
        <v>271</v>
      </c>
      <c r="W42" s="200" t="s">
        <v>2</v>
      </c>
      <c r="X42" s="202" t="s">
        <v>29</v>
      </c>
      <c r="Y42" s="197" t="s">
        <v>15</v>
      </c>
    </row>
    <row r="43" spans="1:26" s="9" customFormat="1" ht="43.5" customHeight="1">
      <c r="A43" s="190"/>
      <c r="B43" s="188"/>
      <c r="C43" s="192"/>
      <c r="D43" s="50" t="s">
        <v>3</v>
      </c>
      <c r="E43" s="44" t="s">
        <v>4</v>
      </c>
      <c r="F43" s="12" t="s">
        <v>5</v>
      </c>
      <c r="G43" s="29" t="s">
        <v>6</v>
      </c>
      <c r="H43" s="50" t="s">
        <v>3</v>
      </c>
      <c r="I43" s="44" t="s">
        <v>4</v>
      </c>
      <c r="J43" s="12" t="s">
        <v>5</v>
      </c>
      <c r="K43" s="102" t="s">
        <v>6</v>
      </c>
      <c r="L43" s="103" t="s">
        <v>251</v>
      </c>
      <c r="M43" s="46" t="s">
        <v>3</v>
      </c>
      <c r="N43" s="102" t="s">
        <v>4</v>
      </c>
      <c r="O43" s="12" t="s">
        <v>5</v>
      </c>
      <c r="P43" s="102" t="s">
        <v>6</v>
      </c>
      <c r="Q43" s="103" t="s">
        <v>251</v>
      </c>
      <c r="R43" s="50" t="s">
        <v>3</v>
      </c>
      <c r="S43" s="150" t="s">
        <v>4</v>
      </c>
      <c r="T43" s="12" t="s">
        <v>5</v>
      </c>
      <c r="U43" s="29" t="s">
        <v>6</v>
      </c>
      <c r="V43" s="198"/>
      <c r="W43" s="201"/>
      <c r="X43" s="203"/>
      <c r="Y43" s="198"/>
    </row>
    <row r="44" spans="1:26" s="37" customFormat="1" ht="36" customHeight="1">
      <c r="A44" s="57" t="s">
        <v>18</v>
      </c>
      <c r="B44" s="159" t="s">
        <v>288</v>
      </c>
      <c r="C44" s="58" t="s">
        <v>287</v>
      </c>
      <c r="D44" s="55">
        <f>SUM(D14:D16)+SUM(M14:M16)</f>
        <v>30</v>
      </c>
      <c r="E44" s="55">
        <f>SUM(E14:E16)+SUM(N14:N16)</f>
        <v>30</v>
      </c>
      <c r="F44" s="39">
        <f>+IF(E44=0,0,E44/D44)</f>
        <v>1</v>
      </c>
      <c r="G44" s="30">
        <f>+IF(F44&gt;=100%,1500000,IF(F44&gt;=95%,1200000,0))</f>
        <v>1500000</v>
      </c>
      <c r="H44" s="115">
        <f>+SUM(H15:H16)</f>
        <v>570000</v>
      </c>
      <c r="I44" s="116">
        <f>+SUM(I15:I16)</f>
        <v>619482.84050499997</v>
      </c>
      <c r="J44" s="97">
        <f>+IF(I44=0,0,I44/H44)</f>
        <v>1.086812000885965</v>
      </c>
      <c r="K44" s="56">
        <f>(+IF(AND(J44&gt;=90%,J44&lt;95%),500000,IF(AND(J44&gt;=95%,J44&lt;100%),700000,IF(J44&gt;=100%,1000000,0))))</f>
        <v>1000000</v>
      </c>
      <c r="L44" s="30">
        <f>IF(J44&gt;=100%,1500000,0)</f>
        <v>1500000</v>
      </c>
      <c r="M44" s="109">
        <f>H44</f>
        <v>570000</v>
      </c>
      <c r="N44" s="109">
        <f>I44</f>
        <v>619482.84050499997</v>
      </c>
      <c r="O44" s="39">
        <f t="shared" ref="O44:O50" si="30">+IF(N44=0,0,N44/M44)</f>
        <v>1.086812000885965</v>
      </c>
      <c r="P44" s="56">
        <f>(+IF(AND(O44&gt;=90%,O44&lt;95%),9600000,IF(AND(O44&gt;=95%,O44&lt;100%),1260000,IF(O44&gt;=100%,1920000,0))))</f>
        <v>1920000</v>
      </c>
      <c r="Q44" s="112"/>
      <c r="R44" s="55"/>
      <c r="S44" s="55"/>
      <c r="T44" s="39"/>
      <c r="U44" s="56">
        <f>(+IF(AND(T44&gt;=80%,T44&lt;90%),1000000,IF(AND(T44&gt;=90%,T44&lt;100%),1300000,IF(T44&gt;=100%,2000000,0))))</f>
        <v>0</v>
      </c>
      <c r="V44" s="160"/>
      <c r="W44" s="55">
        <f>+SUM(P44,U44,K44,G44,L44,Q44)</f>
        <v>5920000</v>
      </c>
      <c r="X44" s="56">
        <f t="shared" ref="X44:X46" si="31">+W44-Y44</f>
        <v>5920000</v>
      </c>
      <c r="Y44" s="59"/>
    </row>
    <row r="45" spans="1:26" s="37" customFormat="1" ht="36" customHeight="1">
      <c r="A45" s="57" t="s">
        <v>18</v>
      </c>
      <c r="B45" s="159" t="str">
        <f>VLOOKUP(C45,'[1]HCM 1'!$B$3:$G$171,2,0)</f>
        <v>NBTS00605</v>
      </c>
      <c r="C45" s="58" t="s">
        <v>28</v>
      </c>
      <c r="D45" s="55">
        <f>+SUM(D6:D12)+SUM(M6:M12)</f>
        <v>70</v>
      </c>
      <c r="E45" s="55">
        <f>+SUM(E6:E12)+SUM(N6:N12)</f>
        <v>70</v>
      </c>
      <c r="F45" s="39">
        <f t="shared" ref="F45:F50" si="32">+IF(E45=0,0,E45/D45)</f>
        <v>1</v>
      </c>
      <c r="G45" s="30">
        <f t="shared" ref="G45:G47" si="33">+IF(F45&gt;=100%,1500000,IF(F45&gt;=95%,1200000,0))</f>
        <v>1500000</v>
      </c>
      <c r="H45" s="115">
        <f>+SUM(H6:H14)</f>
        <v>1949022</v>
      </c>
      <c r="I45" s="115">
        <f>+SUM(I6:I14)</f>
        <v>1471693.7229280001</v>
      </c>
      <c r="J45" s="39">
        <f t="shared" ref="J45:J50" si="34">+IF(I45=0,0,I45/H45)</f>
        <v>0.75509343810793317</v>
      </c>
      <c r="K45" s="56">
        <f t="shared" ref="K45:K47" si="35">(+IF(AND(J45&gt;=90%,J45&lt;95%),500000,IF(AND(J45&gt;=95%,J45&lt;100%),700000,IF(J45&gt;=100%,1000000,0))))</f>
        <v>0</v>
      </c>
      <c r="L45" s="30">
        <f t="shared" ref="L45:L47" si="36">IF(J45&gt;=100%,1500000,0)</f>
        <v>0</v>
      </c>
      <c r="M45" s="109">
        <f>H45</f>
        <v>1949022</v>
      </c>
      <c r="N45" s="109">
        <f>I45</f>
        <v>1471693.7229280001</v>
      </c>
      <c r="O45" s="39">
        <f t="shared" si="30"/>
        <v>0.75509343810793317</v>
      </c>
      <c r="P45" s="56">
        <f t="shared" ref="P45:P47" si="37">(+IF(AND(O45&gt;=90%,O45&lt;95%),9600000,IF(AND(O45&gt;=95%,O45&lt;100%),1260000,IF(O45&gt;=100%,1920000,0))))</f>
        <v>0</v>
      </c>
      <c r="Q45" s="112"/>
      <c r="R45" s="55"/>
      <c r="S45" s="55"/>
      <c r="T45" s="39"/>
      <c r="U45" s="56">
        <f t="shared" ref="U45:U47" si="38">(+IF(AND(T45&gt;=80%,T45&lt;90%),1000000,IF(AND(T45&gt;=90%,T45&lt;100%),1300000,IF(T45&gt;=100%,2000000,0))))</f>
        <v>0</v>
      </c>
      <c r="V45" s="160"/>
      <c r="W45" s="55">
        <f t="shared" ref="W45:W47" si="39">+SUM(P45,U45,K45,G45,L45,Q45)</f>
        <v>1500000</v>
      </c>
      <c r="X45" s="56">
        <f t="shared" si="31"/>
        <v>1500000</v>
      </c>
      <c r="Y45" s="59"/>
    </row>
    <row r="46" spans="1:26" s="37" customFormat="1" ht="36" customHeight="1">
      <c r="A46" s="57" t="s">
        <v>18</v>
      </c>
      <c r="B46" s="159" t="str">
        <f>VLOOKUP(C46,'[1]HCM 1'!$B$3:$G$171,2,0)</f>
        <v>NBTS00596</v>
      </c>
      <c r="C46" s="58" t="s">
        <v>26</v>
      </c>
      <c r="D46" s="55">
        <f>+D28+M28</f>
        <v>60</v>
      </c>
      <c r="E46" s="55">
        <f>+E28+N28</f>
        <v>60</v>
      </c>
      <c r="F46" s="39">
        <f t="shared" si="32"/>
        <v>1</v>
      </c>
      <c r="G46" s="30">
        <f t="shared" si="33"/>
        <v>1500000</v>
      </c>
      <c r="H46" s="115">
        <f>+H28</f>
        <v>2089046.3635132532</v>
      </c>
      <c r="I46" s="116">
        <f>+I28</f>
        <v>2228327.2000000002</v>
      </c>
      <c r="J46" s="97">
        <f t="shared" si="34"/>
        <v>1.0666719700047784</v>
      </c>
      <c r="K46" s="56">
        <f t="shared" si="35"/>
        <v>1000000</v>
      </c>
      <c r="L46" s="30">
        <f t="shared" si="36"/>
        <v>1500000</v>
      </c>
      <c r="M46" s="109">
        <v>534338</v>
      </c>
      <c r="N46" s="38">
        <v>0</v>
      </c>
      <c r="O46" s="39">
        <f t="shared" si="30"/>
        <v>0</v>
      </c>
      <c r="P46" s="56">
        <f t="shared" si="37"/>
        <v>0</v>
      </c>
      <c r="Q46" s="112"/>
      <c r="R46" s="55"/>
      <c r="S46" s="55"/>
      <c r="T46" s="39"/>
      <c r="U46" s="56">
        <f t="shared" si="38"/>
        <v>0</v>
      </c>
      <c r="V46" s="160"/>
      <c r="W46" s="55">
        <f t="shared" si="39"/>
        <v>4000000</v>
      </c>
      <c r="X46" s="56">
        <f t="shared" si="31"/>
        <v>4000000</v>
      </c>
      <c r="Y46" s="38"/>
      <c r="Z46" s="169"/>
    </row>
    <row r="47" spans="1:26" s="37" customFormat="1" ht="36" customHeight="1">
      <c r="A47" s="57" t="s">
        <v>18</v>
      </c>
      <c r="B47" s="159" t="str">
        <f>VLOOKUP(C47,'[1]HCM 1'!$B$3:$G$171,2,0)</f>
        <v>NBTS00611</v>
      </c>
      <c r="C47" s="58" t="s">
        <v>261</v>
      </c>
      <c r="D47" s="55">
        <f>D39+M39</f>
        <v>70</v>
      </c>
      <c r="E47" s="55">
        <f>E39+N39</f>
        <v>70</v>
      </c>
      <c r="F47" s="39">
        <f t="shared" si="32"/>
        <v>1</v>
      </c>
      <c r="G47" s="30">
        <f t="shared" si="33"/>
        <v>1500000</v>
      </c>
      <c r="H47" s="115">
        <f>H39</f>
        <v>2133676.8188437475</v>
      </c>
      <c r="I47" s="115">
        <f>I39</f>
        <v>2193150.8992050001</v>
      </c>
      <c r="J47" s="39">
        <f t="shared" si="34"/>
        <v>1.0278739872111851</v>
      </c>
      <c r="K47" s="56">
        <f t="shared" si="35"/>
        <v>1000000</v>
      </c>
      <c r="L47" s="30">
        <f t="shared" si="36"/>
        <v>1500000</v>
      </c>
      <c r="M47" s="109">
        <f>626862.415992337+SUM(H37:H38)</f>
        <v>1044770.415992337</v>
      </c>
      <c r="N47" s="38">
        <f>409897.2548+SUM(I37:I38)</f>
        <v>859751.43400499993</v>
      </c>
      <c r="O47" s="39">
        <f t="shared" si="30"/>
        <v>0.82290943622135049</v>
      </c>
      <c r="P47" s="56">
        <f t="shared" si="37"/>
        <v>0</v>
      </c>
      <c r="Q47" s="112"/>
      <c r="R47" s="55"/>
      <c r="S47" s="55"/>
      <c r="T47" s="39"/>
      <c r="U47" s="56">
        <f t="shared" si="38"/>
        <v>0</v>
      </c>
      <c r="V47" s="160"/>
      <c r="W47" s="55">
        <f t="shared" si="39"/>
        <v>4000000</v>
      </c>
      <c r="X47" s="56">
        <f t="shared" ref="X47" si="40">+W47-Y47</f>
        <v>4000000</v>
      </c>
      <c r="Y47" s="59"/>
    </row>
    <row r="48" spans="1:26" s="37" customFormat="1" ht="36" customHeight="1">
      <c r="A48" s="117" t="s">
        <v>247</v>
      </c>
      <c r="B48" s="121" t="s">
        <v>272</v>
      </c>
      <c r="C48" s="118" t="s">
        <v>274</v>
      </c>
      <c r="D48" s="119"/>
      <c r="E48" s="119"/>
      <c r="F48" s="120"/>
      <c r="G48" s="121"/>
      <c r="H48" s="122">
        <f>H47</f>
        <v>2133676.8188437475</v>
      </c>
      <c r="I48" s="122">
        <f>I47</f>
        <v>2193150.8992050001</v>
      </c>
      <c r="J48" s="120">
        <f t="shared" si="34"/>
        <v>1.0278739872111851</v>
      </c>
      <c r="K48" s="123">
        <f>(+IF(AND(J48&gt;=90%,J48&lt;95%),1200000,IF(AND(J48&gt;=95%,J48&lt;100%),1500000,IF(J48&gt;=100%,1700000,0))))</f>
        <v>1700000</v>
      </c>
      <c r="L48" s="124">
        <f>IF(J48&gt;=100%,2500000,0)</f>
        <v>2500000</v>
      </c>
      <c r="M48" s="124">
        <f>M47</f>
        <v>1044770.415992337</v>
      </c>
      <c r="N48" s="124">
        <f>N47</f>
        <v>859751.43400499993</v>
      </c>
      <c r="O48" s="120">
        <f t="shared" si="30"/>
        <v>0.82290943622135049</v>
      </c>
      <c r="P48" s="123">
        <f>(+IF(AND(O48&gt;=90%,O48&lt;95%),2700000,IF(AND(O48&gt;=95%,O48&lt;100%),4500000,IF(O48&gt;=100%,6000000,0))))</f>
        <v>0</v>
      </c>
      <c r="Q48" s="125"/>
      <c r="R48" s="119"/>
      <c r="S48" s="119"/>
      <c r="T48" s="120"/>
      <c r="U48" s="123">
        <f>(+IF(AND(T48&gt;=80%,T48&lt;90%),1000000,IF(AND(T48&gt;=90%,T48&lt;100%),2000000,IF(T48&gt;=100%,3000000,0))))</f>
        <v>0</v>
      </c>
      <c r="V48" s="123"/>
      <c r="W48" s="126">
        <f>+SUM(P48,U48,K48,G48,L48,Q48,V48)</f>
        <v>4200000</v>
      </c>
      <c r="X48" s="121">
        <f>+W48-Y48</f>
        <v>4200000</v>
      </c>
      <c r="Y48" s="127"/>
    </row>
    <row r="49" spans="1:26" s="37" customFormat="1" ht="36" customHeight="1">
      <c r="A49" s="117" t="s">
        <v>247</v>
      </c>
      <c r="B49" s="121" t="str">
        <f>VLOOKUP(C49,'[1]HCM 1'!$B$3:$G$171,2,0)</f>
        <v>NBTS00591</v>
      </c>
      <c r="C49" s="118" t="s">
        <v>252</v>
      </c>
      <c r="D49" s="119"/>
      <c r="E49" s="119"/>
      <c r="F49" s="120"/>
      <c r="G49" s="121"/>
      <c r="H49" s="119">
        <f>SUM(H44:H46)</f>
        <v>4608068.3635132536</v>
      </c>
      <c r="I49" s="123">
        <f>SUM(I44:I46)</f>
        <v>4319503.7634330001</v>
      </c>
      <c r="J49" s="128">
        <f t="shared" si="34"/>
        <v>0.93737840298440189</v>
      </c>
      <c r="K49" s="123">
        <f>(+IF(AND(J49&gt;=90%,J49&lt;95%),1200000,IF(AND(J49&gt;=95%,J49&lt;100%),1500000,IF(J49&gt;=100%,1700000,0))))</f>
        <v>1200000</v>
      </c>
      <c r="L49" s="124">
        <f>IF(J49&gt;=100%,2500000,0)</f>
        <v>0</v>
      </c>
      <c r="M49" s="124">
        <f>SUM(M44:M46)</f>
        <v>3053360</v>
      </c>
      <c r="N49" s="124">
        <f>SUM(N44:N46)</f>
        <v>2091176.5634330001</v>
      </c>
      <c r="O49" s="120">
        <f t="shared" si="30"/>
        <v>0.68487717250275115</v>
      </c>
      <c r="P49" s="123">
        <f>(+IF(AND(O49&gt;=90%,O49&lt;95%),2700000,IF(AND(O49&gt;=95%,O49&lt;100%),4500000,IF(O49&gt;=100%,6000000,0))))</f>
        <v>0</v>
      </c>
      <c r="Q49" s="125"/>
      <c r="R49" s="119"/>
      <c r="S49" s="119"/>
      <c r="T49" s="120"/>
      <c r="U49" s="123">
        <f>(+IF(AND(T49&gt;=80%,T49&lt;90%),1000000,IF(AND(T49&gt;=90%,T49&lt;100%),2000000,IF(T49&gt;=100%,3000000,0))))</f>
        <v>0</v>
      </c>
      <c r="V49" s="123"/>
      <c r="W49" s="126">
        <f>+SUM(P49,U49,K49,G49,L49,Q49,V49)</f>
        <v>1200000</v>
      </c>
      <c r="X49" s="121">
        <f t="shared" ref="X49:X50" si="41">+W49-Y49</f>
        <v>1200000</v>
      </c>
      <c r="Y49" s="127"/>
      <c r="Z49" s="161"/>
    </row>
    <row r="50" spans="1:26" s="137" customFormat="1" ht="36" hidden="1" customHeight="1">
      <c r="A50" s="129"/>
      <c r="B50" s="158"/>
      <c r="C50" s="118" t="s">
        <v>16</v>
      </c>
      <c r="D50" s="130">
        <f>SUM(D48:D49)</f>
        <v>0</v>
      </c>
      <c r="E50" s="130">
        <f>SUM(E48:E49)</f>
        <v>0</v>
      </c>
      <c r="F50" s="131">
        <f t="shared" si="32"/>
        <v>0</v>
      </c>
      <c r="G50" s="132"/>
      <c r="H50" s="130">
        <f>SUM(H48:H49)</f>
        <v>6741745.1823570011</v>
      </c>
      <c r="I50" s="130">
        <f>SUM(I48:I49)</f>
        <v>6512654.6626380002</v>
      </c>
      <c r="J50" s="131">
        <f t="shared" si="34"/>
        <v>0.96601910729012341</v>
      </c>
      <c r="K50" s="133"/>
      <c r="L50" s="123">
        <f t="shared" ref="L50" si="42">IF(AND(O50&gt;=90%,O50&lt;100%,J50&gt;90%),3000000,IF(AND(O50&gt;=100%,O50&lt;105%,J50&gt;90%),6500000,IF(AND(O50&gt;=105%,J50&gt;90%),7700000,0)))</f>
        <v>0</v>
      </c>
      <c r="M50" s="134">
        <f>SUM(M48:M49)</f>
        <v>4098130.4159923373</v>
      </c>
      <c r="N50" s="134">
        <f>SUM(N48:N49)</f>
        <v>2950927.997438</v>
      </c>
      <c r="O50" s="131">
        <f t="shared" si="30"/>
        <v>0.72006688365076121</v>
      </c>
      <c r="P50" s="133"/>
      <c r="Q50" s="135"/>
      <c r="R50" s="134">
        <f>SUM(R48:R49)</f>
        <v>0</v>
      </c>
      <c r="S50" s="134">
        <f>SUM(S48:S49)</f>
        <v>0</v>
      </c>
      <c r="T50" s="131">
        <f>+IF(S50=0,0,S50/R50)</f>
        <v>0</v>
      </c>
      <c r="U50" s="132"/>
      <c r="V50" s="123">
        <f t="shared" ref="V50" si="43">IF(J50&gt;=100%,10000000,0)</f>
        <v>0</v>
      </c>
      <c r="W50" s="134">
        <f>SUM(W48:W49)</f>
        <v>5400000</v>
      </c>
      <c r="X50" s="121">
        <f t="shared" si="41"/>
        <v>5400000</v>
      </c>
      <c r="Y50" s="136"/>
    </row>
    <row r="51" spans="1:26" s="137" customFormat="1" ht="36" customHeight="1">
      <c r="A51" s="143"/>
      <c r="B51" s="143"/>
      <c r="C51" s="144"/>
      <c r="D51" s="142"/>
      <c r="E51" s="142"/>
      <c r="F51" s="154"/>
      <c r="G51" s="142"/>
      <c r="H51" s="142"/>
      <c r="I51" s="142"/>
      <c r="J51" s="170">
        <f>I48+I49+I51</f>
        <v>6512654.6626380002</v>
      </c>
      <c r="K51" s="142"/>
      <c r="L51" s="146"/>
      <c r="M51" s="142"/>
      <c r="N51" s="142"/>
      <c r="O51" s="145"/>
      <c r="P51" s="142"/>
      <c r="Q51" s="142"/>
      <c r="R51" s="142"/>
      <c r="S51" s="142"/>
      <c r="T51" s="145"/>
      <c r="U51" s="142"/>
      <c r="V51" s="142"/>
      <c r="W51" s="142"/>
      <c r="X51" s="142"/>
      <c r="Y51" s="147"/>
    </row>
    <row r="52" spans="1:26" s="19" customFormat="1" ht="18">
      <c r="E52" s="99"/>
      <c r="G52" s="141"/>
      <c r="H52"/>
      <c r="I52"/>
      <c r="K52" s="141"/>
      <c r="L52" s="141"/>
      <c r="M52" s="141"/>
      <c r="N52" s="141"/>
      <c r="O52"/>
      <c r="P52" s="141"/>
      <c r="T52" s="17"/>
      <c r="U52" s="141"/>
      <c r="V52" s="141"/>
      <c r="X52" s="141"/>
    </row>
    <row r="53" spans="1:26" s="19" customFormat="1" ht="18">
      <c r="G53" s="141"/>
      <c r="K53" s="141"/>
      <c r="L53" s="141"/>
      <c r="M53"/>
      <c r="N53"/>
      <c r="O53"/>
      <c r="P53" s="141"/>
      <c r="T53" s="17"/>
      <c r="U53" s="141"/>
      <c r="V53" s="141"/>
      <c r="X53" s="141"/>
    </row>
    <row r="54" spans="1:26" s="24" customFormat="1" ht="18">
      <c r="C54" s="36" t="s">
        <v>8</v>
      </c>
      <c r="F54" s="36" t="s">
        <v>9</v>
      </c>
      <c r="G54" s="36"/>
      <c r="J54" s="25"/>
      <c r="K54" s="36"/>
      <c r="L54" s="36"/>
      <c r="M54" s="101"/>
      <c r="N54" s="36" t="s">
        <v>9</v>
      </c>
      <c r="P54" s="36"/>
      <c r="R54" s="36" t="s">
        <v>10</v>
      </c>
      <c r="T54" s="25"/>
    </row>
    <row r="55" spans="1:26" s="19" customFormat="1" ht="18">
      <c r="C55" s="18"/>
      <c r="F55" s="18"/>
      <c r="G55" s="18"/>
      <c r="J55" s="20"/>
      <c r="K55" s="18"/>
      <c r="L55" s="18"/>
      <c r="N55" s="21"/>
      <c r="P55" s="21"/>
      <c r="R55" s="21"/>
      <c r="T55" s="20"/>
    </row>
    <row r="56" spans="1:26" s="19" customFormat="1" ht="18">
      <c r="C56" s="18"/>
      <c r="F56" s="18"/>
      <c r="G56" s="18"/>
      <c r="J56" s="20"/>
      <c r="K56" s="18"/>
      <c r="L56" s="18"/>
      <c r="N56" s="21"/>
      <c r="P56" s="21"/>
      <c r="R56" s="21"/>
      <c r="T56" s="20"/>
    </row>
    <row r="57" spans="1:26" s="19" customFormat="1" ht="18">
      <c r="C57" s="18"/>
      <c r="F57" s="18"/>
      <c r="G57" s="18"/>
      <c r="J57" s="20"/>
      <c r="K57" s="18"/>
      <c r="L57" s="18"/>
      <c r="N57" s="21"/>
      <c r="P57" s="21"/>
      <c r="R57" s="21"/>
      <c r="T57" s="20"/>
    </row>
    <row r="58" spans="1:26" s="19" customFormat="1" ht="18">
      <c r="C58" s="18"/>
      <c r="F58" s="18"/>
      <c r="G58" s="18"/>
      <c r="J58" s="20"/>
      <c r="K58" s="18"/>
      <c r="L58" s="18"/>
      <c r="N58" s="21"/>
      <c r="P58" s="21"/>
      <c r="R58" s="21"/>
      <c r="T58" s="20"/>
    </row>
    <row r="59" spans="1:26" s="19" customFormat="1" ht="18">
      <c r="C59" s="18"/>
      <c r="F59" s="18"/>
      <c r="G59" s="18"/>
      <c r="J59" s="20"/>
      <c r="K59" s="18"/>
      <c r="L59" s="18"/>
      <c r="N59" s="21"/>
      <c r="P59" s="21"/>
      <c r="R59" s="21"/>
      <c r="T59" s="20"/>
    </row>
    <row r="60" spans="1:26" s="19" customFormat="1" ht="18">
      <c r="C60" s="18"/>
      <c r="F60" s="18"/>
      <c r="G60" s="18"/>
      <c r="J60" s="20"/>
      <c r="K60" s="18"/>
      <c r="L60" s="18"/>
      <c r="N60" s="21"/>
      <c r="P60" s="21"/>
      <c r="R60" s="21"/>
      <c r="T60" s="20"/>
    </row>
    <row r="61" spans="1:26" ht="18">
      <c r="C61" s="18"/>
      <c r="D61" s="19"/>
      <c r="E61" s="19"/>
      <c r="F61" s="18"/>
      <c r="G61" s="18"/>
      <c r="H61" s="23"/>
      <c r="I61" s="19"/>
      <c r="J61" s="20"/>
      <c r="K61" s="18"/>
      <c r="L61" s="18"/>
      <c r="M61" s="23"/>
      <c r="N61" s="21"/>
      <c r="P61" s="21"/>
      <c r="R61" s="21"/>
      <c r="T61" s="20"/>
    </row>
    <row r="62" spans="1:26" s="27" customFormat="1" ht="18">
      <c r="C62" s="36" t="s">
        <v>293</v>
      </c>
      <c r="D62" s="24"/>
      <c r="E62" s="24"/>
      <c r="F62" s="36" t="s">
        <v>278</v>
      </c>
      <c r="G62" s="36"/>
      <c r="I62" s="24"/>
      <c r="J62" s="25"/>
      <c r="K62" s="36"/>
      <c r="L62" s="36"/>
      <c r="N62" s="36" t="s">
        <v>11</v>
      </c>
      <c r="O62" s="26"/>
      <c r="P62" s="36"/>
      <c r="R62" s="36" t="s">
        <v>12</v>
      </c>
      <c r="T62" s="25"/>
    </row>
    <row r="72" spans="1:3" hidden="1">
      <c r="A72" s="23" t="s">
        <v>26</v>
      </c>
      <c r="C72" s="23" t="s">
        <v>290</v>
      </c>
    </row>
    <row r="73" spans="1:3" hidden="1">
      <c r="A73" s="23" t="s">
        <v>261</v>
      </c>
      <c r="C73" s="23" t="s">
        <v>289</v>
      </c>
    </row>
  </sheetData>
  <mergeCells count="42">
    <mergeCell ref="W42:W43"/>
    <mergeCell ref="X42:X43"/>
    <mergeCell ref="Y42:Y43"/>
    <mergeCell ref="Q30:Q31"/>
    <mergeCell ref="R30:R31"/>
    <mergeCell ref="S30:S31"/>
    <mergeCell ref="V42:V43"/>
    <mergeCell ref="H42:L42"/>
    <mergeCell ref="M42:Q42"/>
    <mergeCell ref="R42:U42"/>
    <mergeCell ref="H30:L30"/>
    <mergeCell ref="M30:P30"/>
    <mergeCell ref="Q4:Q5"/>
    <mergeCell ref="R4:R5"/>
    <mergeCell ref="R20:R21"/>
    <mergeCell ref="S20:S21"/>
    <mergeCell ref="H4:L4"/>
    <mergeCell ref="H20:L20"/>
    <mergeCell ref="M20:P20"/>
    <mergeCell ref="M4:P4"/>
    <mergeCell ref="S4:S5"/>
    <mergeCell ref="Q20:Q21"/>
    <mergeCell ref="A42:A43"/>
    <mergeCell ref="C42:C43"/>
    <mergeCell ref="D42:G42"/>
    <mergeCell ref="A30:A31"/>
    <mergeCell ref="C30:C31"/>
    <mergeCell ref="D30:G30"/>
    <mergeCell ref="A37:A38"/>
    <mergeCell ref="A32:A36"/>
    <mergeCell ref="B30:B31"/>
    <mergeCell ref="B42:B43"/>
    <mergeCell ref="A4:A5"/>
    <mergeCell ref="C4:C5"/>
    <mergeCell ref="D4:G4"/>
    <mergeCell ref="A22:A27"/>
    <mergeCell ref="A6:A16"/>
    <mergeCell ref="A20:A21"/>
    <mergeCell ref="C20:C21"/>
    <mergeCell ref="D20:G20"/>
    <mergeCell ref="B4:B5"/>
    <mergeCell ref="B20:B21"/>
  </mergeCells>
  <printOptions horizontalCentered="1"/>
  <pageMargins left="0.2" right="0" top="0.5" bottom="0" header="0.17" footer="0"/>
  <pageSetup paperSize="9" scale="28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52"/>
  <sheetViews>
    <sheetView workbookViewId="0">
      <selection activeCell="F33" sqref="F33"/>
    </sheetView>
  </sheetViews>
  <sheetFormatPr defaultColWidth="9.140625" defaultRowHeight="15"/>
  <cols>
    <col min="1" max="1" width="5.140625" style="94" bestFit="1" customWidth="1"/>
    <col min="2" max="2" width="17.7109375" style="94" bestFit="1" customWidth="1"/>
    <col min="3" max="3" width="40.140625" style="94" customWidth="1"/>
    <col min="4" max="4" width="18.85546875" style="95" bestFit="1" customWidth="1"/>
    <col min="5" max="5" width="8.5703125" style="95" bestFit="1" customWidth="1"/>
    <col min="6" max="6" width="66.85546875" style="95" customWidth="1"/>
    <col min="7" max="7" width="3.7109375" style="95" bestFit="1" customWidth="1"/>
    <col min="8" max="8" width="3.85546875" style="95" bestFit="1" customWidth="1"/>
    <col min="9" max="9" width="9.140625" style="95"/>
    <col min="10" max="10" width="48.5703125" style="95" customWidth="1"/>
    <col min="11" max="16384" width="9.140625" style="60"/>
  </cols>
  <sheetData>
    <row r="1" spans="1:10">
      <c r="A1" s="205" t="s">
        <v>14</v>
      </c>
      <c r="B1" s="205" t="s">
        <v>20</v>
      </c>
      <c r="C1" s="205" t="s">
        <v>30</v>
      </c>
      <c r="D1" s="205" t="s">
        <v>31</v>
      </c>
      <c r="E1" s="205" t="s">
        <v>32</v>
      </c>
      <c r="F1" s="205" t="s">
        <v>33</v>
      </c>
      <c r="G1" s="205" t="s">
        <v>34</v>
      </c>
      <c r="H1" s="205"/>
      <c r="I1" s="205" t="s">
        <v>35</v>
      </c>
      <c r="J1" s="205" t="s">
        <v>36</v>
      </c>
    </row>
    <row r="2" spans="1:10">
      <c r="A2" s="205"/>
      <c r="B2" s="206"/>
      <c r="C2" s="205"/>
      <c r="D2" s="205"/>
      <c r="E2" s="205"/>
      <c r="F2" s="205"/>
      <c r="G2" s="61" t="s">
        <v>37</v>
      </c>
      <c r="H2" s="61" t="s">
        <v>38</v>
      </c>
      <c r="I2" s="205"/>
      <c r="J2" s="205"/>
    </row>
    <row r="3" spans="1:10">
      <c r="A3" s="204">
        <v>1</v>
      </c>
      <c r="B3" s="62" t="s">
        <v>39</v>
      </c>
      <c r="C3" s="204" t="s">
        <v>40</v>
      </c>
      <c r="D3" s="63" t="s">
        <v>41</v>
      </c>
      <c r="E3" s="64"/>
      <c r="F3" s="65" t="s">
        <v>42</v>
      </c>
      <c r="G3" s="64"/>
      <c r="H3" s="64" t="s">
        <v>43</v>
      </c>
      <c r="I3" s="64">
        <f>IF(G3&lt;&gt;"",5,0)</f>
        <v>0</v>
      </c>
      <c r="J3" s="64" t="s">
        <v>44</v>
      </c>
    </row>
    <row r="4" spans="1:10" hidden="1">
      <c r="A4" s="204"/>
      <c r="B4" s="62" t="s">
        <v>39</v>
      </c>
      <c r="C4" s="204"/>
      <c r="D4" s="63" t="s">
        <v>45</v>
      </c>
      <c r="E4" s="64" t="s">
        <v>46</v>
      </c>
      <c r="F4" s="65" t="s">
        <v>47</v>
      </c>
      <c r="G4" s="64" t="s">
        <v>43</v>
      </c>
      <c r="H4" s="64"/>
      <c r="I4" s="64">
        <f>IF(G4&lt;&gt;"",5,"")</f>
        <v>5</v>
      </c>
      <c r="J4" s="64"/>
    </row>
    <row r="5" spans="1:10" hidden="1">
      <c r="A5" s="204"/>
      <c r="B5" s="62" t="s">
        <v>39</v>
      </c>
      <c r="C5" s="204"/>
      <c r="D5" s="63" t="s">
        <v>48</v>
      </c>
      <c r="E5" s="64"/>
      <c r="F5" s="65" t="s">
        <v>49</v>
      </c>
      <c r="G5" s="64" t="s">
        <v>43</v>
      </c>
      <c r="H5" s="64"/>
      <c r="I5" s="64">
        <f>IF(G5&lt;&gt;"",5,"")</f>
        <v>5</v>
      </c>
      <c r="J5" s="64"/>
    </row>
    <row r="6" spans="1:10" hidden="1">
      <c r="A6" s="204"/>
      <c r="B6" s="62" t="s">
        <v>39</v>
      </c>
      <c r="C6" s="204"/>
      <c r="D6" s="63" t="s">
        <v>50</v>
      </c>
      <c r="E6" s="64"/>
      <c r="F6" s="65" t="s">
        <v>51</v>
      </c>
      <c r="G6" s="64" t="s">
        <v>43</v>
      </c>
      <c r="H6" s="64"/>
      <c r="I6" s="64">
        <f>IF(G6&lt;&gt;"",5,"")</f>
        <v>5</v>
      </c>
      <c r="J6" s="64"/>
    </row>
    <row r="7" spans="1:10" hidden="1">
      <c r="A7" s="204"/>
      <c r="B7" s="62" t="s">
        <v>39</v>
      </c>
      <c r="C7" s="204"/>
      <c r="D7" s="66" t="s">
        <v>52</v>
      </c>
      <c r="E7" s="67"/>
      <c r="F7" s="68"/>
      <c r="G7" s="67"/>
      <c r="H7" s="67"/>
      <c r="I7" s="67">
        <f>SUM(I3:I6)</f>
        <v>15</v>
      </c>
      <c r="J7" s="67"/>
    </row>
    <row r="8" spans="1:10">
      <c r="A8" s="204">
        <v>2</v>
      </c>
      <c r="B8" s="62" t="s">
        <v>39</v>
      </c>
      <c r="C8" s="204" t="s">
        <v>53</v>
      </c>
      <c r="D8" s="63" t="s">
        <v>41</v>
      </c>
      <c r="E8" s="64"/>
      <c r="F8" s="65" t="s">
        <v>42</v>
      </c>
      <c r="G8" s="64"/>
      <c r="H8" s="64" t="s">
        <v>43</v>
      </c>
      <c r="I8" s="64">
        <f>IF(G8&lt;&gt;"",5,0)</f>
        <v>0</v>
      </c>
      <c r="J8" s="64" t="s">
        <v>44</v>
      </c>
    </row>
    <row r="9" spans="1:10" hidden="1">
      <c r="A9" s="204"/>
      <c r="B9" s="62" t="s">
        <v>39</v>
      </c>
      <c r="C9" s="204"/>
      <c r="D9" s="63" t="s">
        <v>45</v>
      </c>
      <c r="E9" s="64" t="s">
        <v>46</v>
      </c>
      <c r="F9" s="65" t="s">
        <v>54</v>
      </c>
      <c r="G9" s="64" t="s">
        <v>43</v>
      </c>
      <c r="H9" s="64"/>
      <c r="I9" s="64">
        <f>IF(G9&lt;&gt;"",5,"")</f>
        <v>5</v>
      </c>
      <c r="J9" s="64"/>
    </row>
    <row r="10" spans="1:10" hidden="1">
      <c r="A10" s="204"/>
      <c r="B10" s="62" t="s">
        <v>39</v>
      </c>
      <c r="C10" s="204"/>
      <c r="D10" s="63" t="s">
        <v>48</v>
      </c>
      <c r="E10" s="64"/>
      <c r="F10" s="65" t="s">
        <v>55</v>
      </c>
      <c r="G10" s="64" t="s">
        <v>43</v>
      </c>
      <c r="H10" s="64"/>
      <c r="I10" s="64">
        <f>IF(G10&lt;&gt;"",5,"")</f>
        <v>5</v>
      </c>
      <c r="J10" s="64"/>
    </row>
    <row r="11" spans="1:10" hidden="1">
      <c r="A11" s="204"/>
      <c r="B11" s="62" t="s">
        <v>39</v>
      </c>
      <c r="C11" s="204"/>
      <c r="D11" s="63" t="s">
        <v>50</v>
      </c>
      <c r="E11" s="64"/>
      <c r="F11" s="65" t="s">
        <v>56</v>
      </c>
      <c r="G11" s="64"/>
      <c r="H11" s="64" t="s">
        <v>43</v>
      </c>
      <c r="I11" s="64">
        <f>IF(G11&lt;&gt;"",5,0)</f>
        <v>0</v>
      </c>
      <c r="J11" s="64"/>
    </row>
    <row r="12" spans="1:10" hidden="1">
      <c r="A12" s="204"/>
      <c r="B12" s="62" t="s">
        <v>39</v>
      </c>
      <c r="C12" s="204"/>
      <c r="D12" s="66" t="s">
        <v>52</v>
      </c>
      <c r="E12" s="67"/>
      <c r="F12" s="68"/>
      <c r="G12" s="67"/>
      <c r="H12" s="67"/>
      <c r="I12" s="67">
        <f>SUM(I8:I11)</f>
        <v>10</v>
      </c>
      <c r="J12" s="67"/>
    </row>
    <row r="13" spans="1:10">
      <c r="A13" s="204">
        <v>3</v>
      </c>
      <c r="B13" s="62" t="s">
        <v>57</v>
      </c>
      <c r="C13" s="204" t="s">
        <v>58</v>
      </c>
      <c r="D13" s="63" t="s">
        <v>41</v>
      </c>
      <c r="E13" s="64"/>
      <c r="F13" s="65" t="s">
        <v>42</v>
      </c>
      <c r="G13" s="64"/>
      <c r="H13" s="64" t="s">
        <v>43</v>
      </c>
      <c r="I13" s="64">
        <f>IF(G13&lt;&gt;"",5,0)</f>
        <v>0</v>
      </c>
      <c r="J13" s="64" t="s">
        <v>44</v>
      </c>
    </row>
    <row r="14" spans="1:10" hidden="1">
      <c r="A14" s="204"/>
      <c r="B14" s="62" t="s">
        <v>57</v>
      </c>
      <c r="C14" s="204"/>
      <c r="D14" s="63" t="s">
        <v>45</v>
      </c>
      <c r="E14" s="64" t="s">
        <v>46</v>
      </c>
      <c r="F14" s="65" t="s">
        <v>47</v>
      </c>
      <c r="G14" s="64" t="s">
        <v>43</v>
      </c>
      <c r="H14" s="64"/>
      <c r="I14" s="64">
        <f>IF(G14&lt;&gt;"",5,"")</f>
        <v>5</v>
      </c>
      <c r="J14" s="64"/>
    </row>
    <row r="15" spans="1:10" hidden="1">
      <c r="A15" s="204"/>
      <c r="B15" s="62" t="s">
        <v>57</v>
      </c>
      <c r="C15" s="204"/>
      <c r="D15" s="63" t="s">
        <v>48</v>
      </c>
      <c r="E15" s="64"/>
      <c r="F15" s="65" t="s">
        <v>59</v>
      </c>
      <c r="G15" s="64" t="s">
        <v>43</v>
      </c>
      <c r="H15" s="64"/>
      <c r="I15" s="64">
        <f>IF(G15&lt;&gt;"",5,"")</f>
        <v>5</v>
      </c>
      <c r="J15" s="64"/>
    </row>
    <row r="16" spans="1:10" hidden="1">
      <c r="A16" s="204"/>
      <c r="B16" s="62" t="s">
        <v>57</v>
      </c>
      <c r="C16" s="204"/>
      <c r="D16" s="63" t="s">
        <v>50</v>
      </c>
      <c r="E16" s="64"/>
      <c r="F16" s="65" t="s">
        <v>56</v>
      </c>
      <c r="G16" s="64"/>
      <c r="H16" s="64" t="s">
        <v>43</v>
      </c>
      <c r="I16" s="64">
        <f>IF(G16&lt;&gt;"",5,0)</f>
        <v>0</v>
      </c>
      <c r="J16" s="64"/>
    </row>
    <row r="17" spans="1:10" hidden="1">
      <c r="A17" s="204"/>
      <c r="B17" s="62" t="s">
        <v>57</v>
      </c>
      <c r="C17" s="204"/>
      <c r="D17" s="66" t="s">
        <v>52</v>
      </c>
      <c r="E17" s="67"/>
      <c r="F17" s="68"/>
      <c r="G17" s="67"/>
      <c r="H17" s="67"/>
      <c r="I17" s="67">
        <f>SUM(I13:I16)</f>
        <v>10</v>
      </c>
      <c r="J17" s="67"/>
    </row>
    <row r="18" spans="1:10">
      <c r="A18" s="204">
        <v>4</v>
      </c>
      <c r="B18" s="62" t="s">
        <v>39</v>
      </c>
      <c r="C18" s="204" t="s">
        <v>60</v>
      </c>
      <c r="D18" s="63" t="s">
        <v>41</v>
      </c>
      <c r="E18" s="64"/>
      <c r="F18" s="65" t="s">
        <v>61</v>
      </c>
      <c r="G18" s="64"/>
      <c r="H18" s="64" t="s">
        <v>43</v>
      </c>
      <c r="I18" s="64">
        <f>IF(G18&lt;&gt;"",5,0)</f>
        <v>0</v>
      </c>
      <c r="J18" s="64" t="s">
        <v>62</v>
      </c>
    </row>
    <row r="19" spans="1:10" hidden="1">
      <c r="A19" s="204"/>
      <c r="B19" s="62" t="s">
        <v>39</v>
      </c>
      <c r="C19" s="204"/>
      <c r="D19" s="63" t="s">
        <v>45</v>
      </c>
      <c r="E19" s="64" t="s">
        <v>46</v>
      </c>
      <c r="F19" s="65" t="s">
        <v>47</v>
      </c>
      <c r="G19" s="64" t="s">
        <v>43</v>
      </c>
      <c r="H19" s="64"/>
      <c r="I19" s="64">
        <f>IF(G19&lt;&gt;"",5,"")</f>
        <v>5</v>
      </c>
      <c r="J19" s="64"/>
    </row>
    <row r="20" spans="1:10" hidden="1">
      <c r="A20" s="204"/>
      <c r="B20" s="62" t="s">
        <v>39</v>
      </c>
      <c r="C20" s="204"/>
      <c r="D20" s="63" t="s">
        <v>48</v>
      </c>
      <c r="E20" s="64"/>
      <c r="F20" s="65" t="s">
        <v>63</v>
      </c>
      <c r="G20" s="64" t="s">
        <v>43</v>
      </c>
      <c r="H20" s="64"/>
      <c r="I20" s="64">
        <f>IF(G20&lt;&gt;"",5,"")</f>
        <v>5</v>
      </c>
      <c r="J20" s="64"/>
    </row>
    <row r="21" spans="1:10" hidden="1">
      <c r="A21" s="204"/>
      <c r="B21" s="62" t="s">
        <v>39</v>
      </c>
      <c r="C21" s="204"/>
      <c r="D21" s="63" t="s">
        <v>50</v>
      </c>
      <c r="E21" s="64"/>
      <c r="F21" s="65" t="s">
        <v>51</v>
      </c>
      <c r="G21" s="64" t="s">
        <v>43</v>
      </c>
      <c r="H21" s="64"/>
      <c r="I21" s="64">
        <f>IF(G21&lt;&gt;"",5,"0")</f>
        <v>5</v>
      </c>
      <c r="J21" s="64"/>
    </row>
    <row r="22" spans="1:10" hidden="1">
      <c r="A22" s="204"/>
      <c r="B22" s="62" t="s">
        <v>39</v>
      </c>
      <c r="C22" s="204"/>
      <c r="D22" s="66" t="s">
        <v>52</v>
      </c>
      <c r="E22" s="67"/>
      <c r="F22" s="68"/>
      <c r="G22" s="67"/>
      <c r="H22" s="67"/>
      <c r="I22" s="67">
        <f>SUM(I18:I21)</f>
        <v>15</v>
      </c>
      <c r="J22" s="67"/>
    </row>
    <row r="23" spans="1:10">
      <c r="A23" s="204">
        <v>5</v>
      </c>
      <c r="B23" s="62" t="s">
        <v>57</v>
      </c>
      <c r="C23" s="204" t="s">
        <v>64</v>
      </c>
      <c r="D23" s="63" t="s">
        <v>41</v>
      </c>
      <c r="E23" s="64"/>
      <c r="F23" s="65" t="s">
        <v>65</v>
      </c>
      <c r="G23" s="64"/>
      <c r="H23" s="64" t="s">
        <v>43</v>
      </c>
      <c r="I23" s="64">
        <f>IF(G23&lt;&gt;"",5,0)</f>
        <v>0</v>
      </c>
      <c r="J23" s="64" t="s">
        <v>66</v>
      </c>
    </row>
    <row r="24" spans="1:10" hidden="1">
      <c r="A24" s="204"/>
      <c r="B24" s="62" t="s">
        <v>57</v>
      </c>
      <c r="C24" s="204"/>
      <c r="D24" s="63" t="s">
        <v>45</v>
      </c>
      <c r="E24" s="64" t="s">
        <v>46</v>
      </c>
      <c r="F24" s="65" t="s">
        <v>67</v>
      </c>
      <c r="G24" s="64" t="s">
        <v>43</v>
      </c>
      <c r="H24" s="64"/>
      <c r="I24" s="64">
        <f>IF(G24&lt;&gt;"",5,0)</f>
        <v>5</v>
      </c>
      <c r="J24" s="64"/>
    </row>
    <row r="25" spans="1:10" hidden="1">
      <c r="A25" s="204"/>
      <c r="B25" s="62" t="s">
        <v>57</v>
      </c>
      <c r="C25" s="204"/>
      <c r="D25" s="63" t="s">
        <v>48</v>
      </c>
      <c r="E25" s="64"/>
      <c r="F25" s="65" t="s">
        <v>68</v>
      </c>
      <c r="G25" s="64" t="s">
        <v>43</v>
      </c>
      <c r="H25" s="64"/>
      <c r="I25" s="64">
        <f>IF(G25&lt;&gt;"",5,"")</f>
        <v>5</v>
      </c>
      <c r="J25" s="64"/>
    </row>
    <row r="26" spans="1:10" hidden="1">
      <c r="A26" s="204"/>
      <c r="B26" s="62" t="s">
        <v>57</v>
      </c>
      <c r="C26" s="204"/>
      <c r="D26" s="63" t="s">
        <v>50</v>
      </c>
      <c r="E26" s="64"/>
      <c r="F26" s="65" t="s">
        <v>69</v>
      </c>
      <c r="G26" s="64" t="s">
        <v>43</v>
      </c>
      <c r="H26" s="64"/>
      <c r="I26" s="64">
        <f>IF(G26&lt;&gt;"",5,"0")</f>
        <v>5</v>
      </c>
      <c r="J26" s="64"/>
    </row>
    <row r="27" spans="1:10" hidden="1">
      <c r="A27" s="204"/>
      <c r="B27" s="62" t="s">
        <v>57</v>
      </c>
      <c r="C27" s="204"/>
      <c r="D27" s="66" t="s">
        <v>52</v>
      </c>
      <c r="E27" s="67"/>
      <c r="F27" s="68"/>
      <c r="G27" s="67"/>
      <c r="H27" s="67"/>
      <c r="I27" s="67">
        <f>SUM(I23:I26)</f>
        <v>15</v>
      </c>
      <c r="J27" s="67"/>
    </row>
    <row r="28" spans="1:10" ht="15.75" customHeight="1">
      <c r="A28" s="204">
        <v>6</v>
      </c>
      <c r="B28" s="62" t="s">
        <v>70</v>
      </c>
      <c r="C28" s="207" t="s">
        <v>71</v>
      </c>
      <c r="D28" s="69" t="s">
        <v>41</v>
      </c>
      <c r="E28" s="70"/>
      <c r="F28" s="71" t="s">
        <v>72</v>
      </c>
      <c r="G28" s="70"/>
      <c r="H28" s="70" t="s">
        <v>43</v>
      </c>
      <c r="I28" s="64">
        <f>IF(G28&lt;&gt;"",5,0)</f>
        <v>0</v>
      </c>
      <c r="J28" s="69" t="s">
        <v>73</v>
      </c>
    </row>
    <row r="29" spans="1:10" ht="15.75" hidden="1" customHeight="1">
      <c r="A29" s="204"/>
      <c r="B29" s="62" t="s">
        <v>70</v>
      </c>
      <c r="C29" s="207"/>
      <c r="D29" s="69" t="s">
        <v>45</v>
      </c>
      <c r="E29" s="70" t="s">
        <v>46</v>
      </c>
      <c r="F29" s="71" t="s">
        <v>74</v>
      </c>
      <c r="G29" s="70" t="s">
        <v>43</v>
      </c>
      <c r="H29" s="70"/>
      <c r="I29" s="64">
        <f>IF(G29&lt;&gt;"",5,"0")</f>
        <v>5</v>
      </c>
      <c r="J29" s="69"/>
    </row>
    <row r="30" spans="1:10" ht="15.75" hidden="1" customHeight="1">
      <c r="A30" s="204"/>
      <c r="B30" s="62" t="s">
        <v>70</v>
      </c>
      <c r="C30" s="207"/>
      <c r="D30" s="69" t="s">
        <v>48</v>
      </c>
      <c r="E30" s="70"/>
      <c r="F30" s="71" t="s">
        <v>75</v>
      </c>
      <c r="G30" s="70"/>
      <c r="H30" s="70" t="s">
        <v>43</v>
      </c>
      <c r="I30" s="64">
        <f>IF(G30&lt;&gt;"",5,0)</f>
        <v>0</v>
      </c>
      <c r="J30" s="69"/>
    </row>
    <row r="31" spans="1:10" ht="15.75" hidden="1" customHeight="1">
      <c r="A31" s="204"/>
      <c r="B31" s="62" t="s">
        <v>70</v>
      </c>
      <c r="C31" s="207"/>
      <c r="D31" s="69" t="s">
        <v>50</v>
      </c>
      <c r="E31" s="70"/>
      <c r="F31" s="71" t="s">
        <v>76</v>
      </c>
      <c r="G31" s="70" t="s">
        <v>43</v>
      </c>
      <c r="H31" s="70"/>
      <c r="I31" s="64">
        <f>IF(G31&lt;&gt;"",5,"0")</f>
        <v>5</v>
      </c>
      <c r="J31" s="69"/>
    </row>
    <row r="32" spans="1:10" hidden="1">
      <c r="A32" s="204"/>
      <c r="B32" s="62" t="s">
        <v>70</v>
      </c>
      <c r="C32" s="207"/>
      <c r="D32" s="72" t="s">
        <v>52</v>
      </c>
      <c r="E32" s="73"/>
      <c r="F32" s="74"/>
      <c r="G32" s="73"/>
      <c r="H32" s="73"/>
      <c r="I32" s="73">
        <f>SUM(I28:I31)</f>
        <v>10</v>
      </c>
      <c r="J32" s="69"/>
    </row>
    <row r="33" spans="1:10" ht="15.75" customHeight="1">
      <c r="A33" s="204">
        <v>7</v>
      </c>
      <c r="B33" s="62" t="s">
        <v>77</v>
      </c>
      <c r="C33" s="207" t="s">
        <v>78</v>
      </c>
      <c r="D33" s="69" t="s">
        <v>41</v>
      </c>
      <c r="E33" s="70"/>
      <c r="F33" s="71" t="s">
        <v>79</v>
      </c>
      <c r="G33" s="70" t="s">
        <v>43</v>
      </c>
      <c r="H33" s="70"/>
      <c r="I33" s="70">
        <f t="shared" ref="I33:I51" si="0">IF(G33="x",5,0)</f>
        <v>5</v>
      </c>
      <c r="J33" s="69"/>
    </row>
    <row r="34" spans="1:10" ht="15.75" hidden="1" customHeight="1">
      <c r="A34" s="204"/>
      <c r="B34" s="62" t="s">
        <v>77</v>
      </c>
      <c r="C34" s="207"/>
      <c r="D34" s="69" t="s">
        <v>45</v>
      </c>
      <c r="E34" s="70" t="s">
        <v>46</v>
      </c>
      <c r="F34" s="71" t="s">
        <v>80</v>
      </c>
      <c r="G34" s="70" t="s">
        <v>43</v>
      </c>
      <c r="H34" s="70"/>
      <c r="I34" s="70">
        <f t="shared" si="0"/>
        <v>5</v>
      </c>
      <c r="J34" s="69"/>
    </row>
    <row r="35" spans="1:10" ht="15.75" hidden="1" customHeight="1">
      <c r="A35" s="204"/>
      <c r="B35" s="62" t="s">
        <v>77</v>
      </c>
      <c r="C35" s="207"/>
      <c r="D35" s="69" t="s">
        <v>48</v>
      </c>
      <c r="E35" s="70"/>
      <c r="F35" s="71" t="s">
        <v>81</v>
      </c>
      <c r="G35" s="70" t="s">
        <v>43</v>
      </c>
      <c r="H35" s="70"/>
      <c r="I35" s="70">
        <f t="shared" si="0"/>
        <v>5</v>
      </c>
      <c r="J35" s="69"/>
    </row>
    <row r="36" spans="1:10" ht="15.75" hidden="1" customHeight="1">
      <c r="A36" s="204"/>
      <c r="B36" s="62" t="s">
        <v>77</v>
      </c>
      <c r="C36" s="207"/>
      <c r="D36" s="69" t="s">
        <v>50</v>
      </c>
      <c r="E36" s="70"/>
      <c r="F36" s="71" t="s">
        <v>82</v>
      </c>
      <c r="G36" s="70"/>
      <c r="H36" s="70" t="s">
        <v>43</v>
      </c>
      <c r="I36" s="64">
        <f>IF(G36&lt;&gt;"",5,0)</f>
        <v>0</v>
      </c>
      <c r="J36" s="69"/>
    </row>
    <row r="37" spans="1:10" hidden="1">
      <c r="A37" s="204"/>
      <c r="B37" s="62" t="s">
        <v>77</v>
      </c>
      <c r="C37" s="207"/>
      <c r="D37" s="72" t="s">
        <v>52</v>
      </c>
      <c r="E37" s="73"/>
      <c r="F37" s="74"/>
      <c r="G37" s="73"/>
      <c r="H37" s="73"/>
      <c r="I37" s="73">
        <f>SUM(I33:I36)</f>
        <v>15</v>
      </c>
      <c r="J37" s="69"/>
    </row>
    <row r="38" spans="1:10" ht="15.75" customHeight="1">
      <c r="A38" s="204">
        <v>8</v>
      </c>
      <c r="B38" s="62" t="s">
        <v>77</v>
      </c>
      <c r="C38" s="207" t="s">
        <v>83</v>
      </c>
      <c r="D38" s="69" t="s">
        <v>41</v>
      </c>
      <c r="E38" s="70"/>
      <c r="F38" s="71" t="s">
        <v>84</v>
      </c>
      <c r="G38" s="70" t="s">
        <v>43</v>
      </c>
      <c r="H38" s="70"/>
      <c r="I38" s="70">
        <f t="shared" si="0"/>
        <v>5</v>
      </c>
      <c r="J38" s="69"/>
    </row>
    <row r="39" spans="1:10" ht="15.75" hidden="1" customHeight="1">
      <c r="A39" s="204"/>
      <c r="B39" s="62" t="s">
        <v>77</v>
      </c>
      <c r="C39" s="207"/>
      <c r="D39" s="69" t="s">
        <v>45</v>
      </c>
      <c r="E39" s="70" t="s">
        <v>46</v>
      </c>
      <c r="F39" s="71" t="s">
        <v>85</v>
      </c>
      <c r="G39" s="70" t="s">
        <v>43</v>
      </c>
      <c r="H39" s="70"/>
      <c r="I39" s="70">
        <f t="shared" si="0"/>
        <v>5</v>
      </c>
      <c r="J39" s="69"/>
    </row>
    <row r="40" spans="1:10" ht="15.75" hidden="1" customHeight="1">
      <c r="A40" s="204"/>
      <c r="B40" s="62" t="s">
        <v>77</v>
      </c>
      <c r="C40" s="207"/>
      <c r="D40" s="69" t="s">
        <v>48</v>
      </c>
      <c r="E40" s="70"/>
      <c r="F40" s="71" t="s">
        <v>86</v>
      </c>
      <c r="G40" s="70" t="s">
        <v>43</v>
      </c>
      <c r="H40" s="70"/>
      <c r="I40" s="70">
        <f t="shared" si="0"/>
        <v>5</v>
      </c>
      <c r="J40" s="69"/>
    </row>
    <row r="41" spans="1:10" ht="15.75" hidden="1" customHeight="1">
      <c r="A41" s="204"/>
      <c r="B41" s="62" t="s">
        <v>77</v>
      </c>
      <c r="C41" s="207"/>
      <c r="D41" s="69" t="s">
        <v>50</v>
      </c>
      <c r="E41" s="70"/>
      <c r="F41" s="71" t="s">
        <v>82</v>
      </c>
      <c r="G41" s="70"/>
      <c r="H41" s="70" t="s">
        <v>43</v>
      </c>
      <c r="I41" s="64">
        <f>IF(G41&lt;&gt;"",5,0)</f>
        <v>0</v>
      </c>
      <c r="J41" s="69"/>
    </row>
    <row r="42" spans="1:10" hidden="1">
      <c r="A42" s="204"/>
      <c r="B42" s="62" t="s">
        <v>77</v>
      </c>
      <c r="C42" s="207"/>
      <c r="D42" s="72" t="s">
        <v>52</v>
      </c>
      <c r="E42" s="73"/>
      <c r="F42" s="74"/>
      <c r="G42" s="73"/>
      <c r="H42" s="73"/>
      <c r="I42" s="73">
        <f>SUM(I38:I41)</f>
        <v>15</v>
      </c>
      <c r="J42" s="69"/>
    </row>
    <row r="43" spans="1:10" ht="15.75" customHeight="1">
      <c r="A43" s="204">
        <v>9</v>
      </c>
      <c r="B43" s="62" t="s">
        <v>77</v>
      </c>
      <c r="C43" s="207" t="s">
        <v>87</v>
      </c>
      <c r="D43" s="69" t="s">
        <v>41</v>
      </c>
      <c r="E43" s="70"/>
      <c r="F43" s="71" t="s">
        <v>88</v>
      </c>
      <c r="G43" s="70" t="s">
        <v>43</v>
      </c>
      <c r="H43" s="70"/>
      <c r="I43" s="70">
        <f t="shared" si="0"/>
        <v>5</v>
      </c>
      <c r="J43" s="69"/>
    </row>
    <row r="44" spans="1:10" ht="15.75" hidden="1" customHeight="1">
      <c r="A44" s="204"/>
      <c r="B44" s="62" t="s">
        <v>77</v>
      </c>
      <c r="C44" s="207"/>
      <c r="D44" s="69" t="s">
        <v>45</v>
      </c>
      <c r="E44" s="70" t="s">
        <v>46</v>
      </c>
      <c r="F44" s="71" t="s">
        <v>89</v>
      </c>
      <c r="G44" s="70" t="s">
        <v>43</v>
      </c>
      <c r="H44" s="70"/>
      <c r="I44" s="70">
        <f t="shared" si="0"/>
        <v>5</v>
      </c>
      <c r="J44" s="69"/>
    </row>
    <row r="45" spans="1:10" ht="15.75" hidden="1" customHeight="1">
      <c r="A45" s="204"/>
      <c r="B45" s="62" t="s">
        <v>77</v>
      </c>
      <c r="C45" s="207"/>
      <c r="D45" s="69" t="s">
        <v>48</v>
      </c>
      <c r="E45" s="70"/>
      <c r="F45" s="71" t="s">
        <v>90</v>
      </c>
      <c r="G45" s="70" t="s">
        <v>43</v>
      </c>
      <c r="H45" s="70"/>
      <c r="I45" s="70">
        <f t="shared" si="0"/>
        <v>5</v>
      </c>
      <c r="J45" s="69"/>
    </row>
    <row r="46" spans="1:10" ht="15.75" hidden="1" customHeight="1">
      <c r="A46" s="204"/>
      <c r="B46" s="62" t="s">
        <v>77</v>
      </c>
      <c r="C46" s="207"/>
      <c r="D46" s="69" t="s">
        <v>50</v>
      </c>
      <c r="E46" s="70"/>
      <c r="F46" s="71" t="s">
        <v>76</v>
      </c>
      <c r="G46" s="70" t="s">
        <v>43</v>
      </c>
      <c r="H46" s="70"/>
      <c r="I46" s="70">
        <f t="shared" si="0"/>
        <v>5</v>
      </c>
      <c r="J46" s="69"/>
    </row>
    <row r="47" spans="1:10" hidden="1">
      <c r="A47" s="204"/>
      <c r="B47" s="62" t="s">
        <v>77</v>
      </c>
      <c r="C47" s="207"/>
      <c r="D47" s="72" t="s">
        <v>52</v>
      </c>
      <c r="E47" s="73"/>
      <c r="F47" s="74"/>
      <c r="G47" s="73"/>
      <c r="H47" s="73"/>
      <c r="I47" s="73">
        <f>SUM(I43:I46)</f>
        <v>20</v>
      </c>
      <c r="J47" s="69"/>
    </row>
    <row r="48" spans="1:10" ht="15.75" customHeight="1">
      <c r="A48" s="204">
        <v>10</v>
      </c>
      <c r="B48" s="62" t="s">
        <v>91</v>
      </c>
      <c r="C48" s="207" t="s">
        <v>92</v>
      </c>
      <c r="D48" s="69" t="s">
        <v>41</v>
      </c>
      <c r="E48" s="70"/>
      <c r="F48" s="71" t="s">
        <v>93</v>
      </c>
      <c r="G48" s="70"/>
      <c r="H48" s="70" t="s">
        <v>43</v>
      </c>
      <c r="I48" s="64">
        <f>IF(G48&lt;&gt;"",5,0)</f>
        <v>0</v>
      </c>
      <c r="J48" s="69" t="s">
        <v>73</v>
      </c>
    </row>
    <row r="49" spans="1:10" ht="15.75" hidden="1" customHeight="1">
      <c r="A49" s="204"/>
      <c r="B49" s="62" t="s">
        <v>91</v>
      </c>
      <c r="C49" s="207"/>
      <c r="D49" s="69" t="s">
        <v>45</v>
      </c>
      <c r="E49" s="70" t="s">
        <v>46</v>
      </c>
      <c r="F49" s="71" t="s">
        <v>94</v>
      </c>
      <c r="G49" s="70" t="s">
        <v>43</v>
      </c>
      <c r="H49" s="70"/>
      <c r="I49" s="70">
        <f t="shared" si="0"/>
        <v>5</v>
      </c>
      <c r="J49" s="69"/>
    </row>
    <row r="50" spans="1:10" ht="15.75" hidden="1" customHeight="1">
      <c r="A50" s="204"/>
      <c r="B50" s="62" t="s">
        <v>91</v>
      </c>
      <c r="C50" s="207"/>
      <c r="D50" s="69" t="s">
        <v>48</v>
      </c>
      <c r="E50" s="70"/>
      <c r="F50" s="71" t="s">
        <v>95</v>
      </c>
      <c r="G50" s="70" t="s">
        <v>43</v>
      </c>
      <c r="H50" s="70"/>
      <c r="I50" s="70">
        <f t="shared" si="0"/>
        <v>5</v>
      </c>
      <c r="J50" s="69"/>
    </row>
    <row r="51" spans="1:10" ht="15.75" hidden="1" customHeight="1">
      <c r="A51" s="204"/>
      <c r="B51" s="62" t="s">
        <v>91</v>
      </c>
      <c r="C51" s="207"/>
      <c r="D51" s="69" t="s">
        <v>50</v>
      </c>
      <c r="E51" s="70"/>
      <c r="F51" s="71" t="s">
        <v>76</v>
      </c>
      <c r="G51" s="70" t="s">
        <v>43</v>
      </c>
      <c r="H51" s="70"/>
      <c r="I51" s="70">
        <f t="shared" si="0"/>
        <v>5</v>
      </c>
      <c r="J51" s="69"/>
    </row>
    <row r="52" spans="1:10" hidden="1">
      <c r="A52" s="204"/>
      <c r="B52" s="62" t="s">
        <v>91</v>
      </c>
      <c r="C52" s="207"/>
      <c r="D52" s="72" t="s">
        <v>52</v>
      </c>
      <c r="E52" s="73"/>
      <c r="F52" s="74"/>
      <c r="G52" s="73"/>
      <c r="H52" s="73"/>
      <c r="I52" s="73">
        <f>SUM(I48:I51)</f>
        <v>15</v>
      </c>
      <c r="J52" s="69"/>
    </row>
    <row r="53" spans="1:10">
      <c r="A53" s="204">
        <v>11</v>
      </c>
      <c r="B53" s="62" t="s">
        <v>96</v>
      </c>
      <c r="C53" s="204" t="s">
        <v>97</v>
      </c>
      <c r="D53" s="63" t="s">
        <v>41</v>
      </c>
      <c r="E53" s="64"/>
      <c r="F53" s="65" t="s">
        <v>98</v>
      </c>
      <c r="G53" s="64" t="s">
        <v>43</v>
      </c>
      <c r="H53" s="64"/>
      <c r="I53" s="64">
        <f>IF(G53&lt;&gt;"",5,"0")</f>
        <v>5</v>
      </c>
      <c r="J53" s="64" t="s">
        <v>99</v>
      </c>
    </row>
    <row r="54" spans="1:10" hidden="1">
      <c r="A54" s="204"/>
      <c r="B54" s="62" t="s">
        <v>96</v>
      </c>
      <c r="C54" s="204"/>
      <c r="D54" s="63" t="s">
        <v>45</v>
      </c>
      <c r="E54" s="64" t="s">
        <v>46</v>
      </c>
      <c r="F54" s="65" t="s">
        <v>100</v>
      </c>
      <c r="G54" s="64" t="s">
        <v>43</v>
      </c>
      <c r="H54" s="64"/>
      <c r="I54" s="64">
        <f>IF(G54&lt;&gt;"",5,"0")</f>
        <v>5</v>
      </c>
      <c r="J54" s="64" t="s">
        <v>99</v>
      </c>
    </row>
    <row r="55" spans="1:10" hidden="1">
      <c r="A55" s="204"/>
      <c r="B55" s="62" t="s">
        <v>96</v>
      </c>
      <c r="C55" s="204"/>
      <c r="D55" s="63" t="s">
        <v>48</v>
      </c>
      <c r="E55" s="64"/>
      <c r="F55" s="65" t="s">
        <v>101</v>
      </c>
      <c r="G55" s="64" t="s">
        <v>43</v>
      </c>
      <c r="H55" s="64"/>
      <c r="I55" s="64">
        <f>IF(G55&lt;&gt;"",5,0)</f>
        <v>5</v>
      </c>
      <c r="J55" s="64" t="s">
        <v>99</v>
      </c>
    </row>
    <row r="56" spans="1:10" hidden="1">
      <c r="A56" s="204"/>
      <c r="B56" s="62" t="s">
        <v>96</v>
      </c>
      <c r="C56" s="204"/>
      <c r="D56" s="63" t="s">
        <v>50</v>
      </c>
      <c r="E56" s="64"/>
      <c r="F56" s="65" t="s">
        <v>102</v>
      </c>
      <c r="G56" s="64" t="s">
        <v>43</v>
      </c>
      <c r="H56" s="64"/>
      <c r="I56" s="64">
        <f>IF(G56&lt;&gt;"",5,"0")</f>
        <v>5</v>
      </c>
      <c r="J56" s="64" t="s">
        <v>99</v>
      </c>
    </row>
    <row r="57" spans="1:10" hidden="1">
      <c r="A57" s="204"/>
      <c r="B57" s="62" t="s">
        <v>96</v>
      </c>
      <c r="C57" s="204"/>
      <c r="D57" s="66" t="s">
        <v>52</v>
      </c>
      <c r="E57" s="67"/>
      <c r="F57" s="68"/>
      <c r="G57" s="67"/>
      <c r="H57" s="67"/>
      <c r="I57" s="67">
        <v>15</v>
      </c>
      <c r="J57" s="67"/>
    </row>
    <row r="58" spans="1:10">
      <c r="A58" s="204">
        <v>12</v>
      </c>
      <c r="B58" s="62" t="s">
        <v>103</v>
      </c>
      <c r="C58" s="204" t="s">
        <v>104</v>
      </c>
      <c r="D58" s="63" t="s">
        <v>41</v>
      </c>
      <c r="E58" s="64"/>
      <c r="F58" s="65" t="s">
        <v>105</v>
      </c>
      <c r="G58" s="64"/>
      <c r="H58" s="64" t="s">
        <v>43</v>
      </c>
      <c r="I58" s="64">
        <f>IF(G58&lt;&gt;"",5,0)</f>
        <v>0</v>
      </c>
      <c r="J58" s="64" t="s">
        <v>106</v>
      </c>
    </row>
    <row r="59" spans="1:10" hidden="1">
      <c r="A59" s="204"/>
      <c r="B59" s="62" t="s">
        <v>103</v>
      </c>
      <c r="C59" s="204"/>
      <c r="D59" s="63" t="s">
        <v>45</v>
      </c>
      <c r="E59" s="64" t="s">
        <v>46</v>
      </c>
      <c r="F59" s="65" t="s">
        <v>100</v>
      </c>
      <c r="G59" s="64" t="s">
        <v>43</v>
      </c>
      <c r="H59" s="64"/>
      <c r="I59" s="64">
        <f>IF(G59&lt;&gt;"",5,"0")</f>
        <v>5</v>
      </c>
      <c r="J59" s="64" t="s">
        <v>99</v>
      </c>
    </row>
    <row r="60" spans="1:10" hidden="1">
      <c r="A60" s="204"/>
      <c r="B60" s="62" t="s">
        <v>103</v>
      </c>
      <c r="C60" s="204"/>
      <c r="D60" s="63" t="s">
        <v>48</v>
      </c>
      <c r="E60" s="64"/>
      <c r="F60" s="65" t="s">
        <v>107</v>
      </c>
      <c r="G60" s="64" t="s">
        <v>43</v>
      </c>
      <c r="H60" s="64"/>
      <c r="I60" s="64">
        <f>IF(G60&lt;&gt;"",5,"0")</f>
        <v>5</v>
      </c>
      <c r="J60" s="64" t="s">
        <v>99</v>
      </c>
    </row>
    <row r="61" spans="1:10" hidden="1">
      <c r="A61" s="204"/>
      <c r="B61" s="62" t="s">
        <v>103</v>
      </c>
      <c r="C61" s="204"/>
      <c r="D61" s="63" t="s">
        <v>50</v>
      </c>
      <c r="E61" s="64"/>
      <c r="F61" s="65" t="s">
        <v>102</v>
      </c>
      <c r="G61" s="64" t="s">
        <v>43</v>
      </c>
      <c r="H61" s="64"/>
      <c r="I61" s="64">
        <f>IF(G61&lt;&gt;"",5,"0")</f>
        <v>5</v>
      </c>
      <c r="J61" s="64" t="s">
        <v>99</v>
      </c>
    </row>
    <row r="62" spans="1:10" hidden="1">
      <c r="A62" s="204"/>
      <c r="B62" s="62" t="s">
        <v>103</v>
      </c>
      <c r="C62" s="204"/>
      <c r="D62" s="66" t="s">
        <v>52</v>
      </c>
      <c r="E62" s="67"/>
      <c r="F62" s="68"/>
      <c r="G62" s="67"/>
      <c r="H62" s="67"/>
      <c r="I62" s="67">
        <v>15</v>
      </c>
      <c r="J62" s="67"/>
    </row>
    <row r="63" spans="1:10" s="76" customFormat="1">
      <c r="A63" s="210">
        <v>13</v>
      </c>
      <c r="B63" s="75" t="s">
        <v>103</v>
      </c>
      <c r="C63" s="204" t="s">
        <v>108</v>
      </c>
      <c r="D63" s="63" t="s">
        <v>41</v>
      </c>
      <c r="E63" s="64"/>
      <c r="F63" s="65" t="s">
        <v>109</v>
      </c>
      <c r="G63" s="64" t="s">
        <v>43</v>
      </c>
      <c r="H63" s="64"/>
      <c r="I63" s="64">
        <f>IF(G63&lt;&gt;"",5,0)</f>
        <v>5</v>
      </c>
      <c r="J63" s="64" t="s">
        <v>99</v>
      </c>
    </row>
    <row r="64" spans="1:10" s="76" customFormat="1" hidden="1">
      <c r="A64" s="210"/>
      <c r="B64" s="75" t="s">
        <v>103</v>
      </c>
      <c r="C64" s="204"/>
      <c r="D64" s="63" t="s">
        <v>45</v>
      </c>
      <c r="E64" s="64" t="s">
        <v>46</v>
      </c>
      <c r="F64" s="65" t="s">
        <v>110</v>
      </c>
      <c r="G64" s="64" t="s">
        <v>43</v>
      </c>
      <c r="H64" s="64"/>
      <c r="I64" s="64">
        <f>IF(G64&lt;&gt;"",5,0)</f>
        <v>5</v>
      </c>
      <c r="J64" s="64" t="s">
        <v>99</v>
      </c>
    </row>
    <row r="65" spans="1:10" s="76" customFormat="1" hidden="1">
      <c r="A65" s="210"/>
      <c r="B65" s="75" t="s">
        <v>103</v>
      </c>
      <c r="C65" s="204"/>
      <c r="D65" s="63" t="s">
        <v>48</v>
      </c>
      <c r="E65" s="64"/>
      <c r="F65" s="65" t="s">
        <v>111</v>
      </c>
      <c r="G65" s="64" t="s">
        <v>43</v>
      </c>
      <c r="H65" s="64"/>
      <c r="I65" s="64">
        <f>IF(G65&lt;&gt;"",5,0)</f>
        <v>5</v>
      </c>
      <c r="J65" s="64" t="s">
        <v>99</v>
      </c>
    </row>
    <row r="66" spans="1:10" s="76" customFormat="1" hidden="1">
      <c r="A66" s="210"/>
      <c r="B66" s="75" t="s">
        <v>103</v>
      </c>
      <c r="C66" s="204"/>
      <c r="D66" s="63" t="s">
        <v>50</v>
      </c>
      <c r="E66" s="64"/>
      <c r="F66" s="65"/>
      <c r="G66" s="64" t="s">
        <v>43</v>
      </c>
      <c r="H66" s="64"/>
      <c r="I66" s="64">
        <f>IF(G66&lt;&gt;"",5,0)</f>
        <v>5</v>
      </c>
      <c r="J66" s="64" t="s">
        <v>99</v>
      </c>
    </row>
    <row r="67" spans="1:10" s="76" customFormat="1" hidden="1">
      <c r="A67" s="210"/>
      <c r="B67" s="75" t="s">
        <v>103</v>
      </c>
      <c r="C67" s="204"/>
      <c r="D67" s="66" t="s">
        <v>52</v>
      </c>
      <c r="E67" s="67"/>
      <c r="F67" s="68"/>
      <c r="G67" s="67"/>
      <c r="H67" s="67"/>
      <c r="I67" s="67">
        <v>20</v>
      </c>
      <c r="J67" s="67"/>
    </row>
    <row r="68" spans="1:10" s="76" customFormat="1">
      <c r="A68" s="210">
        <v>14</v>
      </c>
      <c r="B68" s="75" t="s">
        <v>103</v>
      </c>
      <c r="C68" s="204" t="s">
        <v>112</v>
      </c>
      <c r="D68" s="63" t="s">
        <v>41</v>
      </c>
      <c r="E68" s="64"/>
      <c r="F68" s="65" t="s">
        <v>113</v>
      </c>
      <c r="G68" s="64" t="s">
        <v>43</v>
      </c>
      <c r="H68" s="64"/>
      <c r="I68" s="64">
        <f>IF(G68&lt;&gt;"",5,0)</f>
        <v>5</v>
      </c>
      <c r="J68" s="64" t="s">
        <v>99</v>
      </c>
    </row>
    <row r="69" spans="1:10" s="76" customFormat="1" hidden="1">
      <c r="A69" s="210"/>
      <c r="B69" s="75" t="s">
        <v>103</v>
      </c>
      <c r="C69" s="204"/>
      <c r="D69" s="63" t="s">
        <v>45</v>
      </c>
      <c r="E69" s="64" t="s">
        <v>46</v>
      </c>
      <c r="F69" s="65" t="s">
        <v>110</v>
      </c>
      <c r="G69" s="64" t="s">
        <v>43</v>
      </c>
      <c r="H69" s="64"/>
      <c r="I69" s="64">
        <f>IF(G69&lt;&gt;"",5,0)</f>
        <v>5</v>
      </c>
      <c r="J69" s="64" t="s">
        <v>99</v>
      </c>
    </row>
    <row r="70" spans="1:10" s="76" customFormat="1" hidden="1">
      <c r="A70" s="210"/>
      <c r="B70" s="75" t="s">
        <v>103</v>
      </c>
      <c r="C70" s="204"/>
      <c r="D70" s="63" t="s">
        <v>48</v>
      </c>
      <c r="E70" s="64"/>
      <c r="F70" s="65" t="s">
        <v>111</v>
      </c>
      <c r="G70" s="64" t="s">
        <v>43</v>
      </c>
      <c r="H70" s="64"/>
      <c r="I70" s="64">
        <f>IF(G70&lt;&gt;"",5,0)</f>
        <v>5</v>
      </c>
      <c r="J70" s="64" t="s">
        <v>99</v>
      </c>
    </row>
    <row r="71" spans="1:10" s="76" customFormat="1" hidden="1">
      <c r="A71" s="210"/>
      <c r="B71" s="75" t="s">
        <v>103</v>
      </c>
      <c r="C71" s="204"/>
      <c r="D71" s="63" t="s">
        <v>50</v>
      </c>
      <c r="E71" s="64"/>
      <c r="F71" s="65"/>
      <c r="G71" s="64" t="s">
        <v>43</v>
      </c>
      <c r="H71" s="64"/>
      <c r="I71" s="64">
        <f>IF(G71&lt;&gt;"",5,0)</f>
        <v>5</v>
      </c>
      <c r="J71" s="64" t="s">
        <v>99</v>
      </c>
    </row>
    <row r="72" spans="1:10" s="76" customFormat="1" hidden="1">
      <c r="A72" s="210"/>
      <c r="B72" s="75" t="s">
        <v>103</v>
      </c>
      <c r="C72" s="204"/>
      <c r="D72" s="66" t="s">
        <v>52</v>
      </c>
      <c r="E72" s="67"/>
      <c r="F72" s="68"/>
      <c r="G72" s="67"/>
      <c r="H72" s="67"/>
      <c r="I72" s="67">
        <v>20</v>
      </c>
      <c r="J72" s="67"/>
    </row>
    <row r="73" spans="1:10">
      <c r="A73" s="204">
        <v>15</v>
      </c>
      <c r="B73" s="62" t="s">
        <v>70</v>
      </c>
      <c r="C73" s="208" t="s">
        <v>114</v>
      </c>
      <c r="D73" s="77" t="s">
        <v>41</v>
      </c>
      <c r="E73" s="78"/>
      <c r="F73" s="79" t="s">
        <v>115</v>
      </c>
      <c r="G73" s="78"/>
      <c r="H73" s="78" t="s">
        <v>43</v>
      </c>
      <c r="I73" s="64">
        <f>IF(G73&lt;&gt;"",5,0)</f>
        <v>0</v>
      </c>
      <c r="J73" s="209" t="s">
        <v>116</v>
      </c>
    </row>
    <row r="74" spans="1:10" hidden="1">
      <c r="A74" s="204"/>
      <c r="B74" s="62" t="s">
        <v>70</v>
      </c>
      <c r="C74" s="208"/>
      <c r="D74" s="77" t="s">
        <v>45</v>
      </c>
      <c r="E74" s="78" t="s">
        <v>46</v>
      </c>
      <c r="F74" s="79" t="s">
        <v>117</v>
      </c>
      <c r="G74" s="78" t="s">
        <v>43</v>
      </c>
      <c r="H74" s="78"/>
      <c r="I74" s="78">
        <v>5</v>
      </c>
      <c r="J74" s="209"/>
    </row>
    <row r="75" spans="1:10" hidden="1">
      <c r="A75" s="204"/>
      <c r="B75" s="62" t="s">
        <v>70</v>
      </c>
      <c r="C75" s="208"/>
      <c r="D75" s="77" t="s">
        <v>48</v>
      </c>
      <c r="E75" s="78"/>
      <c r="F75" s="79" t="s">
        <v>118</v>
      </c>
      <c r="G75" s="78" t="s">
        <v>43</v>
      </c>
      <c r="H75" s="78"/>
      <c r="I75" s="64">
        <f>IF(G75&lt;&gt;"",5,0)</f>
        <v>5</v>
      </c>
      <c r="J75" s="209"/>
    </row>
    <row r="76" spans="1:10" hidden="1">
      <c r="A76" s="204"/>
      <c r="B76" s="62" t="s">
        <v>70</v>
      </c>
      <c r="C76" s="208"/>
      <c r="D76" s="77" t="s">
        <v>50</v>
      </c>
      <c r="E76" s="78"/>
      <c r="F76" s="79" t="s">
        <v>119</v>
      </c>
      <c r="G76" s="78"/>
      <c r="H76" s="78" t="s">
        <v>43</v>
      </c>
      <c r="I76" s="64">
        <f>IF(G76&lt;&gt;"",5,0)</f>
        <v>0</v>
      </c>
      <c r="J76" s="209"/>
    </row>
    <row r="77" spans="1:10" hidden="1">
      <c r="A77" s="204"/>
      <c r="B77" s="62" t="s">
        <v>70</v>
      </c>
      <c r="C77" s="208"/>
      <c r="D77" s="80" t="s">
        <v>52</v>
      </c>
      <c r="E77" s="81"/>
      <c r="F77" s="82"/>
      <c r="G77" s="81"/>
      <c r="H77" s="81"/>
      <c r="I77" s="81">
        <v>5</v>
      </c>
      <c r="J77" s="209"/>
    </row>
    <row r="78" spans="1:10" s="76" customFormat="1">
      <c r="A78" s="210">
        <v>16</v>
      </c>
      <c r="B78" s="75" t="s">
        <v>91</v>
      </c>
      <c r="C78" s="208" t="s">
        <v>120</v>
      </c>
      <c r="D78" s="77" t="s">
        <v>41</v>
      </c>
      <c r="E78" s="78"/>
      <c r="F78" s="79" t="s">
        <v>121</v>
      </c>
      <c r="G78" s="78" t="s">
        <v>43</v>
      </c>
      <c r="H78" s="78"/>
      <c r="I78" s="64">
        <f>IF(G78&lt;&gt;"",5,0)</f>
        <v>5</v>
      </c>
      <c r="J78" s="209"/>
    </row>
    <row r="79" spans="1:10" s="76" customFormat="1" hidden="1">
      <c r="A79" s="210"/>
      <c r="B79" s="75" t="s">
        <v>91</v>
      </c>
      <c r="C79" s="208"/>
      <c r="D79" s="77" t="s">
        <v>45</v>
      </c>
      <c r="E79" s="78" t="s">
        <v>46</v>
      </c>
      <c r="F79" s="79" t="s">
        <v>117</v>
      </c>
      <c r="G79" s="78" t="s">
        <v>43</v>
      </c>
      <c r="H79" s="78"/>
      <c r="I79" s="64">
        <f>IF(G79&lt;&gt;"",5,0)</f>
        <v>5</v>
      </c>
      <c r="J79" s="209"/>
    </row>
    <row r="80" spans="1:10" s="76" customFormat="1" hidden="1">
      <c r="A80" s="210"/>
      <c r="B80" s="75" t="s">
        <v>91</v>
      </c>
      <c r="C80" s="208"/>
      <c r="D80" s="77" t="s">
        <v>48</v>
      </c>
      <c r="E80" s="78"/>
      <c r="F80" s="79" t="s">
        <v>122</v>
      </c>
      <c r="G80" s="78" t="s">
        <v>43</v>
      </c>
      <c r="H80" s="78"/>
      <c r="I80" s="64">
        <f>IF(G80&lt;&gt;"",5,0)</f>
        <v>5</v>
      </c>
      <c r="J80" s="209"/>
    </row>
    <row r="81" spans="1:10" s="76" customFormat="1" hidden="1">
      <c r="A81" s="210"/>
      <c r="B81" s="75" t="s">
        <v>91</v>
      </c>
      <c r="C81" s="208"/>
      <c r="D81" s="77" t="s">
        <v>50</v>
      </c>
      <c r="E81" s="78"/>
      <c r="F81" s="79" t="s">
        <v>123</v>
      </c>
      <c r="G81" s="78" t="s">
        <v>43</v>
      </c>
      <c r="H81" s="78"/>
      <c r="I81" s="64">
        <f>IF(G81&lt;&gt;"",5,0)</f>
        <v>5</v>
      </c>
      <c r="J81" s="209"/>
    </row>
    <row r="82" spans="1:10" s="76" customFormat="1" hidden="1">
      <c r="A82" s="210"/>
      <c r="B82" s="75" t="s">
        <v>91</v>
      </c>
      <c r="C82" s="208"/>
      <c r="D82" s="80" t="s">
        <v>52</v>
      </c>
      <c r="E82" s="81"/>
      <c r="F82" s="82"/>
      <c r="G82" s="81"/>
      <c r="H82" s="81"/>
      <c r="I82" s="81">
        <v>20</v>
      </c>
      <c r="J82" s="209"/>
    </row>
    <row r="83" spans="1:10" ht="30">
      <c r="A83" s="204">
        <v>17</v>
      </c>
      <c r="B83" s="62" t="s">
        <v>77</v>
      </c>
      <c r="C83" s="208" t="s">
        <v>124</v>
      </c>
      <c r="D83" s="77" t="s">
        <v>41</v>
      </c>
      <c r="E83" s="78"/>
      <c r="F83" s="79" t="s">
        <v>125</v>
      </c>
      <c r="G83" s="78"/>
      <c r="H83" s="78" t="s">
        <v>43</v>
      </c>
      <c r="I83" s="64">
        <f>IF(G83&lt;&gt;"",5,0)</f>
        <v>0</v>
      </c>
      <c r="J83" s="209" t="s">
        <v>126</v>
      </c>
    </row>
    <row r="84" spans="1:10" hidden="1">
      <c r="A84" s="204"/>
      <c r="B84" s="62" t="s">
        <v>77</v>
      </c>
      <c r="C84" s="208"/>
      <c r="D84" s="77" t="s">
        <v>45</v>
      </c>
      <c r="E84" s="78" t="s">
        <v>46</v>
      </c>
      <c r="F84" s="79" t="s">
        <v>117</v>
      </c>
      <c r="G84" s="78" t="s">
        <v>43</v>
      </c>
      <c r="H84" s="78"/>
      <c r="I84" s="78">
        <v>5</v>
      </c>
      <c r="J84" s="209"/>
    </row>
    <row r="85" spans="1:10" ht="30" hidden="1">
      <c r="A85" s="204"/>
      <c r="B85" s="62" t="s">
        <v>77</v>
      </c>
      <c r="C85" s="208"/>
      <c r="D85" s="77" t="s">
        <v>48</v>
      </c>
      <c r="E85" s="78"/>
      <c r="F85" s="79" t="s">
        <v>127</v>
      </c>
      <c r="G85" s="78" t="s">
        <v>43</v>
      </c>
      <c r="H85" s="78"/>
      <c r="I85" s="64">
        <f>IF(G85&lt;&gt;"",5,0)</f>
        <v>5</v>
      </c>
      <c r="J85" s="209"/>
    </row>
    <row r="86" spans="1:10" hidden="1">
      <c r="A86" s="204"/>
      <c r="B86" s="62" t="s">
        <v>77</v>
      </c>
      <c r="C86" s="208"/>
      <c r="D86" s="77" t="s">
        <v>50</v>
      </c>
      <c r="E86" s="78"/>
      <c r="F86" s="79" t="s">
        <v>128</v>
      </c>
      <c r="G86" s="78" t="s">
        <v>43</v>
      </c>
      <c r="H86" s="78"/>
      <c r="I86" s="78">
        <v>5</v>
      </c>
      <c r="J86" s="209"/>
    </row>
    <row r="87" spans="1:10" hidden="1">
      <c r="A87" s="204"/>
      <c r="B87" s="62" t="s">
        <v>77</v>
      </c>
      <c r="C87" s="208"/>
      <c r="D87" s="80" t="s">
        <v>52</v>
      </c>
      <c r="E87" s="81"/>
      <c r="F87" s="82"/>
      <c r="G87" s="81"/>
      <c r="H87" s="81"/>
      <c r="I87" s="81">
        <v>10</v>
      </c>
      <c r="J87" s="209"/>
    </row>
    <row r="88" spans="1:10">
      <c r="A88" s="204">
        <v>18</v>
      </c>
      <c r="B88" s="62" t="s">
        <v>129</v>
      </c>
      <c r="C88" s="211" t="s">
        <v>130</v>
      </c>
      <c r="D88" s="83" t="s">
        <v>41</v>
      </c>
      <c r="E88" s="84"/>
      <c r="F88" s="85" t="s">
        <v>131</v>
      </c>
      <c r="G88" s="84" t="s">
        <v>43</v>
      </c>
      <c r="H88" s="84"/>
      <c r="I88" s="84">
        <v>5</v>
      </c>
      <c r="J88" s="212" t="s">
        <v>132</v>
      </c>
    </row>
    <row r="89" spans="1:10" hidden="1">
      <c r="A89" s="204"/>
      <c r="B89" s="62" t="s">
        <v>129</v>
      </c>
      <c r="C89" s="211"/>
      <c r="D89" s="83" t="s">
        <v>45</v>
      </c>
      <c r="E89" s="84" t="s">
        <v>46</v>
      </c>
      <c r="F89" s="85" t="s">
        <v>133</v>
      </c>
      <c r="G89" s="84" t="s">
        <v>43</v>
      </c>
      <c r="H89" s="84"/>
      <c r="I89" s="84">
        <v>5</v>
      </c>
      <c r="J89" s="212"/>
    </row>
    <row r="90" spans="1:10" ht="30" hidden="1">
      <c r="A90" s="204"/>
      <c r="B90" s="62" t="s">
        <v>129</v>
      </c>
      <c r="C90" s="211"/>
      <c r="D90" s="83" t="s">
        <v>48</v>
      </c>
      <c r="E90" s="84"/>
      <c r="F90" s="85" t="s">
        <v>134</v>
      </c>
      <c r="G90" s="84" t="s">
        <v>43</v>
      </c>
      <c r="H90" s="84"/>
      <c r="I90" s="84">
        <v>5</v>
      </c>
      <c r="J90" s="212"/>
    </row>
    <row r="91" spans="1:10" ht="30" hidden="1">
      <c r="A91" s="204"/>
      <c r="B91" s="62" t="s">
        <v>129</v>
      </c>
      <c r="C91" s="211"/>
      <c r="D91" s="83" t="s">
        <v>50</v>
      </c>
      <c r="E91" s="84"/>
      <c r="F91" s="85" t="s">
        <v>135</v>
      </c>
      <c r="G91" s="84" t="s">
        <v>43</v>
      </c>
      <c r="H91" s="84"/>
      <c r="I91" s="84">
        <f>IF(G91&lt;&gt;"",5,"")</f>
        <v>5</v>
      </c>
      <c r="J91" s="212"/>
    </row>
    <row r="92" spans="1:10" hidden="1">
      <c r="A92" s="204"/>
      <c r="B92" s="62" t="s">
        <v>129</v>
      </c>
      <c r="C92" s="211"/>
      <c r="D92" s="86" t="s">
        <v>52</v>
      </c>
      <c r="E92" s="87"/>
      <c r="F92" s="88"/>
      <c r="G92" s="87"/>
      <c r="H92" s="87"/>
      <c r="I92" s="87">
        <f>SUBTOTAL(9,I88:I91)</f>
        <v>5</v>
      </c>
      <c r="J92" s="212"/>
    </row>
    <row r="93" spans="1:10">
      <c r="A93" s="204">
        <v>19</v>
      </c>
      <c r="B93" s="62" t="s">
        <v>129</v>
      </c>
      <c r="C93" s="211" t="s">
        <v>136</v>
      </c>
      <c r="D93" s="83" t="s">
        <v>41</v>
      </c>
      <c r="E93" s="84"/>
      <c r="F93" s="85" t="s">
        <v>137</v>
      </c>
      <c r="G93" s="84" t="s">
        <v>43</v>
      </c>
      <c r="H93" s="84"/>
      <c r="I93" s="84">
        <v>5</v>
      </c>
      <c r="J93" s="212" t="s">
        <v>138</v>
      </c>
    </row>
    <row r="94" spans="1:10" hidden="1">
      <c r="A94" s="204"/>
      <c r="B94" s="62" t="s">
        <v>129</v>
      </c>
      <c r="C94" s="211"/>
      <c r="D94" s="83" t="s">
        <v>45</v>
      </c>
      <c r="E94" s="84" t="s">
        <v>46</v>
      </c>
      <c r="F94" s="85" t="s">
        <v>133</v>
      </c>
      <c r="G94" s="84" t="s">
        <v>43</v>
      </c>
      <c r="H94" s="84"/>
      <c r="I94" s="84">
        <v>5</v>
      </c>
      <c r="J94" s="212"/>
    </row>
    <row r="95" spans="1:10" ht="30" hidden="1">
      <c r="A95" s="204"/>
      <c r="B95" s="62" t="s">
        <v>129</v>
      </c>
      <c r="C95" s="211"/>
      <c r="D95" s="83" t="s">
        <v>48</v>
      </c>
      <c r="E95" s="84"/>
      <c r="F95" s="85" t="s">
        <v>139</v>
      </c>
      <c r="G95" s="84" t="s">
        <v>43</v>
      </c>
      <c r="H95" s="84"/>
      <c r="I95" s="84">
        <v>5</v>
      </c>
      <c r="J95" s="212"/>
    </row>
    <row r="96" spans="1:10" hidden="1">
      <c r="A96" s="204"/>
      <c r="B96" s="62" t="s">
        <v>129</v>
      </c>
      <c r="C96" s="211"/>
      <c r="D96" s="83" t="s">
        <v>50</v>
      </c>
      <c r="E96" s="84"/>
      <c r="F96" s="85" t="s">
        <v>140</v>
      </c>
      <c r="G96" s="84" t="s">
        <v>43</v>
      </c>
      <c r="H96" s="84"/>
      <c r="I96" s="84">
        <f>IF(G96&lt;&gt;"",5,"")</f>
        <v>5</v>
      </c>
      <c r="J96" s="212"/>
    </row>
    <row r="97" spans="1:10" hidden="1">
      <c r="A97" s="204"/>
      <c r="B97" s="62" t="s">
        <v>129</v>
      </c>
      <c r="C97" s="211"/>
      <c r="D97" s="86" t="s">
        <v>52</v>
      </c>
      <c r="E97" s="87"/>
      <c r="F97" s="88"/>
      <c r="G97" s="87"/>
      <c r="H97" s="87"/>
      <c r="I97" s="87">
        <f>SUBTOTAL(9,I93:I96)</f>
        <v>5</v>
      </c>
      <c r="J97" s="212"/>
    </row>
    <row r="98" spans="1:10">
      <c r="A98" s="204">
        <v>20</v>
      </c>
      <c r="B98" s="62" t="s">
        <v>129</v>
      </c>
      <c r="C98" s="213" t="s">
        <v>141</v>
      </c>
      <c r="D98" s="63" t="s">
        <v>41</v>
      </c>
      <c r="E98" s="64"/>
      <c r="F98" s="65" t="s">
        <v>142</v>
      </c>
      <c r="G98" s="64" t="s">
        <v>43</v>
      </c>
      <c r="H98" s="64"/>
      <c r="I98" s="64">
        <f>IF(G98&lt;&gt;"",5,"")</f>
        <v>5</v>
      </c>
      <c r="J98" s="64" t="s">
        <v>143</v>
      </c>
    </row>
    <row r="99" spans="1:10" hidden="1">
      <c r="A99" s="204"/>
      <c r="B99" s="62" t="s">
        <v>129</v>
      </c>
      <c r="C99" s="213"/>
      <c r="D99" s="63" t="s">
        <v>45</v>
      </c>
      <c r="E99" s="64" t="s">
        <v>46</v>
      </c>
      <c r="F99" s="65" t="s">
        <v>110</v>
      </c>
      <c r="G99" s="64" t="s">
        <v>43</v>
      </c>
      <c r="H99" s="64"/>
      <c r="I99" s="64">
        <f>IF(G99&lt;&gt;"",5,"")</f>
        <v>5</v>
      </c>
      <c r="J99" s="64" t="s">
        <v>143</v>
      </c>
    </row>
    <row r="100" spans="1:10" ht="30" hidden="1">
      <c r="A100" s="204"/>
      <c r="B100" s="62" t="s">
        <v>129</v>
      </c>
      <c r="C100" s="213"/>
      <c r="D100" s="63" t="s">
        <v>48</v>
      </c>
      <c r="E100" s="64"/>
      <c r="F100" s="65" t="s">
        <v>144</v>
      </c>
      <c r="G100" s="64" t="s">
        <v>43</v>
      </c>
      <c r="H100" s="64"/>
      <c r="I100" s="64">
        <f>IF(G100&lt;&gt;"",5,"")</f>
        <v>5</v>
      </c>
      <c r="J100" s="64" t="s">
        <v>143</v>
      </c>
    </row>
    <row r="101" spans="1:10" hidden="1">
      <c r="A101" s="204"/>
      <c r="B101" s="62" t="s">
        <v>129</v>
      </c>
      <c r="C101" s="213"/>
      <c r="D101" s="63" t="s">
        <v>50</v>
      </c>
      <c r="E101" s="64"/>
      <c r="F101" s="65" t="s">
        <v>145</v>
      </c>
      <c r="G101" s="64" t="s">
        <v>43</v>
      </c>
      <c r="H101" s="64"/>
      <c r="I101" s="84">
        <f>IF(G101&lt;&gt;"",5,"")</f>
        <v>5</v>
      </c>
      <c r="J101" s="64" t="s">
        <v>143</v>
      </c>
    </row>
    <row r="102" spans="1:10" hidden="1">
      <c r="A102" s="204"/>
      <c r="B102" s="62" t="s">
        <v>129</v>
      </c>
      <c r="C102" s="213"/>
      <c r="D102" s="66" t="s">
        <v>52</v>
      </c>
      <c r="E102" s="67"/>
      <c r="F102" s="68"/>
      <c r="G102" s="67"/>
      <c r="H102" s="67"/>
      <c r="I102" s="67">
        <f>SUM(I98:I101)</f>
        <v>20</v>
      </c>
      <c r="J102" s="67"/>
    </row>
    <row r="103" spans="1:10">
      <c r="A103" s="204">
        <v>21</v>
      </c>
      <c r="B103" s="62" t="s">
        <v>129</v>
      </c>
      <c r="C103" s="213" t="s">
        <v>146</v>
      </c>
      <c r="D103" s="63" t="s">
        <v>41</v>
      </c>
      <c r="E103" s="64"/>
      <c r="F103" s="65" t="s">
        <v>147</v>
      </c>
      <c r="G103" s="64"/>
      <c r="H103" s="64" t="s">
        <v>43</v>
      </c>
      <c r="I103" s="64">
        <f>IF(G103&lt;&gt;"",5,0)</f>
        <v>0</v>
      </c>
      <c r="J103" s="64" t="s">
        <v>148</v>
      </c>
    </row>
    <row r="104" spans="1:10" hidden="1">
      <c r="A104" s="204"/>
      <c r="B104" s="62" t="s">
        <v>129</v>
      </c>
      <c r="C104" s="213"/>
      <c r="D104" s="63" t="s">
        <v>45</v>
      </c>
      <c r="E104" s="64" t="s">
        <v>46</v>
      </c>
      <c r="F104" s="65" t="s">
        <v>110</v>
      </c>
      <c r="G104" s="64" t="s">
        <v>43</v>
      </c>
      <c r="H104" s="64"/>
      <c r="I104" s="64">
        <f>IF(G104&lt;&gt;"",5,"")</f>
        <v>5</v>
      </c>
      <c r="J104" s="64" t="s">
        <v>143</v>
      </c>
    </row>
    <row r="105" spans="1:10" ht="30" hidden="1">
      <c r="A105" s="204"/>
      <c r="B105" s="62" t="s">
        <v>129</v>
      </c>
      <c r="C105" s="213"/>
      <c r="D105" s="63" t="s">
        <v>48</v>
      </c>
      <c r="E105" s="64"/>
      <c r="F105" s="65" t="s">
        <v>149</v>
      </c>
      <c r="G105" s="64" t="s">
        <v>43</v>
      </c>
      <c r="H105" s="64"/>
      <c r="I105" s="64">
        <f>IF(G105&lt;&gt;"",5,0)</f>
        <v>5</v>
      </c>
      <c r="J105" s="64" t="s">
        <v>143</v>
      </c>
    </row>
    <row r="106" spans="1:10" hidden="1">
      <c r="A106" s="204"/>
      <c r="B106" s="62" t="s">
        <v>129</v>
      </c>
      <c r="C106" s="213"/>
      <c r="D106" s="63" t="s">
        <v>50</v>
      </c>
      <c r="E106" s="64"/>
      <c r="F106" s="65" t="s">
        <v>150</v>
      </c>
      <c r="G106" s="64" t="s">
        <v>43</v>
      </c>
      <c r="H106" s="64"/>
      <c r="I106" s="64">
        <f>IF(G106&lt;&gt;"",5,"")</f>
        <v>5</v>
      </c>
      <c r="J106" s="64" t="s">
        <v>143</v>
      </c>
    </row>
    <row r="107" spans="1:10" hidden="1">
      <c r="A107" s="204"/>
      <c r="B107" s="62" t="s">
        <v>129</v>
      </c>
      <c r="C107" s="213"/>
      <c r="D107" s="66" t="s">
        <v>52</v>
      </c>
      <c r="E107" s="67"/>
      <c r="F107" s="68"/>
      <c r="G107" s="67"/>
      <c r="H107" s="67"/>
      <c r="I107" s="67">
        <f>SUM(I103:I106)</f>
        <v>15</v>
      </c>
      <c r="J107" s="67"/>
    </row>
    <row r="108" spans="1:10">
      <c r="A108" s="204">
        <v>22</v>
      </c>
      <c r="B108" s="62" t="s">
        <v>39</v>
      </c>
      <c r="C108" s="214" t="s">
        <v>151</v>
      </c>
      <c r="D108" s="63" t="s">
        <v>41</v>
      </c>
      <c r="E108" s="64"/>
      <c r="F108" s="65" t="s">
        <v>152</v>
      </c>
      <c r="G108" s="64" t="s">
        <v>43</v>
      </c>
      <c r="H108" s="64"/>
      <c r="I108" s="64">
        <v>5</v>
      </c>
      <c r="J108" s="64" t="s">
        <v>143</v>
      </c>
    </row>
    <row r="109" spans="1:10" hidden="1">
      <c r="A109" s="204"/>
      <c r="B109" s="62" t="s">
        <v>39</v>
      </c>
      <c r="C109" s="214"/>
      <c r="D109" s="63" t="s">
        <v>45</v>
      </c>
      <c r="E109" s="64" t="s">
        <v>46</v>
      </c>
      <c r="F109" s="65" t="s">
        <v>153</v>
      </c>
      <c r="G109" s="64" t="s">
        <v>43</v>
      </c>
      <c r="H109" s="64"/>
      <c r="I109" s="64">
        <f>IF(G109&lt;&gt;"",5,"")</f>
        <v>5</v>
      </c>
      <c r="J109" s="64" t="s">
        <v>143</v>
      </c>
    </row>
    <row r="110" spans="1:10" ht="30" hidden="1">
      <c r="A110" s="204"/>
      <c r="B110" s="62" t="s">
        <v>39</v>
      </c>
      <c r="C110" s="214"/>
      <c r="D110" s="63" t="s">
        <v>48</v>
      </c>
      <c r="E110" s="64"/>
      <c r="F110" s="65" t="s">
        <v>154</v>
      </c>
      <c r="G110" s="64" t="s">
        <v>43</v>
      </c>
      <c r="H110" s="64"/>
      <c r="I110" s="64">
        <v>5</v>
      </c>
      <c r="J110" s="64" t="s">
        <v>143</v>
      </c>
    </row>
    <row r="111" spans="1:10" hidden="1">
      <c r="A111" s="204"/>
      <c r="B111" s="62" t="s">
        <v>39</v>
      </c>
      <c r="C111" s="214"/>
      <c r="D111" s="63" t="s">
        <v>50</v>
      </c>
      <c r="E111" s="64"/>
      <c r="F111" s="65" t="s">
        <v>155</v>
      </c>
      <c r="G111" s="64"/>
      <c r="H111" s="64" t="s">
        <v>43</v>
      </c>
      <c r="I111" s="64">
        <f>IF(G111&lt;&gt;"",5,0)</f>
        <v>0</v>
      </c>
      <c r="J111" s="64" t="s">
        <v>143</v>
      </c>
    </row>
    <row r="112" spans="1:10" hidden="1">
      <c r="A112" s="204"/>
      <c r="B112" s="62" t="s">
        <v>39</v>
      </c>
      <c r="C112" s="214"/>
      <c r="D112" s="66" t="s">
        <v>52</v>
      </c>
      <c r="E112" s="67"/>
      <c r="F112" s="68"/>
      <c r="G112" s="67"/>
      <c r="H112" s="67"/>
      <c r="I112" s="67">
        <f>SUM(I108:I111)</f>
        <v>15</v>
      </c>
      <c r="J112" s="67"/>
    </row>
    <row r="113" spans="1:10" s="76" customFormat="1" ht="15" customHeight="1">
      <c r="A113" s="210">
        <v>23</v>
      </c>
      <c r="B113" s="75" t="s">
        <v>156</v>
      </c>
      <c r="C113" s="213" t="s">
        <v>157</v>
      </c>
      <c r="D113" s="63" t="s">
        <v>41</v>
      </c>
      <c r="E113" s="64"/>
      <c r="F113" s="65" t="s">
        <v>158</v>
      </c>
      <c r="G113" s="64"/>
      <c r="H113" s="64" t="s">
        <v>43</v>
      </c>
      <c r="I113" s="64">
        <v>0</v>
      </c>
      <c r="J113" s="64" t="s">
        <v>159</v>
      </c>
    </row>
    <row r="114" spans="1:10" s="76" customFormat="1" hidden="1">
      <c r="A114" s="210"/>
      <c r="B114" s="75" t="s">
        <v>156</v>
      </c>
      <c r="C114" s="213"/>
      <c r="D114" s="63" t="s">
        <v>45</v>
      </c>
      <c r="E114" s="64" t="s">
        <v>46</v>
      </c>
      <c r="F114" s="65" t="s">
        <v>160</v>
      </c>
      <c r="G114" s="64" t="s">
        <v>43</v>
      </c>
      <c r="H114" s="64"/>
      <c r="I114" s="64">
        <f>IF(G114&lt;&gt;"",5,"")</f>
        <v>5</v>
      </c>
      <c r="J114" s="64" t="s">
        <v>143</v>
      </c>
    </row>
    <row r="115" spans="1:10" s="76" customFormat="1" ht="30" hidden="1">
      <c r="A115" s="210"/>
      <c r="B115" s="75" t="s">
        <v>156</v>
      </c>
      <c r="C115" s="213"/>
      <c r="D115" s="63" t="s">
        <v>48</v>
      </c>
      <c r="E115" s="64"/>
      <c r="F115" s="65" t="s">
        <v>63</v>
      </c>
      <c r="G115" s="64" t="s">
        <v>43</v>
      </c>
      <c r="H115" s="64"/>
      <c r="I115" s="64">
        <v>5</v>
      </c>
      <c r="J115" s="64" t="s">
        <v>143</v>
      </c>
    </row>
    <row r="116" spans="1:10" s="76" customFormat="1" hidden="1">
      <c r="A116" s="210"/>
      <c r="B116" s="75" t="s">
        <v>156</v>
      </c>
      <c r="C116" s="213"/>
      <c r="D116" s="63" t="s">
        <v>50</v>
      </c>
      <c r="E116" s="64"/>
      <c r="F116" s="65" t="s">
        <v>161</v>
      </c>
      <c r="G116" s="64" t="s">
        <v>43</v>
      </c>
      <c r="H116" s="64"/>
      <c r="I116" s="64">
        <v>5</v>
      </c>
      <c r="J116" s="64" t="s">
        <v>143</v>
      </c>
    </row>
    <row r="117" spans="1:10" s="76" customFormat="1" hidden="1">
      <c r="A117" s="210"/>
      <c r="B117" s="75" t="s">
        <v>156</v>
      </c>
      <c r="C117" s="213"/>
      <c r="D117" s="66" t="s">
        <v>52</v>
      </c>
      <c r="E117" s="67"/>
      <c r="F117" s="68"/>
      <c r="G117" s="67"/>
      <c r="H117" s="67"/>
      <c r="I117" s="67">
        <f>SUM(I113:I116)</f>
        <v>15</v>
      </c>
      <c r="J117" s="67"/>
    </row>
    <row r="118" spans="1:10">
      <c r="A118" s="204">
        <v>24</v>
      </c>
      <c r="B118" s="62" t="s">
        <v>57</v>
      </c>
      <c r="C118" s="204" t="s">
        <v>162</v>
      </c>
      <c r="D118" s="63" t="s">
        <v>41</v>
      </c>
      <c r="E118" s="64"/>
      <c r="F118" s="65" t="s">
        <v>163</v>
      </c>
      <c r="G118" s="64"/>
      <c r="H118" s="64" t="s">
        <v>43</v>
      </c>
      <c r="I118" s="64">
        <f>IF(G118&lt;&gt;"",5,0)</f>
        <v>0</v>
      </c>
      <c r="J118" s="64" t="s">
        <v>164</v>
      </c>
    </row>
    <row r="119" spans="1:10" hidden="1">
      <c r="A119" s="204"/>
      <c r="B119" s="62" t="s">
        <v>57</v>
      </c>
      <c r="C119" s="204"/>
      <c r="D119" s="63" t="s">
        <v>45</v>
      </c>
      <c r="E119" s="64" t="s">
        <v>46</v>
      </c>
      <c r="F119" s="65" t="s">
        <v>110</v>
      </c>
      <c r="G119" s="64" t="s">
        <v>43</v>
      </c>
      <c r="H119" s="64"/>
      <c r="I119" s="64">
        <f>IF(G119&lt;&gt;"",5,"")</f>
        <v>5</v>
      </c>
      <c r="J119" s="64" t="s">
        <v>143</v>
      </c>
    </row>
    <row r="120" spans="1:10" ht="30" hidden="1">
      <c r="A120" s="204"/>
      <c r="B120" s="62" t="s">
        <v>57</v>
      </c>
      <c r="C120" s="204"/>
      <c r="D120" s="63" t="s">
        <v>48</v>
      </c>
      <c r="E120" s="64"/>
      <c r="F120" s="65" t="s">
        <v>165</v>
      </c>
      <c r="G120" s="64" t="s">
        <v>43</v>
      </c>
      <c r="H120" s="64"/>
      <c r="I120" s="64">
        <f>IF(G120&lt;&gt;"",5,"")</f>
        <v>5</v>
      </c>
      <c r="J120" s="64" t="s">
        <v>143</v>
      </c>
    </row>
    <row r="121" spans="1:10" hidden="1">
      <c r="A121" s="204"/>
      <c r="B121" s="62" t="s">
        <v>57</v>
      </c>
      <c r="C121" s="204"/>
      <c r="D121" s="63" t="s">
        <v>50</v>
      </c>
      <c r="E121" s="64"/>
      <c r="F121" s="65" t="s">
        <v>166</v>
      </c>
      <c r="G121" s="64"/>
      <c r="H121" s="64" t="s">
        <v>43</v>
      </c>
      <c r="I121" s="64">
        <v>5</v>
      </c>
      <c r="J121" s="64" t="s">
        <v>143</v>
      </c>
    </row>
    <row r="122" spans="1:10" hidden="1">
      <c r="A122" s="204"/>
      <c r="B122" s="62" t="s">
        <v>57</v>
      </c>
      <c r="C122" s="204"/>
      <c r="D122" s="66" t="s">
        <v>52</v>
      </c>
      <c r="E122" s="67"/>
      <c r="F122" s="68"/>
      <c r="G122" s="67"/>
      <c r="H122" s="67"/>
      <c r="I122" s="67">
        <f>SUM(I118:I121)</f>
        <v>15</v>
      </c>
      <c r="J122" s="67"/>
    </row>
    <row r="123" spans="1:10">
      <c r="A123" s="204">
        <v>25</v>
      </c>
      <c r="B123" s="62" t="s">
        <v>129</v>
      </c>
      <c r="C123" s="204" t="s">
        <v>167</v>
      </c>
      <c r="D123" s="63" t="s">
        <v>41</v>
      </c>
      <c r="E123" s="64"/>
      <c r="F123" s="65" t="s">
        <v>168</v>
      </c>
      <c r="G123" s="64" t="s">
        <v>43</v>
      </c>
      <c r="H123" s="64"/>
      <c r="I123" s="64">
        <v>5</v>
      </c>
      <c r="J123" s="64" t="s">
        <v>143</v>
      </c>
    </row>
    <row r="124" spans="1:10" hidden="1">
      <c r="A124" s="204"/>
      <c r="B124" s="62" t="s">
        <v>129</v>
      </c>
      <c r="C124" s="204"/>
      <c r="D124" s="63" t="s">
        <v>45</v>
      </c>
      <c r="E124" s="64" t="s">
        <v>46</v>
      </c>
      <c r="F124" s="65" t="s">
        <v>110</v>
      </c>
      <c r="G124" s="64" t="s">
        <v>43</v>
      </c>
      <c r="H124" s="64"/>
      <c r="I124" s="64">
        <v>5</v>
      </c>
      <c r="J124" s="64" t="s">
        <v>143</v>
      </c>
    </row>
    <row r="125" spans="1:10" ht="30" hidden="1">
      <c r="A125" s="204"/>
      <c r="B125" s="62" t="s">
        <v>129</v>
      </c>
      <c r="C125" s="204"/>
      <c r="D125" s="63" t="s">
        <v>48</v>
      </c>
      <c r="E125" s="64"/>
      <c r="F125" s="65" t="s">
        <v>169</v>
      </c>
      <c r="G125" s="64" t="s">
        <v>43</v>
      </c>
      <c r="H125" s="64"/>
      <c r="I125" s="64">
        <v>5</v>
      </c>
      <c r="J125" s="64" t="s">
        <v>143</v>
      </c>
    </row>
    <row r="126" spans="1:10" hidden="1">
      <c r="A126" s="204"/>
      <c r="B126" s="62" t="s">
        <v>129</v>
      </c>
      <c r="C126" s="204"/>
      <c r="D126" s="63" t="s">
        <v>50</v>
      </c>
      <c r="E126" s="64"/>
      <c r="F126" s="65" t="s">
        <v>150</v>
      </c>
      <c r="G126" s="64" t="s">
        <v>43</v>
      </c>
      <c r="H126" s="64"/>
      <c r="I126" s="64">
        <v>5</v>
      </c>
      <c r="J126" s="64" t="s">
        <v>143</v>
      </c>
    </row>
    <row r="127" spans="1:10" hidden="1">
      <c r="A127" s="204"/>
      <c r="B127" s="62" t="s">
        <v>129</v>
      </c>
      <c r="C127" s="204"/>
      <c r="D127" s="66" t="s">
        <v>52</v>
      </c>
      <c r="E127" s="67"/>
      <c r="F127" s="68"/>
      <c r="G127" s="67"/>
      <c r="H127" s="67"/>
      <c r="I127" s="67">
        <f>SUM(I123:I126)</f>
        <v>20</v>
      </c>
      <c r="J127" s="67"/>
    </row>
    <row r="128" spans="1:10">
      <c r="A128" s="204">
        <v>26</v>
      </c>
      <c r="B128" s="62" t="s">
        <v>57</v>
      </c>
      <c r="C128" s="204" t="s">
        <v>170</v>
      </c>
      <c r="D128" s="63" t="s">
        <v>41</v>
      </c>
      <c r="E128" s="64"/>
      <c r="F128" s="65" t="s">
        <v>171</v>
      </c>
      <c r="G128" s="64"/>
      <c r="H128" s="64" t="s">
        <v>43</v>
      </c>
      <c r="I128" s="64">
        <f>IF(G128&lt;&gt;"",5,0)</f>
        <v>0</v>
      </c>
      <c r="J128" s="64" t="s">
        <v>44</v>
      </c>
    </row>
    <row r="129" spans="1:10" hidden="1">
      <c r="A129" s="204"/>
      <c r="B129" s="62" t="s">
        <v>57</v>
      </c>
      <c r="C129" s="204"/>
      <c r="D129" s="63" t="s">
        <v>45</v>
      </c>
      <c r="E129" s="64" t="s">
        <v>46</v>
      </c>
      <c r="F129" s="65" t="s">
        <v>110</v>
      </c>
      <c r="G129" s="64" t="s">
        <v>43</v>
      </c>
      <c r="H129" s="64"/>
      <c r="I129" s="64">
        <f>IF(G129&lt;&gt;"",5,0)</f>
        <v>5</v>
      </c>
      <c r="J129" s="64" t="s">
        <v>143</v>
      </c>
    </row>
    <row r="130" spans="1:10" ht="30" hidden="1">
      <c r="A130" s="204"/>
      <c r="B130" s="62" t="s">
        <v>57</v>
      </c>
      <c r="C130" s="204"/>
      <c r="D130" s="63" t="s">
        <v>48</v>
      </c>
      <c r="E130" s="64"/>
      <c r="F130" s="65" t="s">
        <v>172</v>
      </c>
      <c r="G130" s="64" t="s">
        <v>43</v>
      </c>
      <c r="H130" s="64"/>
      <c r="I130" s="64">
        <f>IF(G130&lt;&gt;"",5,"")</f>
        <v>5</v>
      </c>
      <c r="J130" s="64" t="s">
        <v>143</v>
      </c>
    </row>
    <row r="131" spans="1:10" hidden="1">
      <c r="A131" s="204"/>
      <c r="B131" s="62" t="s">
        <v>57</v>
      </c>
      <c r="C131" s="204"/>
      <c r="D131" s="63" t="s">
        <v>50</v>
      </c>
      <c r="E131" s="64"/>
      <c r="F131" s="65" t="s">
        <v>173</v>
      </c>
      <c r="G131" s="64"/>
      <c r="H131" s="64" t="s">
        <v>43</v>
      </c>
      <c r="I131" s="64">
        <f>IF(G131&lt;&gt;"",5,0)</f>
        <v>0</v>
      </c>
      <c r="J131" s="64" t="s">
        <v>143</v>
      </c>
    </row>
    <row r="132" spans="1:10" hidden="1">
      <c r="A132" s="204"/>
      <c r="B132" s="62" t="s">
        <v>57</v>
      </c>
      <c r="C132" s="204"/>
      <c r="D132" s="66" t="s">
        <v>52</v>
      </c>
      <c r="E132" s="67"/>
      <c r="F132" s="68"/>
      <c r="G132" s="67"/>
      <c r="H132" s="67"/>
      <c r="I132" s="67">
        <f>SUM(I128:I131)</f>
        <v>10</v>
      </c>
      <c r="J132" s="67"/>
    </row>
    <row r="133" spans="1:10" s="76" customFormat="1">
      <c r="A133" s="210">
        <v>26</v>
      </c>
      <c r="B133" s="89" t="s">
        <v>96</v>
      </c>
      <c r="C133" s="204" t="s">
        <v>174</v>
      </c>
      <c r="D133" s="63" t="s">
        <v>41</v>
      </c>
      <c r="E133" s="64"/>
      <c r="F133" s="65" t="s">
        <v>175</v>
      </c>
      <c r="G133" s="64"/>
      <c r="H133" s="64" t="s">
        <v>43</v>
      </c>
      <c r="I133" s="64">
        <f>IF(G133&lt;&gt;"",5,0)</f>
        <v>0</v>
      </c>
      <c r="J133" s="64" t="s">
        <v>143</v>
      </c>
    </row>
    <row r="134" spans="1:10" s="76" customFormat="1" hidden="1">
      <c r="A134" s="210"/>
      <c r="B134" s="89" t="s">
        <v>96</v>
      </c>
      <c r="C134" s="204"/>
      <c r="D134" s="63" t="s">
        <v>45</v>
      </c>
      <c r="E134" s="64" t="s">
        <v>46</v>
      </c>
      <c r="F134" s="65" t="s">
        <v>110</v>
      </c>
      <c r="G134" s="64" t="s">
        <v>43</v>
      </c>
      <c r="H134" s="64"/>
      <c r="I134" s="64">
        <f>IF(G134&lt;&gt;"",5,0)</f>
        <v>5</v>
      </c>
      <c r="J134" s="64" t="s">
        <v>143</v>
      </c>
    </row>
    <row r="135" spans="1:10" s="76" customFormat="1" ht="30" hidden="1">
      <c r="A135" s="210"/>
      <c r="B135" s="89" t="s">
        <v>96</v>
      </c>
      <c r="C135" s="204"/>
      <c r="D135" s="63" t="s">
        <v>48</v>
      </c>
      <c r="E135" s="64"/>
      <c r="F135" s="65" t="s">
        <v>111</v>
      </c>
      <c r="G135" s="64" t="s">
        <v>43</v>
      </c>
      <c r="H135" s="64"/>
      <c r="I135" s="64">
        <f>IF(G135&lt;&gt;"",5,0)</f>
        <v>5</v>
      </c>
      <c r="J135" s="64" t="s">
        <v>143</v>
      </c>
    </row>
    <row r="136" spans="1:10" s="76" customFormat="1" hidden="1">
      <c r="A136" s="210"/>
      <c r="B136" s="89" t="s">
        <v>96</v>
      </c>
      <c r="C136" s="204"/>
      <c r="D136" s="63" t="s">
        <v>50</v>
      </c>
      <c r="E136" s="64"/>
      <c r="F136" s="65"/>
      <c r="G136" s="64" t="s">
        <v>43</v>
      </c>
      <c r="H136" s="64"/>
      <c r="I136" s="64">
        <f>IF(G136&lt;&gt;"",5,0)</f>
        <v>5</v>
      </c>
      <c r="J136" s="64" t="s">
        <v>143</v>
      </c>
    </row>
    <row r="137" spans="1:10" s="76" customFormat="1" hidden="1">
      <c r="A137" s="210"/>
      <c r="B137" s="89" t="s">
        <v>96</v>
      </c>
      <c r="C137" s="204"/>
      <c r="D137" s="66" t="s">
        <v>52</v>
      </c>
      <c r="E137" s="67"/>
      <c r="F137" s="68"/>
      <c r="G137" s="67"/>
      <c r="H137" s="67"/>
      <c r="I137" s="67">
        <f>SUM(I133:I136)</f>
        <v>15</v>
      </c>
      <c r="J137" s="67"/>
    </row>
    <row r="138" spans="1:10" ht="15" customHeight="1">
      <c r="A138" s="207">
        <v>28</v>
      </c>
      <c r="B138" s="90" t="s">
        <v>91</v>
      </c>
      <c r="C138" s="207" t="s">
        <v>176</v>
      </c>
      <c r="D138" s="69" t="s">
        <v>41</v>
      </c>
      <c r="E138" s="70"/>
      <c r="F138" s="71" t="s">
        <v>177</v>
      </c>
      <c r="G138" s="70"/>
      <c r="H138" s="70" t="s">
        <v>43</v>
      </c>
      <c r="I138" s="64">
        <f>IF(G138&lt;&gt;"",5,0)</f>
        <v>0</v>
      </c>
      <c r="J138" s="69" t="s">
        <v>73</v>
      </c>
    </row>
    <row r="139" spans="1:10" hidden="1">
      <c r="A139" s="207"/>
      <c r="B139" s="90" t="s">
        <v>91</v>
      </c>
      <c r="C139" s="207"/>
      <c r="D139" s="69" t="s">
        <v>45</v>
      </c>
      <c r="E139" s="70" t="s">
        <v>46</v>
      </c>
      <c r="F139" s="71" t="s">
        <v>178</v>
      </c>
      <c r="G139" s="70" t="s">
        <v>43</v>
      </c>
      <c r="H139" s="70"/>
      <c r="I139" s="64">
        <f>IF(G139&lt;&gt;"",5,"0")</f>
        <v>5</v>
      </c>
      <c r="J139" s="69"/>
    </row>
    <row r="140" spans="1:10" ht="30" hidden="1">
      <c r="A140" s="207"/>
      <c r="B140" s="90" t="s">
        <v>91</v>
      </c>
      <c r="C140" s="207"/>
      <c r="D140" s="69" t="s">
        <v>48</v>
      </c>
      <c r="E140" s="70"/>
      <c r="F140" s="71" t="s">
        <v>179</v>
      </c>
      <c r="G140" s="70"/>
      <c r="H140" s="70" t="s">
        <v>43</v>
      </c>
      <c r="I140" s="64">
        <f>IF(G140&lt;&gt;"",5,0)</f>
        <v>0</v>
      </c>
      <c r="J140" s="69" t="s">
        <v>180</v>
      </c>
    </row>
    <row r="141" spans="1:10" hidden="1">
      <c r="A141" s="207"/>
      <c r="B141" s="90" t="s">
        <v>91</v>
      </c>
      <c r="C141" s="207"/>
      <c r="D141" s="69" t="s">
        <v>50</v>
      </c>
      <c r="E141" s="70"/>
      <c r="F141" s="71"/>
      <c r="G141" s="70" t="s">
        <v>43</v>
      </c>
      <c r="H141" s="70"/>
      <c r="I141" s="64">
        <f>IF(G141&lt;&gt;"",5,"0")</f>
        <v>5</v>
      </c>
      <c r="J141" s="69"/>
    </row>
    <row r="142" spans="1:10" hidden="1">
      <c r="A142" s="207"/>
      <c r="B142" s="90" t="s">
        <v>91</v>
      </c>
      <c r="C142" s="207"/>
      <c r="D142" s="72" t="s">
        <v>52</v>
      </c>
      <c r="E142" s="73"/>
      <c r="F142" s="74"/>
      <c r="G142" s="73"/>
      <c r="H142" s="73"/>
      <c r="I142" s="73">
        <f>SUM(I138:I141)</f>
        <v>10</v>
      </c>
      <c r="J142" s="69"/>
    </row>
    <row r="143" spans="1:10">
      <c r="A143" s="207">
        <v>29</v>
      </c>
      <c r="B143" s="90" t="s">
        <v>70</v>
      </c>
      <c r="C143" s="207" t="s">
        <v>181</v>
      </c>
      <c r="D143" s="69" t="s">
        <v>41</v>
      </c>
      <c r="E143" s="70"/>
      <c r="F143" s="71" t="s">
        <v>182</v>
      </c>
      <c r="G143" s="70" t="s">
        <v>43</v>
      </c>
      <c r="H143" s="70"/>
      <c r="I143" s="70">
        <f>IF(G143&lt;&gt;"",5,"")</f>
        <v>5</v>
      </c>
      <c r="J143" s="69"/>
    </row>
    <row r="144" spans="1:10" hidden="1">
      <c r="A144" s="207"/>
      <c r="B144" s="90" t="s">
        <v>70</v>
      </c>
      <c r="C144" s="207"/>
      <c r="D144" s="69" t="s">
        <v>45</v>
      </c>
      <c r="E144" s="70" t="s">
        <v>46</v>
      </c>
      <c r="F144" s="71" t="s">
        <v>183</v>
      </c>
      <c r="G144" s="70" t="s">
        <v>43</v>
      </c>
      <c r="H144" s="70"/>
      <c r="I144" s="70">
        <f>IF(G144&lt;&gt;"",5,"")</f>
        <v>5</v>
      </c>
      <c r="J144" s="69"/>
    </row>
    <row r="145" spans="1:10" ht="30" hidden="1">
      <c r="A145" s="207"/>
      <c r="B145" s="90" t="s">
        <v>70</v>
      </c>
      <c r="C145" s="207"/>
      <c r="D145" s="69" t="s">
        <v>48</v>
      </c>
      <c r="E145" s="70"/>
      <c r="F145" s="71" t="s">
        <v>184</v>
      </c>
      <c r="G145" s="70" t="s">
        <v>43</v>
      </c>
      <c r="H145" s="70"/>
      <c r="I145" s="70">
        <f>IF(G145&lt;&gt;"",5,"")</f>
        <v>5</v>
      </c>
      <c r="J145" s="69"/>
    </row>
    <row r="146" spans="1:10" hidden="1">
      <c r="A146" s="207"/>
      <c r="B146" s="90" t="s">
        <v>70</v>
      </c>
      <c r="C146" s="207"/>
      <c r="D146" s="69" t="s">
        <v>50</v>
      </c>
      <c r="E146" s="70"/>
      <c r="F146" s="71"/>
      <c r="G146" s="70" t="s">
        <v>43</v>
      </c>
      <c r="H146" s="70"/>
      <c r="I146" s="70">
        <f>IF(G146&lt;&gt;"",5,"")</f>
        <v>5</v>
      </c>
      <c r="J146" s="69"/>
    </row>
    <row r="147" spans="1:10" hidden="1">
      <c r="A147" s="207"/>
      <c r="B147" s="90" t="s">
        <v>70</v>
      </c>
      <c r="C147" s="207"/>
      <c r="D147" s="72" t="s">
        <v>52</v>
      </c>
      <c r="E147" s="73"/>
      <c r="F147" s="74"/>
      <c r="G147" s="73"/>
      <c r="H147" s="73"/>
      <c r="I147" s="73">
        <f>SUM(I143:I146)</f>
        <v>20</v>
      </c>
      <c r="J147" s="69"/>
    </row>
    <row r="148" spans="1:10">
      <c r="A148" s="207">
        <v>30</v>
      </c>
      <c r="B148" s="90" t="s">
        <v>70</v>
      </c>
      <c r="C148" s="207" t="s">
        <v>185</v>
      </c>
      <c r="D148" s="69" t="s">
        <v>41</v>
      </c>
      <c r="E148" s="70"/>
      <c r="F148" s="71" t="s">
        <v>186</v>
      </c>
      <c r="G148" s="70"/>
      <c r="H148" s="70" t="s">
        <v>43</v>
      </c>
      <c r="I148" s="64">
        <f>IF(G148&lt;&gt;"",5,0)</f>
        <v>0</v>
      </c>
      <c r="J148" s="69" t="s">
        <v>187</v>
      </c>
    </row>
    <row r="149" spans="1:10" hidden="1">
      <c r="A149" s="207"/>
      <c r="B149" s="90" t="s">
        <v>70</v>
      </c>
      <c r="C149" s="207"/>
      <c r="D149" s="69" t="s">
        <v>45</v>
      </c>
      <c r="E149" s="70" t="s">
        <v>46</v>
      </c>
      <c r="F149" s="71" t="s">
        <v>188</v>
      </c>
      <c r="G149" s="70"/>
      <c r="H149" s="70" t="s">
        <v>43</v>
      </c>
      <c r="I149" s="64">
        <f>IF(G149&lt;&gt;"",5,0)</f>
        <v>0</v>
      </c>
      <c r="J149" s="69"/>
    </row>
    <row r="150" spans="1:10" ht="30" hidden="1">
      <c r="A150" s="207"/>
      <c r="B150" s="90" t="s">
        <v>70</v>
      </c>
      <c r="C150" s="207"/>
      <c r="D150" s="69" t="s">
        <v>48</v>
      </c>
      <c r="E150" s="70"/>
      <c r="F150" s="71" t="s">
        <v>189</v>
      </c>
      <c r="G150" s="70" t="s">
        <v>43</v>
      </c>
      <c r="H150" s="70"/>
      <c r="I150" s="64">
        <f>IF(G150&lt;&gt;"",5,0)</f>
        <v>5</v>
      </c>
      <c r="J150" s="69"/>
    </row>
    <row r="151" spans="1:10" hidden="1">
      <c r="A151" s="207"/>
      <c r="B151" s="90" t="s">
        <v>70</v>
      </c>
      <c r="C151" s="207"/>
      <c r="D151" s="69" t="s">
        <v>50</v>
      </c>
      <c r="E151" s="70"/>
      <c r="F151" s="71"/>
      <c r="G151" s="70"/>
      <c r="H151" s="70" t="s">
        <v>43</v>
      </c>
      <c r="I151" s="64">
        <f>IF(G151&lt;&gt;"",5,0)</f>
        <v>0</v>
      </c>
      <c r="J151" s="69" t="s">
        <v>190</v>
      </c>
    </row>
    <row r="152" spans="1:10" hidden="1">
      <c r="A152" s="207"/>
      <c r="B152" s="90" t="s">
        <v>70</v>
      </c>
      <c r="C152" s="207"/>
      <c r="D152" s="72" t="s">
        <v>52</v>
      </c>
      <c r="E152" s="73"/>
      <c r="F152" s="74"/>
      <c r="G152" s="73"/>
      <c r="H152" s="73"/>
      <c r="I152" s="73">
        <f>SUM(I148:I151)</f>
        <v>5</v>
      </c>
      <c r="J152" s="69"/>
    </row>
    <row r="153" spans="1:10">
      <c r="A153" s="207">
        <v>31</v>
      </c>
      <c r="B153" s="90" t="s">
        <v>70</v>
      </c>
      <c r="C153" s="207" t="s">
        <v>191</v>
      </c>
      <c r="D153" s="69" t="s">
        <v>41</v>
      </c>
      <c r="E153" s="70"/>
      <c r="F153" s="71" t="s">
        <v>182</v>
      </c>
      <c r="G153" s="70" t="s">
        <v>43</v>
      </c>
      <c r="H153" s="70"/>
      <c r="I153" s="70">
        <f>IF(G153&lt;&gt;"",5,"")</f>
        <v>5</v>
      </c>
      <c r="J153" s="69"/>
    </row>
    <row r="154" spans="1:10" hidden="1">
      <c r="A154" s="207"/>
      <c r="B154" s="90" t="s">
        <v>70</v>
      </c>
      <c r="C154" s="207"/>
      <c r="D154" s="69" t="s">
        <v>45</v>
      </c>
      <c r="E154" s="70" t="s">
        <v>46</v>
      </c>
      <c r="F154" s="71" t="s">
        <v>183</v>
      </c>
      <c r="G154" s="70" t="s">
        <v>43</v>
      </c>
      <c r="H154" s="70"/>
      <c r="I154" s="70">
        <f>IF(G154&lt;&gt;"",5,"")</f>
        <v>5</v>
      </c>
      <c r="J154" s="69"/>
    </row>
    <row r="155" spans="1:10" ht="30" hidden="1">
      <c r="A155" s="207"/>
      <c r="B155" s="90" t="s">
        <v>70</v>
      </c>
      <c r="C155" s="207"/>
      <c r="D155" s="69" t="s">
        <v>48</v>
      </c>
      <c r="E155" s="70"/>
      <c r="F155" s="71" t="s">
        <v>184</v>
      </c>
      <c r="G155" s="70" t="s">
        <v>43</v>
      </c>
      <c r="H155" s="70"/>
      <c r="I155" s="70">
        <f>IF(G155&lt;&gt;"",5,"")</f>
        <v>5</v>
      </c>
      <c r="J155" s="69"/>
    </row>
    <row r="156" spans="1:10" hidden="1">
      <c r="A156" s="207"/>
      <c r="B156" s="90" t="s">
        <v>70</v>
      </c>
      <c r="C156" s="207"/>
      <c r="D156" s="69" t="s">
        <v>50</v>
      </c>
      <c r="E156" s="70"/>
      <c r="F156" s="71"/>
      <c r="G156" s="70" t="s">
        <v>43</v>
      </c>
      <c r="H156" s="70"/>
      <c r="I156" s="70">
        <f>IF(G156&lt;&gt;"",5,"")</f>
        <v>5</v>
      </c>
      <c r="J156" s="69"/>
    </row>
    <row r="157" spans="1:10" hidden="1">
      <c r="A157" s="207"/>
      <c r="B157" s="90" t="s">
        <v>70</v>
      </c>
      <c r="C157" s="207"/>
      <c r="D157" s="72" t="s">
        <v>52</v>
      </c>
      <c r="E157" s="73"/>
      <c r="F157" s="74"/>
      <c r="G157" s="73"/>
      <c r="H157" s="73"/>
      <c r="I157" s="73">
        <f>SUM(I153:I156)</f>
        <v>20</v>
      </c>
      <c r="J157" s="69"/>
    </row>
    <row r="158" spans="1:10">
      <c r="A158" s="207">
        <v>32</v>
      </c>
      <c r="B158" s="90" t="s">
        <v>91</v>
      </c>
      <c r="C158" s="207" t="s">
        <v>192</v>
      </c>
      <c r="D158" s="69" t="s">
        <v>41</v>
      </c>
      <c r="E158" s="70"/>
      <c r="F158" s="71" t="s">
        <v>193</v>
      </c>
      <c r="G158" s="70"/>
      <c r="H158" s="70" t="s">
        <v>43</v>
      </c>
      <c r="I158" s="64">
        <f>IF(G158&lt;&gt;"",5,0)</f>
        <v>0</v>
      </c>
      <c r="J158" s="69" t="s">
        <v>194</v>
      </c>
    </row>
    <row r="159" spans="1:10" hidden="1">
      <c r="A159" s="207"/>
      <c r="B159" s="90" t="s">
        <v>91</v>
      </c>
      <c r="C159" s="207"/>
      <c r="D159" s="69" t="s">
        <v>45</v>
      </c>
      <c r="E159" s="70" t="s">
        <v>46</v>
      </c>
      <c r="F159" s="71" t="s">
        <v>195</v>
      </c>
      <c r="G159" s="70"/>
      <c r="H159" s="70" t="s">
        <v>43</v>
      </c>
      <c r="I159" s="64">
        <f>IF(G159&lt;&gt;"",5,0)</f>
        <v>0</v>
      </c>
      <c r="J159" s="69"/>
    </row>
    <row r="160" spans="1:10" ht="30" hidden="1">
      <c r="A160" s="207"/>
      <c r="B160" s="90" t="s">
        <v>91</v>
      </c>
      <c r="C160" s="207"/>
      <c r="D160" s="69" t="s">
        <v>48</v>
      </c>
      <c r="E160" s="70"/>
      <c r="F160" s="71" t="s">
        <v>196</v>
      </c>
      <c r="G160" s="70"/>
      <c r="H160" s="70" t="s">
        <v>43</v>
      </c>
      <c r="I160" s="64">
        <f>IF(G160&lt;&gt;"",5,0)</f>
        <v>0</v>
      </c>
      <c r="J160" s="69"/>
    </row>
    <row r="161" spans="1:10" hidden="1">
      <c r="A161" s="207"/>
      <c r="B161" s="90" t="s">
        <v>91</v>
      </c>
      <c r="C161" s="207"/>
      <c r="D161" s="69" t="s">
        <v>50</v>
      </c>
      <c r="E161" s="70"/>
      <c r="F161" s="71"/>
      <c r="G161" s="70"/>
      <c r="H161" s="70" t="s">
        <v>43</v>
      </c>
      <c r="I161" s="64">
        <f>IF(G161&lt;&gt;"",5,0)</f>
        <v>0</v>
      </c>
      <c r="J161" s="69" t="s">
        <v>190</v>
      </c>
    </row>
    <row r="162" spans="1:10" hidden="1">
      <c r="A162" s="207"/>
      <c r="B162" s="90" t="s">
        <v>91</v>
      </c>
      <c r="C162" s="207"/>
      <c r="D162" s="72" t="s">
        <v>52</v>
      </c>
      <c r="E162" s="73"/>
      <c r="F162" s="74"/>
      <c r="G162" s="73"/>
      <c r="H162" s="73"/>
      <c r="I162" s="73">
        <f>SUM(I158:I161)</f>
        <v>0</v>
      </c>
      <c r="J162" s="69"/>
    </row>
    <row r="163" spans="1:10">
      <c r="A163" s="207">
        <v>33</v>
      </c>
      <c r="B163" s="90" t="s">
        <v>156</v>
      </c>
      <c r="C163" s="207" t="s">
        <v>197</v>
      </c>
      <c r="D163" s="69" t="s">
        <v>41</v>
      </c>
      <c r="E163" s="70"/>
      <c r="F163" s="71" t="s">
        <v>198</v>
      </c>
      <c r="G163" s="70" t="s">
        <v>43</v>
      </c>
      <c r="H163" s="70"/>
      <c r="I163" s="70">
        <f>IF(G163&lt;&gt;"",5,"")</f>
        <v>5</v>
      </c>
      <c r="J163" s="69"/>
    </row>
    <row r="164" spans="1:10" hidden="1">
      <c r="A164" s="207"/>
      <c r="B164" s="90" t="s">
        <v>156</v>
      </c>
      <c r="C164" s="207"/>
      <c r="D164" s="69" t="s">
        <v>45</v>
      </c>
      <c r="E164" s="70" t="s">
        <v>46</v>
      </c>
      <c r="F164" s="71" t="s">
        <v>199</v>
      </c>
      <c r="G164" s="70" t="s">
        <v>43</v>
      </c>
      <c r="H164" s="70"/>
      <c r="I164" s="70">
        <f>IF(G164&lt;&gt;"",5,"")</f>
        <v>5</v>
      </c>
      <c r="J164" s="69"/>
    </row>
    <row r="165" spans="1:10" ht="30" hidden="1">
      <c r="A165" s="207"/>
      <c r="B165" s="90" t="s">
        <v>156</v>
      </c>
      <c r="C165" s="207"/>
      <c r="D165" s="69" t="s">
        <v>48</v>
      </c>
      <c r="E165" s="70"/>
      <c r="F165" s="71" t="s">
        <v>200</v>
      </c>
      <c r="G165" s="70" t="s">
        <v>43</v>
      </c>
      <c r="H165" s="70"/>
      <c r="I165" s="70">
        <f>IF(G165&lt;&gt;"",5,"")</f>
        <v>5</v>
      </c>
      <c r="J165" s="69"/>
    </row>
    <row r="166" spans="1:10" hidden="1">
      <c r="A166" s="207"/>
      <c r="B166" s="90" t="s">
        <v>156</v>
      </c>
      <c r="C166" s="207"/>
      <c r="D166" s="69" t="s">
        <v>50</v>
      </c>
      <c r="E166" s="70"/>
      <c r="F166" s="71"/>
      <c r="G166" s="70" t="s">
        <v>43</v>
      </c>
      <c r="H166" s="70"/>
      <c r="I166" s="70">
        <f>IF(G166&lt;&gt;"",5,"")</f>
        <v>5</v>
      </c>
      <c r="J166" s="69"/>
    </row>
    <row r="167" spans="1:10" hidden="1">
      <c r="A167" s="207"/>
      <c r="B167" s="90" t="s">
        <v>156</v>
      </c>
      <c r="C167" s="207"/>
      <c r="D167" s="72" t="s">
        <v>52</v>
      </c>
      <c r="E167" s="73"/>
      <c r="F167" s="74"/>
      <c r="G167" s="73"/>
      <c r="H167" s="73"/>
      <c r="I167" s="73">
        <f>SUM(I163:I166)</f>
        <v>20</v>
      </c>
      <c r="J167" s="69"/>
    </row>
    <row r="168" spans="1:10">
      <c r="A168" s="207">
        <v>34</v>
      </c>
      <c r="B168" s="90" t="s">
        <v>201</v>
      </c>
      <c r="C168" s="207" t="s">
        <v>202</v>
      </c>
      <c r="D168" s="69" t="s">
        <v>41</v>
      </c>
      <c r="E168" s="70"/>
      <c r="F168" s="71" t="s">
        <v>203</v>
      </c>
      <c r="G168" s="70" t="s">
        <v>43</v>
      </c>
      <c r="H168" s="70"/>
      <c r="I168" s="70">
        <f>IF(G168&lt;&gt;"",5,"")</f>
        <v>5</v>
      </c>
      <c r="J168" s="69"/>
    </row>
    <row r="169" spans="1:10" hidden="1">
      <c r="A169" s="207"/>
      <c r="B169" s="90" t="s">
        <v>201</v>
      </c>
      <c r="C169" s="207"/>
      <c r="D169" s="69" t="s">
        <v>45</v>
      </c>
      <c r="E169" s="70" t="s">
        <v>46</v>
      </c>
      <c r="F169" s="71" t="s">
        <v>204</v>
      </c>
      <c r="G169" s="70" t="s">
        <v>43</v>
      </c>
      <c r="H169" s="70"/>
      <c r="I169" s="70">
        <f>IF(G169&lt;&gt;"",5,"")</f>
        <v>5</v>
      </c>
      <c r="J169" s="69"/>
    </row>
    <row r="170" spans="1:10" ht="30" hidden="1">
      <c r="A170" s="207"/>
      <c r="B170" s="90" t="s">
        <v>201</v>
      </c>
      <c r="C170" s="207"/>
      <c r="D170" s="69" t="s">
        <v>48</v>
      </c>
      <c r="E170" s="70"/>
      <c r="F170" s="71" t="s">
        <v>205</v>
      </c>
      <c r="G170" s="70" t="s">
        <v>43</v>
      </c>
      <c r="H170" s="70"/>
      <c r="I170" s="70">
        <f>IF(G170&lt;&gt;"",5,"")</f>
        <v>5</v>
      </c>
      <c r="J170" s="69"/>
    </row>
    <row r="171" spans="1:10" hidden="1">
      <c r="A171" s="207"/>
      <c r="B171" s="90" t="s">
        <v>201</v>
      </c>
      <c r="C171" s="207"/>
      <c r="D171" s="69" t="s">
        <v>50</v>
      </c>
      <c r="E171" s="70"/>
      <c r="F171" s="71"/>
      <c r="G171" s="70" t="s">
        <v>43</v>
      </c>
      <c r="H171" s="70"/>
      <c r="I171" s="70">
        <f>IF(G171&lt;&gt;"",5,"")</f>
        <v>5</v>
      </c>
      <c r="J171" s="69"/>
    </row>
    <row r="172" spans="1:10" hidden="1">
      <c r="A172" s="207"/>
      <c r="B172" s="90" t="s">
        <v>201</v>
      </c>
      <c r="C172" s="207"/>
      <c r="D172" s="72" t="s">
        <v>52</v>
      </c>
      <c r="E172" s="73"/>
      <c r="F172" s="74"/>
      <c r="G172" s="73"/>
      <c r="H172" s="73"/>
      <c r="I172" s="73">
        <f>SUM(I168:I171)</f>
        <v>20</v>
      </c>
      <c r="J172" s="69"/>
    </row>
    <row r="173" spans="1:10">
      <c r="A173" s="207">
        <v>35</v>
      </c>
      <c r="B173" s="90" t="s">
        <v>39</v>
      </c>
      <c r="C173" s="207" t="s">
        <v>206</v>
      </c>
      <c r="D173" s="69" t="s">
        <v>41</v>
      </c>
      <c r="E173" s="70"/>
      <c r="F173" s="71" t="s">
        <v>207</v>
      </c>
      <c r="G173" s="70" t="s">
        <v>43</v>
      </c>
      <c r="H173" s="70"/>
      <c r="I173" s="70">
        <f>IF(G173&lt;&gt;"",5,"")</f>
        <v>5</v>
      </c>
      <c r="J173" s="69"/>
    </row>
    <row r="174" spans="1:10" hidden="1">
      <c r="A174" s="207"/>
      <c r="B174" s="90" t="s">
        <v>39</v>
      </c>
      <c r="C174" s="207"/>
      <c r="D174" s="69" t="s">
        <v>45</v>
      </c>
      <c r="E174" s="70" t="s">
        <v>46</v>
      </c>
      <c r="F174" s="71" t="s">
        <v>208</v>
      </c>
      <c r="G174" s="70" t="s">
        <v>43</v>
      </c>
      <c r="H174" s="70"/>
      <c r="I174" s="70">
        <f>IF(G174&lt;&gt;"",5,"")</f>
        <v>5</v>
      </c>
      <c r="J174" s="69"/>
    </row>
    <row r="175" spans="1:10" ht="30" hidden="1">
      <c r="A175" s="207"/>
      <c r="B175" s="90" t="s">
        <v>39</v>
      </c>
      <c r="C175" s="207"/>
      <c r="D175" s="69" t="s">
        <v>48</v>
      </c>
      <c r="E175" s="70"/>
      <c r="F175" s="71" t="s">
        <v>209</v>
      </c>
      <c r="G175" s="70" t="s">
        <v>43</v>
      </c>
      <c r="H175" s="70"/>
      <c r="I175" s="70">
        <f>IF(G175&lt;&gt;"",5,"")</f>
        <v>5</v>
      </c>
      <c r="J175" s="69"/>
    </row>
    <row r="176" spans="1:10" hidden="1">
      <c r="A176" s="207"/>
      <c r="B176" s="90" t="s">
        <v>39</v>
      </c>
      <c r="C176" s="207"/>
      <c r="D176" s="69" t="s">
        <v>50</v>
      </c>
      <c r="E176" s="70"/>
      <c r="F176" s="71"/>
      <c r="G176" s="70" t="s">
        <v>43</v>
      </c>
      <c r="H176" s="70"/>
      <c r="I176" s="70">
        <f>IF(G176&lt;&gt;"",5,"")</f>
        <v>5</v>
      </c>
      <c r="J176" s="69"/>
    </row>
    <row r="177" spans="1:10" hidden="1">
      <c r="A177" s="207"/>
      <c r="B177" s="90" t="s">
        <v>39</v>
      </c>
      <c r="C177" s="207"/>
      <c r="D177" s="72" t="s">
        <v>52</v>
      </c>
      <c r="E177" s="73"/>
      <c r="F177" s="74"/>
      <c r="G177" s="73"/>
      <c r="H177" s="73"/>
      <c r="I177" s="73">
        <f>SUM(I173:I176)</f>
        <v>20</v>
      </c>
      <c r="J177" s="69"/>
    </row>
    <row r="178" spans="1:10" s="76" customFormat="1" ht="15" customHeight="1">
      <c r="A178" s="215">
        <v>36</v>
      </c>
      <c r="B178" s="91" t="s">
        <v>91</v>
      </c>
      <c r="C178" s="208" t="s">
        <v>210</v>
      </c>
      <c r="D178" s="77" t="s">
        <v>41</v>
      </c>
      <c r="E178" s="78"/>
      <c r="F178" s="79" t="s">
        <v>211</v>
      </c>
      <c r="G178" s="78" t="s">
        <v>43</v>
      </c>
      <c r="H178" s="78"/>
      <c r="I178" s="64">
        <f>IF(G178&lt;&gt;"",5,"0")</f>
        <v>5</v>
      </c>
      <c r="J178" s="92" t="s">
        <v>99</v>
      </c>
    </row>
    <row r="179" spans="1:10" s="76" customFormat="1" hidden="1">
      <c r="A179" s="215"/>
      <c r="B179" s="91" t="s">
        <v>91</v>
      </c>
      <c r="C179" s="208"/>
      <c r="D179" s="77" t="s">
        <v>45</v>
      </c>
      <c r="E179" s="78" t="s">
        <v>46</v>
      </c>
      <c r="F179" s="79" t="s">
        <v>117</v>
      </c>
      <c r="G179" s="78" t="s">
        <v>43</v>
      </c>
      <c r="H179" s="78"/>
      <c r="I179" s="64">
        <f>IF(G179&lt;&gt;"",5,"0")</f>
        <v>5</v>
      </c>
      <c r="J179" s="92" t="s">
        <v>99</v>
      </c>
    </row>
    <row r="180" spans="1:10" s="76" customFormat="1" ht="30" hidden="1">
      <c r="A180" s="215"/>
      <c r="B180" s="91" t="s">
        <v>91</v>
      </c>
      <c r="C180" s="208"/>
      <c r="D180" s="77" t="s">
        <v>48</v>
      </c>
      <c r="E180" s="78"/>
      <c r="F180" s="79" t="s">
        <v>212</v>
      </c>
      <c r="G180" s="78" t="s">
        <v>43</v>
      </c>
      <c r="H180" s="78"/>
      <c r="I180" s="64">
        <f>IF(G180&lt;&gt;"",5,"0")</f>
        <v>5</v>
      </c>
      <c r="J180" s="92" t="s">
        <v>99</v>
      </c>
    </row>
    <row r="181" spans="1:10" s="76" customFormat="1" hidden="1">
      <c r="A181" s="215"/>
      <c r="B181" s="91" t="s">
        <v>91</v>
      </c>
      <c r="C181" s="208"/>
      <c r="D181" s="77" t="s">
        <v>50</v>
      </c>
      <c r="E181" s="78"/>
      <c r="F181" s="79" t="s">
        <v>128</v>
      </c>
      <c r="G181" s="78" t="s">
        <v>43</v>
      </c>
      <c r="H181" s="78"/>
      <c r="I181" s="64">
        <f>IF(G181&lt;&gt;"",5,"0")</f>
        <v>5</v>
      </c>
      <c r="J181" s="92" t="s">
        <v>99</v>
      </c>
    </row>
    <row r="182" spans="1:10" s="76" customFormat="1" hidden="1">
      <c r="A182" s="215"/>
      <c r="B182" s="91" t="s">
        <v>91</v>
      </c>
      <c r="C182" s="208"/>
      <c r="D182" s="80" t="s">
        <v>52</v>
      </c>
      <c r="E182" s="81"/>
      <c r="F182" s="82"/>
      <c r="G182" s="81"/>
      <c r="H182" s="81"/>
      <c r="I182" s="81">
        <f>+SUM(I178:I181)</f>
        <v>20</v>
      </c>
      <c r="J182" s="93"/>
    </row>
    <row r="183" spans="1:10" s="76" customFormat="1" ht="15" customHeight="1">
      <c r="A183" s="215">
        <v>37</v>
      </c>
      <c r="B183" s="91" t="s">
        <v>77</v>
      </c>
      <c r="C183" s="208" t="s">
        <v>213</v>
      </c>
      <c r="D183" s="77" t="s">
        <v>41</v>
      </c>
      <c r="E183" s="78"/>
      <c r="F183" s="79" t="s">
        <v>214</v>
      </c>
      <c r="G183" s="78"/>
      <c r="H183" s="78" t="s">
        <v>43</v>
      </c>
      <c r="I183" s="78">
        <v>0</v>
      </c>
      <c r="J183" s="92" t="s">
        <v>99</v>
      </c>
    </row>
    <row r="184" spans="1:10" s="76" customFormat="1" hidden="1">
      <c r="A184" s="215"/>
      <c r="B184" s="91" t="s">
        <v>77</v>
      </c>
      <c r="C184" s="208"/>
      <c r="D184" s="77" t="s">
        <v>45</v>
      </c>
      <c r="E184" s="78" t="s">
        <v>46</v>
      </c>
      <c r="F184" s="79" t="s">
        <v>117</v>
      </c>
      <c r="G184" s="78" t="s">
        <v>43</v>
      </c>
      <c r="H184" s="78"/>
      <c r="I184" s="78">
        <v>5</v>
      </c>
      <c r="J184" s="92" t="s">
        <v>99</v>
      </c>
    </row>
    <row r="185" spans="1:10" s="76" customFormat="1" ht="30" hidden="1">
      <c r="A185" s="215"/>
      <c r="B185" s="91" t="s">
        <v>77</v>
      </c>
      <c r="C185" s="208"/>
      <c r="D185" s="77" t="s">
        <v>48</v>
      </c>
      <c r="E185" s="78"/>
      <c r="F185" s="79" t="s">
        <v>215</v>
      </c>
      <c r="G185" s="78" t="s">
        <v>43</v>
      </c>
      <c r="H185" s="78"/>
      <c r="I185" s="78">
        <v>5</v>
      </c>
      <c r="J185" s="92" t="s">
        <v>99</v>
      </c>
    </row>
    <row r="186" spans="1:10" s="76" customFormat="1" hidden="1">
      <c r="A186" s="215"/>
      <c r="B186" s="91" t="s">
        <v>77</v>
      </c>
      <c r="C186" s="208"/>
      <c r="D186" s="77" t="s">
        <v>50</v>
      </c>
      <c r="E186" s="78"/>
      <c r="F186" s="79" t="s">
        <v>216</v>
      </c>
      <c r="G186" s="78" t="s">
        <v>43</v>
      </c>
      <c r="H186" s="78"/>
      <c r="I186" s="78">
        <v>5</v>
      </c>
      <c r="J186" s="92" t="s">
        <v>99</v>
      </c>
    </row>
    <row r="187" spans="1:10" s="76" customFormat="1" hidden="1">
      <c r="A187" s="215"/>
      <c r="B187" s="91" t="s">
        <v>77</v>
      </c>
      <c r="C187" s="208"/>
      <c r="D187" s="80" t="s">
        <v>52</v>
      </c>
      <c r="E187" s="81"/>
      <c r="F187" s="82"/>
      <c r="G187" s="81"/>
      <c r="H187" s="81"/>
      <c r="I187" s="81">
        <v>15</v>
      </c>
      <c r="J187" s="93"/>
    </row>
    <row r="188" spans="1:10">
      <c r="A188" s="207">
        <v>38</v>
      </c>
      <c r="B188" s="90" t="s">
        <v>96</v>
      </c>
      <c r="C188" s="204" t="s">
        <v>217</v>
      </c>
      <c r="D188" s="63" t="s">
        <v>41</v>
      </c>
      <c r="E188" s="64"/>
      <c r="F188" s="65" t="s">
        <v>218</v>
      </c>
      <c r="G188" s="64"/>
      <c r="H188" s="64" t="s">
        <v>43</v>
      </c>
      <c r="I188" s="64">
        <f>IF(G188&lt;&gt;"",5,0)</f>
        <v>0</v>
      </c>
      <c r="J188" s="64" t="s">
        <v>73</v>
      </c>
    </row>
    <row r="189" spans="1:10" hidden="1">
      <c r="A189" s="207"/>
      <c r="B189" s="90" t="s">
        <v>96</v>
      </c>
      <c r="C189" s="204"/>
      <c r="D189" s="63" t="s">
        <v>45</v>
      </c>
      <c r="E189" s="64" t="s">
        <v>46</v>
      </c>
      <c r="F189" s="65" t="s">
        <v>219</v>
      </c>
      <c r="G189" s="64" t="s">
        <v>43</v>
      </c>
      <c r="H189" s="64"/>
      <c r="I189" s="64">
        <v>5</v>
      </c>
      <c r="J189" s="64" t="s">
        <v>99</v>
      </c>
    </row>
    <row r="190" spans="1:10" ht="30" hidden="1">
      <c r="A190" s="207"/>
      <c r="B190" s="90" t="s">
        <v>96</v>
      </c>
      <c r="C190" s="204"/>
      <c r="D190" s="63" t="s">
        <v>48</v>
      </c>
      <c r="E190" s="64"/>
      <c r="F190" s="65" t="s">
        <v>63</v>
      </c>
      <c r="G190" s="64" t="s">
        <v>43</v>
      </c>
      <c r="H190" s="64"/>
      <c r="I190" s="64">
        <v>5</v>
      </c>
      <c r="J190" s="64" t="s">
        <v>99</v>
      </c>
    </row>
    <row r="191" spans="1:10" hidden="1">
      <c r="A191" s="207"/>
      <c r="B191" s="90" t="s">
        <v>96</v>
      </c>
      <c r="C191" s="204"/>
      <c r="D191" s="63" t="s">
        <v>50</v>
      </c>
      <c r="E191" s="64"/>
      <c r="F191" s="65" t="s">
        <v>220</v>
      </c>
      <c r="G191" s="64"/>
      <c r="H191" s="64" t="s">
        <v>43</v>
      </c>
      <c r="I191" s="64">
        <f>IF(G191&lt;&gt;"",5,0)</f>
        <v>0</v>
      </c>
      <c r="J191" s="64" t="s">
        <v>99</v>
      </c>
    </row>
    <row r="192" spans="1:10" hidden="1">
      <c r="A192" s="207"/>
      <c r="B192" s="90" t="s">
        <v>96</v>
      </c>
      <c r="C192" s="204"/>
      <c r="D192" s="66" t="s">
        <v>52</v>
      </c>
      <c r="E192" s="67"/>
      <c r="F192" s="68"/>
      <c r="G192" s="67"/>
      <c r="H192" s="67"/>
      <c r="I192" s="67">
        <v>10</v>
      </c>
      <c r="J192" s="67"/>
    </row>
    <row r="193" spans="1:10" s="76" customFormat="1">
      <c r="A193" s="215">
        <v>39</v>
      </c>
      <c r="B193" s="91" t="s">
        <v>96</v>
      </c>
      <c r="C193" s="204" t="s">
        <v>221</v>
      </c>
      <c r="D193" s="63" t="s">
        <v>41</v>
      </c>
      <c r="E193" s="64"/>
      <c r="F193" s="65" t="s">
        <v>222</v>
      </c>
      <c r="G193" s="64"/>
      <c r="H193" s="64" t="s">
        <v>43</v>
      </c>
      <c r="I193" s="64">
        <f>IF(G193&lt;&gt;"",5,0)</f>
        <v>0</v>
      </c>
      <c r="J193" s="64" t="s">
        <v>99</v>
      </c>
    </row>
    <row r="194" spans="1:10" s="76" customFormat="1" hidden="1">
      <c r="A194" s="215"/>
      <c r="B194" s="91" t="s">
        <v>96</v>
      </c>
      <c r="C194" s="204"/>
      <c r="D194" s="63" t="s">
        <v>45</v>
      </c>
      <c r="E194" s="64" t="s">
        <v>46</v>
      </c>
      <c r="F194" s="65" t="s">
        <v>110</v>
      </c>
      <c r="G194" s="64" t="s">
        <v>43</v>
      </c>
      <c r="H194" s="64"/>
      <c r="I194" s="64">
        <f>IF(G194&lt;&gt;"",5,0)</f>
        <v>5</v>
      </c>
      <c r="J194" s="64" t="s">
        <v>99</v>
      </c>
    </row>
    <row r="195" spans="1:10" s="76" customFormat="1" ht="30" hidden="1">
      <c r="A195" s="215"/>
      <c r="B195" s="91" t="s">
        <v>96</v>
      </c>
      <c r="C195" s="204"/>
      <c r="D195" s="63" t="s">
        <v>48</v>
      </c>
      <c r="E195" s="64"/>
      <c r="F195" s="65" t="s">
        <v>111</v>
      </c>
      <c r="G195" s="64" t="s">
        <v>43</v>
      </c>
      <c r="H195" s="64"/>
      <c r="I195" s="64">
        <f>IF(G195&lt;&gt;"",5,0)</f>
        <v>5</v>
      </c>
      <c r="J195" s="64" t="s">
        <v>99</v>
      </c>
    </row>
    <row r="196" spans="1:10" s="76" customFormat="1" hidden="1">
      <c r="A196" s="215"/>
      <c r="B196" s="91" t="s">
        <v>96</v>
      </c>
      <c r="C196" s="204"/>
      <c r="D196" s="63" t="s">
        <v>50</v>
      </c>
      <c r="E196" s="64"/>
      <c r="F196" s="65"/>
      <c r="G196" s="64" t="s">
        <v>43</v>
      </c>
      <c r="H196" s="64"/>
      <c r="I196" s="64">
        <f>IF(G196&lt;&gt;"",5,0)</f>
        <v>5</v>
      </c>
      <c r="J196" s="64" t="s">
        <v>99</v>
      </c>
    </row>
    <row r="197" spans="1:10" s="76" customFormat="1" hidden="1">
      <c r="A197" s="215"/>
      <c r="B197" s="91" t="s">
        <v>96</v>
      </c>
      <c r="C197" s="204"/>
      <c r="D197" s="66" t="s">
        <v>52</v>
      </c>
      <c r="E197" s="67"/>
      <c r="F197" s="68"/>
      <c r="G197" s="67"/>
      <c r="H197" s="67"/>
      <c r="I197" s="67">
        <f>+SUM(I193:I196)</f>
        <v>15</v>
      </c>
      <c r="J197" s="67"/>
    </row>
    <row r="198" spans="1:10">
      <c r="A198" s="207">
        <v>40</v>
      </c>
      <c r="B198" s="90" t="s">
        <v>201</v>
      </c>
      <c r="C198" s="216" t="s">
        <v>223</v>
      </c>
      <c r="D198" s="63" t="s">
        <v>41</v>
      </c>
      <c r="E198" s="64"/>
      <c r="F198" s="65" t="s">
        <v>224</v>
      </c>
      <c r="G198" s="64" t="s">
        <v>43</v>
      </c>
      <c r="H198" s="64"/>
      <c r="I198" s="64">
        <f>IF(G198&lt;&gt;"",5,0)</f>
        <v>5</v>
      </c>
      <c r="J198" s="64" t="s">
        <v>225</v>
      </c>
    </row>
    <row r="199" spans="1:10" hidden="1">
      <c r="A199" s="207"/>
      <c r="B199" s="90" t="s">
        <v>201</v>
      </c>
      <c r="C199" s="216"/>
      <c r="D199" s="63" t="s">
        <v>45</v>
      </c>
      <c r="E199" s="64" t="s">
        <v>46</v>
      </c>
      <c r="F199" s="65" t="s">
        <v>110</v>
      </c>
      <c r="G199" s="64" t="s">
        <v>43</v>
      </c>
      <c r="H199" s="64"/>
      <c r="I199" s="64">
        <v>5</v>
      </c>
      <c r="J199" s="64" t="s">
        <v>143</v>
      </c>
    </row>
    <row r="200" spans="1:10" ht="30" hidden="1">
      <c r="A200" s="207"/>
      <c r="B200" s="90" t="s">
        <v>201</v>
      </c>
      <c r="C200" s="216"/>
      <c r="D200" s="63" t="s">
        <v>48</v>
      </c>
      <c r="E200" s="64"/>
      <c r="F200" s="65" t="s">
        <v>111</v>
      </c>
      <c r="G200" s="64" t="s">
        <v>43</v>
      </c>
      <c r="H200" s="64"/>
      <c r="I200" s="64">
        <f>IF(G200&lt;&gt;"",5,0)</f>
        <v>5</v>
      </c>
      <c r="J200" s="64" t="s">
        <v>143</v>
      </c>
    </row>
    <row r="201" spans="1:10" hidden="1">
      <c r="A201" s="207"/>
      <c r="B201" s="90" t="s">
        <v>201</v>
      </c>
      <c r="C201" s="216"/>
      <c r="D201" s="63" t="s">
        <v>50</v>
      </c>
      <c r="E201" s="64"/>
      <c r="F201" s="65"/>
      <c r="G201" s="64"/>
      <c r="H201" s="64" t="s">
        <v>43</v>
      </c>
      <c r="I201" s="64" t="str">
        <f>IF(G201&lt;&gt;"",5,"")</f>
        <v/>
      </c>
      <c r="J201" s="64" t="s">
        <v>226</v>
      </c>
    </row>
    <row r="202" spans="1:10" hidden="1">
      <c r="A202" s="207"/>
      <c r="B202" s="90" t="s">
        <v>201</v>
      </c>
      <c r="C202" s="216"/>
      <c r="D202" s="66" t="s">
        <v>52</v>
      </c>
      <c r="E202" s="67"/>
      <c r="F202" s="68"/>
      <c r="G202" s="67"/>
      <c r="H202" s="67"/>
      <c r="I202" s="67">
        <f>SUM(I198:I201)</f>
        <v>15</v>
      </c>
      <c r="J202" s="67"/>
    </row>
    <row r="203" spans="1:10">
      <c r="A203" s="207">
        <v>41</v>
      </c>
      <c r="B203" s="90" t="s">
        <v>201</v>
      </c>
      <c r="C203" s="216" t="s">
        <v>227</v>
      </c>
      <c r="D203" s="63" t="s">
        <v>41</v>
      </c>
      <c r="E203" s="64"/>
      <c r="F203" s="65" t="s">
        <v>224</v>
      </c>
      <c r="G203" s="64" t="s">
        <v>43</v>
      </c>
      <c r="H203" s="64"/>
      <c r="I203" s="64">
        <f>IF(G203&lt;&gt;"",5,0)</f>
        <v>5</v>
      </c>
      <c r="J203" s="64" t="s">
        <v>225</v>
      </c>
    </row>
    <row r="204" spans="1:10" hidden="1">
      <c r="A204" s="207"/>
      <c r="B204" s="90" t="s">
        <v>201</v>
      </c>
      <c r="C204" s="216"/>
      <c r="D204" s="63" t="s">
        <v>45</v>
      </c>
      <c r="E204" s="64" t="s">
        <v>46</v>
      </c>
      <c r="F204" s="65" t="s">
        <v>110</v>
      </c>
      <c r="G204" s="64" t="s">
        <v>43</v>
      </c>
      <c r="H204" s="64"/>
      <c r="I204" s="64">
        <v>5</v>
      </c>
      <c r="J204" s="64" t="s">
        <v>143</v>
      </c>
    </row>
    <row r="205" spans="1:10" ht="30" hidden="1">
      <c r="A205" s="207"/>
      <c r="B205" s="90" t="s">
        <v>201</v>
      </c>
      <c r="C205" s="216"/>
      <c r="D205" s="63" t="s">
        <v>48</v>
      </c>
      <c r="E205" s="64"/>
      <c r="F205" s="65" t="s">
        <v>111</v>
      </c>
      <c r="G205" s="64" t="s">
        <v>43</v>
      </c>
      <c r="H205" s="64"/>
      <c r="I205" s="64">
        <f>IF(G205&lt;&gt;"",5,0)</f>
        <v>5</v>
      </c>
      <c r="J205" s="64" t="s">
        <v>143</v>
      </c>
    </row>
    <row r="206" spans="1:10" hidden="1">
      <c r="A206" s="207"/>
      <c r="B206" s="90" t="s">
        <v>201</v>
      </c>
      <c r="C206" s="216"/>
      <c r="D206" s="63" t="s">
        <v>50</v>
      </c>
      <c r="E206" s="64"/>
      <c r="F206" s="65"/>
      <c r="G206" s="64" t="s">
        <v>43</v>
      </c>
      <c r="H206" s="64"/>
      <c r="I206" s="64">
        <f>IF(G206&lt;&gt;"",5,"")</f>
        <v>5</v>
      </c>
      <c r="J206" s="64" t="s">
        <v>228</v>
      </c>
    </row>
    <row r="207" spans="1:10" hidden="1">
      <c r="A207" s="207"/>
      <c r="B207" s="90" t="s">
        <v>201</v>
      </c>
      <c r="C207" s="216"/>
      <c r="D207" s="66" t="s">
        <v>52</v>
      </c>
      <c r="E207" s="67"/>
      <c r="F207" s="68"/>
      <c r="G207" s="67"/>
      <c r="H207" s="67"/>
      <c r="I207" s="67">
        <f>SUM(I203:I206)</f>
        <v>20</v>
      </c>
      <c r="J207" s="67"/>
    </row>
    <row r="208" spans="1:10">
      <c r="A208" s="207">
        <v>42</v>
      </c>
      <c r="B208" s="90" t="s">
        <v>201</v>
      </c>
      <c r="C208" s="216" t="s">
        <v>229</v>
      </c>
      <c r="D208" s="63" t="s">
        <v>41</v>
      </c>
      <c r="E208" s="64"/>
      <c r="F208" s="65" t="s">
        <v>224</v>
      </c>
      <c r="G208" s="64" t="s">
        <v>43</v>
      </c>
      <c r="H208" s="64"/>
      <c r="I208" s="64">
        <f>IF(G208&lt;&gt;"",5,0)</f>
        <v>5</v>
      </c>
      <c r="J208" s="64" t="s">
        <v>225</v>
      </c>
    </row>
    <row r="209" spans="1:10" hidden="1">
      <c r="A209" s="207"/>
      <c r="B209" s="90" t="s">
        <v>201</v>
      </c>
      <c r="C209" s="216"/>
      <c r="D209" s="63" t="s">
        <v>45</v>
      </c>
      <c r="E209" s="64" t="s">
        <v>46</v>
      </c>
      <c r="F209" s="65" t="s">
        <v>110</v>
      </c>
      <c r="G209" s="64" t="s">
        <v>43</v>
      </c>
      <c r="H209" s="64"/>
      <c r="I209" s="64">
        <f>IF(G209&lt;&gt;"",5,"0")</f>
        <v>5</v>
      </c>
      <c r="J209" s="64" t="s">
        <v>143</v>
      </c>
    </row>
    <row r="210" spans="1:10" ht="30" hidden="1">
      <c r="A210" s="207"/>
      <c r="B210" s="90" t="s">
        <v>201</v>
      </c>
      <c r="C210" s="216"/>
      <c r="D210" s="63" t="s">
        <v>48</v>
      </c>
      <c r="E210" s="64"/>
      <c r="F210" s="65" t="s">
        <v>111</v>
      </c>
      <c r="G210" s="64" t="s">
        <v>43</v>
      </c>
      <c r="H210" s="64"/>
      <c r="I210" s="64">
        <f>IF(G210&lt;&gt;"",5,0)</f>
        <v>5</v>
      </c>
      <c r="J210" s="64" t="s">
        <v>143</v>
      </c>
    </row>
    <row r="211" spans="1:10" hidden="1">
      <c r="A211" s="207"/>
      <c r="B211" s="90" t="s">
        <v>201</v>
      </c>
      <c r="C211" s="216"/>
      <c r="D211" s="63" t="s">
        <v>50</v>
      </c>
      <c r="E211" s="64"/>
      <c r="F211" s="65"/>
      <c r="G211" s="64" t="s">
        <v>43</v>
      </c>
      <c r="H211" s="64"/>
      <c r="I211" s="64">
        <f>IF(G211&lt;&gt;"",5,0)</f>
        <v>5</v>
      </c>
      <c r="J211" s="64" t="s">
        <v>228</v>
      </c>
    </row>
    <row r="212" spans="1:10" hidden="1">
      <c r="A212" s="207"/>
      <c r="B212" s="90" t="s">
        <v>201</v>
      </c>
      <c r="C212" s="216"/>
      <c r="D212" s="66" t="s">
        <v>52</v>
      </c>
      <c r="E212" s="67"/>
      <c r="F212" s="68"/>
      <c r="G212" s="67"/>
      <c r="H212" s="67"/>
      <c r="I212" s="67">
        <f>SUM(I208:I211)</f>
        <v>20</v>
      </c>
      <c r="J212" s="67"/>
    </row>
    <row r="213" spans="1:10">
      <c r="A213" s="207">
        <v>43</v>
      </c>
      <c r="B213" s="90" t="s">
        <v>201</v>
      </c>
      <c r="C213" s="216" t="s">
        <v>230</v>
      </c>
      <c r="D213" s="63" t="s">
        <v>41</v>
      </c>
      <c r="E213" s="64"/>
      <c r="F213" s="65" t="s">
        <v>224</v>
      </c>
      <c r="G213" s="64" t="s">
        <v>43</v>
      </c>
      <c r="H213" s="64"/>
      <c r="I213" s="64">
        <f>IF(G213&lt;&gt;"",5,0)</f>
        <v>5</v>
      </c>
      <c r="J213" s="64" t="s">
        <v>225</v>
      </c>
    </row>
    <row r="214" spans="1:10" hidden="1">
      <c r="A214" s="207"/>
      <c r="B214" s="90" t="s">
        <v>201</v>
      </c>
      <c r="C214" s="216"/>
      <c r="D214" s="63" t="s">
        <v>45</v>
      </c>
      <c r="E214" s="64" t="s">
        <v>46</v>
      </c>
      <c r="F214" s="65" t="s">
        <v>110</v>
      </c>
      <c r="G214" s="64" t="s">
        <v>43</v>
      </c>
      <c r="H214" s="64"/>
      <c r="I214" s="64">
        <f>IF(G214&lt;&gt;"",5,"0")</f>
        <v>5</v>
      </c>
      <c r="J214" s="64" t="s">
        <v>143</v>
      </c>
    </row>
    <row r="215" spans="1:10" ht="30" hidden="1">
      <c r="A215" s="207"/>
      <c r="B215" s="90" t="s">
        <v>201</v>
      </c>
      <c r="C215" s="216"/>
      <c r="D215" s="63" t="s">
        <v>48</v>
      </c>
      <c r="E215" s="64"/>
      <c r="F215" s="65" t="s">
        <v>111</v>
      </c>
      <c r="G215" s="64" t="s">
        <v>43</v>
      </c>
      <c r="H215" s="64"/>
      <c r="I215" s="64">
        <f>IF(G215&lt;&gt;"",5,0)</f>
        <v>5</v>
      </c>
      <c r="J215" s="64" t="s">
        <v>143</v>
      </c>
    </row>
    <row r="216" spans="1:10" hidden="1">
      <c r="A216" s="207"/>
      <c r="B216" s="90" t="s">
        <v>201</v>
      </c>
      <c r="C216" s="216"/>
      <c r="D216" s="63" t="s">
        <v>50</v>
      </c>
      <c r="E216" s="64"/>
      <c r="F216" s="65"/>
      <c r="G216" s="64" t="s">
        <v>43</v>
      </c>
      <c r="H216" s="64"/>
      <c r="I216" s="64">
        <f>IF(G216&lt;&gt;"",5,0)</f>
        <v>5</v>
      </c>
      <c r="J216" s="64" t="s">
        <v>228</v>
      </c>
    </row>
    <row r="217" spans="1:10" hidden="1">
      <c r="A217" s="207"/>
      <c r="B217" s="90" t="s">
        <v>201</v>
      </c>
      <c r="C217" s="216"/>
      <c r="D217" s="66" t="s">
        <v>52</v>
      </c>
      <c r="E217" s="67"/>
      <c r="F217" s="68"/>
      <c r="G217" s="67"/>
      <c r="H217" s="67"/>
      <c r="I217" s="67">
        <f>SUM(I213:I216)</f>
        <v>20</v>
      </c>
      <c r="J217" s="67"/>
    </row>
    <row r="218" spans="1:10" ht="15" customHeight="1">
      <c r="A218" s="207">
        <v>44</v>
      </c>
      <c r="B218" s="90" t="s">
        <v>156</v>
      </c>
      <c r="C218" s="204" t="s">
        <v>231</v>
      </c>
      <c r="D218" s="63" t="s">
        <v>41</v>
      </c>
      <c r="E218" s="64"/>
      <c r="F218" s="65" t="s">
        <v>224</v>
      </c>
      <c r="G218" s="64" t="s">
        <v>43</v>
      </c>
      <c r="H218" s="64"/>
      <c r="I218" s="64">
        <v>5</v>
      </c>
      <c r="J218" s="64" t="s">
        <v>99</v>
      </c>
    </row>
    <row r="219" spans="1:10" hidden="1">
      <c r="A219" s="207"/>
      <c r="B219" s="90" t="s">
        <v>156</v>
      </c>
      <c r="C219" s="204"/>
      <c r="D219" s="63" t="s">
        <v>45</v>
      </c>
      <c r="E219" s="64" t="s">
        <v>46</v>
      </c>
      <c r="F219" s="65" t="s">
        <v>110</v>
      </c>
      <c r="G219" s="64" t="s">
        <v>43</v>
      </c>
      <c r="H219" s="64"/>
      <c r="I219" s="64">
        <v>5</v>
      </c>
      <c r="J219" s="64" t="s">
        <v>99</v>
      </c>
    </row>
    <row r="220" spans="1:10" ht="30" hidden="1">
      <c r="A220" s="207"/>
      <c r="B220" s="90" t="s">
        <v>156</v>
      </c>
      <c r="C220" s="204"/>
      <c r="D220" s="63" t="s">
        <v>48</v>
      </c>
      <c r="E220" s="64"/>
      <c r="F220" s="65" t="s">
        <v>111</v>
      </c>
      <c r="G220" s="64" t="s">
        <v>43</v>
      </c>
      <c r="H220" s="64"/>
      <c r="I220" s="64">
        <v>5</v>
      </c>
      <c r="J220" s="64" t="s">
        <v>99</v>
      </c>
    </row>
    <row r="221" spans="1:10" hidden="1">
      <c r="A221" s="207"/>
      <c r="B221" s="90" t="s">
        <v>156</v>
      </c>
      <c r="C221" s="204"/>
      <c r="D221" s="63" t="s">
        <v>50</v>
      </c>
      <c r="E221" s="64"/>
      <c r="F221" s="65"/>
      <c r="G221" s="64" t="s">
        <v>43</v>
      </c>
      <c r="H221" s="64"/>
      <c r="I221" s="64">
        <v>5</v>
      </c>
      <c r="J221" s="64" t="s">
        <v>99</v>
      </c>
    </row>
    <row r="222" spans="1:10" hidden="1">
      <c r="A222" s="207"/>
      <c r="B222" s="90" t="s">
        <v>156</v>
      </c>
      <c r="C222" s="204"/>
      <c r="D222" s="66" t="s">
        <v>52</v>
      </c>
      <c r="E222" s="67"/>
      <c r="F222" s="68"/>
      <c r="G222" s="67"/>
      <c r="H222" s="67"/>
      <c r="I222" s="67">
        <v>20</v>
      </c>
      <c r="J222" s="67"/>
    </row>
    <row r="223" spans="1:10">
      <c r="A223" s="207">
        <v>45</v>
      </c>
      <c r="B223" s="90" t="s">
        <v>156</v>
      </c>
      <c r="C223" s="204" t="s">
        <v>232</v>
      </c>
      <c r="D223" s="63" t="s">
        <v>41</v>
      </c>
      <c r="E223" s="64"/>
      <c r="F223" s="65" t="s">
        <v>224</v>
      </c>
      <c r="G223" s="64" t="s">
        <v>43</v>
      </c>
      <c r="H223" s="64"/>
      <c r="I223" s="64">
        <f>IF(G223&lt;&gt;"",5,"0")</f>
        <v>5</v>
      </c>
      <c r="J223" s="64" t="s">
        <v>99</v>
      </c>
    </row>
    <row r="224" spans="1:10" hidden="1">
      <c r="A224" s="207"/>
      <c r="B224" s="90" t="s">
        <v>156</v>
      </c>
      <c r="C224" s="204"/>
      <c r="D224" s="63" t="s">
        <v>45</v>
      </c>
      <c r="E224" s="64" t="s">
        <v>46</v>
      </c>
      <c r="F224" s="65" t="s">
        <v>233</v>
      </c>
      <c r="G224" s="64"/>
      <c r="H224" s="64"/>
      <c r="I224" s="64">
        <f>IF(G224&lt;&gt;"",5,0)</f>
        <v>0</v>
      </c>
      <c r="J224" s="64" t="s">
        <v>99</v>
      </c>
    </row>
    <row r="225" spans="1:10" ht="30" hidden="1">
      <c r="A225" s="207"/>
      <c r="B225" s="90" t="s">
        <v>156</v>
      </c>
      <c r="C225" s="204"/>
      <c r="D225" s="63" t="s">
        <v>48</v>
      </c>
      <c r="E225" s="64"/>
      <c r="F225" s="65" t="s">
        <v>111</v>
      </c>
      <c r="G225" s="64" t="s">
        <v>43</v>
      </c>
      <c r="H225" s="64"/>
      <c r="I225" s="64">
        <f>IF(G225&lt;&gt;"",5,"0")</f>
        <v>5</v>
      </c>
      <c r="J225" s="64" t="s">
        <v>99</v>
      </c>
    </row>
    <row r="226" spans="1:10" hidden="1">
      <c r="A226" s="207"/>
      <c r="B226" s="90" t="s">
        <v>156</v>
      </c>
      <c r="C226" s="204"/>
      <c r="D226" s="63" t="s">
        <v>50</v>
      </c>
      <c r="E226" s="64"/>
      <c r="F226" s="65"/>
      <c r="G226" s="64" t="s">
        <v>43</v>
      </c>
      <c r="H226" s="64"/>
      <c r="I226" s="64">
        <f>IF(G226&lt;&gt;"",5,"0")</f>
        <v>5</v>
      </c>
      <c r="J226" s="64" t="s">
        <v>99</v>
      </c>
    </row>
    <row r="227" spans="1:10" hidden="1">
      <c r="A227" s="207"/>
      <c r="B227" s="90" t="s">
        <v>156</v>
      </c>
      <c r="C227" s="204"/>
      <c r="D227" s="66" t="s">
        <v>52</v>
      </c>
      <c r="E227" s="67"/>
      <c r="F227" s="68"/>
      <c r="G227" s="67"/>
      <c r="H227" s="67"/>
      <c r="I227" s="67">
        <v>15</v>
      </c>
      <c r="J227" s="67"/>
    </row>
    <row r="228" spans="1:10">
      <c r="A228" s="207">
        <v>46</v>
      </c>
      <c r="B228" s="90" t="s">
        <v>156</v>
      </c>
      <c r="C228" s="204" t="s">
        <v>234</v>
      </c>
      <c r="D228" s="63" t="s">
        <v>41</v>
      </c>
      <c r="E228" s="64"/>
      <c r="F228" s="65" t="s">
        <v>235</v>
      </c>
      <c r="G228" s="64"/>
      <c r="H228" s="64" t="s">
        <v>43</v>
      </c>
      <c r="I228" s="64">
        <f>IF(G228&lt;&gt;"",5,0)</f>
        <v>0</v>
      </c>
      <c r="J228" s="64" t="s">
        <v>99</v>
      </c>
    </row>
    <row r="229" spans="1:10" hidden="1">
      <c r="A229" s="207"/>
      <c r="B229" s="90" t="s">
        <v>156</v>
      </c>
      <c r="C229" s="204"/>
      <c r="D229" s="63" t="s">
        <v>45</v>
      </c>
      <c r="E229" s="64" t="s">
        <v>46</v>
      </c>
      <c r="F229" s="65" t="s">
        <v>110</v>
      </c>
      <c r="G229" s="64" t="s">
        <v>43</v>
      </c>
      <c r="H229" s="64"/>
      <c r="I229" s="64">
        <f>IF(G229&lt;&gt;"",5,"0")</f>
        <v>5</v>
      </c>
      <c r="J229" s="64" t="s">
        <v>99</v>
      </c>
    </row>
    <row r="230" spans="1:10" ht="30" hidden="1">
      <c r="A230" s="207"/>
      <c r="B230" s="90" t="s">
        <v>156</v>
      </c>
      <c r="C230" s="204"/>
      <c r="D230" s="63" t="s">
        <v>48</v>
      </c>
      <c r="E230" s="64"/>
      <c r="F230" s="65" t="s">
        <v>111</v>
      </c>
      <c r="G230" s="64" t="s">
        <v>43</v>
      </c>
      <c r="H230" s="64"/>
      <c r="I230" s="64">
        <f>IF(G230&lt;&gt;"",5,"0")</f>
        <v>5</v>
      </c>
      <c r="J230" s="64" t="s">
        <v>99</v>
      </c>
    </row>
    <row r="231" spans="1:10" hidden="1">
      <c r="A231" s="207"/>
      <c r="B231" s="90" t="s">
        <v>156</v>
      </c>
      <c r="C231" s="204"/>
      <c r="D231" s="63" t="s">
        <v>50</v>
      </c>
      <c r="E231" s="64"/>
      <c r="F231" s="65"/>
      <c r="G231" s="64" t="s">
        <v>43</v>
      </c>
      <c r="H231" s="64"/>
      <c r="I231" s="64">
        <f>IF(G231&lt;&gt;"",5,"0")</f>
        <v>5</v>
      </c>
      <c r="J231" s="64" t="s">
        <v>99</v>
      </c>
    </row>
    <row r="232" spans="1:10" hidden="1">
      <c r="A232" s="207"/>
      <c r="B232" s="90" t="s">
        <v>156</v>
      </c>
      <c r="C232" s="204"/>
      <c r="D232" s="66" t="s">
        <v>52</v>
      </c>
      <c r="E232" s="67"/>
      <c r="F232" s="68"/>
      <c r="G232" s="67"/>
      <c r="H232" s="67"/>
      <c r="I232" s="67">
        <v>15</v>
      </c>
      <c r="J232" s="67"/>
    </row>
    <row r="233" spans="1:10">
      <c r="A233" s="207">
        <v>47</v>
      </c>
      <c r="B233" s="90" t="s">
        <v>103</v>
      </c>
      <c r="C233" s="204" t="s">
        <v>236</v>
      </c>
      <c r="D233" s="63" t="s">
        <v>41</v>
      </c>
      <c r="E233" s="64"/>
      <c r="F233" s="65" t="s">
        <v>237</v>
      </c>
      <c r="G233" s="64" t="s">
        <v>43</v>
      </c>
      <c r="H233" s="64"/>
      <c r="I233" s="64">
        <v>5</v>
      </c>
      <c r="J233" s="64" t="s">
        <v>99</v>
      </c>
    </row>
    <row r="234" spans="1:10" hidden="1">
      <c r="A234" s="207"/>
      <c r="B234" s="90" t="s">
        <v>103</v>
      </c>
      <c r="C234" s="204"/>
      <c r="D234" s="63" t="s">
        <v>45</v>
      </c>
      <c r="E234" s="64" t="s">
        <v>46</v>
      </c>
      <c r="F234" s="65" t="s">
        <v>110</v>
      </c>
      <c r="G234" s="64" t="s">
        <v>43</v>
      </c>
      <c r="H234" s="64"/>
      <c r="I234" s="64">
        <v>5</v>
      </c>
      <c r="J234" s="64" t="s">
        <v>99</v>
      </c>
    </row>
    <row r="235" spans="1:10" ht="30" hidden="1">
      <c r="A235" s="207"/>
      <c r="B235" s="90" t="s">
        <v>103</v>
      </c>
      <c r="C235" s="204"/>
      <c r="D235" s="63" t="s">
        <v>48</v>
      </c>
      <c r="E235" s="64"/>
      <c r="F235" s="65" t="s">
        <v>111</v>
      </c>
      <c r="G235" s="64" t="s">
        <v>43</v>
      </c>
      <c r="H235" s="64"/>
      <c r="I235" s="64">
        <v>5</v>
      </c>
      <c r="J235" s="64" t="s">
        <v>99</v>
      </c>
    </row>
    <row r="236" spans="1:10" hidden="1">
      <c r="A236" s="207"/>
      <c r="B236" s="90" t="s">
        <v>103</v>
      </c>
      <c r="C236" s="204"/>
      <c r="D236" s="63" t="s">
        <v>50</v>
      </c>
      <c r="E236" s="64"/>
      <c r="F236" s="65" t="s">
        <v>238</v>
      </c>
      <c r="G236" s="64" t="s">
        <v>43</v>
      </c>
      <c r="H236" s="64"/>
      <c r="I236" s="64">
        <v>5</v>
      </c>
      <c r="J236" s="64" t="s">
        <v>99</v>
      </c>
    </row>
    <row r="237" spans="1:10" hidden="1">
      <c r="A237" s="207"/>
      <c r="B237" s="90" t="s">
        <v>103</v>
      </c>
      <c r="C237" s="204"/>
      <c r="D237" s="66" t="s">
        <v>52</v>
      </c>
      <c r="E237" s="67"/>
      <c r="F237" s="68"/>
      <c r="G237" s="67"/>
      <c r="H237" s="67"/>
      <c r="I237" s="67">
        <f>SUM(I233:I236)</f>
        <v>20</v>
      </c>
      <c r="J237" s="67"/>
    </row>
    <row r="238" spans="1:10">
      <c r="A238" s="207">
        <v>48</v>
      </c>
      <c r="B238" s="90" t="s">
        <v>103</v>
      </c>
      <c r="C238" s="204" t="s">
        <v>239</v>
      </c>
      <c r="D238" s="63" t="s">
        <v>41</v>
      </c>
      <c r="E238" s="64"/>
      <c r="F238" s="65" t="s">
        <v>240</v>
      </c>
      <c r="G238" s="64"/>
      <c r="H238" s="64" t="s">
        <v>43</v>
      </c>
      <c r="I238" s="64">
        <f>IF(G238&lt;&gt;"",5,0)</f>
        <v>0</v>
      </c>
      <c r="J238" s="64" t="s">
        <v>241</v>
      </c>
    </row>
    <row r="239" spans="1:10" hidden="1">
      <c r="A239" s="207"/>
      <c r="B239" s="90" t="s">
        <v>103</v>
      </c>
      <c r="C239" s="204"/>
      <c r="D239" s="63" t="s">
        <v>45</v>
      </c>
      <c r="E239" s="64" t="s">
        <v>46</v>
      </c>
      <c r="F239" s="65" t="s">
        <v>110</v>
      </c>
      <c r="G239" s="64" t="s">
        <v>43</v>
      </c>
      <c r="H239" s="64"/>
      <c r="I239" s="64">
        <f>IF(G239&lt;&gt;"",5,"0")</f>
        <v>5</v>
      </c>
      <c r="J239" s="64" t="s">
        <v>99</v>
      </c>
    </row>
    <row r="240" spans="1:10" ht="30" hidden="1">
      <c r="A240" s="207"/>
      <c r="B240" s="90" t="s">
        <v>103</v>
      </c>
      <c r="C240" s="204"/>
      <c r="D240" s="63" t="s">
        <v>48</v>
      </c>
      <c r="E240" s="64"/>
      <c r="F240" s="65" t="s">
        <v>111</v>
      </c>
      <c r="G240" s="64" t="s">
        <v>43</v>
      </c>
      <c r="H240" s="64"/>
      <c r="I240" s="64">
        <f>IF(G240&lt;&gt;"",5,"0")</f>
        <v>5</v>
      </c>
      <c r="J240" s="64" t="s">
        <v>99</v>
      </c>
    </row>
    <row r="241" spans="1:10" hidden="1">
      <c r="A241" s="207"/>
      <c r="B241" s="90" t="s">
        <v>103</v>
      </c>
      <c r="C241" s="204"/>
      <c r="D241" s="63" t="s">
        <v>50</v>
      </c>
      <c r="E241" s="64"/>
      <c r="F241" s="65"/>
      <c r="G241" s="64" t="s">
        <v>43</v>
      </c>
      <c r="H241" s="64"/>
      <c r="I241" s="64">
        <f>IF(G241&lt;&gt;"",5,"0")</f>
        <v>5</v>
      </c>
      <c r="J241" s="64" t="s">
        <v>99</v>
      </c>
    </row>
    <row r="242" spans="1:10" hidden="1">
      <c r="A242" s="207"/>
      <c r="B242" s="90" t="s">
        <v>103</v>
      </c>
      <c r="C242" s="204"/>
      <c r="D242" s="66" t="s">
        <v>52</v>
      </c>
      <c r="E242" s="67"/>
      <c r="F242" s="68"/>
      <c r="G242" s="67"/>
      <c r="H242" s="67"/>
      <c r="I242" s="67">
        <v>15</v>
      </c>
      <c r="J242" s="67"/>
    </row>
    <row r="243" spans="1:10">
      <c r="A243" s="207">
        <v>49</v>
      </c>
      <c r="B243" s="90" t="s">
        <v>96</v>
      </c>
      <c r="C243" s="204" t="s">
        <v>242</v>
      </c>
      <c r="D243" s="63" t="s">
        <v>41</v>
      </c>
      <c r="E243" s="64"/>
      <c r="F243" s="65" t="s">
        <v>243</v>
      </c>
      <c r="G243" s="64" t="s">
        <v>43</v>
      </c>
      <c r="H243" s="64"/>
      <c r="I243" s="64">
        <v>5</v>
      </c>
      <c r="J243" s="64" t="s">
        <v>99</v>
      </c>
    </row>
    <row r="244" spans="1:10" hidden="1">
      <c r="A244" s="207"/>
      <c r="B244" s="90" t="s">
        <v>96</v>
      </c>
      <c r="C244" s="204"/>
      <c r="D244" s="63" t="s">
        <v>45</v>
      </c>
      <c r="E244" s="64" t="s">
        <v>46</v>
      </c>
      <c r="F244" s="65" t="s">
        <v>110</v>
      </c>
      <c r="G244" s="64" t="s">
        <v>43</v>
      </c>
      <c r="H244" s="64"/>
      <c r="I244" s="64">
        <v>5</v>
      </c>
      <c r="J244" s="64" t="s">
        <v>99</v>
      </c>
    </row>
    <row r="245" spans="1:10" ht="30" hidden="1">
      <c r="A245" s="207"/>
      <c r="B245" s="90" t="s">
        <v>96</v>
      </c>
      <c r="C245" s="204"/>
      <c r="D245" s="63" t="s">
        <v>48</v>
      </c>
      <c r="E245" s="64"/>
      <c r="F245" s="65" t="s">
        <v>111</v>
      </c>
      <c r="G245" s="64" t="s">
        <v>43</v>
      </c>
      <c r="H245" s="64"/>
      <c r="I245" s="64">
        <v>5</v>
      </c>
      <c r="J245" s="64" t="s">
        <v>99</v>
      </c>
    </row>
    <row r="246" spans="1:10" hidden="1">
      <c r="A246" s="207"/>
      <c r="B246" s="90" t="s">
        <v>96</v>
      </c>
      <c r="C246" s="204"/>
      <c r="D246" s="63" t="s">
        <v>50</v>
      </c>
      <c r="E246" s="64"/>
      <c r="F246" s="65"/>
      <c r="G246" s="64" t="s">
        <v>43</v>
      </c>
      <c r="H246" s="64"/>
      <c r="I246" s="64">
        <v>5</v>
      </c>
      <c r="J246" s="64" t="s">
        <v>99</v>
      </c>
    </row>
    <row r="247" spans="1:10" hidden="1">
      <c r="A247" s="207"/>
      <c r="B247" s="90" t="s">
        <v>96</v>
      </c>
      <c r="C247" s="204"/>
      <c r="D247" s="66" t="s">
        <v>52</v>
      </c>
      <c r="E247" s="67"/>
      <c r="F247" s="68"/>
      <c r="G247" s="67"/>
      <c r="H247" s="67"/>
      <c r="I247" s="67">
        <v>20</v>
      </c>
      <c r="J247" s="67"/>
    </row>
    <row r="248" spans="1:10">
      <c r="A248" s="207">
        <v>50</v>
      </c>
      <c r="B248" s="90" t="s">
        <v>57</v>
      </c>
      <c r="C248" s="204" t="s">
        <v>244</v>
      </c>
      <c r="D248" s="63" t="s">
        <v>41</v>
      </c>
      <c r="E248" s="64"/>
      <c r="F248" s="65" t="s">
        <v>245</v>
      </c>
      <c r="G248" s="64"/>
      <c r="H248" s="64" t="s">
        <v>43</v>
      </c>
      <c r="I248" s="64">
        <f>IF(G248&lt;&gt;"",5,0)</f>
        <v>0</v>
      </c>
      <c r="J248" s="64" t="s">
        <v>99</v>
      </c>
    </row>
    <row r="249" spans="1:10" hidden="1">
      <c r="A249" s="207"/>
      <c r="B249" s="90" t="s">
        <v>57</v>
      </c>
      <c r="C249" s="204"/>
      <c r="D249" s="63" t="s">
        <v>45</v>
      </c>
      <c r="E249" s="64" t="s">
        <v>46</v>
      </c>
      <c r="F249" s="65" t="s">
        <v>110</v>
      </c>
      <c r="G249" s="64" t="s">
        <v>43</v>
      </c>
      <c r="H249" s="64"/>
      <c r="I249" s="64">
        <f>IF(G249&lt;&gt;"",5,"0")</f>
        <v>5</v>
      </c>
      <c r="J249" s="64" t="s">
        <v>99</v>
      </c>
    </row>
    <row r="250" spans="1:10" ht="30" hidden="1">
      <c r="A250" s="207"/>
      <c r="B250" s="90" t="s">
        <v>57</v>
      </c>
      <c r="C250" s="204"/>
      <c r="D250" s="63" t="s">
        <v>48</v>
      </c>
      <c r="E250" s="64"/>
      <c r="F250" s="65" t="s">
        <v>111</v>
      </c>
      <c r="G250" s="64" t="s">
        <v>43</v>
      </c>
      <c r="H250" s="64"/>
      <c r="I250" s="64">
        <f>IF(G250&lt;&gt;"",5,"0")</f>
        <v>5</v>
      </c>
      <c r="J250" s="64" t="s">
        <v>99</v>
      </c>
    </row>
    <row r="251" spans="1:10" hidden="1">
      <c r="A251" s="207"/>
      <c r="B251" s="90" t="s">
        <v>57</v>
      </c>
      <c r="C251" s="204"/>
      <c r="D251" s="63" t="s">
        <v>50</v>
      </c>
      <c r="E251" s="64"/>
      <c r="F251" s="65" t="s">
        <v>238</v>
      </c>
      <c r="G251" s="64"/>
      <c r="H251" s="64" t="s">
        <v>43</v>
      </c>
      <c r="I251" s="64">
        <f>IF(G251&lt;&gt;"",5,0)</f>
        <v>0</v>
      </c>
      <c r="J251" s="64" t="s">
        <v>99</v>
      </c>
    </row>
    <row r="252" spans="1:10" hidden="1">
      <c r="A252" s="207"/>
      <c r="B252" s="90" t="s">
        <v>57</v>
      </c>
      <c r="C252" s="204"/>
      <c r="D252" s="66" t="s">
        <v>52</v>
      </c>
      <c r="E252" s="67"/>
      <c r="F252" s="68"/>
      <c r="G252" s="67"/>
      <c r="H252" s="67"/>
      <c r="I252" s="67">
        <v>10</v>
      </c>
      <c r="J252" s="67"/>
    </row>
  </sheetData>
  <autoFilter ref="A2:J252">
    <filterColumn colId="3">
      <filters>
        <filter val="Báo cáo đúng ASO"/>
      </filters>
    </filterColumn>
  </autoFilter>
  <mergeCells count="114">
    <mergeCell ref="A243:A247"/>
    <mergeCell ref="C243:C247"/>
    <mergeCell ref="A248:A252"/>
    <mergeCell ref="C248:C252"/>
    <mergeCell ref="A228:A232"/>
    <mergeCell ref="C228:C232"/>
    <mergeCell ref="A233:A237"/>
    <mergeCell ref="C233:C237"/>
    <mergeCell ref="A238:A242"/>
    <mergeCell ref="C238:C242"/>
    <mergeCell ref="A213:A217"/>
    <mergeCell ref="C213:C217"/>
    <mergeCell ref="A218:A222"/>
    <mergeCell ref="C218:C222"/>
    <mergeCell ref="A223:A227"/>
    <mergeCell ref="C223:C227"/>
    <mergeCell ref="A198:A202"/>
    <mergeCell ref="C198:C202"/>
    <mergeCell ref="A203:A207"/>
    <mergeCell ref="C203:C207"/>
    <mergeCell ref="A208:A212"/>
    <mergeCell ref="C208:C212"/>
    <mergeCell ref="A183:A187"/>
    <mergeCell ref="C183:C187"/>
    <mergeCell ref="A188:A192"/>
    <mergeCell ref="C188:C192"/>
    <mergeCell ref="A193:A197"/>
    <mergeCell ref="C193:C197"/>
    <mergeCell ref="A168:A172"/>
    <mergeCell ref="C168:C172"/>
    <mergeCell ref="A173:A177"/>
    <mergeCell ref="C173:C177"/>
    <mergeCell ref="A178:A182"/>
    <mergeCell ref="C178:C182"/>
    <mergeCell ref="A153:A157"/>
    <mergeCell ref="C153:C157"/>
    <mergeCell ref="A158:A162"/>
    <mergeCell ref="C158:C162"/>
    <mergeCell ref="A163:A167"/>
    <mergeCell ref="C163:C167"/>
    <mergeCell ref="A138:A142"/>
    <mergeCell ref="C138:C142"/>
    <mergeCell ref="A143:A147"/>
    <mergeCell ref="C143:C147"/>
    <mergeCell ref="A148:A152"/>
    <mergeCell ref="C148:C152"/>
    <mergeCell ref="A123:A127"/>
    <mergeCell ref="C123:C127"/>
    <mergeCell ref="A128:A132"/>
    <mergeCell ref="C128:C132"/>
    <mergeCell ref="A133:A137"/>
    <mergeCell ref="C133:C137"/>
    <mergeCell ref="A108:A112"/>
    <mergeCell ref="C108:C112"/>
    <mergeCell ref="A113:A117"/>
    <mergeCell ref="C113:C117"/>
    <mergeCell ref="A118:A122"/>
    <mergeCell ref="C118:C122"/>
    <mergeCell ref="A93:A97"/>
    <mergeCell ref="C93:C97"/>
    <mergeCell ref="J93:J97"/>
    <mergeCell ref="A98:A102"/>
    <mergeCell ref="C98:C102"/>
    <mergeCell ref="A103:A107"/>
    <mergeCell ref="C103:C107"/>
    <mergeCell ref="A83:A87"/>
    <mergeCell ref="C83:C87"/>
    <mergeCell ref="J83:J87"/>
    <mergeCell ref="A88:A92"/>
    <mergeCell ref="C88:C92"/>
    <mergeCell ref="J88:J92"/>
    <mergeCell ref="A73:A77"/>
    <mergeCell ref="C73:C77"/>
    <mergeCell ref="J73:J77"/>
    <mergeCell ref="A78:A82"/>
    <mergeCell ref="C78:C82"/>
    <mergeCell ref="J78:J82"/>
    <mergeCell ref="A58:A62"/>
    <mergeCell ref="C58:C62"/>
    <mergeCell ref="A63:A67"/>
    <mergeCell ref="C63:C67"/>
    <mergeCell ref="A68:A72"/>
    <mergeCell ref="C68:C72"/>
    <mergeCell ref="A43:A47"/>
    <mergeCell ref="C43:C47"/>
    <mergeCell ref="A48:A52"/>
    <mergeCell ref="C48:C52"/>
    <mergeCell ref="A53:A57"/>
    <mergeCell ref="C53:C57"/>
    <mergeCell ref="A28:A32"/>
    <mergeCell ref="C28:C32"/>
    <mergeCell ref="A33:A37"/>
    <mergeCell ref="C33:C37"/>
    <mergeCell ref="A38:A42"/>
    <mergeCell ref="C38:C42"/>
    <mergeCell ref="A13:A17"/>
    <mergeCell ref="C13:C17"/>
    <mergeCell ref="A18:A22"/>
    <mergeCell ref="C18:C22"/>
    <mergeCell ref="A23:A27"/>
    <mergeCell ref="C23:C27"/>
    <mergeCell ref="G1:H1"/>
    <mergeCell ref="I1:I2"/>
    <mergeCell ref="J1:J2"/>
    <mergeCell ref="A3:A7"/>
    <mergeCell ref="C3:C7"/>
    <mergeCell ref="A8:A12"/>
    <mergeCell ref="C8:C1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MT</vt:lpstr>
      <vt:lpstr>KQ audit</vt:lpstr>
      <vt:lpstr>Sheet1</vt:lpstr>
      <vt:lpstr>MT!Print_Area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Nabati</cp:lastModifiedBy>
  <cp:lastPrinted>2018-09-24T07:13:56Z</cp:lastPrinted>
  <dcterms:created xsi:type="dcterms:W3CDTF">2012-12-13T09:34:20Z</dcterms:created>
  <dcterms:modified xsi:type="dcterms:W3CDTF">2018-10-04T03:29:56Z</dcterms:modified>
</cp:coreProperties>
</file>