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440" windowHeight="7095"/>
  </bookViews>
  <sheets>
    <sheet name="MT" sheetId="1" r:id="rId1"/>
    <sheet name="KQ audit" sheetId="3" state="hidden" r:id="rId2"/>
    <sheet name="Sheet1" sheetId="4" r:id="rId3"/>
  </sheets>
  <externalReferences>
    <externalReference r:id="rId4"/>
    <externalReference r:id="rId5"/>
  </externalReferences>
  <definedNames>
    <definedName name="_xlnm._FilterDatabase" localSheetId="1" hidden="1">'KQ audit'!$A$2:$J$252</definedName>
    <definedName name="_xlnm._FilterDatabase" localSheetId="0" hidden="1">MT!$A$5:$Z$19</definedName>
    <definedName name="_xlnm.Print_Area" localSheetId="0">MT!$A$1:$Y$65</definedName>
  </definedNames>
  <calcPr calcId="152511"/>
</workbook>
</file>

<file path=xl/calcChain.xml><?xml version="1.0" encoding="utf-8"?>
<calcChain xmlns="http://schemas.openxmlformats.org/spreadsheetml/2006/main">
  <c r="AA48" i="1" l="1"/>
  <c r="T36" i="1"/>
  <c r="T37" i="1"/>
  <c r="T38" i="1"/>
  <c r="T39" i="1"/>
  <c r="T40" i="1"/>
  <c r="T41" i="1"/>
  <c r="T35" i="1"/>
  <c r="T23" i="1"/>
  <c r="T19" i="1"/>
  <c r="T20" i="1"/>
  <c r="T24" i="1"/>
  <c r="T25" i="1"/>
  <c r="T26" i="1"/>
  <c r="T27" i="1"/>
  <c r="T28" i="1"/>
  <c r="T29" i="1"/>
  <c r="T30" i="1"/>
  <c r="T32" i="1"/>
  <c r="T7" i="1"/>
  <c r="T8" i="1"/>
  <c r="T9" i="1"/>
  <c r="T10" i="1"/>
  <c r="T11" i="1"/>
  <c r="T12" i="1"/>
  <c r="T13" i="1"/>
  <c r="T14" i="1"/>
  <c r="T15" i="1"/>
  <c r="T16" i="1"/>
  <c r="T17" i="1"/>
  <c r="T6" i="1"/>
  <c r="I48" i="1" l="1"/>
  <c r="J48" i="1" s="1"/>
  <c r="H48" i="1"/>
  <c r="I47" i="1"/>
  <c r="J47" i="1" s="1"/>
  <c r="H47" i="1"/>
  <c r="E48" i="1"/>
  <c r="D48" i="1"/>
  <c r="J36" i="1"/>
  <c r="J37" i="1"/>
  <c r="J38" i="1"/>
  <c r="J39" i="1"/>
  <c r="J35" i="1"/>
  <c r="J26" i="1"/>
  <c r="J29" i="1"/>
  <c r="J30" i="1"/>
  <c r="I27" i="1"/>
  <c r="J27" i="1" s="1"/>
  <c r="O49" i="1" l="1"/>
  <c r="O50" i="1"/>
  <c r="M47" i="1"/>
  <c r="E47" i="1"/>
  <c r="D47" i="1"/>
  <c r="J40" i="1"/>
  <c r="J41" i="1"/>
  <c r="D3" i="4"/>
  <c r="D2" i="4"/>
  <c r="C2" i="4"/>
  <c r="N47" i="1" l="1"/>
  <c r="O47" i="1" s="1"/>
  <c r="I28" i="1"/>
  <c r="J28" i="1" s="1"/>
  <c r="I25" i="1"/>
  <c r="J25" i="1" s="1"/>
  <c r="I24" i="1"/>
  <c r="J24" i="1" s="1"/>
  <c r="I23" i="1"/>
  <c r="J23" i="1" s="1"/>
  <c r="J15" i="1" l="1"/>
  <c r="N51" i="1" l="1"/>
  <c r="M48" i="1"/>
  <c r="K47" i="1"/>
  <c r="U47" i="1"/>
  <c r="F47" i="1"/>
  <c r="G47" i="1" s="1"/>
  <c r="N48" i="1"/>
  <c r="O48" i="1" s="1"/>
  <c r="K48" i="1"/>
  <c r="I31" i="1"/>
  <c r="I49" i="1" s="1"/>
  <c r="P49" i="1"/>
  <c r="U49" i="1"/>
  <c r="E31" i="1"/>
  <c r="N31" i="1"/>
  <c r="E49" i="1" s="1"/>
  <c r="D31" i="1"/>
  <c r="D49" i="1" s="1"/>
  <c r="M31" i="1"/>
  <c r="I42" i="1"/>
  <c r="I50" i="1" s="1"/>
  <c r="H42" i="1"/>
  <c r="H50" i="1" s="1"/>
  <c r="H51" i="1" s="1"/>
  <c r="P50" i="1"/>
  <c r="U50" i="1"/>
  <c r="M51" i="1"/>
  <c r="U51" i="1"/>
  <c r="H31" i="1"/>
  <c r="H49" i="1" s="1"/>
  <c r="H52" i="1" s="1"/>
  <c r="U52" i="1"/>
  <c r="J13" i="1"/>
  <c r="L13" i="1" s="1"/>
  <c r="J16" i="1"/>
  <c r="L16" i="1" s="1"/>
  <c r="O16" i="1"/>
  <c r="P16" i="1" s="1"/>
  <c r="F16" i="1"/>
  <c r="G16" i="1" s="1"/>
  <c r="L23" i="1"/>
  <c r="O23" i="1"/>
  <c r="P23" i="1"/>
  <c r="F23" i="1"/>
  <c r="G23" i="1"/>
  <c r="D42" i="1"/>
  <c r="M42" i="1"/>
  <c r="H18" i="1"/>
  <c r="F15" i="1"/>
  <c r="G15" i="1" s="1"/>
  <c r="K15" i="1"/>
  <c r="L15" i="1"/>
  <c r="O15" i="1"/>
  <c r="P15" i="1" s="1"/>
  <c r="O13" i="1"/>
  <c r="P13" i="1" s="1"/>
  <c r="F13" i="1"/>
  <c r="G13" i="1" s="1"/>
  <c r="E42" i="1"/>
  <c r="N42" i="1"/>
  <c r="I18" i="1"/>
  <c r="J18" i="1" s="1"/>
  <c r="U10" i="1"/>
  <c r="V10" i="1" s="1"/>
  <c r="W10" i="1" s="1"/>
  <c r="W14" i="1"/>
  <c r="X14" i="1" s="1"/>
  <c r="V12" i="1"/>
  <c r="W12" i="1" s="1"/>
  <c r="X12" i="1" s="1"/>
  <c r="V8" i="1"/>
  <c r="W8" i="1" s="1"/>
  <c r="X8" i="1" s="1"/>
  <c r="V6" i="1"/>
  <c r="W6" i="1"/>
  <c r="X6" i="1" s="1"/>
  <c r="V7" i="1"/>
  <c r="W7" i="1" s="1"/>
  <c r="X7" i="1" s="1"/>
  <c r="V9" i="1"/>
  <c r="W9" i="1" s="1"/>
  <c r="X9" i="1" s="1"/>
  <c r="V11" i="1"/>
  <c r="V13" i="1"/>
  <c r="W13" i="1" s="1"/>
  <c r="X13" i="1" s="1"/>
  <c r="W11" i="1"/>
  <c r="X11" i="1" s="1"/>
  <c r="K29" i="1"/>
  <c r="O29" i="1"/>
  <c r="P29" i="1"/>
  <c r="D4" i="4"/>
  <c r="C4" i="4"/>
  <c r="C3" i="4"/>
  <c r="F29" i="1"/>
  <c r="G29" i="1" s="1"/>
  <c r="F30" i="1"/>
  <c r="G30" i="1" s="1"/>
  <c r="O28" i="1"/>
  <c r="P28" i="1" s="1"/>
  <c r="K28" i="1"/>
  <c r="F28" i="1"/>
  <c r="G28" i="1" s="1"/>
  <c r="F41" i="1"/>
  <c r="G41" i="1" s="1"/>
  <c r="F40" i="1"/>
  <c r="G40" i="1" s="1"/>
  <c r="F17" i="1"/>
  <c r="G17" i="1" s="1"/>
  <c r="F14" i="1"/>
  <c r="G14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B48" i="1"/>
  <c r="B49" i="1"/>
  <c r="B50" i="1"/>
  <c r="U48" i="1"/>
  <c r="F31" i="1"/>
  <c r="K26" i="1"/>
  <c r="L27" i="1"/>
  <c r="K30" i="1"/>
  <c r="O9" i="1"/>
  <c r="P9" i="1" s="1"/>
  <c r="J9" i="1"/>
  <c r="L9" i="1" s="1"/>
  <c r="K36" i="1"/>
  <c r="L37" i="1"/>
  <c r="K38" i="1"/>
  <c r="K39" i="1"/>
  <c r="K35" i="1"/>
  <c r="L24" i="1"/>
  <c r="O24" i="1"/>
  <c r="P24" i="1" s="1"/>
  <c r="F24" i="1"/>
  <c r="G24" i="1" s="1"/>
  <c r="L25" i="1"/>
  <c r="O36" i="1"/>
  <c r="P36" i="1" s="1"/>
  <c r="O37" i="1"/>
  <c r="P37" i="1" s="1"/>
  <c r="O38" i="1"/>
  <c r="P38" i="1" s="1"/>
  <c r="O39" i="1"/>
  <c r="P39" i="1" s="1"/>
  <c r="O35" i="1"/>
  <c r="P35" i="1" s="1"/>
  <c r="O25" i="1"/>
  <c r="P25" i="1" s="1"/>
  <c r="O26" i="1"/>
  <c r="P26" i="1" s="1"/>
  <c r="O27" i="1"/>
  <c r="P27" i="1" s="1"/>
  <c r="O30" i="1"/>
  <c r="P30" i="1" s="1"/>
  <c r="O41" i="1"/>
  <c r="P41" i="1" s="1"/>
  <c r="O40" i="1"/>
  <c r="P40" i="1" s="1"/>
  <c r="O7" i="1"/>
  <c r="P7" i="1" s="1"/>
  <c r="O8" i="1"/>
  <c r="P8" i="1" s="1"/>
  <c r="O10" i="1"/>
  <c r="P10" i="1" s="1"/>
  <c r="O11" i="1"/>
  <c r="P11" i="1" s="1"/>
  <c r="O12" i="1"/>
  <c r="P12" i="1" s="1"/>
  <c r="O14" i="1"/>
  <c r="P14" i="1" s="1"/>
  <c r="J14" i="1"/>
  <c r="L14" i="1" s="1"/>
  <c r="O17" i="1"/>
  <c r="P17" i="1" s="1"/>
  <c r="O6" i="1"/>
  <c r="P6" i="1" s="1"/>
  <c r="F25" i="1"/>
  <c r="G25" i="1" s="1"/>
  <c r="F26" i="1"/>
  <c r="G26" i="1" s="1"/>
  <c r="F27" i="1"/>
  <c r="G27" i="1" s="1"/>
  <c r="F35" i="1"/>
  <c r="G35" i="1" s="1"/>
  <c r="F36" i="1"/>
  <c r="G36" i="1" s="1"/>
  <c r="F37" i="1"/>
  <c r="G37" i="1" s="1"/>
  <c r="F38" i="1"/>
  <c r="G38" i="1" s="1"/>
  <c r="F39" i="1"/>
  <c r="G39" i="1" s="1"/>
  <c r="F6" i="1"/>
  <c r="G6" i="1" s="1"/>
  <c r="J6" i="1"/>
  <c r="K6" i="1" s="1"/>
  <c r="J7" i="1"/>
  <c r="L7" i="1" s="1"/>
  <c r="J8" i="1"/>
  <c r="L8" i="1" s="1"/>
  <c r="J10" i="1"/>
  <c r="L10" i="1" s="1"/>
  <c r="J11" i="1"/>
  <c r="L11" i="1" s="1"/>
  <c r="J12" i="1"/>
  <c r="K12" i="1" s="1"/>
  <c r="R53" i="1"/>
  <c r="J17" i="1"/>
  <c r="L17" i="1" s="1"/>
  <c r="L41" i="1"/>
  <c r="L40" i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 s="1"/>
  <c r="I211" i="3"/>
  <c r="I210" i="3"/>
  <c r="I209" i="3"/>
  <c r="I208" i="3"/>
  <c r="I212" i="3" s="1"/>
  <c r="I206" i="3"/>
  <c r="I205" i="3"/>
  <c r="I203" i="3"/>
  <c r="I207" i="3" s="1"/>
  <c r="I201" i="3"/>
  <c r="I198" i="3"/>
  <c r="I200" i="3"/>
  <c r="I196" i="3"/>
  <c r="I195" i="3"/>
  <c r="I194" i="3"/>
  <c r="I193" i="3"/>
  <c r="I191" i="3"/>
  <c r="I188" i="3"/>
  <c r="I181" i="3"/>
  <c r="I180" i="3"/>
  <c r="I179" i="3"/>
  <c r="I182" i="3" s="1"/>
  <c r="I178" i="3"/>
  <c r="I176" i="3"/>
  <c r="I175" i="3"/>
  <c r="I174" i="3"/>
  <c r="I173" i="3"/>
  <c r="I177" i="3" s="1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 s="1"/>
  <c r="I156" i="3"/>
  <c r="I155" i="3"/>
  <c r="I153" i="3"/>
  <c r="I154" i="3"/>
  <c r="I151" i="3"/>
  <c r="I150" i="3"/>
  <c r="I149" i="3"/>
  <c r="I152" i="3" s="1"/>
  <c r="I148" i="3"/>
  <c r="I146" i="3"/>
  <c r="I145" i="3"/>
  <c r="I143" i="3"/>
  <c r="I147" i="3" s="1"/>
  <c r="I144" i="3"/>
  <c r="I141" i="3"/>
  <c r="I140" i="3"/>
  <c r="I139" i="3"/>
  <c r="I138" i="3"/>
  <c r="I142" i="3" s="1"/>
  <c r="I136" i="3"/>
  <c r="I135" i="3"/>
  <c r="I134" i="3"/>
  <c r="I133" i="3"/>
  <c r="I131" i="3"/>
  <c r="I130" i="3"/>
  <c r="I128" i="3"/>
  <c r="I129" i="3"/>
  <c r="I132" i="3" s="1"/>
  <c r="I127" i="3"/>
  <c r="I120" i="3"/>
  <c r="I119" i="3"/>
  <c r="I118" i="3"/>
  <c r="I114" i="3"/>
  <c r="I117" i="3" s="1"/>
  <c r="I111" i="3"/>
  <c r="I112" i="3" s="1"/>
  <c r="I109" i="3"/>
  <c r="I106" i="3"/>
  <c r="I105" i="3"/>
  <c r="I103" i="3"/>
  <c r="I104" i="3"/>
  <c r="I107" i="3"/>
  <c r="I101" i="3"/>
  <c r="I100" i="3"/>
  <c r="I98" i="3"/>
  <c r="I99" i="3"/>
  <c r="I102" i="3" s="1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8" i="3"/>
  <c r="I49" i="3"/>
  <c r="I46" i="3"/>
  <c r="I45" i="3"/>
  <c r="I44" i="3"/>
  <c r="I43" i="3"/>
  <c r="I47" i="3"/>
  <c r="I41" i="3"/>
  <c r="I40" i="3"/>
  <c r="I39" i="3"/>
  <c r="I38" i="3"/>
  <c r="I42" i="3" s="1"/>
  <c r="I36" i="3"/>
  <c r="I35" i="3"/>
  <c r="I34" i="3"/>
  <c r="I33" i="3"/>
  <c r="I37" i="3" s="1"/>
  <c r="I31" i="3"/>
  <c r="I30" i="3"/>
  <c r="I29" i="3"/>
  <c r="I28" i="3"/>
  <c r="I32" i="3" s="1"/>
  <c r="I26" i="3"/>
  <c r="I25" i="3"/>
  <c r="I24" i="3"/>
  <c r="I23" i="3"/>
  <c r="I21" i="3"/>
  <c r="I20" i="3"/>
  <c r="I19" i="3"/>
  <c r="I18" i="3"/>
  <c r="I22" i="3"/>
  <c r="I16" i="3"/>
  <c r="I15" i="3"/>
  <c r="I13" i="3"/>
  <c r="I14" i="3"/>
  <c r="I17" i="3" s="1"/>
  <c r="I11" i="3"/>
  <c r="I10" i="3"/>
  <c r="I8" i="3"/>
  <c r="I9" i="3"/>
  <c r="I6" i="3"/>
  <c r="I5" i="3"/>
  <c r="I4" i="3"/>
  <c r="I3" i="3"/>
  <c r="I7" i="3" s="1"/>
  <c r="N18" i="1"/>
  <c r="M18" i="1"/>
  <c r="E18" i="1"/>
  <c r="D18" i="1"/>
  <c r="I172" i="3"/>
  <c r="I197" i="3"/>
  <c r="I137" i="3"/>
  <c r="S53" i="1"/>
  <c r="T53" i="1" s="1"/>
  <c r="D53" i="1"/>
  <c r="E53" i="1"/>
  <c r="F53" i="1" s="1"/>
  <c r="O42" i="1"/>
  <c r="F48" i="1"/>
  <c r="G48" i="1" s="1"/>
  <c r="F42" i="1"/>
  <c r="L28" i="1"/>
  <c r="K17" i="1"/>
  <c r="K41" i="1"/>
  <c r="O31" i="1"/>
  <c r="L39" i="1"/>
  <c r="J50" i="1" l="1"/>
  <c r="I51" i="1"/>
  <c r="J49" i="1"/>
  <c r="F18" i="1"/>
  <c r="I12" i="3"/>
  <c r="I27" i="3"/>
  <c r="I52" i="3"/>
  <c r="I122" i="3"/>
  <c r="I157" i="3"/>
  <c r="I167" i="3"/>
  <c r="I202" i="3"/>
  <c r="E50" i="1"/>
  <c r="D50" i="1"/>
  <c r="H53" i="1"/>
  <c r="F49" i="1"/>
  <c r="G49" i="1" s="1"/>
  <c r="O51" i="1"/>
  <c r="P51" i="1" s="1"/>
  <c r="I52" i="1"/>
  <c r="G42" i="1"/>
  <c r="P31" i="1"/>
  <c r="G31" i="1"/>
  <c r="P42" i="1"/>
  <c r="Q39" i="1"/>
  <c r="R39" i="1" s="1"/>
  <c r="O18" i="1"/>
  <c r="K40" i="1"/>
  <c r="Q40" i="1" s="1"/>
  <c r="R40" i="1" s="1"/>
  <c r="J42" i="1"/>
  <c r="Q49" i="1"/>
  <c r="G18" i="1"/>
  <c r="P18" i="1"/>
  <c r="X10" i="1"/>
  <c r="N52" i="1"/>
  <c r="L47" i="1"/>
  <c r="Q15" i="1"/>
  <c r="K7" i="1"/>
  <c r="Q7" i="1" s="1"/>
  <c r="R7" i="1" s="1"/>
  <c r="K10" i="1"/>
  <c r="Q10" i="1" s="1"/>
  <c r="R10" i="1" s="1"/>
  <c r="L30" i="1"/>
  <c r="L26" i="1"/>
  <c r="L29" i="1"/>
  <c r="K27" i="1"/>
  <c r="Q27" i="1" s="1"/>
  <c r="R27" i="1" s="1"/>
  <c r="K25" i="1"/>
  <c r="Q25" i="1" s="1"/>
  <c r="R25" i="1" s="1"/>
  <c r="K24" i="1"/>
  <c r="Q24" i="1" s="1"/>
  <c r="R24" i="1" s="1"/>
  <c r="Q28" i="1"/>
  <c r="R28" i="1" s="1"/>
  <c r="Q41" i="1"/>
  <c r="R41" i="1" s="1"/>
  <c r="P47" i="1"/>
  <c r="W47" i="1" s="1"/>
  <c r="K11" i="1"/>
  <c r="Q11" i="1" s="1"/>
  <c r="R11" i="1" s="1"/>
  <c r="Q17" i="1"/>
  <c r="R17" i="1" s="1"/>
  <c r="K16" i="1"/>
  <c r="Q16" i="1" s="1"/>
  <c r="R16" i="1" s="1"/>
  <c r="K13" i="1"/>
  <c r="Q13" i="1" s="1"/>
  <c r="K8" i="1"/>
  <c r="L6" i="1"/>
  <c r="Q6" i="1" s="1"/>
  <c r="R6" i="1" s="1"/>
  <c r="Q8" i="1"/>
  <c r="R8" i="1" s="1"/>
  <c r="P48" i="1"/>
  <c r="Q50" i="1"/>
  <c r="J51" i="1"/>
  <c r="K51" i="1" s="1"/>
  <c r="L35" i="1"/>
  <c r="Q35" i="1" s="1"/>
  <c r="L38" i="1"/>
  <c r="Q38" i="1" s="1"/>
  <c r="R38" i="1" s="1"/>
  <c r="K37" i="1"/>
  <c r="Q37" i="1" s="1"/>
  <c r="R37" i="1" s="1"/>
  <c r="L36" i="1"/>
  <c r="Q36" i="1" s="1"/>
  <c r="K23" i="1"/>
  <c r="Q23" i="1" s="1"/>
  <c r="J31" i="1"/>
  <c r="Q47" i="1"/>
  <c r="L12" i="1"/>
  <c r="Q12" i="1" s="1"/>
  <c r="R12" i="1" s="1"/>
  <c r="M52" i="1"/>
  <c r="L48" i="1"/>
  <c r="K9" i="1"/>
  <c r="K14" i="1"/>
  <c r="Q14" i="1" s="1"/>
  <c r="W48" i="1" l="1"/>
  <c r="Q26" i="1"/>
  <c r="N53" i="1"/>
  <c r="O52" i="1"/>
  <c r="P52" i="1" s="1"/>
  <c r="Q29" i="1"/>
  <c r="Q30" i="1"/>
  <c r="G44" i="1"/>
  <c r="I53" i="1"/>
  <c r="J53" i="1" s="1"/>
  <c r="F50" i="1"/>
  <c r="G50" i="1" s="1"/>
  <c r="R36" i="1"/>
  <c r="Q42" i="1"/>
  <c r="P44" i="1"/>
  <c r="J52" i="1"/>
  <c r="K52" i="1" s="1"/>
  <c r="K42" i="1"/>
  <c r="L51" i="1"/>
  <c r="Q48" i="1"/>
  <c r="L31" i="1"/>
  <c r="K31" i="1"/>
  <c r="M53" i="1"/>
  <c r="K18" i="1"/>
  <c r="L18" i="1"/>
  <c r="K50" i="1"/>
  <c r="L50" i="1"/>
  <c r="L42" i="1"/>
  <c r="W51" i="1"/>
  <c r="X51" i="1" s="1"/>
  <c r="Z51" i="1" s="1"/>
  <c r="K49" i="1"/>
  <c r="L49" i="1"/>
  <c r="Q9" i="1"/>
  <c r="L52" i="1" l="1"/>
  <c r="X48" i="1"/>
  <c r="Z48" i="1" s="1"/>
  <c r="O53" i="1"/>
  <c r="L44" i="1"/>
  <c r="W52" i="1"/>
  <c r="L53" i="1"/>
  <c r="K44" i="1"/>
  <c r="W49" i="1"/>
  <c r="X49" i="1" s="1"/>
  <c r="Z49" i="1" s="1"/>
  <c r="Q31" i="1"/>
  <c r="R23" i="1"/>
  <c r="W50" i="1"/>
  <c r="X50" i="1" s="1"/>
  <c r="Z50" i="1" s="1"/>
  <c r="R35" i="1"/>
  <c r="R9" i="1"/>
  <c r="Q18" i="1"/>
  <c r="R18" i="1" l="1"/>
  <c r="R42" i="1"/>
  <c r="R31" i="1"/>
  <c r="X53" i="1"/>
  <c r="W53" i="1"/>
  <c r="Q44" i="1"/>
  <c r="R44" i="1"/>
</calcChain>
</file>

<file path=xl/comments1.xml><?xml version="1.0" encoding="utf-8"?>
<comments xmlns="http://schemas.openxmlformats.org/spreadsheetml/2006/main">
  <authors>
    <author>AnhNguyen</author>
    <author>Windows User</author>
  </authors>
  <commentList>
    <comment ref="I5" authorId="0">
      <text>
        <r>
          <rPr>
            <b/>
            <sz val="14"/>
            <color indexed="81"/>
            <rFont val="Tahoma"/>
            <family val="2"/>
          </rPr>
          <t>lay trong DSR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6" author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X47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 TÍNH 1500000, BÍCH BỎ CÒN 0</t>
        </r>
      </text>
    </comment>
  </commentList>
</comments>
</file>

<file path=xl/sharedStrings.xml><?xml version="1.0" encoding="utf-8"?>
<sst xmlns="http://schemas.openxmlformats.org/spreadsheetml/2006/main" count="1301" uniqueCount="312">
  <si>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</si>
  <si>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</si>
  <si>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</si>
  <si>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</si>
  <si>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</si>
  <si>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</si>
  <si>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</si>
  <si>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</si>
  <si>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</si>
  <si>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</si>
  <si>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</si>
  <si>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</si>
  <si>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</si>
  <si>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</si>
  <si>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</si>
  <si>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</si>
  <si>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</si>
  <si>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</si>
  <si>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</si>
  <si>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</si>
  <si>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</si>
  <si>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</si>
  <si>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</si>
  <si>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</si>
  <si>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</si>
  <si>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</si>
  <si>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</si>
  <si>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</si>
  <si>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</si>
  <si>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</si>
  <si>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</si>
  <si>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</si>
  <si>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</si>
  <si>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</si>
  <si>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</si>
  <si>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</si>
  <si>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</si>
  <si>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</si>
  <si>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</si>
  <si>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</si>
  <si>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</si>
  <si>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</si>
  <si>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</si>
  <si>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</si>
  <si>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</si>
  <si>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</si>
  <si>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</si>
  <si>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</si>
  <si>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</si>
  <si>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</si>
  <si>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</si>
  <si>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</si>
  <si>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</si>
  <si>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</si>
  <si>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</si>
  <si>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</si>
  <si>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</si>
  <si>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</si>
  <si>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</si>
  <si>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</si>
  <si>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</si>
  <si>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</si>
  <si>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</si>
  <si>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</si>
  <si>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</si>
  <si>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</si>
  <si>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</si>
  <si>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</si>
  <si>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</si>
  <si>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</si>
  <si>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</si>
  <si>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</si>
  <si>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</si>
  <si>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</si>
  <si>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</si>
  <si>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</si>
  <si>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</si>
  <si>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</si>
  <si>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</si>
  <si>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</si>
  <si>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</si>
  <si>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</si>
  <si>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</si>
  <si>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</si>
  <si>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</si>
  <si>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</si>
  <si>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</si>
  <si>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</si>
  <si>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</si>
  <si>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</si>
  <si>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</si>
  <si>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</si>
  <si>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</si>
  <si>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</si>
  <si>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</si>
  <si>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</si>
  <si>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</si>
  <si>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</si>
  <si>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</si>
  <si>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</si>
  <si>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</si>
  <si>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</si>
  <si>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</si>
  <si>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</si>
  <si>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</si>
  <si>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</si>
  <si>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</si>
  <si>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</si>
  <si>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</si>
  <si>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</si>
  <si>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</si>
  <si>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</si>
  <si>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</si>
  <si>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</si>
  <si>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</si>
  <si>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</si>
  <si>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</si>
  <si>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</si>
  <si>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</si>
  <si>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</si>
  <si>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</si>
  <si>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</si>
  <si>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</si>
  <si>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</si>
  <si>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</si>
  <si>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</si>
  <si>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</si>
  <si>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</si>
  <si>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</si>
  <si>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</si>
  <si>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</si>
  <si>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</si>
  <si>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</si>
  <si>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</si>
  <si>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</si>
  <si>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</si>
  <si>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</si>
  <si>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</si>
  <si>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</si>
  <si>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</si>
  <si>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</si>
  <si>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</si>
  <si>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</si>
  <si>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</si>
  <si>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</si>
  <si>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</si>
  <si>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</si>
  <si>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</si>
  <si>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</si>
  <si>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</si>
  <si>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</si>
  <si>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</si>
  <si>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</si>
  <si>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</si>
  <si>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</si>
  <si>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</si>
  <si>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</si>
  <si>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</si>
  <si>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</si>
  <si>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</si>
  <si>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</si>
  <si>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</si>
  <si>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</si>
  <si>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</si>
  <si>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</si>
  <si>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</si>
  <si>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</si>
  <si>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</si>
  <si>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</si>
  <si>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</si>
  <si>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</si>
  <si>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</si>
  <si>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</si>
  <si>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</si>
  <si>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</si>
  <si>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</si>
  <si>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</si>
  <si>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</si>
  <si>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</si>
  <si>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</si>
  <si>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</si>
  <si>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</si>
  <si>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</si>
  <si>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</si>
  <si>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</si>
  <si>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</si>
  <si>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</si>
  <si>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</si>
  <si>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</si>
  <si>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</si>
  <si>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</si>
  <si>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</si>
  <si>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</si>
  <si>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</si>
  <si>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</si>
  <si>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</si>
  <si>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</si>
  <si>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</si>
  <si>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</si>
  <si>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</si>
  <si>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</si>
  <si>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</si>
  <si>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</si>
  <si>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</si>
  <si>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</si>
  <si>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</si>
  <si>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</si>
  <si>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</si>
  <si>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</si>
  <si>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</si>
  <si>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</si>
  <si>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</si>
  <si>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</si>
  <si>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</si>
  <si>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</si>
  <si>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</si>
  <si>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</si>
  <si>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</si>
  <si>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</si>
  <si>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</si>
  <si>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</si>
  <si>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</si>
  <si>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</si>
  <si>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</si>
  <si>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</si>
  <si>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</si>
  <si>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</si>
  <si>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</si>
  <si>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</si>
  <si>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</si>
  <si>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</si>
  <si>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</si>
  <si>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</si>
  <si>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</si>
  <si>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</si>
  <si>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</si>
  <si>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</si>
  <si>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</si>
  <si>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</si>
  <si>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</si>
  <si>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</si>
  <si>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</si>
  <si>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</si>
  <si>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</si>
  <si>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</si>
  <si>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</si>
  <si>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</si>
  <si>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</si>
  <si>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</si>
  <si>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</si>
  <si>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1. Available Stock (Outlet)</t>
  </si>
  <si>
    <t>3. ASO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</si>
  <si>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</si>
  <si>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</si>
  <si>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</si>
  <si>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</si>
  <si>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</si>
  <si>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</si>
  <si>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</si>
  <si>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</si>
  <si>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</si>
  <si>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</si>
  <si>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</si>
  <si>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Mã NV</t>
  </si>
  <si>
    <t>ACHIEVE  SALE TEAM</t>
  </si>
  <si>
    <t>NBTS00610</t>
  </si>
  <si>
    <t>Dư Ngọc Anh</t>
  </si>
  <si>
    <t xml:space="preserve">Nguyễn Thị Thu Huyền </t>
  </si>
  <si>
    <t>Lê Thị Vân Anh</t>
  </si>
  <si>
    <t>Đinh Trang Thư</t>
  </si>
  <si>
    <t>Võ Thị Bé Sáu</t>
  </si>
  <si>
    <t>Irwan Utama</t>
  </si>
  <si>
    <t>Đoàn Thị Hoài Thu</t>
  </si>
  <si>
    <t>Lê Thị Phương Thanh</t>
  </si>
  <si>
    <t xml:space="preserve">Trần Thanh Phi Hùng </t>
  </si>
  <si>
    <t>Lê Tấn Vũ</t>
  </si>
  <si>
    <t>Vũ Văn Thắng</t>
  </si>
  <si>
    <t>NBTS01789</t>
  </si>
  <si>
    <t>SI Indirect MTN (Nguyen Dung) + Direct North</t>
  </si>
  <si>
    <t>SI Indirect MTS (Thanh Lien)</t>
  </si>
  <si>
    <t>Nguyen Thi Kim Ngan</t>
  </si>
  <si>
    <t>NBTS00593</t>
  </si>
  <si>
    <t>NBTS00594</t>
  </si>
  <si>
    <t>NBTS01643</t>
  </si>
  <si>
    <t>NBTS00603</t>
  </si>
  <si>
    <t>NBTS01683</t>
  </si>
  <si>
    <t>NBTS01684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</si>
  <si>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</si>
  <si>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</si>
  <si>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</si>
  <si>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</si>
  <si>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</si>
  <si>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</si>
  <si>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</si>
  <si>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</si>
  <si>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NBTS00616</t>
  </si>
  <si>
    <t>NBTS00614</t>
  </si>
  <si>
    <t>NBTS00618</t>
  </si>
  <si>
    <t>SM</t>
  </si>
  <si>
    <t>PLAN</t>
  </si>
  <si>
    <t>ACT</t>
  </si>
  <si>
    <t>MT</t>
  </si>
  <si>
    <t>Phương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</si>
  <si>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</si>
  <si>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</si>
  <si>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</si>
  <si>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</si>
  <si>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</si>
  <si>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</si>
  <si>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</si>
  <si>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03/2019</t>
  </si>
  <si>
    <t>Chử Thị Thúy Hằng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</si>
</sst>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</numFmts>
  <fonts count="1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20"/>
      <color rgb="FF0000FF"/>
      <name val="Tahoma"/>
      <family val="2"/>
    </font>
    <font>
      <sz val="20"/>
      <color rgb="FF0000FF"/>
      <name val="Tahoma"/>
      <family val="2"/>
    </font>
    <font>
      <b/>
      <sz val="20"/>
      <color indexed="62"/>
      <name val="Tahoma"/>
      <family val="2"/>
    </font>
    <font>
      <sz val="20"/>
      <color indexed="62"/>
      <name val="Tahoma"/>
      <family val="2"/>
    </font>
    <font>
      <sz val="20"/>
      <color theme="0"/>
      <name val="Tahoma"/>
      <family val="2"/>
    </font>
    <font>
      <b/>
      <sz val="20"/>
      <color indexed="18"/>
      <name val="Tahoma"/>
      <family val="2"/>
    </font>
    <font>
      <b/>
      <sz val="20"/>
      <color rgb="FFFF0000"/>
      <name val="Tahoma"/>
      <family val="2"/>
    </font>
    <font>
      <sz val="20"/>
      <color theme="1"/>
      <name val="Calibri"/>
      <family val="2"/>
      <scheme val="minor"/>
    </font>
    <font>
      <b/>
      <sz val="14"/>
      <color theme="0"/>
      <name val="Tahoma"/>
      <family val="2"/>
    </font>
    <font>
      <b/>
      <sz val="14"/>
      <color indexed="81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2"/>
      <color indexed="62"/>
      <name val="Tahoma"/>
      <family val="2"/>
    </font>
    <font>
      <b/>
      <sz val="11"/>
      <color indexed="62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</borders>
  <cellStyleXfs count="169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7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9" fillId="0" borderId="0"/>
    <xf numFmtId="169" fontId="50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9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9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169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9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0" fontId="52" fillId="0" borderId="0" applyNumberFormat="0" applyFill="0" applyBorder="0" applyAlignment="0" applyProtection="0">
      <alignment vertical="top"/>
      <protection locked="0"/>
    </xf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9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169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9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ill="0" applyBorder="0" applyAlignment="0" applyProtection="0"/>
    <xf numFmtId="165" fontId="19" fillId="0" borderId="0" applyProtection="0"/>
    <xf numFmtId="172" fontId="19" fillId="0" borderId="0" applyProtection="0"/>
    <xf numFmtId="0" fontId="19" fillId="0" borderId="0" applyProtection="0"/>
    <xf numFmtId="171" fontId="19" fillId="0" borderId="0" applyProtection="0"/>
    <xf numFmtId="40" fontId="19" fillId="0" borderId="0" applyProtection="0"/>
    <xf numFmtId="38" fontId="19" fillId="0" borderId="0" applyProtection="0"/>
    <xf numFmtId="177" fontId="19" fillId="0" borderId="0" applyProtection="0"/>
    <xf numFmtId="178" fontId="19" fillId="0" borderId="0" applyProtection="0"/>
    <xf numFmtId="6" fontId="19" fillId="0" borderId="0" applyProtection="0"/>
    <xf numFmtId="0" fontId="65" fillId="0" borderId="0" applyProtection="0">
      <alignment vertical="center"/>
    </xf>
    <xf numFmtId="0" fontId="19" fillId="0" borderId="0" applyProtection="0"/>
    <xf numFmtId="0" fontId="19" fillId="0" borderId="0" applyProtection="0"/>
    <xf numFmtId="0" fontId="66" fillId="0" borderId="0" applyProtection="0"/>
    <xf numFmtId="0" fontId="19" fillId="28" borderId="0" applyNumberFormat="0" applyFont="0" applyBorder="0" applyAlignment="0" applyProtection="0"/>
    <xf numFmtId="0" fontId="67" fillId="0" borderId="0" applyProtection="0"/>
    <xf numFmtId="0" fontId="68" fillId="0" borderId="0" applyProtection="0"/>
    <xf numFmtId="0" fontId="19" fillId="0" borderId="0" applyProtection="0"/>
    <xf numFmtId="171" fontId="19" fillId="0" borderId="0" applyProtection="0"/>
    <xf numFmtId="173" fontId="19" fillId="0" borderId="0" applyProtection="0"/>
    <xf numFmtId="179" fontId="19" fillId="0" borderId="0" applyProtection="0"/>
    <xf numFmtId="0" fontId="69" fillId="0" borderId="0" applyProtection="0"/>
    <xf numFmtId="177" fontId="19" fillId="0" borderId="0" applyProtection="0"/>
    <xf numFmtId="40" fontId="19" fillId="0" borderId="0" applyProtection="0"/>
    <xf numFmtId="38" fontId="19" fillId="0" borderId="0" applyProtection="0"/>
    <xf numFmtId="9" fontId="19" fillId="0" borderId="0" applyProtection="0"/>
    <xf numFmtId="178" fontId="19" fillId="0" borderId="0" applyProtection="0"/>
    <xf numFmtId="172" fontId="19" fillId="0" borderId="0" applyProtection="0"/>
    <xf numFmtId="174" fontId="19" fillId="0" borderId="0" applyProtection="0"/>
    <xf numFmtId="174" fontId="19" fillId="0" borderId="0" applyProtection="0"/>
    <xf numFmtId="0" fontId="70" fillId="0" borderId="0" applyProtection="0"/>
    <xf numFmtId="180" fontId="19" fillId="0" borderId="0" applyProtection="0"/>
    <xf numFmtId="0" fontId="19" fillId="0" borderId="0" applyProtection="0"/>
    <xf numFmtId="0" fontId="19" fillId="0" borderId="0" applyProtection="0"/>
    <xf numFmtId="42" fontId="19" fillId="0" borderId="0" applyProtection="0"/>
    <xf numFmtId="179" fontId="19" fillId="0" borderId="0" applyProtection="0"/>
    <xf numFmtId="178" fontId="19" fillId="0" borderId="0" applyProtection="0"/>
    <xf numFmtId="43" fontId="19" fillId="0" borderId="0" applyProtection="0"/>
    <xf numFmtId="177" fontId="19" fillId="0" borderId="0" applyProtection="0"/>
    <xf numFmtId="42" fontId="19" fillId="0" borderId="0" applyProtection="0"/>
    <xf numFmtId="43" fontId="19" fillId="0" borderId="0" applyProtection="0"/>
    <xf numFmtId="178" fontId="19" fillId="0" borderId="0" applyProtection="0"/>
    <xf numFmtId="41" fontId="19" fillId="0" borderId="0" applyProtection="0"/>
    <xf numFmtId="177" fontId="19" fillId="0" borderId="0" applyProtection="0"/>
    <xf numFmtId="178" fontId="19" fillId="0" borderId="0" applyProtection="0"/>
    <xf numFmtId="41" fontId="19" fillId="0" borderId="0" applyProtection="0"/>
    <xf numFmtId="43" fontId="19" fillId="0" borderId="0" applyProtection="0"/>
    <xf numFmtId="177" fontId="19" fillId="0" borderId="0" applyProtection="0"/>
    <xf numFmtId="179" fontId="19" fillId="0" borderId="0" applyProtection="0"/>
    <xf numFmtId="177" fontId="19" fillId="0" borderId="0" applyProtection="0"/>
    <xf numFmtId="41" fontId="19" fillId="0" borderId="0" applyProtection="0"/>
    <xf numFmtId="43" fontId="19" fillId="0" borderId="0" applyProtection="0"/>
    <xf numFmtId="179" fontId="19" fillId="0" borderId="0" applyProtection="0"/>
    <xf numFmtId="178" fontId="19" fillId="0" borderId="0" applyProtection="0"/>
    <xf numFmtId="179" fontId="19" fillId="0" borderId="0" applyProtection="0"/>
    <xf numFmtId="0" fontId="71" fillId="29" borderId="0" applyProtection="0"/>
    <xf numFmtId="0" fontId="19" fillId="0" borderId="0" applyProtection="0"/>
    <xf numFmtId="0" fontId="72" fillId="0" borderId="0" applyProtection="0"/>
    <xf numFmtId="9" fontId="19" fillId="0" borderId="0" applyProtection="0"/>
    <xf numFmtId="0" fontId="73" fillId="29" borderId="0" applyProtection="0"/>
    <xf numFmtId="0" fontId="74" fillId="29" borderId="0" applyProtection="0"/>
    <xf numFmtId="0" fontId="75" fillId="0" borderId="0" applyProtection="0">
      <alignment wrapText="1"/>
    </xf>
    <xf numFmtId="181" fontId="19" fillId="0" borderId="0" applyProtection="0"/>
    <xf numFmtId="0" fontId="19" fillId="0" borderId="0" applyProtection="0"/>
    <xf numFmtId="182" fontId="19" fillId="0" borderId="0" applyProtection="0"/>
    <xf numFmtId="0" fontId="19" fillId="0" borderId="0" applyProtection="0"/>
    <xf numFmtId="0" fontId="76" fillId="0" borderId="0">
      <alignment horizontal="center" wrapText="1"/>
      <protection locked="0"/>
    </xf>
    <xf numFmtId="183" fontId="19" fillId="0" borderId="0" applyProtection="0"/>
    <xf numFmtId="0" fontId="19" fillId="0" borderId="0" applyProtection="0"/>
    <xf numFmtId="184" fontId="19" fillId="0" borderId="0" applyProtection="0"/>
    <xf numFmtId="0" fontId="19" fillId="0" borderId="0" applyProtection="0"/>
    <xf numFmtId="184" fontId="19" fillId="0" borderId="0" applyProtection="0"/>
    <xf numFmtId="179" fontId="19" fillId="0" borderId="0" applyProtection="0"/>
    <xf numFmtId="0" fontId="77" fillId="0" borderId="0" applyProtection="0"/>
    <xf numFmtId="0" fontId="78" fillId="0" borderId="0" applyProtection="0"/>
    <xf numFmtId="0" fontId="77" fillId="0" borderId="0" applyProtection="0"/>
    <xf numFmtId="185" fontId="79" fillId="0" borderId="0" applyProtection="0"/>
    <xf numFmtId="186" fontId="80" fillId="0" borderId="0" applyProtection="0"/>
    <xf numFmtId="187" fontId="80" fillId="0" borderId="0" applyProtection="0"/>
    <xf numFmtId="188" fontId="81" fillId="0" borderId="0" applyProtection="0"/>
    <xf numFmtId="189" fontId="81" fillId="0" borderId="0" applyProtection="0"/>
    <xf numFmtId="44" fontId="80" fillId="0" borderId="0" applyProtection="0"/>
    <xf numFmtId="190" fontId="81" fillId="0" borderId="0" applyProtection="0"/>
    <xf numFmtId="186" fontId="80" fillId="0" borderId="0" applyProtection="0"/>
    <xf numFmtId="0" fontId="82" fillId="0" borderId="0" applyProtection="0"/>
    <xf numFmtId="44" fontId="19" fillId="0" borderId="0" applyProtection="0"/>
    <xf numFmtId="191" fontId="19" fillId="0" borderId="0" applyProtection="0"/>
    <xf numFmtId="43" fontId="19" fillId="0" borderId="0" applyFont="0" applyFill="0" applyBorder="0" applyAlignment="0" applyProtection="0"/>
    <xf numFmtId="43" fontId="19" fillId="0" borderId="0" applyProtection="0"/>
    <xf numFmtId="192" fontId="83" fillId="0" borderId="0" applyProtection="0"/>
    <xf numFmtId="0" fontId="84" fillId="0" borderId="0" applyProtection="0"/>
    <xf numFmtId="0" fontId="85" fillId="0" borderId="0" applyProtection="0"/>
    <xf numFmtId="186" fontId="19" fillId="0" borderId="0" applyProtection="0"/>
    <xf numFmtId="44" fontId="19" fillId="0" borderId="0" applyProtection="0"/>
    <xf numFmtId="193" fontId="19" fillId="0" borderId="0" applyProtection="0"/>
    <xf numFmtId="1" fontId="86" fillId="0" borderId="0" applyProtection="0"/>
    <xf numFmtId="14" fontId="87" fillId="0" borderId="0" applyProtection="0"/>
    <xf numFmtId="0" fontId="19" fillId="0" borderId="0" applyProtection="0"/>
    <xf numFmtId="194" fontId="19" fillId="0" borderId="41" applyProtection="0">
      <alignment vertical="center"/>
    </xf>
    <xf numFmtId="195" fontId="19" fillId="0" borderId="0" applyProtection="0"/>
    <xf numFmtId="196" fontId="19" fillId="0" borderId="0" applyProtection="0"/>
    <xf numFmtId="197" fontId="19" fillId="0" borderId="0" applyProtection="0"/>
    <xf numFmtId="0" fontId="88" fillId="0" borderId="0" applyProtection="0"/>
    <xf numFmtId="44" fontId="80" fillId="0" borderId="0" applyProtection="0"/>
    <xf numFmtId="186" fontId="80" fillId="0" borderId="0" applyProtection="0"/>
    <xf numFmtId="44" fontId="80" fillId="0" borderId="0" applyProtection="0"/>
    <xf numFmtId="190" fontId="81" fillId="0" borderId="0" applyProtection="0"/>
    <xf numFmtId="186" fontId="80" fillId="0" borderId="0" applyProtection="0"/>
    <xf numFmtId="0" fontId="89" fillId="0" borderId="0" applyProtection="0"/>
    <xf numFmtId="198" fontId="19" fillId="0" borderId="0" applyProtection="0"/>
    <xf numFmtId="0" fontId="90" fillId="0" borderId="0" applyProtection="0"/>
    <xf numFmtId="0" fontId="91" fillId="0" borderId="0" applyProtection="0">
      <alignment vertical="center"/>
    </xf>
    <xf numFmtId="0" fontId="92" fillId="0" borderId="0" applyProtection="0"/>
    <xf numFmtId="0" fontId="93" fillId="0" borderId="0" applyProtection="0">
      <alignment vertical="center"/>
    </xf>
    <xf numFmtId="0" fontId="94" fillId="0" borderId="0" applyProtection="0"/>
    <xf numFmtId="0" fontId="92" fillId="0" borderId="0" applyProtection="0"/>
    <xf numFmtId="0" fontId="95" fillId="0" borderId="0" applyProtection="0"/>
    <xf numFmtId="0" fontId="96" fillId="0" borderId="0" applyProtection="0"/>
    <xf numFmtId="0" fontId="97" fillId="29" borderId="0" applyProtection="0"/>
    <xf numFmtId="0" fontId="19" fillId="0" borderId="0" applyProtection="0"/>
    <xf numFmtId="0" fontId="98" fillId="0" borderId="0" applyProtection="0"/>
    <xf numFmtId="0" fontId="36" fillId="0" borderId="42" applyProtection="0"/>
    <xf numFmtId="0" fontId="36" fillId="0" borderId="40" applyProtection="0">
      <alignment horizontal="left" vertical="center"/>
    </xf>
    <xf numFmtId="0" fontId="36" fillId="0" borderId="40" applyProtection="0">
      <alignment horizontal="left" vertical="center"/>
    </xf>
    <xf numFmtId="199" fontId="99" fillId="0" borderId="0">
      <protection locked="0"/>
    </xf>
    <xf numFmtId="199" fontId="99" fillId="0" borderId="0">
      <protection locked="0"/>
    </xf>
    <xf numFmtId="0" fontId="100" fillId="30" borderId="3" applyProtection="0"/>
    <xf numFmtId="0" fontId="100" fillId="30" borderId="3" applyProtection="0"/>
    <xf numFmtId="41" fontId="19" fillId="0" borderId="0" applyProtection="0"/>
    <xf numFmtId="0" fontId="97" fillId="31" borderId="0" applyProtection="0"/>
    <xf numFmtId="0" fontId="19" fillId="32" borderId="0" applyProtection="0"/>
    <xf numFmtId="0" fontId="101" fillId="0" borderId="0" applyProtection="0"/>
    <xf numFmtId="44" fontId="80" fillId="0" borderId="0" applyProtection="0"/>
    <xf numFmtId="186" fontId="80" fillId="0" borderId="0" applyProtection="0"/>
    <xf numFmtId="44" fontId="80" fillId="0" borderId="0" applyProtection="0"/>
    <xf numFmtId="190" fontId="81" fillId="0" borderId="0" applyProtection="0"/>
    <xf numFmtId="186" fontId="80" fillId="0" borderId="0" applyProtection="0"/>
    <xf numFmtId="0" fontId="19" fillId="33" borderId="0" applyProtection="0"/>
    <xf numFmtId="177" fontId="19" fillId="0" borderId="0" applyProtection="0"/>
    <xf numFmtId="178" fontId="19" fillId="0" borderId="0" applyProtection="0"/>
    <xf numFmtId="0" fontId="102" fillId="0" borderId="43" applyProtection="0"/>
    <xf numFmtId="200" fontId="103" fillId="0" borderId="44" applyProtection="0"/>
    <xf numFmtId="179" fontId="19" fillId="0" borderId="0" applyProtection="0"/>
    <xf numFmtId="180" fontId="19" fillId="0" borderId="0" applyProtection="0"/>
    <xf numFmtId="201" fontId="19" fillId="0" borderId="0" applyProtection="0"/>
    <xf numFmtId="202" fontId="19" fillId="0" borderId="0" applyProtection="0"/>
    <xf numFmtId="0" fontId="19" fillId="0" borderId="0" applyProtection="0"/>
    <xf numFmtId="0" fontId="83" fillId="0" borderId="0" applyProtection="0"/>
    <xf numFmtId="37" fontId="104" fillId="0" borderId="0" applyProtection="0"/>
    <xf numFmtId="0" fontId="19" fillId="0" borderId="0" applyProtection="0"/>
    <xf numFmtId="203" fontId="105" fillId="0" borderId="0" applyProtection="0"/>
    <xf numFmtId="0" fontId="106" fillId="0" borderId="0" applyProtection="0"/>
    <xf numFmtId="0" fontId="19" fillId="0" borderId="0" applyProtection="0"/>
    <xf numFmtId="0" fontId="2" fillId="0" borderId="0" applyProtection="0"/>
    <xf numFmtId="0" fontId="2" fillId="0" borderId="0" applyProtection="0"/>
    <xf numFmtId="3" fontId="19" fillId="0" borderId="0" applyProtection="0"/>
    <xf numFmtId="0" fontId="19" fillId="0" borderId="0" applyProtection="0"/>
    <xf numFmtId="0" fontId="83" fillId="0" borderId="0" applyProtection="0"/>
    <xf numFmtId="0" fontId="107" fillId="2" borderId="0" applyProtection="0"/>
    <xf numFmtId="14" fontId="76" fillId="0" borderId="0">
      <alignment horizontal="center" wrapText="1"/>
      <protection locked="0"/>
    </xf>
    <xf numFmtId="189" fontId="19" fillId="0" borderId="0" applyProtection="0"/>
    <xf numFmtId="204" fontId="19" fillId="0" borderId="0" applyProtection="0"/>
    <xf numFmtId="10" fontId="19" fillId="0" borderId="0" applyProtection="0"/>
    <xf numFmtId="9" fontId="19" fillId="0" borderId="0" applyProtection="0"/>
    <xf numFmtId="9" fontId="19" fillId="0" borderId="0" applyProtection="0"/>
    <xf numFmtId="9" fontId="19" fillId="0" borderId="0" applyFont="0" applyFill="0" applyBorder="0" applyAlignment="0" applyProtection="0"/>
    <xf numFmtId="0" fontId="101" fillId="0" borderId="0" applyProtection="0"/>
    <xf numFmtId="44" fontId="80" fillId="0" borderId="0" applyProtection="0"/>
    <xf numFmtId="186" fontId="80" fillId="0" borderId="0" applyProtection="0"/>
    <xf numFmtId="44" fontId="80" fillId="0" borderId="0" applyProtection="0"/>
    <xf numFmtId="190" fontId="81" fillId="0" borderId="0" applyProtection="0"/>
    <xf numFmtId="186" fontId="80" fillId="0" borderId="0" applyProtection="0"/>
    <xf numFmtId="5" fontId="108" fillId="0" borderId="0" applyProtection="0"/>
    <xf numFmtId="0" fontId="19" fillId="0" borderId="0" applyProtection="0"/>
    <xf numFmtId="0" fontId="109" fillId="0" borderId="43" applyProtection="0">
      <alignment horizontal="center"/>
    </xf>
    <xf numFmtId="3" fontId="110" fillId="0" borderId="45" applyProtection="0">
      <alignment horizontal="center" vertical="top" wrapText="1"/>
    </xf>
    <xf numFmtId="0" fontId="19" fillId="0" borderId="0" applyProtection="0"/>
    <xf numFmtId="41" fontId="19" fillId="0" borderId="0" applyProtection="0"/>
    <xf numFmtId="41" fontId="19" fillId="0" borderId="0" applyProtection="0"/>
    <xf numFmtId="41" fontId="19" fillId="0" borderId="0" applyProtection="0"/>
    <xf numFmtId="42" fontId="19" fillId="0" borderId="0" applyProtection="0"/>
    <xf numFmtId="0" fontId="102" fillId="0" borderId="0" applyProtection="0"/>
    <xf numFmtId="40" fontId="111" fillId="0" borderId="0" applyProtection="0">
      <alignment horizontal="right"/>
    </xf>
    <xf numFmtId="205" fontId="112" fillId="0" borderId="19" applyProtection="0">
      <alignment horizontal="right" vertical="center"/>
    </xf>
    <xf numFmtId="205" fontId="112" fillId="0" borderId="19" applyProtection="0">
      <alignment horizontal="right" vertical="center"/>
    </xf>
    <xf numFmtId="205" fontId="112" fillId="0" borderId="19" applyProtection="0">
      <alignment horizontal="right" vertical="center"/>
    </xf>
    <xf numFmtId="205" fontId="112" fillId="0" borderId="19" applyProtection="0">
      <alignment horizontal="right" vertical="center"/>
    </xf>
    <xf numFmtId="206" fontId="113" fillId="0" borderId="19" applyProtection="0">
      <alignment horizontal="right" vertical="center"/>
    </xf>
    <xf numFmtId="206" fontId="113" fillId="0" borderId="19" applyProtection="0">
      <alignment horizontal="right" vertical="center"/>
    </xf>
    <xf numFmtId="49" fontId="87" fillId="0" borderId="0" applyProtection="0"/>
    <xf numFmtId="207" fontId="81" fillId="0" borderId="0" applyProtection="0"/>
    <xf numFmtId="208" fontId="101" fillId="0" borderId="0" applyProtection="0"/>
    <xf numFmtId="40" fontId="64" fillId="0" borderId="0" applyProtection="0"/>
    <xf numFmtId="177" fontId="19" fillId="0" borderId="0" applyProtection="0"/>
    <xf numFmtId="178" fontId="19" fillId="0" borderId="0" applyProtection="0"/>
    <xf numFmtId="209" fontId="112" fillId="0" borderId="19" applyProtection="0">
      <alignment horizontal="center"/>
    </xf>
    <xf numFmtId="209" fontId="112" fillId="0" borderId="19" applyProtection="0">
      <alignment horizontal="center"/>
    </xf>
    <xf numFmtId="0" fontId="114" fillId="0" borderId="46" applyProtection="0"/>
    <xf numFmtId="0" fontId="115" fillId="0" borderId="0" applyProtection="0"/>
    <xf numFmtId="179" fontId="19" fillId="0" borderId="0" applyProtection="0"/>
    <xf numFmtId="180" fontId="19" fillId="0" borderId="0" applyProtection="0"/>
    <xf numFmtId="210" fontId="112" fillId="0" borderId="0" applyProtection="0"/>
    <xf numFmtId="211" fontId="112" fillId="0" borderId="3" applyProtection="0"/>
    <xf numFmtId="211" fontId="112" fillId="0" borderId="3" applyProtection="0"/>
    <xf numFmtId="0" fontId="116" fillId="0" borderId="0" applyProtection="0"/>
    <xf numFmtId="0" fontId="116" fillId="0" borderId="0" applyProtection="0"/>
    <xf numFmtId="5" fontId="117" fillId="32" borderId="26" applyProtection="0">
      <alignment vertical="top"/>
    </xf>
    <xf numFmtId="5" fontId="117" fillId="32" borderId="26" applyProtection="0">
      <alignment vertical="top"/>
    </xf>
    <xf numFmtId="5" fontId="118" fillId="0" borderId="27" applyProtection="0">
      <alignment horizontal="left" vertical="top"/>
    </xf>
    <xf numFmtId="0" fontId="119" fillId="0" borderId="27" applyProtection="0">
      <alignment horizontal="left" vertical="center"/>
    </xf>
    <xf numFmtId="0" fontId="120" fillId="34" borderId="3" applyProtection="0">
      <alignment horizontal="left" vertical="center"/>
    </xf>
    <xf numFmtId="0" fontId="120" fillId="34" borderId="3" applyProtection="0">
      <alignment horizontal="left" vertical="center"/>
    </xf>
    <xf numFmtId="6" fontId="121" fillId="31" borderId="26" applyProtection="0"/>
    <xf numFmtId="6" fontId="121" fillId="31" borderId="26" applyProtection="0"/>
    <xf numFmtId="5" fontId="100" fillId="0" borderId="26" applyProtection="0">
      <alignment horizontal="left" vertical="top"/>
    </xf>
    <xf numFmtId="5" fontId="100" fillId="0" borderId="26" applyProtection="0">
      <alignment horizontal="left" vertical="top"/>
    </xf>
    <xf numFmtId="0" fontId="122" fillId="2" borderId="0" applyProtection="0">
      <alignment horizontal="left" vertical="center"/>
    </xf>
    <xf numFmtId="212" fontId="19" fillId="0" borderId="0" applyProtection="0"/>
    <xf numFmtId="213" fontId="19" fillId="0" borderId="0" applyProtection="0"/>
    <xf numFmtId="0" fontId="123" fillId="0" borderId="0" applyProtection="0"/>
    <xf numFmtId="0" fontId="124" fillId="0" borderId="0" applyProtection="0">
      <alignment vertical="center"/>
    </xf>
    <xf numFmtId="42" fontId="19" fillId="0" borderId="0" applyProtection="0"/>
    <xf numFmtId="44" fontId="19" fillId="0" borderId="0" applyProtection="0"/>
    <xf numFmtId="0" fontId="125" fillId="0" borderId="0" applyProtection="0"/>
    <xf numFmtId="0" fontId="19" fillId="0" borderId="0" applyProtection="0"/>
    <xf numFmtId="0" fontId="19" fillId="0" borderId="0" applyProtection="0"/>
    <xf numFmtId="0" fontId="65" fillId="0" borderId="0" applyProtection="0">
      <alignment vertical="center"/>
    </xf>
    <xf numFmtId="9" fontId="19" fillId="0" borderId="0" applyProtection="0"/>
    <xf numFmtId="0" fontId="80" fillId="0" borderId="0" applyProtection="0"/>
    <xf numFmtId="0" fontId="80" fillId="0" borderId="0" applyProtection="0"/>
    <xf numFmtId="0" fontId="80" fillId="0" borderId="0" applyProtection="0"/>
    <xf numFmtId="0" fontId="80" fillId="0" borderId="0" applyProtection="0"/>
    <xf numFmtId="0" fontId="80" fillId="0" borderId="0" applyProtection="0"/>
    <xf numFmtId="0" fontId="80" fillId="0" borderId="0" applyProtection="0"/>
    <xf numFmtId="0" fontId="80" fillId="0" borderId="0" applyProtection="0"/>
    <xf numFmtId="0" fontId="80" fillId="0" borderId="0" applyProtection="0"/>
    <xf numFmtId="0" fontId="19" fillId="0" borderId="0" applyProtection="0"/>
    <xf numFmtId="0" fontId="19" fillId="0" borderId="0" applyProtection="0"/>
    <xf numFmtId="181" fontId="19" fillId="0" borderId="0" applyProtection="0"/>
    <xf numFmtId="182" fontId="19" fillId="0" borderId="0" applyProtection="0"/>
    <xf numFmtId="0" fontId="79" fillId="0" borderId="0" applyProtection="0"/>
    <xf numFmtId="177" fontId="19" fillId="0" borderId="0" applyProtection="0"/>
    <xf numFmtId="178" fontId="19" fillId="0" borderId="0" applyProtection="0"/>
    <xf numFmtId="0" fontId="19" fillId="0" borderId="0" applyProtection="0"/>
    <xf numFmtId="184" fontId="19" fillId="0" borderId="0" applyProtection="0"/>
    <xf numFmtId="183" fontId="19" fillId="0" borderId="0" applyProtection="0"/>
    <xf numFmtId="0" fontId="126" fillId="0" borderId="0" applyProtection="0"/>
    <xf numFmtId="176" fontId="19" fillId="0" borderId="0" applyProtection="0"/>
    <xf numFmtId="214" fontId="19" fillId="0" borderId="0" applyProtection="0"/>
    <xf numFmtId="215" fontId="19" fillId="0" borderId="0" applyProtection="0"/>
    <xf numFmtId="44" fontId="19" fillId="0" borderId="0" applyProtection="0"/>
    <xf numFmtId="42" fontId="19" fillId="0" borderId="0" applyProtection="0"/>
  </cellStyleXfs>
  <cellXfs count="235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20" xfId="4" applyNumberFormat="1" applyFont="1" applyFill="1" applyBorder="1" applyAlignment="1">
      <alignment horizontal="center" wrapText="1"/>
    </xf>
    <xf numFmtId="165" fontId="14" fillId="4" borderId="21" xfId="4" applyNumberFormat="1" applyFont="1" applyFill="1" applyBorder="1" applyAlignment="1">
      <alignment horizontal="center" wrapText="1"/>
    </xf>
    <xf numFmtId="0" fontId="8" fillId="3" borderId="22" xfId="2" applyFont="1" applyFill="1" applyBorder="1" applyAlignment="1">
      <alignment vertical="center" wrapText="1"/>
    </xf>
    <xf numFmtId="165" fontId="12" fillId="2" borderId="22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24" fillId="4" borderId="17" xfId="0" applyFont="1" applyFill="1" applyBorder="1" applyAlignment="1"/>
    <xf numFmtId="0" fontId="8" fillId="3" borderId="23" xfId="2" applyFont="1" applyFill="1" applyBorder="1" applyAlignment="1">
      <alignment horizontal="center" vertic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165" fontId="14" fillId="4" borderId="36" xfId="4" applyNumberFormat="1" applyFont="1" applyFill="1" applyBorder="1" applyAlignment="1">
      <alignment horizontal="center" wrapText="1"/>
    </xf>
    <xf numFmtId="9" fontId="8" fillId="3" borderId="19" xfId="1" applyFont="1" applyFill="1" applyBorder="1" applyAlignment="1">
      <alignment horizontal="center" vertical="center" wrapText="1"/>
    </xf>
    <xf numFmtId="9" fontId="12" fillId="2" borderId="19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7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4" borderId="18" xfId="4" applyNumberFormat="1" applyFont="1" applyFill="1" applyBorder="1" applyAlignment="1">
      <alignment horizontal="center" wrapText="1"/>
    </xf>
    <xf numFmtId="165" fontId="6" fillId="2" borderId="0" xfId="2" applyNumberFormat="1" applyFont="1" applyFill="1" applyAlignment="1">
      <alignment vertical="top"/>
    </xf>
    <xf numFmtId="165" fontId="53" fillId="0" borderId="3" xfId="4" applyNumberFormat="1" applyFont="1" applyFill="1" applyBorder="1" applyAlignment="1">
      <alignment horizontal="center" wrapText="1"/>
    </xf>
    <xf numFmtId="9" fontId="14" fillId="27" borderId="3" xfId="1" applyFont="1" applyFill="1" applyBorder="1" applyAlignment="1">
      <alignment horizontal="center" wrapText="1"/>
    </xf>
    <xf numFmtId="165" fontId="14" fillId="27" borderId="3" xfId="4" applyNumberFormat="1" applyFont="1" applyFill="1" applyBorder="1" applyAlignment="1">
      <alignment horizontal="center" wrapText="1"/>
    </xf>
    <xf numFmtId="9" fontId="14" fillId="27" borderId="3" xfId="1" applyNumberFormat="1" applyFont="1" applyFill="1" applyBorder="1" applyAlignment="1">
      <alignment horizontal="center" wrapText="1"/>
    </xf>
    <xf numFmtId="9" fontId="53" fillId="27" borderId="3" xfId="1" applyFont="1" applyFill="1" applyBorder="1" applyAlignment="1">
      <alignment horizontal="center" wrapText="1"/>
    </xf>
    <xf numFmtId="165" fontId="53" fillId="27" borderId="3" xfId="4" applyNumberFormat="1" applyFont="1" applyFill="1" applyBorder="1" applyAlignment="1">
      <alignment horizontal="center" wrapText="1"/>
    </xf>
    <xf numFmtId="0" fontId="58" fillId="0" borderId="0" xfId="2" applyFont="1" applyFill="1" applyAlignment="1"/>
    <xf numFmtId="0" fontId="59" fillId="2" borderId="0" xfId="2" applyFont="1" applyFill="1" applyAlignment="1">
      <alignment horizontal="center" vertical="top"/>
    </xf>
    <xf numFmtId="165" fontId="59" fillId="2" borderId="0" xfId="2" applyNumberFormat="1" applyFont="1" applyFill="1" applyAlignment="1">
      <alignment horizontal="center" vertical="top"/>
    </xf>
    <xf numFmtId="9" fontId="59" fillId="2" borderId="0" xfId="1" applyFont="1" applyFill="1" applyAlignment="1">
      <alignment horizontal="center" vertical="top"/>
    </xf>
    <xf numFmtId="165" fontId="0" fillId="0" borderId="0" xfId="0" applyNumberFormat="1"/>
    <xf numFmtId="165" fontId="53" fillId="0" borderId="0" xfId="4" applyNumberFormat="1" applyFont="1" applyFill="1" applyBorder="1" applyAlignment="1">
      <alignment horizontal="center" wrapText="1"/>
    </xf>
    <xf numFmtId="165" fontId="56" fillId="0" borderId="0" xfId="4" applyNumberFormat="1" applyFont="1" applyFill="1" applyBorder="1" applyAlignment="1"/>
    <xf numFmtId="0" fontId="55" fillId="0" borderId="0" xfId="0" applyFont="1" applyFill="1" applyBorder="1" applyAlignment="1"/>
    <xf numFmtId="9" fontId="53" fillId="0" borderId="0" xfId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22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61" fillId="2" borderId="0" xfId="2" applyFont="1" applyFill="1" applyAlignment="1">
      <alignment vertical="top"/>
    </xf>
    <xf numFmtId="43" fontId="53" fillId="0" borderId="0" xfId="31" applyFont="1" applyFill="1" applyBorder="1" applyAlignment="1">
      <alignment horizontal="center" wrapText="1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0" fontId="62" fillId="2" borderId="3" xfId="0" applyFont="1" applyFill="1" applyBorder="1" applyAlignment="1">
      <alignment vertical="center" wrapText="1"/>
    </xf>
    <xf numFmtId="0" fontId="63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60" fillId="2" borderId="0" xfId="1" applyFont="1" applyFill="1"/>
    <xf numFmtId="165" fontId="53" fillId="0" borderId="0" xfId="1" applyNumberFormat="1" applyFont="1" applyFill="1" applyBorder="1" applyAlignment="1">
      <alignment horizontal="center" wrapText="1"/>
    </xf>
    <xf numFmtId="0" fontId="127" fillId="0" borderId="19" xfId="0" applyFont="1" applyFill="1" applyBorder="1" applyAlignment="1">
      <alignment vertical="center"/>
    </xf>
    <xf numFmtId="0" fontId="127" fillId="0" borderId="19" xfId="0" applyFont="1" applyBorder="1" applyAlignment="1">
      <alignment vertical="center"/>
    </xf>
    <xf numFmtId="165" fontId="128" fillId="2" borderId="0" xfId="2" applyNumberFormat="1" applyFont="1" applyFill="1" applyBorder="1" applyAlignment="1">
      <alignment vertical="top"/>
    </xf>
    <xf numFmtId="165" fontId="128" fillId="2" borderId="0" xfId="4" applyNumberFormat="1" applyFont="1" applyFill="1"/>
    <xf numFmtId="0" fontId="0" fillId="0" borderId="3" xfId="0" applyBorder="1"/>
    <xf numFmtId="165" fontId="0" fillId="0" borderId="3" xfId="31" applyNumberFormat="1" applyFont="1" applyBorder="1"/>
    <xf numFmtId="165" fontId="129" fillId="2" borderId="0" xfId="31" applyNumberFormat="1" applyFont="1" applyFill="1" applyAlignment="1">
      <alignment vertical="top"/>
    </xf>
    <xf numFmtId="165" fontId="130" fillId="2" borderId="0" xfId="31" applyNumberFormat="1" applyFont="1" applyFill="1" applyAlignment="1">
      <alignment vertical="top"/>
    </xf>
    <xf numFmtId="165" fontId="131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>
      <alignment vertical="top"/>
    </xf>
    <xf numFmtId="165" fontId="131" fillId="2" borderId="0" xfId="31" applyNumberFormat="1" applyFont="1" applyFill="1" applyAlignment="1"/>
    <xf numFmtId="165" fontId="130" fillId="2" borderId="0" xfId="31" applyNumberFormat="1" applyFont="1" applyFill="1" applyAlignment="1">
      <alignment horizontal="center" vertical="top"/>
    </xf>
    <xf numFmtId="165" fontId="133" fillId="2" borderId="0" xfId="31" applyNumberFormat="1" applyFont="1" applyFill="1" applyAlignment="1">
      <alignment horizontal="center" vertical="top"/>
    </xf>
    <xf numFmtId="165" fontId="129" fillId="3" borderId="7" xfId="31" applyNumberFormat="1" applyFont="1" applyFill="1" applyBorder="1" applyAlignment="1">
      <alignment horizontal="center" vertical="center" wrapText="1"/>
    </xf>
    <xf numFmtId="165" fontId="134" fillId="27" borderId="3" xfId="31" applyNumberFormat="1" applyFont="1" applyFill="1" applyBorder="1" applyAlignment="1">
      <alignment horizontal="center" wrapText="1"/>
    </xf>
    <xf numFmtId="165" fontId="135" fillId="0" borderId="0" xfId="31" applyNumberFormat="1" applyFont="1" applyFill="1" applyBorder="1" applyAlignment="1">
      <alignment horizontal="center" wrapText="1"/>
    </xf>
    <xf numFmtId="165" fontId="136" fillId="0" borderId="0" xfId="31" applyNumberFormat="1" applyFont="1"/>
    <xf numFmtId="165" fontId="130" fillId="2" borderId="0" xfId="31" applyNumberFormat="1" applyFont="1" applyFill="1" applyAlignment="1">
      <alignment horizontal="left" vertical="center"/>
    </xf>
    <xf numFmtId="165" fontId="132" fillId="2" borderId="0" xfId="31" applyNumberFormat="1" applyFont="1" applyFill="1" applyAlignment="1">
      <alignment horizontal="left" vertical="center"/>
    </xf>
    <xf numFmtId="165" fontId="133" fillId="2" borderId="0" xfId="31" applyNumberFormat="1" applyFont="1" applyFill="1" applyAlignment="1">
      <alignment vertical="top"/>
    </xf>
    <xf numFmtId="9" fontId="133" fillId="2" borderId="0" xfId="1" applyFont="1" applyFill="1" applyAlignment="1">
      <alignment vertical="top"/>
    </xf>
    <xf numFmtId="43" fontId="133" fillId="2" borderId="0" xfId="31" applyNumberFormat="1" applyFont="1" applyFill="1" applyAlignment="1">
      <alignment vertical="top"/>
    </xf>
    <xf numFmtId="0" fontId="137" fillId="2" borderId="0" xfId="2" applyFont="1" applyFill="1" applyAlignment="1">
      <alignment horizontal="center" vertical="center"/>
    </xf>
    <xf numFmtId="0" fontId="137" fillId="2" borderId="0" xfId="2" applyFont="1" applyFill="1" applyAlignment="1">
      <alignment horizontal="center"/>
    </xf>
    <xf numFmtId="165" fontId="23" fillId="0" borderId="3" xfId="4" applyNumberFormat="1" applyFont="1" applyFill="1" applyBorder="1" applyAlignment="1"/>
    <xf numFmtId="0" fontId="11" fillId="0" borderId="3" xfId="0" applyFont="1" applyFill="1" applyBorder="1" applyAlignment="1"/>
    <xf numFmtId="165" fontId="12" fillId="2" borderId="3" xfId="4" applyNumberFormat="1" applyFont="1" applyFill="1" applyBorder="1" applyAlignment="1">
      <alignment horizontal="center" wrapText="1"/>
    </xf>
    <xf numFmtId="165" fontId="14" fillId="2" borderId="3" xfId="4" applyNumberFormat="1" applyFont="1" applyFill="1" applyBorder="1" applyAlignment="1">
      <alignment horizontal="center" wrapText="1"/>
    </xf>
    <xf numFmtId="165" fontId="134" fillId="0" borderId="3" xfId="31" applyNumberFormat="1" applyFont="1" applyFill="1" applyBorder="1" applyAlignment="1">
      <alignment horizontal="center" wrapText="1"/>
    </xf>
    <xf numFmtId="165" fontId="23" fillId="27" borderId="3" xfId="4" applyNumberFormat="1" applyFont="1" applyFill="1" applyBorder="1" applyAlignment="1"/>
    <xf numFmtId="0" fontId="55" fillId="27" borderId="3" xfId="0" applyFont="1" applyFill="1" applyBorder="1" applyAlignment="1"/>
    <xf numFmtId="165" fontId="56" fillId="27" borderId="3" xfId="4" applyNumberFormat="1" applyFont="1" applyFill="1" applyBorder="1" applyAlignment="1"/>
    <xf numFmtId="165" fontId="135" fillId="27" borderId="3" xfId="31" applyNumberFormat="1" applyFont="1" applyFill="1" applyBorder="1" applyAlignment="1">
      <alignment horizontal="center" wrapText="1"/>
    </xf>
    <xf numFmtId="165" fontId="12" fillId="35" borderId="7" xfId="4" applyNumberFormat="1" applyFont="1" applyFill="1" applyBorder="1" applyAlignment="1">
      <alignment horizontal="center" wrapText="1"/>
    </xf>
    <xf numFmtId="165" fontId="53" fillId="35" borderId="6" xfId="4" applyNumberFormat="1" applyFont="1" applyFill="1" applyBorder="1" applyAlignment="1">
      <alignment horizontal="center" wrapText="1"/>
    </xf>
    <xf numFmtId="165" fontId="53" fillId="35" borderId="21" xfId="4" applyNumberFormat="1" applyFont="1" applyFill="1" applyBorder="1" applyAlignment="1">
      <alignment horizontal="center" wrapText="1"/>
    </xf>
    <xf numFmtId="165" fontId="53" fillId="35" borderId="17" xfId="4" applyNumberFormat="1" applyFont="1" applyFill="1" applyBorder="1" applyAlignment="1">
      <alignment horizontal="center" wrapText="1"/>
    </xf>
    <xf numFmtId="165" fontId="12" fillId="35" borderId="3" xfId="4" applyNumberFormat="1" applyFont="1" applyFill="1" applyBorder="1" applyAlignment="1">
      <alignment horizontal="center" wrapText="1"/>
    </xf>
    <xf numFmtId="165" fontId="14" fillId="35" borderId="3" xfId="4" applyNumberFormat="1" applyFont="1" applyFill="1" applyBorder="1" applyAlignment="1">
      <alignment horizontal="center" wrapText="1"/>
    </xf>
    <xf numFmtId="9" fontId="53" fillId="0" borderId="3" xfId="1" applyFont="1" applyFill="1" applyBorder="1" applyAlignment="1">
      <alignment horizontal="center" wrapText="1"/>
    </xf>
    <xf numFmtId="165" fontId="14" fillId="36" borderId="3" xfId="4" applyNumberFormat="1" applyFont="1" applyFill="1" applyBorder="1" applyAlignment="1">
      <alignment horizontal="center" wrapText="1"/>
    </xf>
    <xf numFmtId="165" fontId="53" fillId="35" borderId="10" xfId="4" applyNumberFormat="1" applyFont="1" applyFill="1" applyBorder="1" applyAlignment="1">
      <alignment horizontal="center" wrapText="1"/>
    </xf>
    <xf numFmtId="165" fontId="12" fillId="37" borderId="20" xfId="4" applyNumberFormat="1" applyFont="1" applyFill="1" applyBorder="1" applyAlignment="1">
      <alignment horizontal="center" wrapText="1"/>
    </xf>
    <xf numFmtId="187" fontId="12" fillId="2" borderId="19" xfId="31" applyNumberFormat="1" applyFont="1" applyFill="1" applyBorder="1" applyAlignment="1">
      <alignment horizontal="center" wrapText="1"/>
    </xf>
    <xf numFmtId="10" fontId="12" fillId="2" borderId="3" xfId="1" applyNumberFormat="1" applyFont="1" applyFill="1" applyBorder="1" applyAlignment="1">
      <alignment horizontal="center" wrapText="1"/>
    </xf>
    <xf numFmtId="165" fontId="12" fillId="37" borderId="5" xfId="4" applyNumberFormat="1" applyFont="1" applyFill="1" applyBorder="1" applyAlignment="1">
      <alignment horizontal="center" wrapText="1"/>
    </xf>
    <xf numFmtId="165" fontId="14" fillId="37" borderId="3" xfId="4" applyNumberFormat="1" applyFont="1" applyFill="1" applyBorder="1" applyAlignment="1">
      <alignment horizontal="center" wrapText="1"/>
    </xf>
    <xf numFmtId="165" fontId="141" fillId="2" borderId="0" xfId="1" applyNumberFormat="1" applyFont="1" applyFill="1" applyAlignment="1">
      <alignment vertical="top"/>
    </xf>
    <xf numFmtId="165" fontId="15" fillId="0" borderId="0" xfId="2" applyNumberFormat="1" applyFont="1" applyFill="1" applyAlignment="1"/>
    <xf numFmtId="165" fontId="142" fillId="0" borderId="0" xfId="2" applyNumberFormat="1" applyFont="1" applyFill="1" applyAlignment="1"/>
    <xf numFmtId="0" fontId="142" fillId="0" borderId="0" xfId="2" applyFont="1" applyFill="1" applyAlignment="1"/>
    <xf numFmtId="0" fontId="8" fillId="3" borderId="16" xfId="2" applyFont="1" applyFill="1" applyBorder="1" applyAlignment="1">
      <alignment horizontal="center" vertical="center" wrapText="1"/>
    </xf>
    <xf numFmtId="0" fontId="8" fillId="3" borderId="38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24" xfId="2" quotePrefix="1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</cellXfs>
  <cellStyles count="16915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M%20NGAN1\BAO%20CAO%20THANG\SO\NBT_Daily%20Sales%20Report_29+30+31.03.2019%20revis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shot"/>
      <sheetName val="Summary"/>
      <sheetName val="Daily 2nd Report 29.03"/>
      <sheetName val="Daily 2nd Report 30.03"/>
      <sheetName val="Daily 2nd Report 31.03"/>
      <sheetName val="Detail SM Daily-MTD"/>
      <sheetName val="Inven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46">
          <cell r="H546" t="str">
            <v>Trương Thị Liên</v>
          </cell>
          <cell r="I546" t="str">
            <v>MT Indirect North</v>
          </cell>
          <cell r="J546" t="str">
            <v>MT Indirect North</v>
          </cell>
          <cell r="M546">
            <v>1</v>
          </cell>
          <cell r="N546">
            <v>1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1</v>
          </cell>
          <cell r="AA546">
            <v>0</v>
          </cell>
          <cell r="AB546">
            <v>0</v>
          </cell>
          <cell r="AC546">
            <v>0</v>
          </cell>
          <cell r="AD546">
            <v>8712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1</v>
          </cell>
          <cell r="AK546">
            <v>1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1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 t="str">
            <v/>
          </cell>
          <cell r="BS546">
            <v>3</v>
          </cell>
          <cell r="BT546">
            <v>0</v>
          </cell>
          <cell r="BU546">
            <v>1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8712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8712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0</v>
          </cell>
          <cell r="CN546">
            <v>8712</v>
          </cell>
          <cell r="CO546">
            <v>0</v>
          </cell>
          <cell r="CP546">
            <v>0</v>
          </cell>
          <cell r="CQ546">
            <v>0</v>
          </cell>
          <cell r="CR546">
            <v>0</v>
          </cell>
          <cell r="CS546">
            <v>8712</v>
          </cell>
          <cell r="CT546">
            <v>13301.93623203467</v>
          </cell>
          <cell r="CU546">
            <v>8712</v>
          </cell>
          <cell r="CV546">
            <v>0.65494224660460643</v>
          </cell>
          <cell r="CW546">
            <v>0</v>
          </cell>
          <cell r="CX546">
            <v>0</v>
          </cell>
          <cell r="CY546">
            <v>0</v>
          </cell>
          <cell r="CZ546">
            <v>0</v>
          </cell>
          <cell r="DA546">
            <v>0</v>
          </cell>
          <cell r="DB546">
            <v>0</v>
          </cell>
          <cell r="DC546">
            <v>0</v>
          </cell>
          <cell r="DD546">
            <v>2640</v>
          </cell>
          <cell r="DE546">
            <v>3432</v>
          </cell>
          <cell r="DF546">
            <v>0</v>
          </cell>
          <cell r="DG546">
            <v>0</v>
          </cell>
          <cell r="DH546">
            <v>0</v>
          </cell>
          <cell r="DI546">
            <v>0</v>
          </cell>
          <cell r="DJ546">
            <v>0</v>
          </cell>
          <cell r="DK546">
            <v>0</v>
          </cell>
          <cell r="DL546">
            <v>0</v>
          </cell>
          <cell r="DM546">
            <v>0</v>
          </cell>
          <cell r="DN546">
            <v>0</v>
          </cell>
          <cell r="DO546">
            <v>0</v>
          </cell>
          <cell r="DP546">
            <v>0</v>
          </cell>
          <cell r="DQ546">
            <v>0</v>
          </cell>
          <cell r="DR546">
            <v>0</v>
          </cell>
          <cell r="DS546">
            <v>0</v>
          </cell>
          <cell r="DT546">
            <v>0</v>
          </cell>
          <cell r="DU546">
            <v>0</v>
          </cell>
          <cell r="DV546">
            <v>2640</v>
          </cell>
          <cell r="DW546">
            <v>0</v>
          </cell>
          <cell r="DX546">
            <v>0</v>
          </cell>
          <cell r="DY546">
            <v>0</v>
          </cell>
          <cell r="DZ546">
            <v>0</v>
          </cell>
          <cell r="EA546">
            <v>0</v>
          </cell>
          <cell r="EB546">
            <v>0</v>
          </cell>
          <cell r="EC546">
            <v>0</v>
          </cell>
          <cell r="ED546">
            <v>0</v>
          </cell>
          <cell r="EE546">
            <v>0</v>
          </cell>
          <cell r="EF546">
            <v>0</v>
          </cell>
          <cell r="EG546">
            <v>0</v>
          </cell>
          <cell r="EH546">
            <v>0</v>
          </cell>
          <cell r="EI546">
            <v>0</v>
          </cell>
          <cell r="EJ546">
            <v>0</v>
          </cell>
          <cell r="EK546">
            <v>0</v>
          </cell>
          <cell r="EL546">
            <v>29</v>
          </cell>
          <cell r="EM546">
            <v>0</v>
          </cell>
          <cell r="EN546">
            <v>0</v>
          </cell>
          <cell r="EO546">
            <v>0</v>
          </cell>
          <cell r="EP546">
            <v>0</v>
          </cell>
          <cell r="EQ546">
            <v>0</v>
          </cell>
          <cell r="ER546">
            <v>8</v>
          </cell>
          <cell r="ES546">
            <v>13</v>
          </cell>
          <cell r="ET546">
            <v>0</v>
          </cell>
          <cell r="EU546">
            <v>0</v>
          </cell>
          <cell r="EV546">
            <v>0</v>
          </cell>
          <cell r="EW546">
            <v>0</v>
          </cell>
          <cell r="EX546">
            <v>0</v>
          </cell>
          <cell r="EY546">
            <v>0</v>
          </cell>
          <cell r="EZ546">
            <v>0</v>
          </cell>
          <cell r="FA546">
            <v>0</v>
          </cell>
          <cell r="FB546">
            <v>0</v>
          </cell>
          <cell r="FC546">
            <v>0</v>
          </cell>
          <cell r="FD546">
            <v>0</v>
          </cell>
          <cell r="FE546">
            <v>0</v>
          </cell>
          <cell r="FF546">
            <v>0</v>
          </cell>
          <cell r="FG546">
            <v>0</v>
          </cell>
          <cell r="FH546">
            <v>0</v>
          </cell>
          <cell r="FI546">
            <v>0</v>
          </cell>
          <cell r="FJ546">
            <v>8</v>
          </cell>
          <cell r="FK546">
            <v>0</v>
          </cell>
          <cell r="FL546">
            <v>0</v>
          </cell>
          <cell r="FM546">
            <v>0</v>
          </cell>
          <cell r="FN546">
            <v>0</v>
          </cell>
          <cell r="FO546">
            <v>0</v>
          </cell>
          <cell r="FP546">
            <v>0</v>
          </cell>
          <cell r="FQ546">
            <v>0</v>
          </cell>
          <cell r="FR546">
            <v>0</v>
          </cell>
          <cell r="FS546">
            <v>0</v>
          </cell>
          <cell r="FT546">
            <v>0</v>
          </cell>
          <cell r="FU546">
            <v>0</v>
          </cell>
          <cell r="FV546">
            <v>0</v>
          </cell>
          <cell r="FW546">
            <v>0</v>
          </cell>
          <cell r="FX546">
            <v>0</v>
          </cell>
          <cell r="FY546">
            <v>0</v>
          </cell>
          <cell r="GA546">
            <v>345850.34203290142</v>
          </cell>
          <cell r="GB546">
            <v>156339.83600000001</v>
          </cell>
        </row>
        <row r="547">
          <cell r="H547" t="str">
            <v>Dư Ngọc Anh</v>
          </cell>
          <cell r="I547" t="str">
            <v>MT Indirect North</v>
          </cell>
          <cell r="J547" t="str">
            <v>MT Indirect North</v>
          </cell>
          <cell r="M547">
            <v>1</v>
          </cell>
          <cell r="N547">
            <v>1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1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1</v>
          </cell>
          <cell r="AA547">
            <v>0</v>
          </cell>
          <cell r="AB547">
            <v>0</v>
          </cell>
          <cell r="AC547">
            <v>0</v>
          </cell>
          <cell r="AD547">
            <v>5940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1</v>
          </cell>
          <cell r="AK547">
            <v>1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1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 t="str">
            <v/>
          </cell>
          <cell r="BS547">
            <v>3</v>
          </cell>
          <cell r="BT547">
            <v>0</v>
          </cell>
          <cell r="BU547">
            <v>1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5940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5940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0</v>
          </cell>
          <cell r="CN547">
            <v>5940</v>
          </cell>
          <cell r="CO547">
            <v>0</v>
          </cell>
          <cell r="CP547">
            <v>0</v>
          </cell>
          <cell r="CQ547">
            <v>0</v>
          </cell>
          <cell r="CR547">
            <v>0</v>
          </cell>
          <cell r="CS547">
            <v>5940</v>
          </cell>
          <cell r="CT547">
            <v>13301.93623203467</v>
          </cell>
          <cell r="CU547">
            <v>5940</v>
          </cell>
          <cell r="CV547">
            <v>0.44655153177586804</v>
          </cell>
          <cell r="CW547">
            <v>0</v>
          </cell>
          <cell r="CX547">
            <v>0</v>
          </cell>
          <cell r="CY547">
            <v>0</v>
          </cell>
          <cell r="CZ547">
            <v>0</v>
          </cell>
          <cell r="DA547">
            <v>0</v>
          </cell>
          <cell r="DB547">
            <v>0</v>
          </cell>
          <cell r="DC547">
            <v>0</v>
          </cell>
          <cell r="DD547">
            <v>1650</v>
          </cell>
          <cell r="DE547">
            <v>2640</v>
          </cell>
          <cell r="DF547">
            <v>0</v>
          </cell>
          <cell r="DG547">
            <v>0</v>
          </cell>
          <cell r="DH547">
            <v>0</v>
          </cell>
          <cell r="DI547">
            <v>0</v>
          </cell>
          <cell r="DJ547">
            <v>0</v>
          </cell>
          <cell r="DK547">
            <v>0</v>
          </cell>
          <cell r="DL547">
            <v>0</v>
          </cell>
          <cell r="DM547">
            <v>0</v>
          </cell>
          <cell r="DN547">
            <v>0</v>
          </cell>
          <cell r="DO547">
            <v>0</v>
          </cell>
          <cell r="DP547">
            <v>0</v>
          </cell>
          <cell r="DQ547">
            <v>0</v>
          </cell>
          <cell r="DR547">
            <v>0</v>
          </cell>
          <cell r="DS547">
            <v>0</v>
          </cell>
          <cell r="DT547">
            <v>0</v>
          </cell>
          <cell r="DU547">
            <v>0</v>
          </cell>
          <cell r="DV547">
            <v>1650</v>
          </cell>
          <cell r="DW547">
            <v>0</v>
          </cell>
          <cell r="DX547">
            <v>0</v>
          </cell>
          <cell r="DY547">
            <v>0</v>
          </cell>
          <cell r="DZ547">
            <v>0</v>
          </cell>
          <cell r="EA547">
            <v>0</v>
          </cell>
          <cell r="EB547">
            <v>0</v>
          </cell>
          <cell r="EC547">
            <v>0</v>
          </cell>
          <cell r="ED547">
            <v>0</v>
          </cell>
          <cell r="EE547">
            <v>0</v>
          </cell>
          <cell r="EF547">
            <v>0</v>
          </cell>
          <cell r="EG547">
            <v>0</v>
          </cell>
          <cell r="EH547">
            <v>0</v>
          </cell>
          <cell r="EI547">
            <v>0</v>
          </cell>
          <cell r="EJ547">
            <v>0</v>
          </cell>
          <cell r="EK547">
            <v>0</v>
          </cell>
          <cell r="EL547">
            <v>20</v>
          </cell>
          <cell r="EM547">
            <v>0</v>
          </cell>
          <cell r="EN547">
            <v>0</v>
          </cell>
          <cell r="EO547">
            <v>0</v>
          </cell>
          <cell r="EP547">
            <v>0</v>
          </cell>
          <cell r="EQ547">
            <v>0</v>
          </cell>
          <cell r="ER547">
            <v>5</v>
          </cell>
          <cell r="ES547">
            <v>10</v>
          </cell>
          <cell r="ET547">
            <v>0</v>
          </cell>
          <cell r="EU547">
            <v>0</v>
          </cell>
          <cell r="EV547">
            <v>0</v>
          </cell>
          <cell r="EW547">
            <v>0</v>
          </cell>
          <cell r="EX547">
            <v>0</v>
          </cell>
          <cell r="EY547">
            <v>0</v>
          </cell>
          <cell r="EZ547">
            <v>0</v>
          </cell>
          <cell r="FA547">
            <v>0</v>
          </cell>
          <cell r="FB547">
            <v>0</v>
          </cell>
          <cell r="FC547">
            <v>0</v>
          </cell>
          <cell r="FD547">
            <v>0</v>
          </cell>
          <cell r="FE547">
            <v>0</v>
          </cell>
          <cell r="FF547">
            <v>0</v>
          </cell>
          <cell r="FG547">
            <v>0</v>
          </cell>
          <cell r="FH547">
            <v>0</v>
          </cell>
          <cell r="FI547">
            <v>0</v>
          </cell>
          <cell r="FJ547">
            <v>5</v>
          </cell>
          <cell r="FK547">
            <v>0</v>
          </cell>
          <cell r="FL547">
            <v>0</v>
          </cell>
          <cell r="FM547">
            <v>0</v>
          </cell>
          <cell r="FN547">
            <v>0</v>
          </cell>
          <cell r="FO547">
            <v>0</v>
          </cell>
          <cell r="FP547">
            <v>0</v>
          </cell>
          <cell r="FQ547">
            <v>0</v>
          </cell>
          <cell r="FR547">
            <v>0</v>
          </cell>
          <cell r="FS547">
            <v>0</v>
          </cell>
          <cell r="FT547">
            <v>0</v>
          </cell>
          <cell r="FU547">
            <v>0</v>
          </cell>
          <cell r="FV547">
            <v>0</v>
          </cell>
          <cell r="FW547">
            <v>0</v>
          </cell>
          <cell r="FX547">
            <v>0</v>
          </cell>
          <cell r="FY547">
            <v>0</v>
          </cell>
          <cell r="GA547">
            <v>345850.34203290142</v>
          </cell>
          <cell r="GB547">
            <v>222709.46799999999</v>
          </cell>
        </row>
        <row r="548">
          <cell r="H548" t="str">
            <v>Đinh Trang Thư</v>
          </cell>
          <cell r="I548" t="str">
            <v>MT Indirect North</v>
          </cell>
          <cell r="J548" t="str">
            <v>MT Indirect North</v>
          </cell>
          <cell r="M548">
            <v>1</v>
          </cell>
          <cell r="N548">
            <v>1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1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1</v>
          </cell>
          <cell r="AA548">
            <v>0</v>
          </cell>
          <cell r="AB548">
            <v>0</v>
          </cell>
          <cell r="AC548">
            <v>0</v>
          </cell>
          <cell r="AD548">
            <v>20156.400000000001</v>
          </cell>
          <cell r="AE548">
            <v>0</v>
          </cell>
          <cell r="AF548">
            <v>1</v>
          </cell>
          <cell r="AG548">
            <v>0</v>
          </cell>
          <cell r="AH548">
            <v>0</v>
          </cell>
          <cell r="AI548">
            <v>0</v>
          </cell>
          <cell r="AJ548">
            <v>1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1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 t="str">
            <v/>
          </cell>
          <cell r="BS548">
            <v>3</v>
          </cell>
          <cell r="BT548">
            <v>0</v>
          </cell>
          <cell r="BU548">
            <v>1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20156.400000000001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20156.400000000001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20156.400000000001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20156.400000000001</v>
          </cell>
          <cell r="CT548">
            <v>13301.93623203467</v>
          </cell>
          <cell r="CU548">
            <v>20156.400000000001</v>
          </cell>
          <cell r="CV548">
            <v>1.5152981978261122</v>
          </cell>
          <cell r="CW548">
            <v>0</v>
          </cell>
          <cell r="CX548">
            <v>0</v>
          </cell>
          <cell r="CY548">
            <v>0</v>
          </cell>
          <cell r="CZ548">
            <v>1346.4</v>
          </cell>
          <cell r="DA548">
            <v>0</v>
          </cell>
          <cell r="DB548">
            <v>0</v>
          </cell>
          <cell r="DC548">
            <v>0</v>
          </cell>
          <cell r="DD548">
            <v>5280</v>
          </cell>
          <cell r="DE548">
            <v>0</v>
          </cell>
          <cell r="DF548">
            <v>0</v>
          </cell>
          <cell r="DG548">
            <v>0</v>
          </cell>
          <cell r="DH548">
            <v>0</v>
          </cell>
          <cell r="DI548">
            <v>0</v>
          </cell>
          <cell r="DJ548">
            <v>0</v>
          </cell>
          <cell r="DK548">
            <v>0</v>
          </cell>
          <cell r="DL548">
            <v>0</v>
          </cell>
          <cell r="DM548">
            <v>0</v>
          </cell>
          <cell r="DN548">
            <v>0</v>
          </cell>
          <cell r="DO548">
            <v>0</v>
          </cell>
          <cell r="DP548">
            <v>0</v>
          </cell>
          <cell r="DQ548">
            <v>0</v>
          </cell>
          <cell r="DR548">
            <v>0</v>
          </cell>
          <cell r="DS548">
            <v>0</v>
          </cell>
          <cell r="DT548">
            <v>0</v>
          </cell>
          <cell r="DU548">
            <v>0</v>
          </cell>
          <cell r="DV548">
            <v>13530</v>
          </cell>
          <cell r="DW548">
            <v>0</v>
          </cell>
          <cell r="DX548">
            <v>0</v>
          </cell>
          <cell r="DY548">
            <v>0</v>
          </cell>
          <cell r="DZ548">
            <v>0</v>
          </cell>
          <cell r="EA548">
            <v>0</v>
          </cell>
          <cell r="EB548">
            <v>0</v>
          </cell>
          <cell r="EC548">
            <v>0</v>
          </cell>
          <cell r="ED548">
            <v>0</v>
          </cell>
          <cell r="EE548">
            <v>0</v>
          </cell>
          <cell r="EF548">
            <v>0</v>
          </cell>
          <cell r="EG548">
            <v>0</v>
          </cell>
          <cell r="EH548">
            <v>0</v>
          </cell>
          <cell r="EI548">
            <v>0</v>
          </cell>
          <cell r="EJ548">
            <v>0</v>
          </cell>
          <cell r="EK548">
            <v>0</v>
          </cell>
          <cell r="EL548">
            <v>63</v>
          </cell>
          <cell r="EM548">
            <v>0</v>
          </cell>
          <cell r="EN548">
            <v>6</v>
          </cell>
          <cell r="EO548">
            <v>0</v>
          </cell>
          <cell r="EP548">
            <v>0</v>
          </cell>
          <cell r="EQ548">
            <v>0</v>
          </cell>
          <cell r="ER548">
            <v>16</v>
          </cell>
          <cell r="ES548">
            <v>0</v>
          </cell>
          <cell r="ET548">
            <v>0</v>
          </cell>
          <cell r="EU548">
            <v>0</v>
          </cell>
          <cell r="EV548">
            <v>0</v>
          </cell>
          <cell r="EW548">
            <v>0</v>
          </cell>
          <cell r="EX548">
            <v>0</v>
          </cell>
          <cell r="EY548">
            <v>0</v>
          </cell>
          <cell r="EZ548">
            <v>0</v>
          </cell>
          <cell r="FA548">
            <v>0</v>
          </cell>
          <cell r="FB548">
            <v>0</v>
          </cell>
          <cell r="FC548">
            <v>0</v>
          </cell>
          <cell r="FD548">
            <v>0</v>
          </cell>
          <cell r="FE548">
            <v>0</v>
          </cell>
          <cell r="FF548">
            <v>0</v>
          </cell>
          <cell r="FG548">
            <v>0</v>
          </cell>
          <cell r="FH548">
            <v>0</v>
          </cell>
          <cell r="FI548">
            <v>0</v>
          </cell>
          <cell r="FJ548">
            <v>41</v>
          </cell>
          <cell r="FK548">
            <v>0</v>
          </cell>
          <cell r="FL548">
            <v>0</v>
          </cell>
          <cell r="FM548">
            <v>0</v>
          </cell>
          <cell r="FN548">
            <v>0</v>
          </cell>
          <cell r="FO548">
            <v>0</v>
          </cell>
          <cell r="FP548">
            <v>0</v>
          </cell>
          <cell r="FQ548">
            <v>0</v>
          </cell>
          <cell r="FR548">
            <v>0</v>
          </cell>
          <cell r="FS548">
            <v>0</v>
          </cell>
          <cell r="FT548">
            <v>0</v>
          </cell>
          <cell r="FU548">
            <v>0</v>
          </cell>
          <cell r="FV548">
            <v>0</v>
          </cell>
          <cell r="FW548">
            <v>0</v>
          </cell>
          <cell r="FX548">
            <v>0</v>
          </cell>
          <cell r="FY548">
            <v>0</v>
          </cell>
          <cell r="GA548">
            <v>345850.34203290142</v>
          </cell>
          <cell r="GB548">
            <v>267891.59200000006</v>
          </cell>
        </row>
        <row r="549">
          <cell r="H549" t="str">
            <v>Lê Thị Vân Anh</v>
          </cell>
          <cell r="I549" t="str">
            <v>MT Indirect North</v>
          </cell>
          <cell r="J549" t="str">
            <v>MT Indirect North</v>
          </cell>
          <cell r="M549">
            <v>1</v>
          </cell>
          <cell r="N549">
            <v>1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1</v>
          </cell>
          <cell r="AA549">
            <v>0</v>
          </cell>
          <cell r="AB549">
            <v>0</v>
          </cell>
          <cell r="AC549">
            <v>0</v>
          </cell>
          <cell r="AD549">
            <v>52298.400000000001</v>
          </cell>
          <cell r="AE549">
            <v>0</v>
          </cell>
          <cell r="AF549">
            <v>1</v>
          </cell>
          <cell r="AG549">
            <v>0</v>
          </cell>
          <cell r="AH549">
            <v>0</v>
          </cell>
          <cell r="AI549">
            <v>0</v>
          </cell>
          <cell r="AJ549">
            <v>1</v>
          </cell>
          <cell r="AK549">
            <v>1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1</v>
          </cell>
          <cell r="AZ549">
            <v>0</v>
          </cell>
          <cell r="BA549">
            <v>0</v>
          </cell>
          <cell r="BB549">
            <v>1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1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 t="str">
            <v/>
          </cell>
          <cell r="BS549">
            <v>6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1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52298.400000000001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52298.400000000001</v>
          </cell>
          <cell r="CK549">
            <v>0</v>
          </cell>
          <cell r="CL549">
            <v>0</v>
          </cell>
          <cell r="CM549">
            <v>0</v>
          </cell>
          <cell r="CN549">
            <v>52298.400000000001</v>
          </cell>
          <cell r="CO549">
            <v>0</v>
          </cell>
          <cell r="CP549">
            <v>0</v>
          </cell>
          <cell r="CQ549">
            <v>0</v>
          </cell>
          <cell r="CR549">
            <v>0</v>
          </cell>
          <cell r="CS549">
            <v>52298.400000000001</v>
          </cell>
          <cell r="CT549">
            <v>13301.93623203467</v>
          </cell>
          <cell r="CU549">
            <v>52298.400000000001</v>
          </cell>
          <cell r="CV549">
            <v>3.931638153102198</v>
          </cell>
          <cell r="CW549">
            <v>0</v>
          </cell>
          <cell r="CX549">
            <v>0</v>
          </cell>
          <cell r="CY549">
            <v>0</v>
          </cell>
          <cell r="CZ549">
            <v>1122</v>
          </cell>
          <cell r="DA549">
            <v>0</v>
          </cell>
          <cell r="DB549">
            <v>0</v>
          </cell>
          <cell r="DC549">
            <v>0</v>
          </cell>
          <cell r="DD549">
            <v>13200</v>
          </cell>
          <cell r="DE549">
            <v>11880</v>
          </cell>
          <cell r="DF549">
            <v>0</v>
          </cell>
          <cell r="DG549">
            <v>0</v>
          </cell>
          <cell r="DH549">
            <v>0</v>
          </cell>
          <cell r="DI549">
            <v>0</v>
          </cell>
          <cell r="DJ549">
            <v>0</v>
          </cell>
          <cell r="DK549">
            <v>0</v>
          </cell>
          <cell r="DL549">
            <v>0</v>
          </cell>
          <cell r="DM549">
            <v>0</v>
          </cell>
          <cell r="DN549">
            <v>0</v>
          </cell>
          <cell r="DO549">
            <v>0</v>
          </cell>
          <cell r="DP549">
            <v>0</v>
          </cell>
          <cell r="DQ549">
            <v>0</v>
          </cell>
          <cell r="DR549">
            <v>0</v>
          </cell>
          <cell r="DS549">
            <v>1122</v>
          </cell>
          <cell r="DT549">
            <v>0</v>
          </cell>
          <cell r="DU549">
            <v>0</v>
          </cell>
          <cell r="DV549">
            <v>24750</v>
          </cell>
          <cell r="DW549">
            <v>0</v>
          </cell>
          <cell r="DX549">
            <v>0</v>
          </cell>
          <cell r="DY549">
            <v>0</v>
          </cell>
          <cell r="DZ549">
            <v>0</v>
          </cell>
          <cell r="EA549">
            <v>0</v>
          </cell>
          <cell r="EB549">
            <v>0</v>
          </cell>
          <cell r="EC549">
            <v>224.4</v>
          </cell>
          <cell r="ED549">
            <v>0</v>
          </cell>
          <cell r="EE549">
            <v>0</v>
          </cell>
          <cell r="EF549">
            <v>0</v>
          </cell>
          <cell r="EG549">
            <v>0</v>
          </cell>
          <cell r="EH549">
            <v>0</v>
          </cell>
          <cell r="EI549">
            <v>0</v>
          </cell>
          <cell r="EJ549">
            <v>0</v>
          </cell>
          <cell r="EK549">
            <v>0</v>
          </cell>
          <cell r="EL549">
            <v>171</v>
          </cell>
          <cell r="EM549">
            <v>0</v>
          </cell>
          <cell r="EN549">
            <v>5</v>
          </cell>
          <cell r="EO549">
            <v>0</v>
          </cell>
          <cell r="EP549">
            <v>0</v>
          </cell>
          <cell r="EQ549">
            <v>0</v>
          </cell>
          <cell r="ER549">
            <v>40</v>
          </cell>
          <cell r="ES549">
            <v>45</v>
          </cell>
          <cell r="ET549">
            <v>0</v>
          </cell>
          <cell r="EU549">
            <v>0</v>
          </cell>
          <cell r="EV549">
            <v>0</v>
          </cell>
          <cell r="EW549">
            <v>0</v>
          </cell>
          <cell r="EX549">
            <v>0</v>
          </cell>
          <cell r="EY549">
            <v>0</v>
          </cell>
          <cell r="EZ549">
            <v>0</v>
          </cell>
          <cell r="FA549">
            <v>0</v>
          </cell>
          <cell r="FB549">
            <v>0</v>
          </cell>
          <cell r="FC549">
            <v>0</v>
          </cell>
          <cell r="FD549">
            <v>0</v>
          </cell>
          <cell r="FE549">
            <v>0</v>
          </cell>
          <cell r="FF549">
            <v>0</v>
          </cell>
          <cell r="FG549">
            <v>5</v>
          </cell>
          <cell r="FH549">
            <v>0</v>
          </cell>
          <cell r="FI549">
            <v>0</v>
          </cell>
          <cell r="FJ549">
            <v>75</v>
          </cell>
          <cell r="FK549">
            <v>0</v>
          </cell>
          <cell r="FL549">
            <v>0</v>
          </cell>
          <cell r="FM549">
            <v>0</v>
          </cell>
          <cell r="FN549">
            <v>0</v>
          </cell>
          <cell r="FO549">
            <v>0</v>
          </cell>
          <cell r="FP549">
            <v>0</v>
          </cell>
          <cell r="FQ549">
            <v>1</v>
          </cell>
          <cell r="FR549">
            <v>0</v>
          </cell>
          <cell r="FS549">
            <v>0</v>
          </cell>
          <cell r="FT549">
            <v>0</v>
          </cell>
          <cell r="FU549">
            <v>0</v>
          </cell>
          <cell r="FV549">
            <v>0</v>
          </cell>
          <cell r="FW549">
            <v>0</v>
          </cell>
          <cell r="FX549">
            <v>0</v>
          </cell>
          <cell r="FY549">
            <v>0</v>
          </cell>
          <cell r="GA549">
            <v>345850.34203290142</v>
          </cell>
          <cell r="GB549">
            <v>312858.52799999999</v>
          </cell>
        </row>
        <row r="550">
          <cell r="H550" t="str">
            <v>Chử Thị Thúy Hằng</v>
          </cell>
          <cell r="I550" t="str">
            <v>MT Indirect North</v>
          </cell>
          <cell r="J550" t="str">
            <v>MT Indirect North</v>
          </cell>
          <cell r="M550">
            <v>1</v>
          </cell>
          <cell r="N550">
            <v>1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1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1</v>
          </cell>
          <cell r="AA550">
            <v>0</v>
          </cell>
          <cell r="AB550">
            <v>0</v>
          </cell>
          <cell r="AC550">
            <v>0</v>
          </cell>
          <cell r="AD550">
            <v>6613.2</v>
          </cell>
          <cell r="AE550">
            <v>0</v>
          </cell>
          <cell r="AF550">
            <v>1</v>
          </cell>
          <cell r="AG550">
            <v>0</v>
          </cell>
          <cell r="AH550">
            <v>0</v>
          </cell>
          <cell r="AI550">
            <v>0</v>
          </cell>
          <cell r="AJ550">
            <v>1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1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 t="str">
            <v/>
          </cell>
          <cell r="BS550">
            <v>3</v>
          </cell>
          <cell r="BT550">
            <v>0</v>
          </cell>
          <cell r="BU550">
            <v>1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6613.2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6613.2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0</v>
          </cell>
          <cell r="CN550">
            <v>6613.2</v>
          </cell>
          <cell r="CO550">
            <v>0</v>
          </cell>
          <cell r="CP550">
            <v>0</v>
          </cell>
          <cell r="CQ550">
            <v>0</v>
          </cell>
          <cell r="CR550">
            <v>0</v>
          </cell>
          <cell r="CS550">
            <v>6613.2</v>
          </cell>
          <cell r="CT550">
            <v>13301.93623203467</v>
          </cell>
          <cell r="CU550">
            <v>6613.2</v>
          </cell>
          <cell r="CV550">
            <v>0.49716070537713303</v>
          </cell>
          <cell r="CW550">
            <v>0</v>
          </cell>
          <cell r="CX550">
            <v>0</v>
          </cell>
          <cell r="CY550">
            <v>0</v>
          </cell>
          <cell r="CZ550">
            <v>673.2</v>
          </cell>
          <cell r="DA550">
            <v>0</v>
          </cell>
          <cell r="DB550">
            <v>0</v>
          </cell>
          <cell r="DC550">
            <v>0</v>
          </cell>
          <cell r="DD550">
            <v>1320</v>
          </cell>
          <cell r="DE550">
            <v>0</v>
          </cell>
          <cell r="DF550">
            <v>0</v>
          </cell>
          <cell r="DG550">
            <v>0</v>
          </cell>
          <cell r="DH550">
            <v>0</v>
          </cell>
          <cell r="DI550">
            <v>0</v>
          </cell>
          <cell r="DJ550">
            <v>0</v>
          </cell>
          <cell r="DK550">
            <v>0</v>
          </cell>
          <cell r="DL550">
            <v>0</v>
          </cell>
          <cell r="DM550">
            <v>0</v>
          </cell>
          <cell r="DN550">
            <v>0</v>
          </cell>
          <cell r="DO550">
            <v>0</v>
          </cell>
          <cell r="DP550">
            <v>0</v>
          </cell>
          <cell r="DQ550">
            <v>0</v>
          </cell>
          <cell r="DR550">
            <v>0</v>
          </cell>
          <cell r="DS550">
            <v>0</v>
          </cell>
          <cell r="DT550">
            <v>0</v>
          </cell>
          <cell r="DU550">
            <v>0</v>
          </cell>
          <cell r="DV550">
            <v>4620</v>
          </cell>
          <cell r="DW550">
            <v>0</v>
          </cell>
          <cell r="DX550">
            <v>0</v>
          </cell>
          <cell r="DY550">
            <v>0</v>
          </cell>
          <cell r="DZ550">
            <v>0</v>
          </cell>
          <cell r="EA550">
            <v>0</v>
          </cell>
          <cell r="EB550">
            <v>0</v>
          </cell>
          <cell r="EC550">
            <v>0</v>
          </cell>
          <cell r="ED550">
            <v>0</v>
          </cell>
          <cell r="EE550">
            <v>0</v>
          </cell>
          <cell r="EF550">
            <v>0</v>
          </cell>
          <cell r="EG550">
            <v>0</v>
          </cell>
          <cell r="EH550">
            <v>0</v>
          </cell>
          <cell r="EI550">
            <v>0</v>
          </cell>
          <cell r="EJ550">
            <v>0</v>
          </cell>
          <cell r="EK550">
            <v>0</v>
          </cell>
          <cell r="EL550">
            <v>21</v>
          </cell>
          <cell r="EM550">
            <v>0</v>
          </cell>
          <cell r="EN550">
            <v>3</v>
          </cell>
          <cell r="EO550">
            <v>0</v>
          </cell>
          <cell r="EP550">
            <v>0</v>
          </cell>
          <cell r="EQ550">
            <v>0</v>
          </cell>
          <cell r="ER550">
            <v>4</v>
          </cell>
          <cell r="ES550">
            <v>0</v>
          </cell>
          <cell r="ET550">
            <v>0</v>
          </cell>
          <cell r="EU550">
            <v>0</v>
          </cell>
          <cell r="EV550">
            <v>0</v>
          </cell>
          <cell r="EW550">
            <v>0</v>
          </cell>
          <cell r="EX550">
            <v>0</v>
          </cell>
          <cell r="EY550">
            <v>0</v>
          </cell>
          <cell r="EZ550">
            <v>0</v>
          </cell>
          <cell r="FA550">
            <v>0</v>
          </cell>
          <cell r="FB550">
            <v>0</v>
          </cell>
          <cell r="FC550">
            <v>0</v>
          </cell>
          <cell r="FD550">
            <v>0</v>
          </cell>
          <cell r="FE550">
            <v>0</v>
          </cell>
          <cell r="FF550">
            <v>0</v>
          </cell>
          <cell r="FG550">
            <v>0</v>
          </cell>
          <cell r="FH550">
            <v>0</v>
          </cell>
          <cell r="FI550">
            <v>0</v>
          </cell>
          <cell r="FJ550">
            <v>14</v>
          </cell>
          <cell r="FK550">
            <v>0</v>
          </cell>
          <cell r="FL550">
            <v>0</v>
          </cell>
          <cell r="FM550">
            <v>0</v>
          </cell>
          <cell r="FN550">
            <v>0</v>
          </cell>
          <cell r="FO550">
            <v>0</v>
          </cell>
          <cell r="FP550">
            <v>0</v>
          </cell>
          <cell r="FQ550">
            <v>0</v>
          </cell>
          <cell r="FR550">
            <v>0</v>
          </cell>
          <cell r="FS550">
            <v>0</v>
          </cell>
          <cell r="FT550">
            <v>0</v>
          </cell>
          <cell r="FU550">
            <v>0</v>
          </cell>
          <cell r="FV550">
            <v>0</v>
          </cell>
          <cell r="FW550">
            <v>0</v>
          </cell>
          <cell r="FX550">
            <v>0</v>
          </cell>
          <cell r="FY550">
            <v>0</v>
          </cell>
          <cell r="GA550">
            <v>345850.34203290142</v>
          </cell>
          <cell r="GB550">
            <v>234221.04400000002</v>
          </cell>
        </row>
        <row r="551">
          <cell r="H551" t="str">
            <v>Phan Thị Ngọc Thiêu</v>
          </cell>
          <cell r="I551" t="str">
            <v>MT Indirect South</v>
          </cell>
          <cell r="J551" t="str">
            <v>MT Indirect South</v>
          </cell>
          <cell r="M551">
            <v>1</v>
          </cell>
          <cell r="N551">
            <v>1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1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1</v>
          </cell>
          <cell r="AA551">
            <v>0</v>
          </cell>
          <cell r="AB551">
            <v>0</v>
          </cell>
          <cell r="AC551">
            <v>0</v>
          </cell>
          <cell r="AD551">
            <v>13864.8</v>
          </cell>
          <cell r="AE551">
            <v>1</v>
          </cell>
          <cell r="AF551">
            <v>1</v>
          </cell>
          <cell r="AG551">
            <v>0</v>
          </cell>
          <cell r="AH551">
            <v>0</v>
          </cell>
          <cell r="AI551">
            <v>0</v>
          </cell>
          <cell r="AJ551">
            <v>1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 t="str">
            <v/>
          </cell>
          <cell r="BS551">
            <v>3</v>
          </cell>
          <cell r="BT551">
            <v>0</v>
          </cell>
          <cell r="BU551">
            <v>1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13864.8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13864.8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0</v>
          </cell>
          <cell r="CN551">
            <v>13864.8</v>
          </cell>
          <cell r="CO551">
            <v>0</v>
          </cell>
          <cell r="CP551">
            <v>0</v>
          </cell>
          <cell r="CQ551">
            <v>0</v>
          </cell>
          <cell r="CR551">
            <v>0</v>
          </cell>
          <cell r="CS551">
            <v>13864.8</v>
          </cell>
          <cell r="CT551">
            <v>9594.6415384615393</v>
          </cell>
          <cell r="CU551">
            <v>13864.8</v>
          </cell>
          <cell r="CV551">
            <v>1.445056591684108</v>
          </cell>
          <cell r="CW551">
            <v>0</v>
          </cell>
          <cell r="CX551">
            <v>0</v>
          </cell>
          <cell r="CY551">
            <v>8400</v>
          </cell>
          <cell r="CZ551">
            <v>3814.8</v>
          </cell>
          <cell r="DA551">
            <v>0</v>
          </cell>
          <cell r="DB551">
            <v>0</v>
          </cell>
          <cell r="DC551">
            <v>0</v>
          </cell>
          <cell r="DD551">
            <v>1650</v>
          </cell>
          <cell r="DE551">
            <v>0</v>
          </cell>
          <cell r="DF551">
            <v>0</v>
          </cell>
          <cell r="DG551">
            <v>0</v>
          </cell>
          <cell r="DH551">
            <v>0</v>
          </cell>
          <cell r="DI551">
            <v>0</v>
          </cell>
          <cell r="DJ551">
            <v>0</v>
          </cell>
          <cell r="DK551">
            <v>0</v>
          </cell>
          <cell r="DL551">
            <v>0</v>
          </cell>
          <cell r="DM551">
            <v>0</v>
          </cell>
          <cell r="DN551">
            <v>0</v>
          </cell>
          <cell r="DO551">
            <v>0</v>
          </cell>
          <cell r="DP551">
            <v>0</v>
          </cell>
          <cell r="DQ551">
            <v>0</v>
          </cell>
          <cell r="DR551">
            <v>0</v>
          </cell>
          <cell r="DS551">
            <v>0</v>
          </cell>
          <cell r="DT551">
            <v>0</v>
          </cell>
          <cell r="DU551">
            <v>0</v>
          </cell>
          <cell r="DV551">
            <v>0</v>
          </cell>
          <cell r="DW551">
            <v>0</v>
          </cell>
          <cell r="DX551">
            <v>0</v>
          </cell>
          <cell r="DY551">
            <v>0</v>
          </cell>
          <cell r="DZ551">
            <v>0</v>
          </cell>
          <cell r="EA551">
            <v>0</v>
          </cell>
          <cell r="EB551">
            <v>0</v>
          </cell>
          <cell r="EC551">
            <v>0</v>
          </cell>
          <cell r="ED551">
            <v>0</v>
          </cell>
          <cell r="EE551">
            <v>0</v>
          </cell>
          <cell r="EF551">
            <v>0</v>
          </cell>
          <cell r="EG551">
            <v>0</v>
          </cell>
          <cell r="EH551">
            <v>0</v>
          </cell>
          <cell r="EI551">
            <v>0</v>
          </cell>
          <cell r="EJ551">
            <v>0</v>
          </cell>
          <cell r="EK551">
            <v>0</v>
          </cell>
          <cell r="EL551">
            <v>72</v>
          </cell>
          <cell r="EM551">
            <v>50</v>
          </cell>
          <cell r="EN551">
            <v>17</v>
          </cell>
          <cell r="EO551">
            <v>0</v>
          </cell>
          <cell r="EP551">
            <v>0</v>
          </cell>
          <cell r="EQ551">
            <v>0</v>
          </cell>
          <cell r="ER551">
            <v>5</v>
          </cell>
          <cell r="ES551">
            <v>0</v>
          </cell>
          <cell r="ET551">
            <v>0</v>
          </cell>
          <cell r="EU551">
            <v>0</v>
          </cell>
          <cell r="EV551">
            <v>0</v>
          </cell>
          <cell r="EW551">
            <v>0</v>
          </cell>
          <cell r="EX551">
            <v>0</v>
          </cell>
          <cell r="EY551">
            <v>0</v>
          </cell>
          <cell r="EZ551">
            <v>0</v>
          </cell>
          <cell r="FA551">
            <v>0</v>
          </cell>
          <cell r="FB551">
            <v>0</v>
          </cell>
          <cell r="FC551">
            <v>0</v>
          </cell>
          <cell r="FD551">
            <v>0</v>
          </cell>
          <cell r="FE551">
            <v>0</v>
          </cell>
          <cell r="FF551">
            <v>0</v>
          </cell>
          <cell r="FG551">
            <v>0</v>
          </cell>
          <cell r="FH551">
            <v>0</v>
          </cell>
          <cell r="FI551">
            <v>0</v>
          </cell>
          <cell r="FJ551">
            <v>0</v>
          </cell>
          <cell r="FK551">
            <v>0</v>
          </cell>
          <cell r="FL551">
            <v>0</v>
          </cell>
          <cell r="FM551">
            <v>0</v>
          </cell>
          <cell r="FN551">
            <v>0</v>
          </cell>
          <cell r="FO551">
            <v>0</v>
          </cell>
          <cell r="FP551">
            <v>0</v>
          </cell>
          <cell r="FQ551">
            <v>0</v>
          </cell>
          <cell r="FR551">
            <v>0</v>
          </cell>
          <cell r="FS551">
            <v>0</v>
          </cell>
          <cell r="FT551">
            <v>0</v>
          </cell>
          <cell r="FU551">
            <v>0</v>
          </cell>
          <cell r="FV551">
            <v>0</v>
          </cell>
          <cell r="FW551">
            <v>0</v>
          </cell>
          <cell r="FX551">
            <v>0</v>
          </cell>
          <cell r="FY551">
            <v>0</v>
          </cell>
          <cell r="GA551">
            <v>249460.68000000002</v>
          </cell>
          <cell r="GB551">
            <v>257618</v>
          </cell>
        </row>
        <row r="552">
          <cell r="H552" t="str">
            <v>Nguyễn Thị Hồng Lam</v>
          </cell>
          <cell r="I552" t="str">
            <v>MT Indirect South</v>
          </cell>
          <cell r="J552" t="str">
            <v>MT Indirect South</v>
          </cell>
          <cell r="M552">
            <v>1</v>
          </cell>
          <cell r="N552">
            <v>1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1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1</v>
          </cell>
          <cell r="AA552">
            <v>0</v>
          </cell>
          <cell r="AB552">
            <v>0</v>
          </cell>
          <cell r="AC552">
            <v>0</v>
          </cell>
          <cell r="AD552">
            <v>21661.200000000001</v>
          </cell>
          <cell r="AE552">
            <v>0</v>
          </cell>
          <cell r="AF552">
            <v>1</v>
          </cell>
          <cell r="AG552">
            <v>0</v>
          </cell>
          <cell r="AH552">
            <v>0</v>
          </cell>
          <cell r="AI552">
            <v>0</v>
          </cell>
          <cell r="AJ552">
            <v>1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1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1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 t="str">
            <v/>
          </cell>
          <cell r="BS552">
            <v>4</v>
          </cell>
          <cell r="BT552">
            <v>0</v>
          </cell>
          <cell r="BU552">
            <v>0</v>
          </cell>
          <cell r="BV552">
            <v>1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21661.200000000001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21661.200000000001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0</v>
          </cell>
          <cell r="CN552">
            <v>21661.200000000001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21661.200000000001</v>
          </cell>
          <cell r="CT552">
            <v>9594.6415384615393</v>
          </cell>
          <cell r="CU552">
            <v>21661.200000000001</v>
          </cell>
          <cell r="CV552">
            <v>2.2576351511588921</v>
          </cell>
          <cell r="CW552">
            <v>0</v>
          </cell>
          <cell r="CX552">
            <v>0</v>
          </cell>
          <cell r="CY552">
            <v>0</v>
          </cell>
          <cell r="CZ552">
            <v>8976</v>
          </cell>
          <cell r="DA552">
            <v>0</v>
          </cell>
          <cell r="DB552">
            <v>0</v>
          </cell>
          <cell r="DC552">
            <v>0</v>
          </cell>
          <cell r="DD552">
            <v>8910</v>
          </cell>
          <cell r="DE552">
            <v>0</v>
          </cell>
          <cell r="DF552">
            <v>0</v>
          </cell>
          <cell r="DG552">
            <v>0</v>
          </cell>
          <cell r="DH552">
            <v>0</v>
          </cell>
          <cell r="DI552">
            <v>0</v>
          </cell>
          <cell r="DJ552">
            <v>0</v>
          </cell>
          <cell r="DK552">
            <v>0</v>
          </cell>
          <cell r="DL552">
            <v>0</v>
          </cell>
          <cell r="DM552">
            <v>0</v>
          </cell>
          <cell r="DN552">
            <v>0</v>
          </cell>
          <cell r="DO552">
            <v>0</v>
          </cell>
          <cell r="DP552">
            <v>0</v>
          </cell>
          <cell r="DQ552">
            <v>0</v>
          </cell>
          <cell r="DR552">
            <v>0</v>
          </cell>
          <cell r="DS552">
            <v>0</v>
          </cell>
          <cell r="DT552">
            <v>0</v>
          </cell>
          <cell r="DU552">
            <v>0</v>
          </cell>
          <cell r="DV552">
            <v>1980</v>
          </cell>
          <cell r="DW552">
            <v>0</v>
          </cell>
          <cell r="DX552">
            <v>0</v>
          </cell>
          <cell r="DY552">
            <v>0</v>
          </cell>
          <cell r="DZ552">
            <v>0</v>
          </cell>
          <cell r="EA552">
            <v>0</v>
          </cell>
          <cell r="EB552">
            <v>0</v>
          </cell>
          <cell r="EC552">
            <v>1795.2</v>
          </cell>
          <cell r="ED552">
            <v>0</v>
          </cell>
          <cell r="EE552">
            <v>0</v>
          </cell>
          <cell r="EF552">
            <v>0</v>
          </cell>
          <cell r="EG552">
            <v>0</v>
          </cell>
          <cell r="EH552">
            <v>0</v>
          </cell>
          <cell r="EI552">
            <v>0</v>
          </cell>
          <cell r="EJ552">
            <v>0</v>
          </cell>
          <cell r="EK552">
            <v>0</v>
          </cell>
          <cell r="EL552">
            <v>81</v>
          </cell>
          <cell r="EM552">
            <v>0</v>
          </cell>
          <cell r="EN552">
            <v>40</v>
          </cell>
          <cell r="EO552">
            <v>0</v>
          </cell>
          <cell r="EP552">
            <v>0</v>
          </cell>
          <cell r="EQ552">
            <v>0</v>
          </cell>
          <cell r="ER552">
            <v>27</v>
          </cell>
          <cell r="ES552">
            <v>0</v>
          </cell>
          <cell r="ET552">
            <v>0</v>
          </cell>
          <cell r="EU552">
            <v>0</v>
          </cell>
          <cell r="EV552">
            <v>0</v>
          </cell>
          <cell r="EW552">
            <v>0</v>
          </cell>
          <cell r="EX552">
            <v>0</v>
          </cell>
          <cell r="EY552">
            <v>0</v>
          </cell>
          <cell r="EZ552">
            <v>0</v>
          </cell>
          <cell r="FA552">
            <v>0</v>
          </cell>
          <cell r="FB552">
            <v>0</v>
          </cell>
          <cell r="FC552">
            <v>0</v>
          </cell>
          <cell r="FD552">
            <v>0</v>
          </cell>
          <cell r="FE552">
            <v>0</v>
          </cell>
          <cell r="FF552">
            <v>0</v>
          </cell>
          <cell r="FG552">
            <v>0</v>
          </cell>
          <cell r="FH552">
            <v>0</v>
          </cell>
          <cell r="FI552">
            <v>0</v>
          </cell>
          <cell r="FJ552">
            <v>6</v>
          </cell>
          <cell r="FK552">
            <v>0</v>
          </cell>
          <cell r="FL552">
            <v>0</v>
          </cell>
          <cell r="FM552">
            <v>0</v>
          </cell>
          <cell r="FN552">
            <v>0</v>
          </cell>
          <cell r="FO552">
            <v>0</v>
          </cell>
          <cell r="FP552">
            <v>0</v>
          </cell>
          <cell r="FQ552">
            <v>8</v>
          </cell>
          <cell r="FR552">
            <v>0</v>
          </cell>
          <cell r="FS552">
            <v>0</v>
          </cell>
          <cell r="FT552">
            <v>0</v>
          </cell>
          <cell r="FU552">
            <v>0</v>
          </cell>
          <cell r="FV552">
            <v>0</v>
          </cell>
          <cell r="FW552">
            <v>0</v>
          </cell>
          <cell r="FX552">
            <v>0</v>
          </cell>
          <cell r="FY552">
            <v>0</v>
          </cell>
          <cell r="GA552">
            <v>249460.68000000002</v>
          </cell>
          <cell r="GB552">
            <v>253406.80000000005</v>
          </cell>
        </row>
        <row r="553">
          <cell r="H553" t="str">
            <v>Vũ Văn Thắng</v>
          </cell>
          <cell r="I553" t="str">
            <v>MT Indirect South</v>
          </cell>
          <cell r="J553" t="str">
            <v>MT Indirect South</v>
          </cell>
          <cell r="M553">
            <v>1</v>
          </cell>
          <cell r="N553">
            <v>1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1</v>
          </cell>
          <cell r="AA553">
            <v>0</v>
          </cell>
          <cell r="AB553">
            <v>0</v>
          </cell>
          <cell r="AC553">
            <v>0</v>
          </cell>
          <cell r="AD553">
            <v>12660</v>
          </cell>
          <cell r="AE553">
            <v>1</v>
          </cell>
          <cell r="AF553">
            <v>1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 t="str">
            <v/>
          </cell>
          <cell r="BS553">
            <v>2</v>
          </cell>
          <cell r="BT553">
            <v>0</v>
          </cell>
          <cell r="BU553">
            <v>1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12660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12660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0</v>
          </cell>
          <cell r="CN553">
            <v>12660</v>
          </cell>
          <cell r="CO553">
            <v>0</v>
          </cell>
          <cell r="CP553">
            <v>0</v>
          </cell>
          <cell r="CQ553">
            <v>0</v>
          </cell>
          <cell r="CR553">
            <v>0</v>
          </cell>
          <cell r="CS553">
            <v>12660</v>
          </cell>
          <cell r="CT553">
            <v>9594.6415384615393</v>
          </cell>
          <cell r="CU553">
            <v>12660</v>
          </cell>
          <cell r="CV553">
            <v>1.3194865018406907</v>
          </cell>
          <cell r="CW553">
            <v>0</v>
          </cell>
          <cell r="CX553">
            <v>0</v>
          </cell>
          <cell r="CY553">
            <v>10416</v>
          </cell>
          <cell r="CZ553">
            <v>2244</v>
          </cell>
          <cell r="DA553">
            <v>0</v>
          </cell>
          <cell r="DB553">
            <v>0</v>
          </cell>
          <cell r="DC553">
            <v>0</v>
          </cell>
          <cell r="DD553">
            <v>0</v>
          </cell>
          <cell r="DE553">
            <v>0</v>
          </cell>
          <cell r="DF553">
            <v>0</v>
          </cell>
          <cell r="DG553">
            <v>0</v>
          </cell>
          <cell r="DH553">
            <v>0</v>
          </cell>
          <cell r="DI553">
            <v>0</v>
          </cell>
          <cell r="DJ553">
            <v>0</v>
          </cell>
          <cell r="DK553">
            <v>0</v>
          </cell>
          <cell r="DL553">
            <v>0</v>
          </cell>
          <cell r="DM553">
            <v>0</v>
          </cell>
          <cell r="DN553">
            <v>0</v>
          </cell>
          <cell r="DO553">
            <v>0</v>
          </cell>
          <cell r="DP553">
            <v>0</v>
          </cell>
          <cell r="DQ553">
            <v>0</v>
          </cell>
          <cell r="DR553">
            <v>0</v>
          </cell>
          <cell r="DS553">
            <v>0</v>
          </cell>
          <cell r="DT553">
            <v>0</v>
          </cell>
          <cell r="DU553">
            <v>0</v>
          </cell>
          <cell r="DV553">
            <v>0</v>
          </cell>
          <cell r="DW553">
            <v>0</v>
          </cell>
          <cell r="DX553">
            <v>0</v>
          </cell>
          <cell r="DY553">
            <v>0</v>
          </cell>
          <cell r="DZ553">
            <v>0</v>
          </cell>
          <cell r="EA553">
            <v>0</v>
          </cell>
          <cell r="EB553">
            <v>0</v>
          </cell>
          <cell r="EC553">
            <v>0</v>
          </cell>
          <cell r="ED553">
            <v>0</v>
          </cell>
          <cell r="EE553">
            <v>0</v>
          </cell>
          <cell r="EF553">
            <v>0</v>
          </cell>
          <cell r="EG553">
            <v>0</v>
          </cell>
          <cell r="EH553">
            <v>0</v>
          </cell>
          <cell r="EI553">
            <v>0</v>
          </cell>
          <cell r="EJ553">
            <v>0</v>
          </cell>
          <cell r="EK553">
            <v>0</v>
          </cell>
          <cell r="EL553">
            <v>72</v>
          </cell>
          <cell r="EM553">
            <v>62</v>
          </cell>
          <cell r="EN553">
            <v>10</v>
          </cell>
          <cell r="EO553">
            <v>0</v>
          </cell>
          <cell r="EP553">
            <v>0</v>
          </cell>
          <cell r="EQ553">
            <v>0</v>
          </cell>
          <cell r="ER553">
            <v>0</v>
          </cell>
          <cell r="ES553">
            <v>0</v>
          </cell>
          <cell r="ET553">
            <v>0</v>
          </cell>
          <cell r="EU553">
            <v>0</v>
          </cell>
          <cell r="EV553">
            <v>0</v>
          </cell>
          <cell r="EW553">
            <v>0</v>
          </cell>
          <cell r="EX553">
            <v>0</v>
          </cell>
          <cell r="EY553">
            <v>0</v>
          </cell>
          <cell r="EZ553">
            <v>0</v>
          </cell>
          <cell r="FA553">
            <v>0</v>
          </cell>
          <cell r="FB553">
            <v>0</v>
          </cell>
          <cell r="FC553">
            <v>0</v>
          </cell>
          <cell r="FD553">
            <v>0</v>
          </cell>
          <cell r="FE553">
            <v>0</v>
          </cell>
          <cell r="FF553">
            <v>0</v>
          </cell>
          <cell r="FG553">
            <v>0</v>
          </cell>
          <cell r="FH553">
            <v>0</v>
          </cell>
          <cell r="FI553">
            <v>0</v>
          </cell>
          <cell r="FJ553">
            <v>0</v>
          </cell>
          <cell r="FK553">
            <v>0</v>
          </cell>
          <cell r="FL553">
            <v>0</v>
          </cell>
          <cell r="FM553">
            <v>0</v>
          </cell>
          <cell r="FN553">
            <v>0</v>
          </cell>
          <cell r="FO553">
            <v>0</v>
          </cell>
          <cell r="FP553">
            <v>0</v>
          </cell>
          <cell r="FQ553">
            <v>0</v>
          </cell>
          <cell r="FR553">
            <v>0</v>
          </cell>
          <cell r="FS553">
            <v>0</v>
          </cell>
          <cell r="FT553">
            <v>0</v>
          </cell>
          <cell r="FU553">
            <v>0</v>
          </cell>
          <cell r="FV553">
            <v>0</v>
          </cell>
          <cell r="FW553">
            <v>0</v>
          </cell>
          <cell r="FX553">
            <v>0</v>
          </cell>
          <cell r="FY553">
            <v>0</v>
          </cell>
          <cell r="GA553">
            <v>249460.68000000002</v>
          </cell>
          <cell r="GB553">
            <v>253434.80000000005</v>
          </cell>
        </row>
        <row r="554">
          <cell r="H554" t="str">
            <v>Lê Tấn Vũ</v>
          </cell>
          <cell r="I554" t="str">
            <v>MT Indirect South</v>
          </cell>
          <cell r="J554" t="str">
            <v>MT Indirect South</v>
          </cell>
          <cell r="M554">
            <v>1</v>
          </cell>
          <cell r="N554">
            <v>1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1</v>
          </cell>
          <cell r="V554">
            <v>0</v>
          </cell>
          <cell r="W554">
            <v>0</v>
          </cell>
          <cell r="X554">
            <v>0</v>
          </cell>
          <cell r="Y554">
            <v>1</v>
          </cell>
          <cell r="Z554">
            <v>0</v>
          </cell>
          <cell r="AA554">
            <v>0</v>
          </cell>
          <cell r="AB554">
            <v>0</v>
          </cell>
          <cell r="AC554">
            <v>2520</v>
          </cell>
          <cell r="AD554">
            <v>0</v>
          </cell>
          <cell r="AE554">
            <v>1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 t="str">
            <v/>
          </cell>
          <cell r="BS554">
            <v>1</v>
          </cell>
          <cell r="BT554">
            <v>0</v>
          </cell>
          <cell r="BU554">
            <v>1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2520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2520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0</v>
          </cell>
          <cell r="CN554">
            <v>2520</v>
          </cell>
          <cell r="CO554">
            <v>0</v>
          </cell>
          <cell r="CP554">
            <v>0</v>
          </cell>
          <cell r="CQ554">
            <v>0</v>
          </cell>
          <cell r="CR554">
            <v>2520</v>
          </cell>
          <cell r="CS554">
            <v>0</v>
          </cell>
          <cell r="CT554">
            <v>8223.9784615384615</v>
          </cell>
          <cell r="CU554">
            <v>2520</v>
          </cell>
          <cell r="CV554">
            <v>0.30642103597248271</v>
          </cell>
          <cell r="CW554">
            <v>0</v>
          </cell>
          <cell r="CX554">
            <v>0</v>
          </cell>
          <cell r="CY554">
            <v>2520</v>
          </cell>
          <cell r="CZ554">
            <v>0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  <cell r="DF554">
            <v>0</v>
          </cell>
          <cell r="DG554">
            <v>0</v>
          </cell>
          <cell r="DH554">
            <v>0</v>
          </cell>
          <cell r="DI554">
            <v>0</v>
          </cell>
          <cell r="DJ554">
            <v>0</v>
          </cell>
          <cell r="DK554">
            <v>0</v>
          </cell>
          <cell r="DL554">
            <v>0</v>
          </cell>
          <cell r="DM554">
            <v>0</v>
          </cell>
          <cell r="DN554">
            <v>0</v>
          </cell>
          <cell r="DO554">
            <v>0</v>
          </cell>
          <cell r="DP554">
            <v>0</v>
          </cell>
          <cell r="DQ554">
            <v>0</v>
          </cell>
          <cell r="DR554">
            <v>0</v>
          </cell>
          <cell r="DS554">
            <v>0</v>
          </cell>
          <cell r="DT554">
            <v>0</v>
          </cell>
          <cell r="DU554">
            <v>0</v>
          </cell>
          <cell r="DV554">
            <v>0</v>
          </cell>
          <cell r="DW554">
            <v>0</v>
          </cell>
          <cell r="DX554">
            <v>0</v>
          </cell>
          <cell r="DY554">
            <v>0</v>
          </cell>
          <cell r="DZ554">
            <v>0</v>
          </cell>
          <cell r="EA554">
            <v>0</v>
          </cell>
          <cell r="EB554">
            <v>0</v>
          </cell>
          <cell r="EC554">
            <v>0</v>
          </cell>
          <cell r="ED554">
            <v>0</v>
          </cell>
          <cell r="EE554">
            <v>0</v>
          </cell>
          <cell r="EF554">
            <v>0</v>
          </cell>
          <cell r="EG554">
            <v>0</v>
          </cell>
          <cell r="EH554">
            <v>0</v>
          </cell>
          <cell r="EI554">
            <v>0</v>
          </cell>
          <cell r="EJ554">
            <v>0</v>
          </cell>
          <cell r="EK554">
            <v>0</v>
          </cell>
          <cell r="EL554">
            <v>15</v>
          </cell>
          <cell r="EM554">
            <v>15</v>
          </cell>
          <cell r="EN554">
            <v>0</v>
          </cell>
          <cell r="EO554">
            <v>0</v>
          </cell>
          <cell r="EP554">
            <v>0</v>
          </cell>
          <cell r="EQ554">
            <v>0</v>
          </cell>
          <cell r="ER554">
            <v>0</v>
          </cell>
          <cell r="ES554">
            <v>0</v>
          </cell>
          <cell r="ET554">
            <v>0</v>
          </cell>
          <cell r="EU554">
            <v>0</v>
          </cell>
          <cell r="EV554">
            <v>0</v>
          </cell>
          <cell r="EW554">
            <v>0</v>
          </cell>
          <cell r="EX554">
            <v>0</v>
          </cell>
          <cell r="EY554">
            <v>0</v>
          </cell>
          <cell r="EZ554">
            <v>0</v>
          </cell>
          <cell r="FA554">
            <v>0</v>
          </cell>
          <cell r="FB554">
            <v>0</v>
          </cell>
          <cell r="FC554">
            <v>0</v>
          </cell>
          <cell r="FD554">
            <v>0</v>
          </cell>
          <cell r="FE554">
            <v>0</v>
          </cell>
          <cell r="FF554">
            <v>0</v>
          </cell>
          <cell r="FG554">
            <v>0</v>
          </cell>
          <cell r="FH554">
            <v>0</v>
          </cell>
          <cell r="FI554">
            <v>0</v>
          </cell>
          <cell r="FJ554">
            <v>0</v>
          </cell>
          <cell r="FK554">
            <v>0</v>
          </cell>
          <cell r="FL554">
            <v>0</v>
          </cell>
          <cell r="FM554">
            <v>0</v>
          </cell>
          <cell r="FN554">
            <v>0</v>
          </cell>
          <cell r="FO554">
            <v>0</v>
          </cell>
          <cell r="FP554">
            <v>0</v>
          </cell>
          <cell r="FQ554">
            <v>0</v>
          </cell>
          <cell r="FR554">
            <v>0</v>
          </cell>
          <cell r="FS554">
            <v>0</v>
          </cell>
          <cell r="FT554">
            <v>0</v>
          </cell>
          <cell r="FU554">
            <v>0</v>
          </cell>
          <cell r="FV554">
            <v>0</v>
          </cell>
          <cell r="FW554">
            <v>0</v>
          </cell>
          <cell r="FX554">
            <v>0</v>
          </cell>
          <cell r="FY554">
            <v>0</v>
          </cell>
          <cell r="GA554">
            <v>213823.44</v>
          </cell>
          <cell r="GB554">
            <v>217889.59999999998</v>
          </cell>
        </row>
        <row r="555">
          <cell r="H555" t="str">
            <v>Đào Thúy Quyên</v>
          </cell>
          <cell r="I555" t="str">
            <v>MT Indirect South</v>
          </cell>
          <cell r="J555" t="str">
            <v>MT Indirect South</v>
          </cell>
          <cell r="M555">
            <v>0</v>
          </cell>
          <cell r="N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 t="str">
            <v/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  <cell r="CT555">
            <v>6167.9838461538457</v>
          </cell>
          <cell r="CU555">
            <v>0</v>
          </cell>
          <cell r="CV555">
            <v>0</v>
          </cell>
          <cell r="CW555">
            <v>0</v>
          </cell>
          <cell r="CX555">
            <v>0</v>
          </cell>
          <cell r="CY555">
            <v>0</v>
          </cell>
          <cell r="CZ555">
            <v>0</v>
          </cell>
          <cell r="DA555">
            <v>0</v>
          </cell>
          <cell r="DB555">
            <v>0</v>
          </cell>
          <cell r="DC555">
            <v>0</v>
          </cell>
          <cell r="DD555">
            <v>0</v>
          </cell>
          <cell r="DE555">
            <v>0</v>
          </cell>
          <cell r="DF555">
            <v>0</v>
          </cell>
          <cell r="DG555">
            <v>0</v>
          </cell>
          <cell r="DH555">
            <v>0</v>
          </cell>
          <cell r="DI555">
            <v>0</v>
          </cell>
          <cell r="DJ555">
            <v>0</v>
          </cell>
          <cell r="DK555">
            <v>0</v>
          </cell>
          <cell r="DL555">
            <v>0</v>
          </cell>
          <cell r="DM555">
            <v>0</v>
          </cell>
          <cell r="DN555">
            <v>0</v>
          </cell>
          <cell r="DO555">
            <v>0</v>
          </cell>
          <cell r="DP555">
            <v>0</v>
          </cell>
          <cell r="DQ555">
            <v>0</v>
          </cell>
          <cell r="DR555">
            <v>0</v>
          </cell>
          <cell r="DS555">
            <v>0</v>
          </cell>
          <cell r="DT555">
            <v>0</v>
          </cell>
          <cell r="DU555">
            <v>0</v>
          </cell>
          <cell r="DV555">
            <v>0</v>
          </cell>
          <cell r="DW555">
            <v>0</v>
          </cell>
          <cell r="DX555">
            <v>0</v>
          </cell>
          <cell r="DY555">
            <v>0</v>
          </cell>
          <cell r="DZ555">
            <v>0</v>
          </cell>
          <cell r="EA555">
            <v>0</v>
          </cell>
          <cell r="EB555">
            <v>0</v>
          </cell>
          <cell r="EC555">
            <v>0</v>
          </cell>
          <cell r="ED555">
            <v>0</v>
          </cell>
          <cell r="EE555">
            <v>0</v>
          </cell>
          <cell r="EF555">
            <v>0</v>
          </cell>
          <cell r="EG555">
            <v>0</v>
          </cell>
          <cell r="EH555">
            <v>0</v>
          </cell>
          <cell r="EI555">
            <v>0</v>
          </cell>
          <cell r="EJ555">
            <v>0</v>
          </cell>
          <cell r="EK555">
            <v>0</v>
          </cell>
          <cell r="EL555">
            <v>0</v>
          </cell>
          <cell r="EM555">
            <v>0</v>
          </cell>
          <cell r="EN555">
            <v>0</v>
          </cell>
          <cell r="EO555">
            <v>0</v>
          </cell>
          <cell r="EP555">
            <v>0</v>
          </cell>
          <cell r="EQ555">
            <v>0</v>
          </cell>
          <cell r="ER555">
            <v>0</v>
          </cell>
          <cell r="ES555">
            <v>0</v>
          </cell>
          <cell r="ET555">
            <v>0</v>
          </cell>
          <cell r="EU555">
            <v>0</v>
          </cell>
          <cell r="EV555">
            <v>0</v>
          </cell>
          <cell r="EW555">
            <v>0</v>
          </cell>
          <cell r="EX555">
            <v>0</v>
          </cell>
          <cell r="EY555">
            <v>0</v>
          </cell>
          <cell r="EZ555">
            <v>0</v>
          </cell>
          <cell r="FA555">
            <v>0</v>
          </cell>
          <cell r="FB555">
            <v>0</v>
          </cell>
          <cell r="FC555">
            <v>0</v>
          </cell>
          <cell r="FD555">
            <v>0</v>
          </cell>
          <cell r="FE555">
            <v>0</v>
          </cell>
          <cell r="FF555">
            <v>0</v>
          </cell>
          <cell r="FG555">
            <v>0</v>
          </cell>
          <cell r="FH555">
            <v>0</v>
          </cell>
          <cell r="FI555">
            <v>0</v>
          </cell>
          <cell r="FJ555">
            <v>0</v>
          </cell>
          <cell r="FK555">
            <v>0</v>
          </cell>
          <cell r="FL555">
            <v>0</v>
          </cell>
          <cell r="FM555">
            <v>0</v>
          </cell>
          <cell r="FN555">
            <v>0</v>
          </cell>
          <cell r="FO555">
            <v>0</v>
          </cell>
          <cell r="FP555">
            <v>0</v>
          </cell>
          <cell r="FQ555">
            <v>0</v>
          </cell>
          <cell r="FR555">
            <v>0</v>
          </cell>
          <cell r="FS555">
            <v>0</v>
          </cell>
          <cell r="FT555">
            <v>0</v>
          </cell>
          <cell r="FU555">
            <v>0</v>
          </cell>
          <cell r="FV555">
            <v>0</v>
          </cell>
          <cell r="FW555">
            <v>0</v>
          </cell>
          <cell r="FX555">
            <v>0</v>
          </cell>
          <cell r="FY555">
            <v>0</v>
          </cell>
          <cell r="GA555">
            <v>160367.57999999999</v>
          </cell>
          <cell r="GB555">
            <v>17028.8</v>
          </cell>
        </row>
        <row r="556">
          <cell r="H556" t="str">
            <v>Trương Công Tính</v>
          </cell>
          <cell r="I556" t="str">
            <v>MT Indirect South</v>
          </cell>
          <cell r="J556" t="str">
            <v>MT Indirect South</v>
          </cell>
          <cell r="M556">
            <v>0</v>
          </cell>
          <cell r="N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 t="str">
            <v/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  <cell r="CT556">
            <v>6167.9838461538457</v>
          </cell>
          <cell r="CU556">
            <v>0</v>
          </cell>
          <cell r="CV556">
            <v>0</v>
          </cell>
          <cell r="CW556">
            <v>0</v>
          </cell>
          <cell r="CX556">
            <v>0</v>
          </cell>
          <cell r="CY556">
            <v>0</v>
          </cell>
          <cell r="CZ556">
            <v>0</v>
          </cell>
          <cell r="DA556">
            <v>0</v>
          </cell>
          <cell r="DB556">
            <v>0</v>
          </cell>
          <cell r="DC556">
            <v>0</v>
          </cell>
          <cell r="DD556">
            <v>0</v>
          </cell>
          <cell r="DE556">
            <v>0</v>
          </cell>
          <cell r="DF556">
            <v>0</v>
          </cell>
          <cell r="DG556">
            <v>0</v>
          </cell>
          <cell r="DH556">
            <v>0</v>
          </cell>
          <cell r="DI556">
            <v>0</v>
          </cell>
          <cell r="DJ556">
            <v>0</v>
          </cell>
          <cell r="DK556">
            <v>0</v>
          </cell>
          <cell r="DL556">
            <v>0</v>
          </cell>
          <cell r="DM556">
            <v>0</v>
          </cell>
          <cell r="DN556">
            <v>0</v>
          </cell>
          <cell r="DO556">
            <v>0</v>
          </cell>
          <cell r="DP556">
            <v>0</v>
          </cell>
          <cell r="DQ556">
            <v>0</v>
          </cell>
          <cell r="DR556">
            <v>0</v>
          </cell>
          <cell r="DS556">
            <v>0</v>
          </cell>
          <cell r="DT556">
            <v>0</v>
          </cell>
          <cell r="DU556">
            <v>0</v>
          </cell>
          <cell r="DV556">
            <v>0</v>
          </cell>
          <cell r="DW556">
            <v>0</v>
          </cell>
          <cell r="DX556">
            <v>0</v>
          </cell>
          <cell r="DY556">
            <v>0</v>
          </cell>
          <cell r="DZ556">
            <v>0</v>
          </cell>
          <cell r="EA556">
            <v>0</v>
          </cell>
          <cell r="EB556">
            <v>0</v>
          </cell>
          <cell r="EC556">
            <v>0</v>
          </cell>
          <cell r="ED556">
            <v>0</v>
          </cell>
          <cell r="EE556">
            <v>0</v>
          </cell>
          <cell r="EF556">
            <v>0</v>
          </cell>
          <cell r="EG556">
            <v>0</v>
          </cell>
          <cell r="EH556">
            <v>0</v>
          </cell>
          <cell r="EI556">
            <v>0</v>
          </cell>
          <cell r="EJ556">
            <v>0</v>
          </cell>
          <cell r="EK556">
            <v>0</v>
          </cell>
          <cell r="EL556">
            <v>0</v>
          </cell>
          <cell r="EM556">
            <v>0</v>
          </cell>
          <cell r="EN556">
            <v>0</v>
          </cell>
          <cell r="EO556">
            <v>0</v>
          </cell>
          <cell r="EP556">
            <v>0</v>
          </cell>
          <cell r="EQ556">
            <v>0</v>
          </cell>
          <cell r="ER556">
            <v>0</v>
          </cell>
          <cell r="ES556">
            <v>0</v>
          </cell>
          <cell r="ET556">
            <v>0</v>
          </cell>
          <cell r="EU556">
            <v>0</v>
          </cell>
          <cell r="EV556">
            <v>0</v>
          </cell>
          <cell r="EW556">
            <v>0</v>
          </cell>
          <cell r="EX556">
            <v>0</v>
          </cell>
          <cell r="EY556">
            <v>0</v>
          </cell>
          <cell r="EZ556">
            <v>0</v>
          </cell>
          <cell r="FA556">
            <v>0</v>
          </cell>
          <cell r="FB556">
            <v>0</v>
          </cell>
          <cell r="FC556">
            <v>0</v>
          </cell>
          <cell r="FD556">
            <v>0</v>
          </cell>
          <cell r="FE556">
            <v>0</v>
          </cell>
          <cell r="FF556">
            <v>0</v>
          </cell>
          <cell r="FG556">
            <v>0</v>
          </cell>
          <cell r="FH556">
            <v>0</v>
          </cell>
          <cell r="FI556">
            <v>0</v>
          </cell>
          <cell r="FJ556">
            <v>0</v>
          </cell>
          <cell r="FK556">
            <v>0</v>
          </cell>
          <cell r="FL556">
            <v>0</v>
          </cell>
          <cell r="FM556">
            <v>0</v>
          </cell>
          <cell r="FN556">
            <v>0</v>
          </cell>
          <cell r="FO556">
            <v>0</v>
          </cell>
          <cell r="FP556">
            <v>0</v>
          </cell>
          <cell r="FQ556">
            <v>0</v>
          </cell>
          <cell r="FR556">
            <v>0</v>
          </cell>
          <cell r="FS556">
            <v>0</v>
          </cell>
          <cell r="FT556">
            <v>0</v>
          </cell>
          <cell r="FU556">
            <v>0</v>
          </cell>
          <cell r="FV556">
            <v>0</v>
          </cell>
          <cell r="FW556">
            <v>0</v>
          </cell>
          <cell r="FX556">
            <v>0</v>
          </cell>
          <cell r="FY556">
            <v>0</v>
          </cell>
          <cell r="GA556">
            <v>160367.57999999999</v>
          </cell>
          <cell r="GB556">
            <v>34459.199999999997</v>
          </cell>
        </row>
        <row r="557">
          <cell r="H557" t="str">
            <v>Vacancy</v>
          </cell>
          <cell r="I557" t="str">
            <v>MT Indirect South</v>
          </cell>
          <cell r="J557" t="str">
            <v>MT Indirect South</v>
          </cell>
          <cell r="M557">
            <v>0</v>
          </cell>
          <cell r="N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 t="str">
            <v/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0</v>
          </cell>
          <cell r="CN557">
            <v>0</v>
          </cell>
          <cell r="CO557">
            <v>0</v>
          </cell>
          <cell r="CP557">
            <v>0</v>
          </cell>
          <cell r="CQ557">
            <v>0</v>
          </cell>
          <cell r="CR557">
            <v>0</v>
          </cell>
          <cell r="CS557">
            <v>0</v>
          </cell>
          <cell r="CT557">
            <v>9594.6415384615393</v>
          </cell>
          <cell r="CU557">
            <v>0</v>
          </cell>
          <cell r="CV557">
            <v>0</v>
          </cell>
          <cell r="CW557">
            <v>0</v>
          </cell>
          <cell r="CX557">
            <v>0</v>
          </cell>
          <cell r="CY557">
            <v>0</v>
          </cell>
          <cell r="CZ557">
            <v>0</v>
          </cell>
          <cell r="DA557">
            <v>0</v>
          </cell>
          <cell r="DB557">
            <v>0</v>
          </cell>
          <cell r="DC557">
            <v>0</v>
          </cell>
          <cell r="DD557">
            <v>0</v>
          </cell>
          <cell r="DE557">
            <v>0</v>
          </cell>
          <cell r="DF557">
            <v>0</v>
          </cell>
          <cell r="DG557">
            <v>0</v>
          </cell>
          <cell r="DH557">
            <v>0</v>
          </cell>
          <cell r="DI557">
            <v>0</v>
          </cell>
          <cell r="DJ557">
            <v>0</v>
          </cell>
          <cell r="DK557">
            <v>0</v>
          </cell>
          <cell r="DL557">
            <v>0</v>
          </cell>
          <cell r="DM557">
            <v>0</v>
          </cell>
          <cell r="DN557">
            <v>0</v>
          </cell>
          <cell r="DO557">
            <v>0</v>
          </cell>
          <cell r="DP557">
            <v>0</v>
          </cell>
          <cell r="DQ557">
            <v>0</v>
          </cell>
          <cell r="DR557">
            <v>0</v>
          </cell>
          <cell r="DS557">
            <v>0</v>
          </cell>
          <cell r="DT557">
            <v>0</v>
          </cell>
          <cell r="DU557">
            <v>0</v>
          </cell>
          <cell r="DV557">
            <v>0</v>
          </cell>
          <cell r="DW557">
            <v>0</v>
          </cell>
          <cell r="DX557">
            <v>0</v>
          </cell>
          <cell r="DY557">
            <v>0</v>
          </cell>
          <cell r="DZ557">
            <v>0</v>
          </cell>
          <cell r="EA557">
            <v>0</v>
          </cell>
          <cell r="EB557">
            <v>0</v>
          </cell>
          <cell r="EC557">
            <v>0</v>
          </cell>
          <cell r="ED557">
            <v>0</v>
          </cell>
          <cell r="EE557">
            <v>0</v>
          </cell>
          <cell r="EF557">
            <v>0</v>
          </cell>
          <cell r="EG557">
            <v>0</v>
          </cell>
          <cell r="EH557">
            <v>0</v>
          </cell>
          <cell r="EI557">
            <v>0</v>
          </cell>
          <cell r="EJ557">
            <v>0</v>
          </cell>
          <cell r="EK557">
            <v>0</v>
          </cell>
          <cell r="EL557">
            <v>0</v>
          </cell>
          <cell r="EM557">
            <v>0</v>
          </cell>
          <cell r="EN557">
            <v>0</v>
          </cell>
          <cell r="EO557">
            <v>0</v>
          </cell>
          <cell r="EP557">
            <v>0</v>
          </cell>
          <cell r="EQ557">
            <v>0</v>
          </cell>
          <cell r="ER557">
            <v>0</v>
          </cell>
          <cell r="ES557">
            <v>0</v>
          </cell>
          <cell r="ET557">
            <v>0</v>
          </cell>
          <cell r="EU557">
            <v>0</v>
          </cell>
          <cell r="EV557">
            <v>0</v>
          </cell>
          <cell r="EW557">
            <v>0</v>
          </cell>
          <cell r="EX557">
            <v>0</v>
          </cell>
          <cell r="EY557">
            <v>0</v>
          </cell>
          <cell r="EZ557">
            <v>0</v>
          </cell>
          <cell r="FA557">
            <v>0</v>
          </cell>
          <cell r="FB557">
            <v>0</v>
          </cell>
          <cell r="FC557">
            <v>0</v>
          </cell>
          <cell r="FD557">
            <v>0</v>
          </cell>
          <cell r="FE557">
            <v>0</v>
          </cell>
          <cell r="FF557">
            <v>0</v>
          </cell>
          <cell r="FG557">
            <v>0</v>
          </cell>
          <cell r="FH557">
            <v>0</v>
          </cell>
          <cell r="FI557">
            <v>0</v>
          </cell>
          <cell r="FJ557">
            <v>0</v>
          </cell>
          <cell r="FK557">
            <v>0</v>
          </cell>
          <cell r="FL557">
            <v>0</v>
          </cell>
          <cell r="FM557">
            <v>0</v>
          </cell>
          <cell r="FN557">
            <v>0</v>
          </cell>
          <cell r="FO557">
            <v>0</v>
          </cell>
          <cell r="FP557">
            <v>0</v>
          </cell>
          <cell r="FQ557">
            <v>0</v>
          </cell>
          <cell r="FR557">
            <v>0</v>
          </cell>
          <cell r="FS557">
            <v>0</v>
          </cell>
          <cell r="FT557">
            <v>0</v>
          </cell>
          <cell r="FU557">
            <v>0</v>
          </cell>
          <cell r="FV557">
            <v>0</v>
          </cell>
          <cell r="FW557">
            <v>0</v>
          </cell>
          <cell r="FX557">
            <v>0</v>
          </cell>
          <cell r="FY557">
            <v>0</v>
          </cell>
          <cell r="GA557">
            <v>249460.68000000002</v>
          </cell>
          <cell r="GB557">
            <v>27723.600000000002</v>
          </cell>
        </row>
        <row r="558">
          <cell r="H558" t="str">
            <v>Nguyễn Văn Tú</v>
          </cell>
          <cell r="I558" t="str">
            <v>Thủ Đức- Quận 2- Quận 9</v>
          </cell>
          <cell r="J558" t="str">
            <v>MIX</v>
          </cell>
          <cell r="M558">
            <v>0</v>
          </cell>
          <cell r="N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 t="str">
            <v/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0</v>
          </cell>
          <cell r="CN558">
            <v>0</v>
          </cell>
          <cell r="CO558">
            <v>0</v>
          </cell>
          <cell r="CP558">
            <v>0</v>
          </cell>
          <cell r="CQ558">
            <v>0</v>
          </cell>
          <cell r="CR558">
            <v>0</v>
          </cell>
          <cell r="CS558">
            <v>0</v>
          </cell>
          <cell r="CT558">
            <v>0</v>
          </cell>
          <cell r="CU558">
            <v>0</v>
          </cell>
          <cell r="CV558">
            <v>0</v>
          </cell>
          <cell r="CW558">
            <v>0</v>
          </cell>
          <cell r="CX558">
            <v>0</v>
          </cell>
          <cell r="CY558">
            <v>0</v>
          </cell>
          <cell r="CZ558">
            <v>0</v>
          </cell>
          <cell r="DA558">
            <v>0</v>
          </cell>
          <cell r="DB558">
            <v>0</v>
          </cell>
          <cell r="DC558">
            <v>0</v>
          </cell>
          <cell r="DD558">
            <v>0</v>
          </cell>
          <cell r="DE558">
            <v>0</v>
          </cell>
          <cell r="DF558">
            <v>0</v>
          </cell>
          <cell r="DG558">
            <v>0</v>
          </cell>
          <cell r="DH558">
            <v>0</v>
          </cell>
          <cell r="DI558">
            <v>0</v>
          </cell>
          <cell r="DJ558">
            <v>0</v>
          </cell>
          <cell r="DK558">
            <v>0</v>
          </cell>
          <cell r="DL558">
            <v>0</v>
          </cell>
          <cell r="DM558">
            <v>0</v>
          </cell>
          <cell r="DN558">
            <v>0</v>
          </cell>
          <cell r="DO558">
            <v>0</v>
          </cell>
          <cell r="DP558">
            <v>0</v>
          </cell>
          <cell r="DQ558">
            <v>0</v>
          </cell>
          <cell r="DR558">
            <v>0</v>
          </cell>
          <cell r="DS558">
            <v>0</v>
          </cell>
          <cell r="DT558">
            <v>0</v>
          </cell>
          <cell r="DU558">
            <v>0</v>
          </cell>
          <cell r="DV558">
            <v>0</v>
          </cell>
          <cell r="DW558">
            <v>0</v>
          </cell>
          <cell r="DX558">
            <v>0</v>
          </cell>
          <cell r="DY558">
            <v>0</v>
          </cell>
          <cell r="DZ558">
            <v>0</v>
          </cell>
          <cell r="EA558">
            <v>0</v>
          </cell>
          <cell r="EB558">
            <v>0</v>
          </cell>
          <cell r="EC558">
            <v>0</v>
          </cell>
          <cell r="ED558">
            <v>0</v>
          </cell>
          <cell r="EE558">
            <v>0</v>
          </cell>
          <cell r="EF558">
            <v>0</v>
          </cell>
          <cell r="EG558">
            <v>0</v>
          </cell>
          <cell r="EH558">
            <v>0</v>
          </cell>
          <cell r="EI558">
            <v>0</v>
          </cell>
          <cell r="EJ558">
            <v>0</v>
          </cell>
          <cell r="EK558">
            <v>0</v>
          </cell>
          <cell r="EL558">
            <v>0</v>
          </cell>
          <cell r="EM558">
            <v>0</v>
          </cell>
          <cell r="EN558">
            <v>0</v>
          </cell>
          <cell r="EO558">
            <v>0</v>
          </cell>
          <cell r="EP558">
            <v>0</v>
          </cell>
          <cell r="EQ558">
            <v>0</v>
          </cell>
          <cell r="ER558">
            <v>0</v>
          </cell>
          <cell r="ES558">
            <v>0</v>
          </cell>
          <cell r="ET558">
            <v>0</v>
          </cell>
          <cell r="EU558">
            <v>0</v>
          </cell>
          <cell r="EV558">
            <v>0</v>
          </cell>
          <cell r="EW558">
            <v>0</v>
          </cell>
          <cell r="EX558">
            <v>0</v>
          </cell>
          <cell r="EY558">
            <v>0</v>
          </cell>
          <cell r="EZ558">
            <v>0</v>
          </cell>
          <cell r="FA558">
            <v>0</v>
          </cell>
          <cell r="FB558">
            <v>0</v>
          </cell>
          <cell r="FC558">
            <v>0</v>
          </cell>
          <cell r="FD558">
            <v>0</v>
          </cell>
          <cell r="FE558">
            <v>0</v>
          </cell>
          <cell r="FF558">
            <v>0</v>
          </cell>
          <cell r="FG558">
            <v>0</v>
          </cell>
          <cell r="FH558">
            <v>0</v>
          </cell>
          <cell r="FI558">
            <v>0</v>
          </cell>
          <cell r="FJ558">
            <v>0</v>
          </cell>
          <cell r="FK558">
            <v>0</v>
          </cell>
          <cell r="FL558">
            <v>0</v>
          </cell>
          <cell r="FM558">
            <v>0</v>
          </cell>
          <cell r="FN558">
            <v>0</v>
          </cell>
          <cell r="FO558">
            <v>0</v>
          </cell>
          <cell r="FP558">
            <v>0</v>
          </cell>
          <cell r="FQ558">
            <v>0</v>
          </cell>
          <cell r="FR558">
            <v>0</v>
          </cell>
          <cell r="FS558">
            <v>0</v>
          </cell>
          <cell r="FT558">
            <v>0</v>
          </cell>
          <cell r="FU558">
            <v>0</v>
          </cell>
          <cell r="FV558">
            <v>0</v>
          </cell>
          <cell r="FW558">
            <v>0</v>
          </cell>
          <cell r="FX558">
            <v>0</v>
          </cell>
          <cell r="FY558">
            <v>0</v>
          </cell>
          <cell r="GB558">
            <v>230</v>
          </cell>
        </row>
        <row r="559">
          <cell r="H559" t="str">
            <v>Nguyễn Thiện Hữu</v>
          </cell>
          <cell r="I559" t="str">
            <v>Thủ Đức- Quận 2- Quận 9</v>
          </cell>
          <cell r="J559" t="str">
            <v>MIX</v>
          </cell>
          <cell r="M559">
            <v>0</v>
          </cell>
          <cell r="N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 t="str">
            <v/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0</v>
          </cell>
          <cell r="CN559">
            <v>0</v>
          </cell>
          <cell r="CO559">
            <v>0</v>
          </cell>
          <cell r="CP559">
            <v>0</v>
          </cell>
          <cell r="CQ559">
            <v>0</v>
          </cell>
          <cell r="CR559">
            <v>0</v>
          </cell>
          <cell r="CS559">
            <v>0</v>
          </cell>
          <cell r="CT559">
            <v>0</v>
          </cell>
          <cell r="CU559">
            <v>0</v>
          </cell>
          <cell r="CV559">
            <v>0</v>
          </cell>
          <cell r="CW559">
            <v>0</v>
          </cell>
          <cell r="CX559">
            <v>0</v>
          </cell>
          <cell r="CY559">
            <v>0</v>
          </cell>
          <cell r="CZ559">
            <v>0</v>
          </cell>
          <cell r="DA559">
            <v>0</v>
          </cell>
          <cell r="DB559">
            <v>0</v>
          </cell>
          <cell r="DC559">
            <v>0</v>
          </cell>
          <cell r="DD559">
            <v>0</v>
          </cell>
          <cell r="DE559">
            <v>0</v>
          </cell>
          <cell r="DF559">
            <v>0</v>
          </cell>
          <cell r="DG559">
            <v>0</v>
          </cell>
          <cell r="DH559">
            <v>0</v>
          </cell>
          <cell r="DI559">
            <v>0</v>
          </cell>
          <cell r="DJ559">
            <v>0</v>
          </cell>
          <cell r="DK559">
            <v>0</v>
          </cell>
          <cell r="DL559">
            <v>0</v>
          </cell>
          <cell r="DM559">
            <v>0</v>
          </cell>
          <cell r="DN559">
            <v>0</v>
          </cell>
          <cell r="DO559">
            <v>0</v>
          </cell>
          <cell r="DP559">
            <v>0</v>
          </cell>
          <cell r="DQ559">
            <v>0</v>
          </cell>
          <cell r="DR559">
            <v>0</v>
          </cell>
          <cell r="DS559">
            <v>0</v>
          </cell>
          <cell r="DT559">
            <v>0</v>
          </cell>
          <cell r="DU559">
            <v>0</v>
          </cell>
          <cell r="DV559">
            <v>0</v>
          </cell>
          <cell r="DW559">
            <v>0</v>
          </cell>
          <cell r="DX559">
            <v>0</v>
          </cell>
          <cell r="DY559">
            <v>0</v>
          </cell>
          <cell r="DZ559">
            <v>0</v>
          </cell>
          <cell r="EA559">
            <v>0</v>
          </cell>
          <cell r="EB559">
            <v>0</v>
          </cell>
          <cell r="EC559">
            <v>0</v>
          </cell>
          <cell r="ED559">
            <v>0</v>
          </cell>
          <cell r="EE559">
            <v>0</v>
          </cell>
          <cell r="EF559">
            <v>0</v>
          </cell>
          <cell r="EG559">
            <v>0</v>
          </cell>
          <cell r="EH559">
            <v>0</v>
          </cell>
          <cell r="EI559">
            <v>0</v>
          </cell>
          <cell r="EJ559">
            <v>0</v>
          </cell>
          <cell r="EK559">
            <v>0</v>
          </cell>
          <cell r="EL559">
            <v>0</v>
          </cell>
          <cell r="EM559">
            <v>0</v>
          </cell>
          <cell r="EN559">
            <v>0</v>
          </cell>
          <cell r="EO559">
            <v>0</v>
          </cell>
          <cell r="EP559">
            <v>0</v>
          </cell>
          <cell r="EQ559">
            <v>0</v>
          </cell>
          <cell r="ER559">
            <v>0</v>
          </cell>
          <cell r="ES559">
            <v>0</v>
          </cell>
          <cell r="ET559">
            <v>0</v>
          </cell>
          <cell r="EU559">
            <v>0</v>
          </cell>
          <cell r="EV559">
            <v>0</v>
          </cell>
          <cell r="EW559">
            <v>0</v>
          </cell>
          <cell r="EX559">
            <v>0</v>
          </cell>
          <cell r="EY559">
            <v>0</v>
          </cell>
          <cell r="EZ559">
            <v>0</v>
          </cell>
          <cell r="FA559">
            <v>0</v>
          </cell>
          <cell r="FB559">
            <v>0</v>
          </cell>
          <cell r="FC559">
            <v>0</v>
          </cell>
          <cell r="FD559">
            <v>0</v>
          </cell>
          <cell r="FE559">
            <v>0</v>
          </cell>
          <cell r="FF559">
            <v>0</v>
          </cell>
          <cell r="FG559">
            <v>0</v>
          </cell>
          <cell r="FH559">
            <v>0</v>
          </cell>
          <cell r="FI559">
            <v>0</v>
          </cell>
          <cell r="FJ559">
            <v>0</v>
          </cell>
          <cell r="FK559">
            <v>0</v>
          </cell>
          <cell r="FL559">
            <v>0</v>
          </cell>
          <cell r="FM559">
            <v>0</v>
          </cell>
          <cell r="FN559">
            <v>0</v>
          </cell>
          <cell r="FO559">
            <v>0</v>
          </cell>
          <cell r="FP559">
            <v>0</v>
          </cell>
          <cell r="FQ559">
            <v>0</v>
          </cell>
          <cell r="FR559">
            <v>0</v>
          </cell>
          <cell r="FS559">
            <v>0</v>
          </cell>
          <cell r="FT559">
            <v>0</v>
          </cell>
          <cell r="FU559">
            <v>0</v>
          </cell>
          <cell r="FV559">
            <v>0</v>
          </cell>
          <cell r="FW559">
            <v>0</v>
          </cell>
          <cell r="FX559">
            <v>0</v>
          </cell>
          <cell r="FY559">
            <v>0</v>
          </cell>
          <cell r="GB559">
            <v>50</v>
          </cell>
        </row>
        <row r="560">
          <cell r="H560" t="str">
            <v>Nguyễn Tiến Dũng</v>
          </cell>
          <cell r="I560" t="str">
            <v>Quận 7- Quận 4- Nhà Bè</v>
          </cell>
          <cell r="J560" t="str">
            <v>MIX</v>
          </cell>
          <cell r="M560">
            <v>0</v>
          </cell>
          <cell r="N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 t="str">
            <v/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0</v>
          </cell>
          <cell r="CN560">
            <v>0</v>
          </cell>
          <cell r="CO560">
            <v>0</v>
          </cell>
          <cell r="CP560">
            <v>0</v>
          </cell>
          <cell r="CQ560">
            <v>0</v>
          </cell>
          <cell r="CR560">
            <v>0</v>
          </cell>
          <cell r="CS560">
            <v>0</v>
          </cell>
          <cell r="CT560">
            <v>0</v>
          </cell>
          <cell r="CU560">
            <v>0</v>
          </cell>
          <cell r="CV560">
            <v>0</v>
          </cell>
          <cell r="CW560">
            <v>0</v>
          </cell>
          <cell r="CX560">
            <v>0</v>
          </cell>
          <cell r="CY560">
            <v>0</v>
          </cell>
          <cell r="CZ560">
            <v>0</v>
          </cell>
          <cell r="DA560">
            <v>0</v>
          </cell>
          <cell r="DB560">
            <v>0</v>
          </cell>
          <cell r="DC560">
            <v>0</v>
          </cell>
          <cell r="DD560">
            <v>0</v>
          </cell>
          <cell r="DE560">
            <v>0</v>
          </cell>
          <cell r="DF560">
            <v>0</v>
          </cell>
          <cell r="DG560">
            <v>0</v>
          </cell>
          <cell r="DH560">
            <v>0</v>
          </cell>
          <cell r="DI560">
            <v>0</v>
          </cell>
          <cell r="DJ560">
            <v>0</v>
          </cell>
          <cell r="DK560">
            <v>0</v>
          </cell>
          <cell r="DL560">
            <v>0</v>
          </cell>
          <cell r="DM560">
            <v>0</v>
          </cell>
          <cell r="DN560">
            <v>0</v>
          </cell>
          <cell r="DO560">
            <v>0</v>
          </cell>
          <cell r="DP560">
            <v>0</v>
          </cell>
          <cell r="DQ560">
            <v>0</v>
          </cell>
          <cell r="DR560">
            <v>0</v>
          </cell>
          <cell r="DS560">
            <v>0</v>
          </cell>
          <cell r="DT560">
            <v>0</v>
          </cell>
          <cell r="DU560">
            <v>0</v>
          </cell>
          <cell r="DV560">
            <v>0</v>
          </cell>
          <cell r="DW560">
            <v>0</v>
          </cell>
          <cell r="DX560">
            <v>0</v>
          </cell>
          <cell r="DY560">
            <v>0</v>
          </cell>
          <cell r="DZ560">
            <v>0</v>
          </cell>
          <cell r="EA560">
            <v>0</v>
          </cell>
          <cell r="EB560">
            <v>0</v>
          </cell>
          <cell r="EC560">
            <v>0</v>
          </cell>
          <cell r="ED560">
            <v>0</v>
          </cell>
          <cell r="EE560">
            <v>0</v>
          </cell>
          <cell r="EF560">
            <v>0</v>
          </cell>
          <cell r="EG560">
            <v>0</v>
          </cell>
          <cell r="EH560">
            <v>0</v>
          </cell>
          <cell r="EI560">
            <v>0</v>
          </cell>
          <cell r="EJ560">
            <v>0</v>
          </cell>
          <cell r="EK560">
            <v>0</v>
          </cell>
          <cell r="EL560">
            <v>0</v>
          </cell>
          <cell r="EM560">
            <v>0</v>
          </cell>
          <cell r="EN560">
            <v>0</v>
          </cell>
          <cell r="EO560">
            <v>0</v>
          </cell>
          <cell r="EP560">
            <v>0</v>
          </cell>
          <cell r="EQ560">
            <v>0</v>
          </cell>
          <cell r="ER560">
            <v>0</v>
          </cell>
          <cell r="ES560">
            <v>0</v>
          </cell>
          <cell r="ET560">
            <v>0</v>
          </cell>
          <cell r="EU560">
            <v>0</v>
          </cell>
          <cell r="EV560">
            <v>0</v>
          </cell>
          <cell r="EW560">
            <v>0</v>
          </cell>
          <cell r="EX560">
            <v>0</v>
          </cell>
          <cell r="EY560">
            <v>0</v>
          </cell>
          <cell r="EZ560">
            <v>0</v>
          </cell>
          <cell r="FA560">
            <v>0</v>
          </cell>
          <cell r="FB560">
            <v>0</v>
          </cell>
          <cell r="FC560">
            <v>0</v>
          </cell>
          <cell r="FD560">
            <v>0</v>
          </cell>
          <cell r="FE560">
            <v>0</v>
          </cell>
          <cell r="FF560">
            <v>0</v>
          </cell>
          <cell r="FG560">
            <v>0</v>
          </cell>
          <cell r="FH560">
            <v>0</v>
          </cell>
          <cell r="FI560">
            <v>0</v>
          </cell>
          <cell r="FJ560">
            <v>0</v>
          </cell>
          <cell r="FK560">
            <v>0</v>
          </cell>
          <cell r="FL560">
            <v>0</v>
          </cell>
          <cell r="FM560">
            <v>0</v>
          </cell>
          <cell r="FN560">
            <v>0</v>
          </cell>
          <cell r="FO560">
            <v>0</v>
          </cell>
          <cell r="FP560">
            <v>0</v>
          </cell>
          <cell r="FQ560">
            <v>0</v>
          </cell>
          <cell r="FR560">
            <v>0</v>
          </cell>
          <cell r="FS560">
            <v>0</v>
          </cell>
          <cell r="FT560">
            <v>0</v>
          </cell>
          <cell r="FU560">
            <v>0</v>
          </cell>
          <cell r="FV560">
            <v>0</v>
          </cell>
          <cell r="FW560">
            <v>0</v>
          </cell>
          <cell r="FX560">
            <v>0</v>
          </cell>
          <cell r="FY560">
            <v>0</v>
          </cell>
          <cell r="GB560">
            <v>2200</v>
          </cell>
        </row>
        <row r="561">
          <cell r="H561" t="str">
            <v>Nguyễn Thanh Trâm</v>
          </cell>
          <cell r="I561" t="str">
            <v>Quận 7- Quận 4- Nhà Bè</v>
          </cell>
          <cell r="J561" t="str">
            <v>MIX</v>
          </cell>
          <cell r="M561">
            <v>0</v>
          </cell>
          <cell r="N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 t="str">
            <v/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0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>
            <v>0</v>
          </cell>
          <cell r="CS561">
            <v>0</v>
          </cell>
          <cell r="CT561">
            <v>0</v>
          </cell>
          <cell r="CU561">
            <v>0</v>
          </cell>
          <cell r="CV561">
            <v>0</v>
          </cell>
          <cell r="CW561">
            <v>0</v>
          </cell>
          <cell r="CX561">
            <v>0</v>
          </cell>
          <cell r="CY561">
            <v>0</v>
          </cell>
          <cell r="CZ561">
            <v>0</v>
          </cell>
          <cell r="DA561">
            <v>0</v>
          </cell>
          <cell r="DB561">
            <v>0</v>
          </cell>
          <cell r="DC561">
            <v>0</v>
          </cell>
          <cell r="DD561">
            <v>0</v>
          </cell>
          <cell r="DE561">
            <v>0</v>
          </cell>
          <cell r="DF561">
            <v>0</v>
          </cell>
          <cell r="DG561">
            <v>0</v>
          </cell>
          <cell r="DH561">
            <v>0</v>
          </cell>
          <cell r="DI561">
            <v>0</v>
          </cell>
          <cell r="DJ561">
            <v>0</v>
          </cell>
          <cell r="DK561">
            <v>0</v>
          </cell>
          <cell r="DL561">
            <v>0</v>
          </cell>
          <cell r="DM561">
            <v>0</v>
          </cell>
          <cell r="DN561">
            <v>0</v>
          </cell>
          <cell r="DO561">
            <v>0</v>
          </cell>
          <cell r="DP561">
            <v>0</v>
          </cell>
          <cell r="DQ561">
            <v>0</v>
          </cell>
          <cell r="DR561">
            <v>0</v>
          </cell>
          <cell r="DS561">
            <v>0</v>
          </cell>
          <cell r="DT561">
            <v>0</v>
          </cell>
          <cell r="DU561">
            <v>0</v>
          </cell>
          <cell r="DV561">
            <v>0</v>
          </cell>
          <cell r="DW561">
            <v>0</v>
          </cell>
          <cell r="DX561">
            <v>0</v>
          </cell>
          <cell r="DY561">
            <v>0</v>
          </cell>
          <cell r="DZ561">
            <v>0</v>
          </cell>
          <cell r="EA561">
            <v>0</v>
          </cell>
          <cell r="EB561">
            <v>0</v>
          </cell>
          <cell r="EC561">
            <v>0</v>
          </cell>
          <cell r="ED561">
            <v>0</v>
          </cell>
          <cell r="EE561">
            <v>0</v>
          </cell>
          <cell r="EF561">
            <v>0</v>
          </cell>
          <cell r="EG561">
            <v>0</v>
          </cell>
          <cell r="EH561">
            <v>0</v>
          </cell>
          <cell r="EI561">
            <v>0</v>
          </cell>
          <cell r="EJ561">
            <v>0</v>
          </cell>
          <cell r="EK561">
            <v>0</v>
          </cell>
          <cell r="EL561">
            <v>0</v>
          </cell>
          <cell r="EM561">
            <v>0</v>
          </cell>
          <cell r="EN561">
            <v>0</v>
          </cell>
          <cell r="EO561">
            <v>0</v>
          </cell>
          <cell r="EP561">
            <v>0</v>
          </cell>
          <cell r="EQ561">
            <v>0</v>
          </cell>
          <cell r="ER561">
            <v>0</v>
          </cell>
          <cell r="ES561">
            <v>0</v>
          </cell>
          <cell r="ET561">
            <v>0</v>
          </cell>
          <cell r="EU561">
            <v>0</v>
          </cell>
          <cell r="EV561">
            <v>0</v>
          </cell>
          <cell r="EW561">
            <v>0</v>
          </cell>
          <cell r="EX561">
            <v>0</v>
          </cell>
          <cell r="EY561">
            <v>0</v>
          </cell>
          <cell r="EZ561">
            <v>0</v>
          </cell>
          <cell r="FA561">
            <v>0</v>
          </cell>
          <cell r="FB561">
            <v>0</v>
          </cell>
          <cell r="FC561">
            <v>0</v>
          </cell>
          <cell r="FD561">
            <v>0</v>
          </cell>
          <cell r="FE561">
            <v>0</v>
          </cell>
          <cell r="FF561">
            <v>0</v>
          </cell>
          <cell r="FG561">
            <v>0</v>
          </cell>
          <cell r="FH561">
            <v>0</v>
          </cell>
          <cell r="FI561">
            <v>0</v>
          </cell>
          <cell r="FJ561">
            <v>0</v>
          </cell>
          <cell r="FK561">
            <v>0</v>
          </cell>
          <cell r="FL561">
            <v>0</v>
          </cell>
          <cell r="FM561">
            <v>0</v>
          </cell>
          <cell r="FN561">
            <v>0</v>
          </cell>
          <cell r="FO561">
            <v>0</v>
          </cell>
          <cell r="FP561">
            <v>0</v>
          </cell>
          <cell r="FQ561">
            <v>0</v>
          </cell>
          <cell r="FR561">
            <v>0</v>
          </cell>
          <cell r="FS561">
            <v>0</v>
          </cell>
          <cell r="FT561">
            <v>0</v>
          </cell>
          <cell r="FU561">
            <v>0</v>
          </cell>
          <cell r="FV561">
            <v>0</v>
          </cell>
          <cell r="FW561">
            <v>0</v>
          </cell>
          <cell r="FX561">
            <v>0</v>
          </cell>
          <cell r="FY561">
            <v>0</v>
          </cell>
          <cell r="GB561">
            <v>2200</v>
          </cell>
        </row>
        <row r="562">
          <cell r="H562" t="str">
            <v>Đặng Trần Tín</v>
          </cell>
          <cell r="I562" t="str">
            <v>Quận 7- Quận 4- Nhà Bè</v>
          </cell>
          <cell r="J562" t="str">
            <v>MIX</v>
          </cell>
          <cell r="M562">
            <v>0</v>
          </cell>
          <cell r="N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 t="str">
            <v/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0</v>
          </cell>
          <cell r="CN562">
            <v>0</v>
          </cell>
          <cell r="CO562">
            <v>0</v>
          </cell>
          <cell r="CP562">
            <v>0</v>
          </cell>
          <cell r="CQ562">
            <v>0</v>
          </cell>
          <cell r="CR562">
            <v>0</v>
          </cell>
          <cell r="CS562">
            <v>0</v>
          </cell>
          <cell r="CT562">
            <v>0</v>
          </cell>
          <cell r="CU562">
            <v>0</v>
          </cell>
          <cell r="CV562">
            <v>0</v>
          </cell>
          <cell r="CW562">
            <v>0</v>
          </cell>
          <cell r="CX562">
            <v>0</v>
          </cell>
          <cell r="CY562">
            <v>0</v>
          </cell>
          <cell r="CZ562">
            <v>0</v>
          </cell>
          <cell r="DA562">
            <v>0</v>
          </cell>
          <cell r="DB562">
            <v>0</v>
          </cell>
          <cell r="DC562">
            <v>0</v>
          </cell>
          <cell r="DD562">
            <v>0</v>
          </cell>
          <cell r="DE562">
            <v>0</v>
          </cell>
          <cell r="DF562">
            <v>0</v>
          </cell>
          <cell r="DG562">
            <v>0</v>
          </cell>
          <cell r="DH562">
            <v>0</v>
          </cell>
          <cell r="DI562">
            <v>0</v>
          </cell>
          <cell r="DJ562">
            <v>0</v>
          </cell>
          <cell r="DK562">
            <v>0</v>
          </cell>
          <cell r="DL562">
            <v>0</v>
          </cell>
          <cell r="DM562">
            <v>0</v>
          </cell>
          <cell r="DN562">
            <v>0</v>
          </cell>
          <cell r="DO562">
            <v>0</v>
          </cell>
          <cell r="DP562">
            <v>0</v>
          </cell>
          <cell r="DQ562">
            <v>0</v>
          </cell>
          <cell r="DR562">
            <v>0</v>
          </cell>
          <cell r="DS562">
            <v>0</v>
          </cell>
          <cell r="DT562">
            <v>0</v>
          </cell>
          <cell r="DU562">
            <v>0</v>
          </cell>
          <cell r="DV562">
            <v>0</v>
          </cell>
          <cell r="DW562">
            <v>0</v>
          </cell>
          <cell r="DX562">
            <v>0</v>
          </cell>
          <cell r="DY562">
            <v>0</v>
          </cell>
          <cell r="DZ562">
            <v>0</v>
          </cell>
          <cell r="EA562">
            <v>0</v>
          </cell>
          <cell r="EB562">
            <v>0</v>
          </cell>
          <cell r="EC562">
            <v>0</v>
          </cell>
          <cell r="ED562">
            <v>0</v>
          </cell>
          <cell r="EE562">
            <v>0</v>
          </cell>
          <cell r="EF562">
            <v>0</v>
          </cell>
          <cell r="EG562">
            <v>0</v>
          </cell>
          <cell r="EH562">
            <v>0</v>
          </cell>
          <cell r="EI562">
            <v>0</v>
          </cell>
          <cell r="EJ562">
            <v>0</v>
          </cell>
          <cell r="EK562">
            <v>0</v>
          </cell>
          <cell r="EL562">
            <v>0</v>
          </cell>
          <cell r="EM562">
            <v>0</v>
          </cell>
          <cell r="EN562">
            <v>0</v>
          </cell>
          <cell r="EO562">
            <v>0</v>
          </cell>
          <cell r="EP562">
            <v>0</v>
          </cell>
          <cell r="EQ562">
            <v>0</v>
          </cell>
          <cell r="ER562">
            <v>0</v>
          </cell>
          <cell r="ES562">
            <v>0</v>
          </cell>
          <cell r="ET562">
            <v>0</v>
          </cell>
          <cell r="EU562">
            <v>0</v>
          </cell>
          <cell r="EV562">
            <v>0</v>
          </cell>
          <cell r="EW562">
            <v>0</v>
          </cell>
          <cell r="EX562">
            <v>0</v>
          </cell>
          <cell r="EY562">
            <v>0</v>
          </cell>
          <cell r="EZ562">
            <v>0</v>
          </cell>
          <cell r="FA562">
            <v>0</v>
          </cell>
          <cell r="FB562">
            <v>0</v>
          </cell>
          <cell r="FC562">
            <v>0</v>
          </cell>
          <cell r="FD562">
            <v>0</v>
          </cell>
          <cell r="FE562">
            <v>0</v>
          </cell>
          <cell r="FF562">
            <v>0</v>
          </cell>
          <cell r="FG562">
            <v>0</v>
          </cell>
          <cell r="FH562">
            <v>0</v>
          </cell>
          <cell r="FI562">
            <v>0</v>
          </cell>
          <cell r="FJ562">
            <v>0</v>
          </cell>
          <cell r="FK562">
            <v>0</v>
          </cell>
          <cell r="FL562">
            <v>0</v>
          </cell>
          <cell r="FM562">
            <v>0</v>
          </cell>
          <cell r="FN562">
            <v>0</v>
          </cell>
          <cell r="FO562">
            <v>0</v>
          </cell>
          <cell r="FP562">
            <v>0</v>
          </cell>
          <cell r="FQ562">
            <v>0</v>
          </cell>
          <cell r="FR562">
            <v>0</v>
          </cell>
          <cell r="FS562">
            <v>0</v>
          </cell>
          <cell r="FT562">
            <v>0</v>
          </cell>
          <cell r="FU562">
            <v>0</v>
          </cell>
          <cell r="FV562">
            <v>0</v>
          </cell>
          <cell r="FW562">
            <v>0</v>
          </cell>
          <cell r="FX562">
            <v>0</v>
          </cell>
          <cell r="FY562">
            <v>0</v>
          </cell>
          <cell r="GB562">
            <v>2200</v>
          </cell>
        </row>
        <row r="563">
          <cell r="H563" t="str">
            <v>Trần Thị Thùy Trang</v>
          </cell>
          <cell r="I563" t="str">
            <v>Quận 7- Quận 4- Nhà Bè</v>
          </cell>
          <cell r="J563" t="str">
            <v>MIX</v>
          </cell>
          <cell r="M563">
            <v>0</v>
          </cell>
          <cell r="N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 t="str">
            <v/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0</v>
          </cell>
          <cell r="CN563">
            <v>0</v>
          </cell>
          <cell r="CO563">
            <v>0</v>
          </cell>
          <cell r="CP563">
            <v>0</v>
          </cell>
          <cell r="CQ563">
            <v>0</v>
          </cell>
          <cell r="CR563">
            <v>0</v>
          </cell>
          <cell r="CS563">
            <v>0</v>
          </cell>
          <cell r="CT563">
            <v>0</v>
          </cell>
          <cell r="CU563">
            <v>0</v>
          </cell>
          <cell r="CV563">
            <v>0</v>
          </cell>
          <cell r="CW563">
            <v>0</v>
          </cell>
          <cell r="CX563">
            <v>0</v>
          </cell>
          <cell r="CY563">
            <v>0</v>
          </cell>
          <cell r="CZ563">
            <v>0</v>
          </cell>
          <cell r="DA563">
            <v>0</v>
          </cell>
          <cell r="DB563">
            <v>0</v>
          </cell>
          <cell r="DC563">
            <v>0</v>
          </cell>
          <cell r="DD563">
            <v>0</v>
          </cell>
          <cell r="DE563">
            <v>0</v>
          </cell>
          <cell r="DF563">
            <v>0</v>
          </cell>
          <cell r="DG563">
            <v>0</v>
          </cell>
          <cell r="DH563">
            <v>0</v>
          </cell>
          <cell r="DI563">
            <v>0</v>
          </cell>
          <cell r="DJ563">
            <v>0</v>
          </cell>
          <cell r="DK563">
            <v>0</v>
          </cell>
          <cell r="DL563">
            <v>0</v>
          </cell>
          <cell r="DM563">
            <v>0</v>
          </cell>
          <cell r="DN563">
            <v>0</v>
          </cell>
          <cell r="DO563">
            <v>0</v>
          </cell>
          <cell r="DP563">
            <v>0</v>
          </cell>
          <cell r="DQ563">
            <v>0</v>
          </cell>
          <cell r="DR563">
            <v>0</v>
          </cell>
          <cell r="DS563">
            <v>0</v>
          </cell>
          <cell r="DT563">
            <v>0</v>
          </cell>
          <cell r="DU563">
            <v>0</v>
          </cell>
          <cell r="DV563">
            <v>0</v>
          </cell>
          <cell r="DW563">
            <v>0</v>
          </cell>
          <cell r="DX563">
            <v>0</v>
          </cell>
          <cell r="DY563">
            <v>0</v>
          </cell>
          <cell r="DZ563">
            <v>0</v>
          </cell>
          <cell r="EA563">
            <v>0</v>
          </cell>
          <cell r="EB563">
            <v>0</v>
          </cell>
          <cell r="EC563">
            <v>0</v>
          </cell>
          <cell r="ED563">
            <v>0</v>
          </cell>
          <cell r="EE563">
            <v>0</v>
          </cell>
          <cell r="EF563">
            <v>0</v>
          </cell>
          <cell r="EG563">
            <v>0</v>
          </cell>
          <cell r="EH563">
            <v>0</v>
          </cell>
          <cell r="EI563">
            <v>0</v>
          </cell>
          <cell r="EJ563">
            <v>0</v>
          </cell>
          <cell r="EK563">
            <v>0</v>
          </cell>
          <cell r="EL563">
            <v>0</v>
          </cell>
          <cell r="EM563">
            <v>0</v>
          </cell>
          <cell r="EN563">
            <v>0</v>
          </cell>
          <cell r="EO563">
            <v>0</v>
          </cell>
          <cell r="EP563">
            <v>0</v>
          </cell>
          <cell r="EQ563">
            <v>0</v>
          </cell>
          <cell r="ER563">
            <v>0</v>
          </cell>
          <cell r="ES563">
            <v>0</v>
          </cell>
          <cell r="ET563">
            <v>0</v>
          </cell>
          <cell r="EU563">
            <v>0</v>
          </cell>
          <cell r="EV563">
            <v>0</v>
          </cell>
          <cell r="EW563">
            <v>0</v>
          </cell>
          <cell r="EX563">
            <v>0</v>
          </cell>
          <cell r="EY563">
            <v>0</v>
          </cell>
          <cell r="EZ563">
            <v>0</v>
          </cell>
          <cell r="FA563">
            <v>0</v>
          </cell>
          <cell r="FB563">
            <v>0</v>
          </cell>
          <cell r="FC563">
            <v>0</v>
          </cell>
          <cell r="FD563">
            <v>0</v>
          </cell>
          <cell r="FE563">
            <v>0</v>
          </cell>
          <cell r="FF563">
            <v>0</v>
          </cell>
          <cell r="FG563">
            <v>0</v>
          </cell>
          <cell r="FH563">
            <v>0</v>
          </cell>
          <cell r="FI563">
            <v>0</v>
          </cell>
          <cell r="FJ563">
            <v>0</v>
          </cell>
          <cell r="FK563">
            <v>0</v>
          </cell>
          <cell r="FL563">
            <v>0</v>
          </cell>
          <cell r="FM563">
            <v>0</v>
          </cell>
          <cell r="FN563">
            <v>0</v>
          </cell>
          <cell r="FO563">
            <v>0</v>
          </cell>
          <cell r="FP563">
            <v>0</v>
          </cell>
          <cell r="FQ563">
            <v>0</v>
          </cell>
          <cell r="FR563">
            <v>0</v>
          </cell>
          <cell r="FS563">
            <v>0</v>
          </cell>
          <cell r="FT563">
            <v>0</v>
          </cell>
          <cell r="FU563">
            <v>0</v>
          </cell>
          <cell r="FV563">
            <v>0</v>
          </cell>
          <cell r="FW563">
            <v>0</v>
          </cell>
          <cell r="FX563">
            <v>0</v>
          </cell>
          <cell r="FY563">
            <v>0</v>
          </cell>
          <cell r="GB563">
            <v>2200</v>
          </cell>
        </row>
        <row r="564">
          <cell r="H564" t="str">
            <v>Từ Tứ Thiện</v>
          </cell>
          <cell r="I564" t="str">
            <v>Quận 7- Quận 4- Nhà Bè</v>
          </cell>
          <cell r="J564" t="str">
            <v>MIX</v>
          </cell>
          <cell r="M564">
            <v>0</v>
          </cell>
          <cell r="N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 t="str">
            <v/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C564">
            <v>0</v>
          </cell>
          <cell r="DD564">
            <v>0</v>
          </cell>
          <cell r="DE564">
            <v>0</v>
          </cell>
          <cell r="DF564">
            <v>0</v>
          </cell>
          <cell r="DG564">
            <v>0</v>
          </cell>
          <cell r="DH564">
            <v>0</v>
          </cell>
          <cell r="DI564">
            <v>0</v>
          </cell>
          <cell r="DJ564">
            <v>0</v>
          </cell>
          <cell r="DK564">
            <v>0</v>
          </cell>
          <cell r="DL564">
            <v>0</v>
          </cell>
          <cell r="DM564">
            <v>0</v>
          </cell>
          <cell r="DN564">
            <v>0</v>
          </cell>
          <cell r="DO564">
            <v>0</v>
          </cell>
          <cell r="DP564">
            <v>0</v>
          </cell>
          <cell r="DQ564">
            <v>0</v>
          </cell>
          <cell r="DR564">
            <v>0</v>
          </cell>
          <cell r="DS564">
            <v>0</v>
          </cell>
          <cell r="DT564">
            <v>0</v>
          </cell>
          <cell r="DU564">
            <v>0</v>
          </cell>
          <cell r="DV564">
            <v>0</v>
          </cell>
          <cell r="DW564">
            <v>0</v>
          </cell>
          <cell r="DX564">
            <v>0</v>
          </cell>
          <cell r="DY564">
            <v>0</v>
          </cell>
          <cell r="DZ564">
            <v>0</v>
          </cell>
          <cell r="EA564">
            <v>0</v>
          </cell>
          <cell r="EB564">
            <v>0</v>
          </cell>
          <cell r="EC564">
            <v>0</v>
          </cell>
          <cell r="ED564">
            <v>0</v>
          </cell>
          <cell r="EE564">
            <v>0</v>
          </cell>
          <cell r="EF564">
            <v>0</v>
          </cell>
          <cell r="EG564">
            <v>0</v>
          </cell>
          <cell r="EH564">
            <v>0</v>
          </cell>
          <cell r="EI564">
            <v>0</v>
          </cell>
          <cell r="EJ564">
            <v>0</v>
          </cell>
          <cell r="EK564">
            <v>0</v>
          </cell>
          <cell r="EL564">
            <v>0</v>
          </cell>
          <cell r="EM564">
            <v>0</v>
          </cell>
          <cell r="EN564">
            <v>0</v>
          </cell>
          <cell r="EO564">
            <v>0</v>
          </cell>
          <cell r="EP564">
            <v>0</v>
          </cell>
          <cell r="EQ564">
            <v>0</v>
          </cell>
          <cell r="ER564">
            <v>0</v>
          </cell>
          <cell r="ES564">
            <v>0</v>
          </cell>
          <cell r="ET564">
            <v>0</v>
          </cell>
          <cell r="EU564">
            <v>0</v>
          </cell>
          <cell r="EV564">
            <v>0</v>
          </cell>
          <cell r="EW564">
            <v>0</v>
          </cell>
          <cell r="EX564">
            <v>0</v>
          </cell>
          <cell r="EY564">
            <v>0</v>
          </cell>
          <cell r="EZ564">
            <v>0</v>
          </cell>
          <cell r="FA564">
            <v>0</v>
          </cell>
          <cell r="FB564">
            <v>0</v>
          </cell>
          <cell r="FC564">
            <v>0</v>
          </cell>
          <cell r="FD564">
            <v>0</v>
          </cell>
          <cell r="FE564">
            <v>0</v>
          </cell>
          <cell r="FF564">
            <v>0</v>
          </cell>
          <cell r="FG564">
            <v>0</v>
          </cell>
          <cell r="FH564">
            <v>0</v>
          </cell>
          <cell r="FI564">
            <v>0</v>
          </cell>
          <cell r="FJ564">
            <v>0</v>
          </cell>
          <cell r="FK564">
            <v>0</v>
          </cell>
          <cell r="FL564">
            <v>0</v>
          </cell>
          <cell r="FM564">
            <v>0</v>
          </cell>
          <cell r="FN564">
            <v>0</v>
          </cell>
          <cell r="FO564">
            <v>0</v>
          </cell>
          <cell r="FP564">
            <v>0</v>
          </cell>
          <cell r="FQ564">
            <v>0</v>
          </cell>
          <cell r="FR564">
            <v>0</v>
          </cell>
          <cell r="FS564">
            <v>0</v>
          </cell>
          <cell r="FT564">
            <v>0</v>
          </cell>
          <cell r="FU564">
            <v>0</v>
          </cell>
          <cell r="FV564">
            <v>0</v>
          </cell>
          <cell r="FW564">
            <v>0</v>
          </cell>
          <cell r="FX564">
            <v>0</v>
          </cell>
          <cell r="FY564">
            <v>0</v>
          </cell>
          <cell r="GB564">
            <v>2200</v>
          </cell>
        </row>
        <row r="565">
          <cell r="H565" t="str">
            <v>huỳnh thị phương thảo</v>
          </cell>
          <cell r="I565" t="str">
            <v>Củ Chi</v>
          </cell>
          <cell r="J565" t="str">
            <v>MIX</v>
          </cell>
          <cell r="M565">
            <v>1</v>
          </cell>
          <cell r="N565">
            <v>1</v>
          </cell>
          <cell r="P565">
            <v>0</v>
          </cell>
          <cell r="Q565">
            <v>35</v>
          </cell>
          <cell r="R565">
            <v>35</v>
          </cell>
          <cell r="S565">
            <v>1</v>
          </cell>
          <cell r="T565">
            <v>24.5</v>
          </cell>
          <cell r="U565">
            <v>1</v>
          </cell>
          <cell r="V565">
            <v>4.0816326530612242E-2</v>
          </cell>
          <cell r="W565">
            <v>0</v>
          </cell>
          <cell r="X565">
            <v>1</v>
          </cell>
          <cell r="Y565">
            <v>0</v>
          </cell>
          <cell r="Z565">
            <v>0</v>
          </cell>
          <cell r="AA565">
            <v>0</v>
          </cell>
          <cell r="AB565">
            <v>293</v>
          </cell>
          <cell r="AC565">
            <v>0</v>
          </cell>
          <cell r="AD565">
            <v>0</v>
          </cell>
          <cell r="AE565">
            <v>0</v>
          </cell>
          <cell r="AF565">
            <v>1</v>
          </cell>
          <cell r="AG565">
            <v>0</v>
          </cell>
          <cell r="AH565">
            <v>0</v>
          </cell>
          <cell r="AI565">
            <v>0</v>
          </cell>
          <cell r="AJ565">
            <v>1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1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1</v>
          </cell>
          <cell r="AZ565">
            <v>0</v>
          </cell>
          <cell r="BA565">
            <v>0</v>
          </cell>
          <cell r="BB565">
            <v>1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 t="str">
            <v/>
          </cell>
          <cell r="BS565">
            <v>5</v>
          </cell>
          <cell r="BT565">
            <v>0</v>
          </cell>
          <cell r="BU565">
            <v>0</v>
          </cell>
          <cell r="BV565">
            <v>0</v>
          </cell>
          <cell r="BW565">
            <v>1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293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293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293</v>
          </cell>
          <cell r="CO565">
            <v>0</v>
          </cell>
          <cell r="CP565">
            <v>0</v>
          </cell>
          <cell r="CQ565">
            <v>293</v>
          </cell>
          <cell r="CR565">
            <v>0</v>
          </cell>
          <cell r="CS565">
            <v>0</v>
          </cell>
          <cell r="CT565">
            <v>0</v>
          </cell>
          <cell r="CU565">
            <v>293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32</v>
          </cell>
          <cell r="DA565">
            <v>0</v>
          </cell>
          <cell r="DB565">
            <v>0</v>
          </cell>
          <cell r="DC565">
            <v>0</v>
          </cell>
          <cell r="DD565">
            <v>120</v>
          </cell>
          <cell r="DE565">
            <v>0</v>
          </cell>
          <cell r="DF565">
            <v>0</v>
          </cell>
          <cell r="DG565">
            <v>0</v>
          </cell>
          <cell r="DH565">
            <v>0</v>
          </cell>
          <cell r="DI565">
            <v>0</v>
          </cell>
          <cell r="DJ565">
            <v>0</v>
          </cell>
          <cell r="DK565">
            <v>0</v>
          </cell>
          <cell r="DL565">
            <v>0</v>
          </cell>
          <cell r="DM565">
            <v>0</v>
          </cell>
          <cell r="DN565">
            <v>17</v>
          </cell>
          <cell r="DO565">
            <v>0</v>
          </cell>
          <cell r="DP565">
            <v>0</v>
          </cell>
          <cell r="DQ565">
            <v>0</v>
          </cell>
          <cell r="DR565">
            <v>0</v>
          </cell>
          <cell r="DS565">
            <v>64</v>
          </cell>
          <cell r="DT565">
            <v>0</v>
          </cell>
          <cell r="DU565">
            <v>0</v>
          </cell>
          <cell r="DV565">
            <v>60</v>
          </cell>
          <cell r="DW565">
            <v>0</v>
          </cell>
          <cell r="DX565">
            <v>0</v>
          </cell>
          <cell r="DY565">
            <v>0</v>
          </cell>
          <cell r="DZ565">
            <v>0</v>
          </cell>
          <cell r="EA565">
            <v>0</v>
          </cell>
          <cell r="EB565">
            <v>0</v>
          </cell>
          <cell r="EC565">
            <v>0</v>
          </cell>
          <cell r="ED565">
            <v>0</v>
          </cell>
          <cell r="EE565">
            <v>0</v>
          </cell>
          <cell r="EF565">
            <v>0</v>
          </cell>
          <cell r="EG565">
            <v>0</v>
          </cell>
          <cell r="EH565">
            <v>0</v>
          </cell>
          <cell r="EI565">
            <v>0</v>
          </cell>
          <cell r="EJ565">
            <v>0</v>
          </cell>
          <cell r="EK565">
            <v>0</v>
          </cell>
          <cell r="EL565">
            <v>1.1499999999999999</v>
          </cell>
          <cell r="EM565">
            <v>0</v>
          </cell>
          <cell r="EN565">
            <v>0.16666666666666666</v>
          </cell>
          <cell r="EO565">
            <v>0</v>
          </cell>
          <cell r="EP565">
            <v>0</v>
          </cell>
          <cell r="EQ565">
            <v>0</v>
          </cell>
          <cell r="ER565">
            <v>0.4</v>
          </cell>
          <cell r="ES565">
            <v>0</v>
          </cell>
          <cell r="ET565">
            <v>0</v>
          </cell>
          <cell r="EU565">
            <v>0</v>
          </cell>
          <cell r="EV565">
            <v>0</v>
          </cell>
          <cell r="EW565">
            <v>0</v>
          </cell>
          <cell r="EX565">
            <v>0</v>
          </cell>
          <cell r="EY565">
            <v>0</v>
          </cell>
          <cell r="EZ565">
            <v>0</v>
          </cell>
          <cell r="FA565">
            <v>0</v>
          </cell>
          <cell r="FB565">
            <v>0.05</v>
          </cell>
          <cell r="FC565">
            <v>0</v>
          </cell>
          <cell r="FD565">
            <v>0</v>
          </cell>
          <cell r="FE565">
            <v>0</v>
          </cell>
          <cell r="FF565">
            <v>0</v>
          </cell>
          <cell r="FG565">
            <v>0.33333333333333331</v>
          </cell>
          <cell r="FH565">
            <v>0</v>
          </cell>
          <cell r="FI565">
            <v>0</v>
          </cell>
          <cell r="FJ565">
            <v>0.2</v>
          </cell>
          <cell r="FK565">
            <v>0</v>
          </cell>
          <cell r="FL565">
            <v>0</v>
          </cell>
          <cell r="FM565">
            <v>0</v>
          </cell>
          <cell r="FN565">
            <v>0</v>
          </cell>
          <cell r="FO565">
            <v>0</v>
          </cell>
          <cell r="FP565">
            <v>0</v>
          </cell>
          <cell r="FQ565">
            <v>0</v>
          </cell>
          <cell r="FR565">
            <v>0</v>
          </cell>
          <cell r="FS565">
            <v>0</v>
          </cell>
          <cell r="FT565">
            <v>0</v>
          </cell>
          <cell r="FU565">
            <v>0</v>
          </cell>
          <cell r="FV565">
            <v>0</v>
          </cell>
          <cell r="FW565">
            <v>0</v>
          </cell>
          <cell r="FX565">
            <v>0</v>
          </cell>
          <cell r="FY565">
            <v>0</v>
          </cell>
          <cell r="GB565">
            <v>106111</v>
          </cell>
        </row>
        <row r="566">
          <cell r="H566" t="str">
            <v>nguyễn thành phước</v>
          </cell>
          <cell r="I566" t="str">
            <v>Củ Chi</v>
          </cell>
          <cell r="J566" t="str">
            <v>MIX</v>
          </cell>
          <cell r="M566">
            <v>1</v>
          </cell>
          <cell r="N566">
            <v>1</v>
          </cell>
          <cell r="P566">
            <v>0</v>
          </cell>
          <cell r="Q566">
            <v>35</v>
          </cell>
          <cell r="R566">
            <v>35</v>
          </cell>
          <cell r="S566">
            <v>1</v>
          </cell>
          <cell r="T566">
            <v>24.5</v>
          </cell>
          <cell r="U566">
            <v>1</v>
          </cell>
          <cell r="V566">
            <v>4.0816326530612242E-2</v>
          </cell>
          <cell r="W566">
            <v>0</v>
          </cell>
          <cell r="X566">
            <v>1</v>
          </cell>
          <cell r="Y566">
            <v>0</v>
          </cell>
          <cell r="Z566">
            <v>0</v>
          </cell>
          <cell r="AA566">
            <v>0</v>
          </cell>
          <cell r="AB566">
            <v>293</v>
          </cell>
          <cell r="AC566">
            <v>0</v>
          </cell>
          <cell r="AD566">
            <v>0</v>
          </cell>
          <cell r="AE566">
            <v>0</v>
          </cell>
          <cell r="AF566">
            <v>1</v>
          </cell>
          <cell r="AG566">
            <v>0</v>
          </cell>
          <cell r="AH566">
            <v>0</v>
          </cell>
          <cell r="AI566">
            <v>0</v>
          </cell>
          <cell r="AJ566">
            <v>1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1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1</v>
          </cell>
          <cell r="AZ566">
            <v>0</v>
          </cell>
          <cell r="BA566">
            <v>0</v>
          </cell>
          <cell r="BB566">
            <v>1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 t="str">
            <v/>
          </cell>
          <cell r="BS566">
            <v>5</v>
          </cell>
          <cell r="BT566">
            <v>0</v>
          </cell>
          <cell r="BU566">
            <v>0</v>
          </cell>
          <cell r="BV566">
            <v>0</v>
          </cell>
          <cell r="BW566">
            <v>1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293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293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293</v>
          </cell>
          <cell r="CO566">
            <v>0</v>
          </cell>
          <cell r="CP566">
            <v>0</v>
          </cell>
          <cell r="CQ566">
            <v>293</v>
          </cell>
          <cell r="CR566">
            <v>0</v>
          </cell>
          <cell r="CS566">
            <v>0</v>
          </cell>
          <cell r="CT566">
            <v>0</v>
          </cell>
          <cell r="CU566">
            <v>293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32</v>
          </cell>
          <cell r="DA566">
            <v>0</v>
          </cell>
          <cell r="DB566">
            <v>0</v>
          </cell>
          <cell r="DC566">
            <v>0</v>
          </cell>
          <cell r="DD566">
            <v>120</v>
          </cell>
          <cell r="DE566">
            <v>0</v>
          </cell>
          <cell r="DF566">
            <v>0</v>
          </cell>
          <cell r="DG566">
            <v>0</v>
          </cell>
          <cell r="DH566">
            <v>0</v>
          </cell>
          <cell r="DI566">
            <v>0</v>
          </cell>
          <cell r="DJ566">
            <v>0</v>
          </cell>
          <cell r="DK566">
            <v>0</v>
          </cell>
          <cell r="DL566">
            <v>0</v>
          </cell>
          <cell r="DM566">
            <v>0</v>
          </cell>
          <cell r="DN566">
            <v>17</v>
          </cell>
          <cell r="DO566">
            <v>0</v>
          </cell>
          <cell r="DP566">
            <v>0</v>
          </cell>
          <cell r="DQ566">
            <v>0</v>
          </cell>
          <cell r="DR566">
            <v>0</v>
          </cell>
          <cell r="DS566">
            <v>64</v>
          </cell>
          <cell r="DT566">
            <v>0</v>
          </cell>
          <cell r="DU566">
            <v>0</v>
          </cell>
          <cell r="DV566">
            <v>60</v>
          </cell>
          <cell r="DW566">
            <v>0</v>
          </cell>
          <cell r="DX566">
            <v>0</v>
          </cell>
          <cell r="DY566">
            <v>0</v>
          </cell>
          <cell r="DZ566">
            <v>0</v>
          </cell>
          <cell r="EA566">
            <v>0</v>
          </cell>
          <cell r="EB566">
            <v>0</v>
          </cell>
          <cell r="EC566">
            <v>0</v>
          </cell>
          <cell r="ED566">
            <v>0</v>
          </cell>
          <cell r="EE566">
            <v>0</v>
          </cell>
          <cell r="EF566">
            <v>0</v>
          </cell>
          <cell r="EG566">
            <v>0</v>
          </cell>
          <cell r="EH566">
            <v>0</v>
          </cell>
          <cell r="EI566">
            <v>0</v>
          </cell>
          <cell r="EJ566">
            <v>0</v>
          </cell>
          <cell r="EK566">
            <v>0</v>
          </cell>
          <cell r="EL566">
            <v>1.1499999999999999</v>
          </cell>
          <cell r="EM566">
            <v>0</v>
          </cell>
          <cell r="EN566">
            <v>0.16666666666666666</v>
          </cell>
          <cell r="EO566">
            <v>0</v>
          </cell>
          <cell r="EP566">
            <v>0</v>
          </cell>
          <cell r="EQ566">
            <v>0</v>
          </cell>
          <cell r="ER566">
            <v>0.4</v>
          </cell>
          <cell r="ES566">
            <v>0</v>
          </cell>
          <cell r="ET566">
            <v>0</v>
          </cell>
          <cell r="EU566">
            <v>0</v>
          </cell>
          <cell r="EV566">
            <v>0</v>
          </cell>
          <cell r="EW566">
            <v>0</v>
          </cell>
          <cell r="EX566">
            <v>0</v>
          </cell>
          <cell r="EY566">
            <v>0</v>
          </cell>
          <cell r="EZ566">
            <v>0</v>
          </cell>
          <cell r="FA566">
            <v>0</v>
          </cell>
          <cell r="FB566">
            <v>0.05</v>
          </cell>
          <cell r="FC566">
            <v>0</v>
          </cell>
          <cell r="FD566">
            <v>0</v>
          </cell>
          <cell r="FE566">
            <v>0</v>
          </cell>
          <cell r="FF566">
            <v>0</v>
          </cell>
          <cell r="FG566">
            <v>0.33333333333333331</v>
          </cell>
          <cell r="FH566">
            <v>0</v>
          </cell>
          <cell r="FI566">
            <v>0</v>
          </cell>
          <cell r="FJ566">
            <v>0.2</v>
          </cell>
          <cell r="FK566">
            <v>0</v>
          </cell>
          <cell r="FL566">
            <v>0</v>
          </cell>
          <cell r="FM566">
            <v>0</v>
          </cell>
          <cell r="FN566">
            <v>0</v>
          </cell>
          <cell r="FO566">
            <v>0</v>
          </cell>
          <cell r="FP566">
            <v>0</v>
          </cell>
          <cell r="FQ566">
            <v>0</v>
          </cell>
          <cell r="FR566">
            <v>0</v>
          </cell>
          <cell r="FS566">
            <v>0</v>
          </cell>
          <cell r="FT566">
            <v>0</v>
          </cell>
          <cell r="FU566">
            <v>0</v>
          </cell>
          <cell r="FV566">
            <v>0</v>
          </cell>
          <cell r="FW566">
            <v>0</v>
          </cell>
          <cell r="FX566">
            <v>0</v>
          </cell>
          <cell r="FY566">
            <v>0</v>
          </cell>
          <cell r="GB566">
            <v>75494</v>
          </cell>
        </row>
        <row r="567">
          <cell r="H567" t="str">
            <v>Huỳnh Thanh Phong</v>
          </cell>
          <cell r="I567" t="str">
            <v>Nhà Bè</v>
          </cell>
          <cell r="J567" t="str">
            <v>MIX</v>
          </cell>
          <cell r="M567">
            <v>0</v>
          </cell>
          <cell r="N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 t="str">
            <v/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C567">
            <v>0</v>
          </cell>
          <cell r="DD567">
            <v>0</v>
          </cell>
          <cell r="DE567">
            <v>0</v>
          </cell>
          <cell r="DF567">
            <v>0</v>
          </cell>
          <cell r="DG567">
            <v>0</v>
          </cell>
          <cell r="DH567">
            <v>0</v>
          </cell>
          <cell r="DI567">
            <v>0</v>
          </cell>
          <cell r="DJ567">
            <v>0</v>
          </cell>
          <cell r="DK567">
            <v>0</v>
          </cell>
          <cell r="DL567">
            <v>0</v>
          </cell>
          <cell r="DM567">
            <v>0</v>
          </cell>
          <cell r="DN567">
            <v>0</v>
          </cell>
          <cell r="DO567">
            <v>0</v>
          </cell>
          <cell r="DP567">
            <v>0</v>
          </cell>
          <cell r="DQ567">
            <v>0</v>
          </cell>
          <cell r="DR567">
            <v>0</v>
          </cell>
          <cell r="DS567">
            <v>0</v>
          </cell>
          <cell r="DT567">
            <v>0</v>
          </cell>
          <cell r="DU567">
            <v>0</v>
          </cell>
          <cell r="DV567">
            <v>0</v>
          </cell>
          <cell r="DW567">
            <v>0</v>
          </cell>
          <cell r="DX567">
            <v>0</v>
          </cell>
          <cell r="DY567">
            <v>0</v>
          </cell>
          <cell r="DZ567">
            <v>0</v>
          </cell>
          <cell r="EA567">
            <v>0</v>
          </cell>
          <cell r="EB567">
            <v>0</v>
          </cell>
          <cell r="EC567">
            <v>0</v>
          </cell>
          <cell r="ED567">
            <v>0</v>
          </cell>
          <cell r="EE567">
            <v>0</v>
          </cell>
          <cell r="EF567">
            <v>0</v>
          </cell>
          <cell r="EG567">
            <v>0</v>
          </cell>
          <cell r="EH567">
            <v>0</v>
          </cell>
          <cell r="EI567">
            <v>0</v>
          </cell>
          <cell r="EJ567">
            <v>0</v>
          </cell>
          <cell r="EK567">
            <v>0</v>
          </cell>
          <cell r="EL567">
            <v>0</v>
          </cell>
          <cell r="EM567">
            <v>0</v>
          </cell>
          <cell r="EN567">
            <v>0</v>
          </cell>
          <cell r="EO567">
            <v>0</v>
          </cell>
          <cell r="EP567">
            <v>0</v>
          </cell>
          <cell r="EQ567">
            <v>0</v>
          </cell>
          <cell r="ER567">
            <v>0</v>
          </cell>
          <cell r="ES567">
            <v>0</v>
          </cell>
          <cell r="ET567">
            <v>0</v>
          </cell>
          <cell r="EU567">
            <v>0</v>
          </cell>
          <cell r="EV567">
            <v>0</v>
          </cell>
          <cell r="EW567">
            <v>0</v>
          </cell>
          <cell r="EX567">
            <v>0</v>
          </cell>
          <cell r="EY567">
            <v>0</v>
          </cell>
          <cell r="EZ567">
            <v>0</v>
          </cell>
          <cell r="FA567">
            <v>0</v>
          </cell>
          <cell r="FB567">
            <v>0</v>
          </cell>
          <cell r="FC567">
            <v>0</v>
          </cell>
          <cell r="FD567">
            <v>0</v>
          </cell>
          <cell r="FE567">
            <v>0</v>
          </cell>
          <cell r="FF567">
            <v>0</v>
          </cell>
          <cell r="FG567">
            <v>0</v>
          </cell>
          <cell r="FH567">
            <v>0</v>
          </cell>
          <cell r="FI567">
            <v>0</v>
          </cell>
          <cell r="FJ567">
            <v>0</v>
          </cell>
          <cell r="FK567">
            <v>0</v>
          </cell>
          <cell r="FL567">
            <v>0</v>
          </cell>
          <cell r="FM567">
            <v>0</v>
          </cell>
          <cell r="FN567">
            <v>0</v>
          </cell>
          <cell r="FO567">
            <v>0</v>
          </cell>
          <cell r="FP567">
            <v>0</v>
          </cell>
          <cell r="FQ567">
            <v>0</v>
          </cell>
          <cell r="FR567">
            <v>0</v>
          </cell>
          <cell r="FS567">
            <v>0</v>
          </cell>
          <cell r="FT567">
            <v>0</v>
          </cell>
          <cell r="FU567">
            <v>0</v>
          </cell>
          <cell r="FV567">
            <v>0</v>
          </cell>
          <cell r="FW567">
            <v>0</v>
          </cell>
          <cell r="FX567">
            <v>0</v>
          </cell>
          <cell r="FY567">
            <v>0</v>
          </cell>
          <cell r="GB567">
            <v>300</v>
          </cell>
        </row>
        <row r="568">
          <cell r="H568" t="str">
            <v>Lê Thị Hoàng Giao</v>
          </cell>
          <cell r="I568" t="str">
            <v>Nhà Bè</v>
          </cell>
          <cell r="J568" t="str">
            <v>MIX</v>
          </cell>
          <cell r="M568">
            <v>0</v>
          </cell>
          <cell r="N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 t="str">
            <v/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C568">
            <v>0</v>
          </cell>
          <cell r="DD568">
            <v>0</v>
          </cell>
          <cell r="DE568">
            <v>0</v>
          </cell>
          <cell r="DF568">
            <v>0</v>
          </cell>
          <cell r="DG568">
            <v>0</v>
          </cell>
          <cell r="DH568">
            <v>0</v>
          </cell>
          <cell r="DI568">
            <v>0</v>
          </cell>
          <cell r="DJ568">
            <v>0</v>
          </cell>
          <cell r="DK568">
            <v>0</v>
          </cell>
          <cell r="DL568">
            <v>0</v>
          </cell>
          <cell r="DM568">
            <v>0</v>
          </cell>
          <cell r="DN568">
            <v>0</v>
          </cell>
          <cell r="DO568">
            <v>0</v>
          </cell>
          <cell r="DP568">
            <v>0</v>
          </cell>
          <cell r="DQ568">
            <v>0</v>
          </cell>
          <cell r="DR568">
            <v>0</v>
          </cell>
          <cell r="DS568">
            <v>0</v>
          </cell>
          <cell r="DT568">
            <v>0</v>
          </cell>
          <cell r="DU568">
            <v>0</v>
          </cell>
          <cell r="DV568">
            <v>0</v>
          </cell>
          <cell r="DW568">
            <v>0</v>
          </cell>
          <cell r="DX568">
            <v>0</v>
          </cell>
          <cell r="DY568">
            <v>0</v>
          </cell>
          <cell r="DZ568">
            <v>0</v>
          </cell>
          <cell r="EA568">
            <v>0</v>
          </cell>
          <cell r="EB568">
            <v>0</v>
          </cell>
          <cell r="EC568">
            <v>0</v>
          </cell>
          <cell r="ED568">
            <v>0</v>
          </cell>
          <cell r="EE568">
            <v>0</v>
          </cell>
          <cell r="EF568">
            <v>0</v>
          </cell>
          <cell r="EG568">
            <v>0</v>
          </cell>
          <cell r="EH568">
            <v>0</v>
          </cell>
          <cell r="EI568">
            <v>0</v>
          </cell>
          <cell r="EJ568">
            <v>0</v>
          </cell>
          <cell r="EK568">
            <v>0</v>
          </cell>
          <cell r="EL568">
            <v>0</v>
          </cell>
          <cell r="EM568">
            <v>0</v>
          </cell>
          <cell r="EN568">
            <v>0</v>
          </cell>
          <cell r="EO568">
            <v>0</v>
          </cell>
          <cell r="EP568">
            <v>0</v>
          </cell>
          <cell r="EQ568">
            <v>0</v>
          </cell>
          <cell r="ER568">
            <v>0</v>
          </cell>
          <cell r="ES568">
            <v>0</v>
          </cell>
          <cell r="ET568">
            <v>0</v>
          </cell>
          <cell r="EU568">
            <v>0</v>
          </cell>
          <cell r="EV568">
            <v>0</v>
          </cell>
          <cell r="EW568">
            <v>0</v>
          </cell>
          <cell r="EX568">
            <v>0</v>
          </cell>
          <cell r="EY568">
            <v>0</v>
          </cell>
          <cell r="EZ568">
            <v>0</v>
          </cell>
          <cell r="FA568">
            <v>0</v>
          </cell>
          <cell r="FB568">
            <v>0</v>
          </cell>
          <cell r="FC568">
            <v>0</v>
          </cell>
          <cell r="FD568">
            <v>0</v>
          </cell>
          <cell r="FE568">
            <v>0</v>
          </cell>
          <cell r="FF568">
            <v>0</v>
          </cell>
          <cell r="FG568">
            <v>0</v>
          </cell>
          <cell r="FH568">
            <v>0</v>
          </cell>
          <cell r="FI568">
            <v>0</v>
          </cell>
          <cell r="FJ568">
            <v>0</v>
          </cell>
          <cell r="FK568">
            <v>0</v>
          </cell>
          <cell r="FL568">
            <v>0</v>
          </cell>
          <cell r="FM568">
            <v>0</v>
          </cell>
          <cell r="FN568">
            <v>0</v>
          </cell>
          <cell r="FO568">
            <v>0</v>
          </cell>
          <cell r="FP568">
            <v>0</v>
          </cell>
          <cell r="FQ568">
            <v>0</v>
          </cell>
          <cell r="FR568">
            <v>0</v>
          </cell>
          <cell r="FS568">
            <v>0</v>
          </cell>
          <cell r="FT568">
            <v>0</v>
          </cell>
          <cell r="FU568">
            <v>0</v>
          </cell>
          <cell r="FV568">
            <v>0</v>
          </cell>
          <cell r="FW568">
            <v>0</v>
          </cell>
          <cell r="FX568">
            <v>0</v>
          </cell>
          <cell r="FY568">
            <v>0</v>
          </cell>
          <cell r="GB568">
            <v>300</v>
          </cell>
        </row>
        <row r="569">
          <cell r="H569" t="str">
            <v>Trần Quốc Việt</v>
          </cell>
          <cell r="I569" t="str">
            <v>Nhà Bè</v>
          </cell>
          <cell r="J569" t="str">
            <v>MIX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 t="str">
            <v/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C569">
            <v>0</v>
          </cell>
          <cell r="DD569">
            <v>0</v>
          </cell>
          <cell r="DE569">
            <v>0</v>
          </cell>
          <cell r="DF569">
            <v>0</v>
          </cell>
          <cell r="DG569">
            <v>0</v>
          </cell>
          <cell r="DH569">
            <v>0</v>
          </cell>
          <cell r="DI569">
            <v>0</v>
          </cell>
          <cell r="DJ569">
            <v>0</v>
          </cell>
          <cell r="DK569">
            <v>0</v>
          </cell>
          <cell r="DL569">
            <v>0</v>
          </cell>
          <cell r="DM569">
            <v>0</v>
          </cell>
          <cell r="DN569">
            <v>0</v>
          </cell>
          <cell r="DO569">
            <v>0</v>
          </cell>
          <cell r="DP569">
            <v>0</v>
          </cell>
          <cell r="DQ569">
            <v>0</v>
          </cell>
          <cell r="DR569">
            <v>0</v>
          </cell>
          <cell r="DS569">
            <v>0</v>
          </cell>
          <cell r="DT569">
            <v>0</v>
          </cell>
          <cell r="DU569">
            <v>0</v>
          </cell>
          <cell r="DV569">
            <v>0</v>
          </cell>
          <cell r="DW569">
            <v>0</v>
          </cell>
          <cell r="DX569">
            <v>0</v>
          </cell>
          <cell r="DY569">
            <v>0</v>
          </cell>
          <cell r="DZ569">
            <v>0</v>
          </cell>
          <cell r="EA569">
            <v>0</v>
          </cell>
          <cell r="EB569">
            <v>0</v>
          </cell>
          <cell r="EC569">
            <v>0</v>
          </cell>
          <cell r="ED569">
            <v>0</v>
          </cell>
          <cell r="EE569">
            <v>0</v>
          </cell>
          <cell r="EF569">
            <v>0</v>
          </cell>
          <cell r="EG569">
            <v>0</v>
          </cell>
          <cell r="EH569">
            <v>0</v>
          </cell>
          <cell r="EI569">
            <v>0</v>
          </cell>
          <cell r="EJ569">
            <v>0</v>
          </cell>
          <cell r="EK569">
            <v>0</v>
          </cell>
          <cell r="EL569">
            <v>0</v>
          </cell>
          <cell r="EM569">
            <v>0</v>
          </cell>
          <cell r="EN569">
            <v>0</v>
          </cell>
          <cell r="EO569">
            <v>0</v>
          </cell>
          <cell r="EP569">
            <v>0</v>
          </cell>
          <cell r="EQ569">
            <v>0</v>
          </cell>
          <cell r="ER569">
            <v>0</v>
          </cell>
          <cell r="ES569">
            <v>0</v>
          </cell>
          <cell r="ET569">
            <v>0</v>
          </cell>
          <cell r="EU569">
            <v>0</v>
          </cell>
          <cell r="EV569">
            <v>0</v>
          </cell>
          <cell r="EW569">
            <v>0</v>
          </cell>
          <cell r="EX569">
            <v>0</v>
          </cell>
          <cell r="EY569">
            <v>0</v>
          </cell>
          <cell r="EZ569">
            <v>0</v>
          </cell>
          <cell r="FA569">
            <v>0</v>
          </cell>
          <cell r="FB569">
            <v>0</v>
          </cell>
          <cell r="FC569">
            <v>0</v>
          </cell>
          <cell r="FD569">
            <v>0</v>
          </cell>
          <cell r="FE569">
            <v>0</v>
          </cell>
          <cell r="FF569">
            <v>0</v>
          </cell>
          <cell r="FG569">
            <v>0</v>
          </cell>
          <cell r="FH569">
            <v>0</v>
          </cell>
          <cell r="FI569">
            <v>0</v>
          </cell>
          <cell r="FJ569">
            <v>0</v>
          </cell>
          <cell r="FK569">
            <v>0</v>
          </cell>
          <cell r="FL569">
            <v>0</v>
          </cell>
          <cell r="FM569">
            <v>0</v>
          </cell>
          <cell r="FN569">
            <v>0</v>
          </cell>
          <cell r="FO569">
            <v>0</v>
          </cell>
          <cell r="FP569">
            <v>0</v>
          </cell>
          <cell r="FQ569">
            <v>0</v>
          </cell>
          <cell r="FR569">
            <v>0</v>
          </cell>
          <cell r="FS569">
            <v>0</v>
          </cell>
          <cell r="FT569">
            <v>0</v>
          </cell>
          <cell r="FU569">
            <v>0</v>
          </cell>
          <cell r="FV569">
            <v>0</v>
          </cell>
          <cell r="FW569">
            <v>0</v>
          </cell>
          <cell r="FX569">
            <v>0</v>
          </cell>
          <cell r="FY569">
            <v>0</v>
          </cell>
          <cell r="GB569">
            <v>360</v>
          </cell>
        </row>
        <row r="570">
          <cell r="H570" t="str">
            <v>Đặng Hoài Phúc</v>
          </cell>
          <cell r="I570" t="str">
            <v>Kiên Giang-Rạch Giá</v>
          </cell>
          <cell r="J570" t="str">
            <v>MIX</v>
          </cell>
          <cell r="M570">
            <v>0</v>
          </cell>
          <cell r="N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 t="str">
            <v/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C570">
            <v>0</v>
          </cell>
          <cell r="DD570">
            <v>0</v>
          </cell>
          <cell r="DE570">
            <v>0</v>
          </cell>
          <cell r="DF570">
            <v>0</v>
          </cell>
          <cell r="DG570">
            <v>0</v>
          </cell>
          <cell r="DH570">
            <v>0</v>
          </cell>
          <cell r="DI570">
            <v>0</v>
          </cell>
          <cell r="DJ570">
            <v>0</v>
          </cell>
          <cell r="DK570">
            <v>0</v>
          </cell>
          <cell r="DL570">
            <v>0</v>
          </cell>
          <cell r="DM570">
            <v>0</v>
          </cell>
          <cell r="DN570">
            <v>0</v>
          </cell>
          <cell r="DO570">
            <v>0</v>
          </cell>
          <cell r="DP570">
            <v>0</v>
          </cell>
          <cell r="DQ570">
            <v>0</v>
          </cell>
          <cell r="DR570">
            <v>0</v>
          </cell>
          <cell r="DS570">
            <v>0</v>
          </cell>
          <cell r="DT570">
            <v>0</v>
          </cell>
          <cell r="DU570">
            <v>0</v>
          </cell>
          <cell r="DV570">
            <v>0</v>
          </cell>
          <cell r="DW570">
            <v>0</v>
          </cell>
          <cell r="DX570">
            <v>0</v>
          </cell>
          <cell r="DY570">
            <v>0</v>
          </cell>
          <cell r="DZ570">
            <v>0</v>
          </cell>
          <cell r="EA570">
            <v>0</v>
          </cell>
          <cell r="EB570">
            <v>0</v>
          </cell>
          <cell r="EC570">
            <v>0</v>
          </cell>
          <cell r="ED570">
            <v>0</v>
          </cell>
          <cell r="EE570">
            <v>0</v>
          </cell>
          <cell r="EF570">
            <v>0</v>
          </cell>
          <cell r="EG570">
            <v>0</v>
          </cell>
          <cell r="EH570">
            <v>0</v>
          </cell>
          <cell r="EI570">
            <v>0</v>
          </cell>
          <cell r="EJ570">
            <v>0</v>
          </cell>
          <cell r="EK570">
            <v>0</v>
          </cell>
          <cell r="EL570">
            <v>0</v>
          </cell>
          <cell r="EM570">
            <v>0</v>
          </cell>
          <cell r="EN570">
            <v>0</v>
          </cell>
          <cell r="EO570">
            <v>0</v>
          </cell>
          <cell r="EP570">
            <v>0</v>
          </cell>
          <cell r="EQ570">
            <v>0</v>
          </cell>
          <cell r="ER570">
            <v>0</v>
          </cell>
          <cell r="ES570">
            <v>0</v>
          </cell>
          <cell r="ET570">
            <v>0</v>
          </cell>
          <cell r="EU570">
            <v>0</v>
          </cell>
          <cell r="EV570">
            <v>0</v>
          </cell>
          <cell r="EW570">
            <v>0</v>
          </cell>
          <cell r="EX570">
            <v>0</v>
          </cell>
          <cell r="EY570">
            <v>0</v>
          </cell>
          <cell r="EZ570">
            <v>0</v>
          </cell>
          <cell r="FA570">
            <v>0</v>
          </cell>
          <cell r="FB570">
            <v>0</v>
          </cell>
          <cell r="FC570">
            <v>0</v>
          </cell>
          <cell r="FD570">
            <v>0</v>
          </cell>
          <cell r="FE570">
            <v>0</v>
          </cell>
          <cell r="FF570">
            <v>0</v>
          </cell>
          <cell r="FG570">
            <v>0</v>
          </cell>
          <cell r="FH570">
            <v>0</v>
          </cell>
          <cell r="FI570">
            <v>0</v>
          </cell>
          <cell r="FJ570">
            <v>0</v>
          </cell>
          <cell r="FK570">
            <v>0</v>
          </cell>
          <cell r="FL570">
            <v>0</v>
          </cell>
          <cell r="FM570">
            <v>0</v>
          </cell>
          <cell r="FN570">
            <v>0</v>
          </cell>
          <cell r="FO570">
            <v>0</v>
          </cell>
          <cell r="FP570">
            <v>0</v>
          </cell>
          <cell r="FQ570">
            <v>0</v>
          </cell>
          <cell r="FR570">
            <v>0</v>
          </cell>
          <cell r="FS570">
            <v>0</v>
          </cell>
          <cell r="FT570">
            <v>0</v>
          </cell>
          <cell r="FU570">
            <v>0</v>
          </cell>
          <cell r="FV570">
            <v>0</v>
          </cell>
          <cell r="FW570">
            <v>0</v>
          </cell>
          <cell r="FX570">
            <v>0</v>
          </cell>
          <cell r="FY570">
            <v>0</v>
          </cell>
          <cell r="GB570">
            <v>7660</v>
          </cell>
        </row>
        <row r="571">
          <cell r="H571" t="str">
            <v>Phùng Nhựt Thanh</v>
          </cell>
          <cell r="I571" t="str">
            <v>Hậu Giang</v>
          </cell>
          <cell r="J571" t="str">
            <v>MIX</v>
          </cell>
          <cell r="M571">
            <v>1</v>
          </cell>
          <cell r="N571">
            <v>1</v>
          </cell>
          <cell r="P571">
            <v>0</v>
          </cell>
          <cell r="Q571">
            <v>30</v>
          </cell>
          <cell r="R571">
            <v>30</v>
          </cell>
          <cell r="S571">
            <v>1</v>
          </cell>
          <cell r="T571">
            <v>21</v>
          </cell>
          <cell r="U571">
            <v>2</v>
          </cell>
          <cell r="V571">
            <v>9.5238095238095233E-2</v>
          </cell>
          <cell r="W571">
            <v>1</v>
          </cell>
          <cell r="X571">
            <v>1</v>
          </cell>
          <cell r="Y571">
            <v>0</v>
          </cell>
          <cell r="Z571">
            <v>0</v>
          </cell>
          <cell r="AA571">
            <v>5</v>
          </cell>
          <cell r="AB571">
            <v>300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2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 t="str">
            <v/>
          </cell>
          <cell r="BS571">
            <v>1</v>
          </cell>
          <cell r="BT571">
            <v>0</v>
          </cell>
          <cell r="BU571">
            <v>2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305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152.5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152.5</v>
          </cell>
          <cell r="CO571">
            <v>0</v>
          </cell>
          <cell r="CP571">
            <v>5</v>
          </cell>
          <cell r="CQ571">
            <v>300</v>
          </cell>
          <cell r="CR571">
            <v>0</v>
          </cell>
          <cell r="CS571">
            <v>0</v>
          </cell>
          <cell r="CT571">
            <v>0</v>
          </cell>
          <cell r="CU571">
            <v>305</v>
          </cell>
          <cell r="CV571">
            <v>0</v>
          </cell>
          <cell r="CW571">
            <v>0</v>
          </cell>
          <cell r="CX571">
            <v>0</v>
          </cell>
          <cell r="CY571">
            <v>0</v>
          </cell>
          <cell r="CZ571">
            <v>0</v>
          </cell>
          <cell r="DA571">
            <v>0</v>
          </cell>
          <cell r="DB571">
            <v>0</v>
          </cell>
          <cell r="DC571">
            <v>0</v>
          </cell>
          <cell r="DD571">
            <v>305</v>
          </cell>
          <cell r="DE571">
            <v>0</v>
          </cell>
          <cell r="DF571">
            <v>0</v>
          </cell>
          <cell r="DG571">
            <v>0</v>
          </cell>
          <cell r="DH571">
            <v>0</v>
          </cell>
          <cell r="DI571">
            <v>0</v>
          </cell>
          <cell r="DJ571">
            <v>0</v>
          </cell>
          <cell r="DK571">
            <v>0</v>
          </cell>
          <cell r="DL571">
            <v>0</v>
          </cell>
          <cell r="DM571">
            <v>0</v>
          </cell>
          <cell r="DN571">
            <v>0</v>
          </cell>
          <cell r="DO571">
            <v>0</v>
          </cell>
          <cell r="DP571">
            <v>0</v>
          </cell>
          <cell r="DQ571">
            <v>0</v>
          </cell>
          <cell r="DR571">
            <v>0</v>
          </cell>
          <cell r="DS571">
            <v>0</v>
          </cell>
          <cell r="DT571">
            <v>0</v>
          </cell>
          <cell r="DU571">
            <v>0</v>
          </cell>
          <cell r="DV571">
            <v>0</v>
          </cell>
          <cell r="DW571">
            <v>0</v>
          </cell>
          <cell r="DX571">
            <v>0</v>
          </cell>
          <cell r="DY571">
            <v>0</v>
          </cell>
          <cell r="DZ571">
            <v>0</v>
          </cell>
          <cell r="EA571">
            <v>0</v>
          </cell>
          <cell r="EB571">
            <v>0</v>
          </cell>
          <cell r="EC571">
            <v>0</v>
          </cell>
          <cell r="ED571">
            <v>0</v>
          </cell>
          <cell r="EE571">
            <v>0</v>
          </cell>
          <cell r="EF571">
            <v>0</v>
          </cell>
          <cell r="EG571">
            <v>0</v>
          </cell>
          <cell r="EH571">
            <v>0</v>
          </cell>
          <cell r="EI571">
            <v>0</v>
          </cell>
          <cell r="EJ571">
            <v>0</v>
          </cell>
          <cell r="EK571">
            <v>0</v>
          </cell>
          <cell r="EL571">
            <v>1.0166666666666666</v>
          </cell>
          <cell r="EM571">
            <v>0</v>
          </cell>
          <cell r="EN571">
            <v>0</v>
          </cell>
          <cell r="EO571">
            <v>0</v>
          </cell>
          <cell r="EP571">
            <v>0</v>
          </cell>
          <cell r="EQ571">
            <v>0</v>
          </cell>
          <cell r="ER571">
            <v>1.0166666666666666</v>
          </cell>
          <cell r="ES571">
            <v>0</v>
          </cell>
          <cell r="ET571">
            <v>0</v>
          </cell>
          <cell r="EU571">
            <v>0</v>
          </cell>
          <cell r="EV571">
            <v>0</v>
          </cell>
          <cell r="EW571">
            <v>0</v>
          </cell>
          <cell r="EX571">
            <v>0</v>
          </cell>
          <cell r="EY571">
            <v>0</v>
          </cell>
          <cell r="EZ571">
            <v>0</v>
          </cell>
          <cell r="FA571">
            <v>0</v>
          </cell>
          <cell r="FB571">
            <v>0</v>
          </cell>
          <cell r="FC571">
            <v>0</v>
          </cell>
          <cell r="FD571">
            <v>0</v>
          </cell>
          <cell r="FE571">
            <v>0</v>
          </cell>
          <cell r="FF571">
            <v>0</v>
          </cell>
          <cell r="FG571">
            <v>0</v>
          </cell>
          <cell r="FH571">
            <v>0</v>
          </cell>
          <cell r="FI571">
            <v>0</v>
          </cell>
          <cell r="FJ571">
            <v>0</v>
          </cell>
          <cell r="FK571">
            <v>0</v>
          </cell>
          <cell r="FL571">
            <v>0</v>
          </cell>
          <cell r="FM571">
            <v>0</v>
          </cell>
          <cell r="FN571">
            <v>0</v>
          </cell>
          <cell r="FO571">
            <v>0</v>
          </cell>
          <cell r="FP571">
            <v>0</v>
          </cell>
          <cell r="FQ571">
            <v>0</v>
          </cell>
          <cell r="FR571">
            <v>0</v>
          </cell>
          <cell r="FS571">
            <v>0</v>
          </cell>
          <cell r="FT571">
            <v>0</v>
          </cell>
          <cell r="FU571">
            <v>0</v>
          </cell>
          <cell r="FV571">
            <v>0</v>
          </cell>
          <cell r="FW571">
            <v>0</v>
          </cell>
          <cell r="FX571">
            <v>0</v>
          </cell>
          <cell r="FY571">
            <v>0</v>
          </cell>
          <cell r="GB571">
            <v>123503</v>
          </cell>
        </row>
        <row r="572">
          <cell r="H572" t="str">
            <v>Nguyễn Thị Huỳnh Mai</v>
          </cell>
          <cell r="I572" t="str">
            <v>Hậu Giang</v>
          </cell>
          <cell r="J572" t="str">
            <v>MIX</v>
          </cell>
          <cell r="M572">
            <v>1</v>
          </cell>
          <cell r="N572">
            <v>1</v>
          </cell>
          <cell r="P572">
            <v>0</v>
          </cell>
          <cell r="Q572">
            <v>30</v>
          </cell>
          <cell r="R572">
            <v>30</v>
          </cell>
          <cell r="S572">
            <v>1</v>
          </cell>
          <cell r="T572">
            <v>21</v>
          </cell>
          <cell r="U572">
            <v>2</v>
          </cell>
          <cell r="V572">
            <v>9.5238095238095233E-2</v>
          </cell>
          <cell r="W572">
            <v>2</v>
          </cell>
          <cell r="X572">
            <v>0</v>
          </cell>
          <cell r="Y572">
            <v>0</v>
          </cell>
          <cell r="Z572">
            <v>0</v>
          </cell>
          <cell r="AA572">
            <v>10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2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 t="str">
            <v/>
          </cell>
          <cell r="BS572">
            <v>1</v>
          </cell>
          <cell r="BT572">
            <v>0</v>
          </cell>
          <cell r="BU572">
            <v>2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10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5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0</v>
          </cell>
          <cell r="CN572">
            <v>5</v>
          </cell>
          <cell r="CO572">
            <v>0</v>
          </cell>
          <cell r="CP572">
            <v>5</v>
          </cell>
          <cell r="CQ572">
            <v>0</v>
          </cell>
          <cell r="CR572">
            <v>0</v>
          </cell>
          <cell r="CS572">
            <v>0</v>
          </cell>
          <cell r="CT572">
            <v>0</v>
          </cell>
          <cell r="CU572">
            <v>10</v>
          </cell>
          <cell r="CV572">
            <v>0</v>
          </cell>
          <cell r="CW572">
            <v>0</v>
          </cell>
          <cell r="CX572">
            <v>0</v>
          </cell>
          <cell r="CY572">
            <v>0</v>
          </cell>
          <cell r="CZ572">
            <v>0</v>
          </cell>
          <cell r="DA572">
            <v>0</v>
          </cell>
          <cell r="DB572">
            <v>0</v>
          </cell>
          <cell r="DC572">
            <v>0</v>
          </cell>
          <cell r="DD572">
            <v>10</v>
          </cell>
          <cell r="DE572">
            <v>0</v>
          </cell>
          <cell r="DF572">
            <v>0</v>
          </cell>
          <cell r="DG572">
            <v>0</v>
          </cell>
          <cell r="DH572">
            <v>0</v>
          </cell>
          <cell r="DI572">
            <v>0</v>
          </cell>
          <cell r="DJ572">
            <v>0</v>
          </cell>
          <cell r="DK572">
            <v>0</v>
          </cell>
          <cell r="DL572">
            <v>0</v>
          </cell>
          <cell r="DM572">
            <v>0</v>
          </cell>
          <cell r="DN572">
            <v>0</v>
          </cell>
          <cell r="DO572">
            <v>0</v>
          </cell>
          <cell r="DP572">
            <v>0</v>
          </cell>
          <cell r="DQ572">
            <v>0</v>
          </cell>
          <cell r="DR572">
            <v>0</v>
          </cell>
          <cell r="DS572">
            <v>0</v>
          </cell>
          <cell r="DT572">
            <v>0</v>
          </cell>
          <cell r="DU572">
            <v>0</v>
          </cell>
          <cell r="DV572">
            <v>0</v>
          </cell>
          <cell r="DW572">
            <v>0</v>
          </cell>
          <cell r="DX572">
            <v>0</v>
          </cell>
          <cell r="DY572">
            <v>0</v>
          </cell>
          <cell r="DZ572">
            <v>0</v>
          </cell>
          <cell r="EA572">
            <v>0</v>
          </cell>
          <cell r="EB572">
            <v>0</v>
          </cell>
          <cell r="EC572">
            <v>0</v>
          </cell>
          <cell r="ED572">
            <v>0</v>
          </cell>
          <cell r="EE572">
            <v>0</v>
          </cell>
          <cell r="EF572">
            <v>0</v>
          </cell>
          <cell r="EG572">
            <v>0</v>
          </cell>
          <cell r="EH572">
            <v>0</v>
          </cell>
          <cell r="EI572">
            <v>0</v>
          </cell>
          <cell r="EJ572">
            <v>0</v>
          </cell>
          <cell r="EK572">
            <v>0</v>
          </cell>
          <cell r="EL572">
            <v>3.3333333333333333E-2</v>
          </cell>
          <cell r="EM572">
            <v>0</v>
          </cell>
          <cell r="EN572">
            <v>0</v>
          </cell>
          <cell r="EO572">
            <v>0</v>
          </cell>
          <cell r="EP572">
            <v>0</v>
          </cell>
          <cell r="EQ572">
            <v>0</v>
          </cell>
          <cell r="ER572">
            <v>3.3333333333333333E-2</v>
          </cell>
          <cell r="ES572">
            <v>0</v>
          </cell>
          <cell r="ET572">
            <v>0</v>
          </cell>
          <cell r="EU572">
            <v>0</v>
          </cell>
          <cell r="EV572">
            <v>0</v>
          </cell>
          <cell r="EW572">
            <v>0</v>
          </cell>
          <cell r="EX572">
            <v>0</v>
          </cell>
          <cell r="EY572">
            <v>0</v>
          </cell>
          <cell r="EZ572">
            <v>0</v>
          </cell>
          <cell r="FA572">
            <v>0</v>
          </cell>
          <cell r="FB572">
            <v>0</v>
          </cell>
          <cell r="FC572">
            <v>0</v>
          </cell>
          <cell r="FD572">
            <v>0</v>
          </cell>
          <cell r="FE572">
            <v>0</v>
          </cell>
          <cell r="FF572">
            <v>0</v>
          </cell>
          <cell r="FG572">
            <v>0</v>
          </cell>
          <cell r="FH572">
            <v>0</v>
          </cell>
          <cell r="FI572">
            <v>0</v>
          </cell>
          <cell r="FJ572">
            <v>0</v>
          </cell>
          <cell r="FK572">
            <v>0</v>
          </cell>
          <cell r="FL572">
            <v>0</v>
          </cell>
          <cell r="FM572">
            <v>0</v>
          </cell>
          <cell r="FN572">
            <v>0</v>
          </cell>
          <cell r="FO572">
            <v>0</v>
          </cell>
          <cell r="FP572">
            <v>0</v>
          </cell>
          <cell r="FQ572">
            <v>0</v>
          </cell>
          <cell r="FR572">
            <v>0</v>
          </cell>
          <cell r="FS572">
            <v>0</v>
          </cell>
          <cell r="FT572">
            <v>0</v>
          </cell>
          <cell r="FU572">
            <v>0</v>
          </cell>
          <cell r="FV572">
            <v>0</v>
          </cell>
          <cell r="FW572">
            <v>0</v>
          </cell>
          <cell r="FX572">
            <v>0</v>
          </cell>
          <cell r="FY572">
            <v>0</v>
          </cell>
          <cell r="GB572">
            <v>122551</v>
          </cell>
        </row>
        <row r="573">
          <cell r="H573" t="str">
            <v xml:space="preserve">Nguyễn Thị Ánh Nguyệt </v>
          </cell>
          <cell r="I573" t="str">
            <v>Thanh Hóa</v>
          </cell>
          <cell r="J573" t="str">
            <v>MIX</v>
          </cell>
          <cell r="M573">
            <v>1</v>
          </cell>
          <cell r="N573">
            <v>1</v>
          </cell>
          <cell r="P573">
            <v>0</v>
          </cell>
          <cell r="Q573">
            <v>30</v>
          </cell>
          <cell r="R573">
            <v>30</v>
          </cell>
          <cell r="S573">
            <v>1</v>
          </cell>
          <cell r="T573">
            <v>21</v>
          </cell>
          <cell r="U573">
            <v>25</v>
          </cell>
          <cell r="V573">
            <v>1.1904761904761905</v>
          </cell>
          <cell r="W573">
            <v>25</v>
          </cell>
          <cell r="X573">
            <v>0</v>
          </cell>
          <cell r="Y573">
            <v>0</v>
          </cell>
          <cell r="Z573">
            <v>0</v>
          </cell>
          <cell r="AA573">
            <v>1725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25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25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25</v>
          </cell>
          <cell r="BA573">
            <v>0</v>
          </cell>
          <cell r="BB573">
            <v>25</v>
          </cell>
          <cell r="BC573">
            <v>25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 t="str">
            <v/>
          </cell>
          <cell r="BS573">
            <v>5</v>
          </cell>
          <cell r="BT573">
            <v>0</v>
          </cell>
          <cell r="BU573">
            <v>0</v>
          </cell>
          <cell r="BV573">
            <v>0</v>
          </cell>
          <cell r="BW573">
            <v>25</v>
          </cell>
          <cell r="BX573">
            <v>0</v>
          </cell>
          <cell r="BY573">
            <v>0</v>
          </cell>
          <cell r="BZ573">
            <v>0</v>
          </cell>
          <cell r="CA573">
            <v>0</v>
          </cell>
          <cell r="CB573">
            <v>0</v>
          </cell>
          <cell r="CC573">
            <v>1725</v>
          </cell>
          <cell r="CD573">
            <v>0</v>
          </cell>
          <cell r="CE573">
            <v>0</v>
          </cell>
          <cell r="CF573">
            <v>0</v>
          </cell>
          <cell r="CG573">
            <v>0</v>
          </cell>
          <cell r="CH573">
            <v>0</v>
          </cell>
          <cell r="CI573">
            <v>69</v>
          </cell>
          <cell r="CJ573">
            <v>0</v>
          </cell>
          <cell r="CK573">
            <v>0</v>
          </cell>
          <cell r="CL573">
            <v>0</v>
          </cell>
          <cell r="CM573">
            <v>0</v>
          </cell>
          <cell r="CN573">
            <v>69</v>
          </cell>
          <cell r="CO573">
            <v>0</v>
          </cell>
          <cell r="CP573">
            <v>69</v>
          </cell>
          <cell r="CQ573">
            <v>0</v>
          </cell>
          <cell r="CR573">
            <v>0</v>
          </cell>
          <cell r="CS573">
            <v>0</v>
          </cell>
          <cell r="CT573">
            <v>0</v>
          </cell>
          <cell r="CU573">
            <v>1725</v>
          </cell>
          <cell r="CV573">
            <v>0</v>
          </cell>
          <cell r="CW573">
            <v>0</v>
          </cell>
          <cell r="CX573">
            <v>0</v>
          </cell>
          <cell r="CY573">
            <v>0</v>
          </cell>
          <cell r="CZ573">
            <v>800</v>
          </cell>
          <cell r="DA573">
            <v>0</v>
          </cell>
          <cell r="DB573">
            <v>0</v>
          </cell>
          <cell r="DC573">
            <v>0</v>
          </cell>
          <cell r="DD573">
            <v>0</v>
          </cell>
          <cell r="DE573">
            <v>200</v>
          </cell>
          <cell r="DF573">
            <v>0</v>
          </cell>
          <cell r="DG573">
            <v>0</v>
          </cell>
          <cell r="DH573">
            <v>0</v>
          </cell>
          <cell r="DI573">
            <v>0</v>
          </cell>
          <cell r="DJ573">
            <v>0</v>
          </cell>
          <cell r="DK573">
            <v>0</v>
          </cell>
          <cell r="DL573">
            <v>0</v>
          </cell>
          <cell r="DM573">
            <v>0</v>
          </cell>
          <cell r="DN573">
            <v>0</v>
          </cell>
          <cell r="DO573">
            <v>0</v>
          </cell>
          <cell r="DP573">
            <v>0</v>
          </cell>
          <cell r="DQ573">
            <v>0</v>
          </cell>
          <cell r="DR573">
            <v>0</v>
          </cell>
          <cell r="DS573">
            <v>0</v>
          </cell>
          <cell r="DT573">
            <v>400</v>
          </cell>
          <cell r="DU573">
            <v>0</v>
          </cell>
          <cell r="DV573">
            <v>125</v>
          </cell>
          <cell r="DW573">
            <v>200</v>
          </cell>
          <cell r="DX573">
            <v>0</v>
          </cell>
          <cell r="DY573">
            <v>0</v>
          </cell>
          <cell r="DZ573">
            <v>0</v>
          </cell>
          <cell r="EA573">
            <v>0</v>
          </cell>
          <cell r="EB573">
            <v>0</v>
          </cell>
          <cell r="EC573">
            <v>0</v>
          </cell>
          <cell r="ED573">
            <v>0</v>
          </cell>
          <cell r="EE573">
            <v>0</v>
          </cell>
          <cell r="EF573">
            <v>0</v>
          </cell>
          <cell r="EG573">
            <v>0</v>
          </cell>
          <cell r="EH573">
            <v>0</v>
          </cell>
          <cell r="EI573">
            <v>0</v>
          </cell>
          <cell r="EJ573">
            <v>0</v>
          </cell>
          <cell r="EK573">
            <v>0</v>
          </cell>
          <cell r="EL573">
            <v>8.7499999999999982</v>
          </cell>
          <cell r="EM573">
            <v>0</v>
          </cell>
          <cell r="EN573">
            <v>4.1666666666666652</v>
          </cell>
          <cell r="EO573">
            <v>0</v>
          </cell>
          <cell r="EP573">
            <v>0</v>
          </cell>
          <cell r="EQ573">
            <v>0</v>
          </cell>
          <cell r="ER573">
            <v>0</v>
          </cell>
          <cell r="ES573">
            <v>1.0416666666666663</v>
          </cell>
          <cell r="ET573">
            <v>0</v>
          </cell>
          <cell r="EU573">
            <v>0</v>
          </cell>
          <cell r="EV573">
            <v>0</v>
          </cell>
          <cell r="EW573">
            <v>0</v>
          </cell>
          <cell r="EX573">
            <v>0</v>
          </cell>
          <cell r="EY573">
            <v>0</v>
          </cell>
          <cell r="EZ573">
            <v>0</v>
          </cell>
          <cell r="FA573">
            <v>0</v>
          </cell>
          <cell r="FB573">
            <v>0</v>
          </cell>
          <cell r="FC573">
            <v>0</v>
          </cell>
          <cell r="FD573">
            <v>0</v>
          </cell>
          <cell r="FE573">
            <v>0</v>
          </cell>
          <cell r="FF573">
            <v>0</v>
          </cell>
          <cell r="FG573">
            <v>0</v>
          </cell>
          <cell r="FH573">
            <v>2.0833333333333326</v>
          </cell>
          <cell r="FI573">
            <v>0</v>
          </cell>
          <cell r="FJ573">
            <v>0.41666666666666663</v>
          </cell>
          <cell r="FK573">
            <v>1.0416666666666663</v>
          </cell>
          <cell r="FL573">
            <v>0</v>
          </cell>
          <cell r="FM573">
            <v>0</v>
          </cell>
          <cell r="FN573">
            <v>0</v>
          </cell>
          <cell r="FO573">
            <v>0</v>
          </cell>
          <cell r="FP573">
            <v>0</v>
          </cell>
          <cell r="FQ573">
            <v>0</v>
          </cell>
          <cell r="FR573">
            <v>0</v>
          </cell>
          <cell r="FS573">
            <v>0</v>
          </cell>
          <cell r="FT573">
            <v>0</v>
          </cell>
          <cell r="FU573">
            <v>0</v>
          </cell>
          <cell r="FV573">
            <v>0</v>
          </cell>
          <cell r="FW573">
            <v>0</v>
          </cell>
          <cell r="FX573">
            <v>0</v>
          </cell>
          <cell r="FY573">
            <v>0</v>
          </cell>
          <cell r="GB573">
            <v>32381.5</v>
          </cell>
        </row>
        <row r="574">
          <cell r="H574" t="str">
            <v>Lê Như Tiên</v>
          </cell>
          <cell r="I574" t="str">
            <v>Huyện Bình Chánh- Bình Tân</v>
          </cell>
          <cell r="J574" t="str">
            <v>MIX</v>
          </cell>
          <cell r="M574">
            <v>0</v>
          </cell>
          <cell r="N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 t="str">
            <v/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0</v>
          </cell>
          <cell r="CN574">
            <v>0</v>
          </cell>
          <cell r="CO574">
            <v>0</v>
          </cell>
          <cell r="CP574">
            <v>0</v>
          </cell>
          <cell r="CQ574">
            <v>0</v>
          </cell>
          <cell r="CR574">
            <v>0</v>
          </cell>
          <cell r="CS574">
            <v>0</v>
          </cell>
          <cell r="CT574">
            <v>0</v>
          </cell>
          <cell r="CU574">
            <v>0</v>
          </cell>
          <cell r="CV574">
            <v>0</v>
          </cell>
          <cell r="CW574">
            <v>0</v>
          </cell>
          <cell r="CX574">
            <v>0</v>
          </cell>
          <cell r="CY574">
            <v>0</v>
          </cell>
          <cell r="CZ574">
            <v>0</v>
          </cell>
          <cell r="DA574">
            <v>0</v>
          </cell>
          <cell r="DB574">
            <v>0</v>
          </cell>
          <cell r="DC574">
            <v>0</v>
          </cell>
          <cell r="DD574">
            <v>0</v>
          </cell>
          <cell r="DE574">
            <v>0</v>
          </cell>
          <cell r="DF574">
            <v>0</v>
          </cell>
          <cell r="DG574">
            <v>0</v>
          </cell>
          <cell r="DH574">
            <v>0</v>
          </cell>
          <cell r="DI574">
            <v>0</v>
          </cell>
          <cell r="DJ574">
            <v>0</v>
          </cell>
          <cell r="DK574">
            <v>0</v>
          </cell>
          <cell r="DL574">
            <v>0</v>
          </cell>
          <cell r="DM574">
            <v>0</v>
          </cell>
          <cell r="DN574">
            <v>0</v>
          </cell>
          <cell r="DO574">
            <v>0</v>
          </cell>
          <cell r="DP574">
            <v>0</v>
          </cell>
          <cell r="DQ574">
            <v>0</v>
          </cell>
          <cell r="DR574">
            <v>0</v>
          </cell>
          <cell r="DS574">
            <v>0</v>
          </cell>
          <cell r="DT574">
            <v>0</v>
          </cell>
          <cell r="DU574">
            <v>0</v>
          </cell>
          <cell r="DV574">
            <v>0</v>
          </cell>
          <cell r="DW574">
            <v>0</v>
          </cell>
          <cell r="DX574">
            <v>0</v>
          </cell>
          <cell r="DY574">
            <v>0</v>
          </cell>
          <cell r="DZ574">
            <v>0</v>
          </cell>
          <cell r="EA574">
            <v>0</v>
          </cell>
          <cell r="EB574">
            <v>0</v>
          </cell>
          <cell r="EC574">
            <v>0</v>
          </cell>
          <cell r="ED574">
            <v>0</v>
          </cell>
          <cell r="EE574">
            <v>0</v>
          </cell>
          <cell r="EF574">
            <v>0</v>
          </cell>
          <cell r="EG574">
            <v>0</v>
          </cell>
          <cell r="EH574">
            <v>0</v>
          </cell>
          <cell r="EI574">
            <v>0</v>
          </cell>
          <cell r="EJ574">
            <v>0</v>
          </cell>
          <cell r="EK574">
            <v>0</v>
          </cell>
          <cell r="EL574">
            <v>0</v>
          </cell>
          <cell r="EM574">
            <v>0</v>
          </cell>
          <cell r="EN574">
            <v>0</v>
          </cell>
          <cell r="EO574">
            <v>0</v>
          </cell>
          <cell r="EP574">
            <v>0</v>
          </cell>
          <cell r="EQ574">
            <v>0</v>
          </cell>
          <cell r="ER574">
            <v>0</v>
          </cell>
          <cell r="ES574">
            <v>0</v>
          </cell>
          <cell r="ET574">
            <v>0</v>
          </cell>
          <cell r="EU574">
            <v>0</v>
          </cell>
          <cell r="EV574">
            <v>0</v>
          </cell>
          <cell r="EW574">
            <v>0</v>
          </cell>
          <cell r="EX574">
            <v>0</v>
          </cell>
          <cell r="EY574">
            <v>0</v>
          </cell>
          <cell r="EZ574">
            <v>0</v>
          </cell>
          <cell r="FA574">
            <v>0</v>
          </cell>
          <cell r="FB574">
            <v>0</v>
          </cell>
          <cell r="FC574">
            <v>0</v>
          </cell>
          <cell r="FD574">
            <v>0</v>
          </cell>
          <cell r="FE574">
            <v>0</v>
          </cell>
          <cell r="FF574">
            <v>0</v>
          </cell>
          <cell r="FG574">
            <v>0</v>
          </cell>
          <cell r="FH574">
            <v>0</v>
          </cell>
          <cell r="FI574">
            <v>0</v>
          </cell>
          <cell r="FJ574">
            <v>0</v>
          </cell>
          <cell r="FK574">
            <v>0</v>
          </cell>
          <cell r="FL574">
            <v>0</v>
          </cell>
          <cell r="FM574">
            <v>0</v>
          </cell>
          <cell r="FN574">
            <v>0</v>
          </cell>
          <cell r="FO574">
            <v>0</v>
          </cell>
          <cell r="FP574">
            <v>0</v>
          </cell>
          <cell r="FQ574">
            <v>0</v>
          </cell>
          <cell r="FR574">
            <v>0</v>
          </cell>
          <cell r="FS574">
            <v>0</v>
          </cell>
          <cell r="FT574">
            <v>0</v>
          </cell>
          <cell r="FU574">
            <v>0</v>
          </cell>
          <cell r="FV574">
            <v>0</v>
          </cell>
          <cell r="FW574">
            <v>0</v>
          </cell>
          <cell r="FX574">
            <v>0</v>
          </cell>
          <cell r="FY574">
            <v>0</v>
          </cell>
          <cell r="GB574">
            <v>21682</v>
          </cell>
        </row>
        <row r="575">
          <cell r="H575" t="str">
            <v>Húa Đông Hồ</v>
          </cell>
          <cell r="I575" t="str">
            <v>Kiên Giang-Rạch Giá</v>
          </cell>
          <cell r="J575" t="str">
            <v>MIX</v>
          </cell>
          <cell r="M575">
            <v>0</v>
          </cell>
          <cell r="N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 t="str">
            <v/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0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0</v>
          </cell>
          <cell r="CN575">
            <v>0</v>
          </cell>
          <cell r="CO575">
            <v>0</v>
          </cell>
          <cell r="CP575">
            <v>0</v>
          </cell>
          <cell r="CQ575">
            <v>0</v>
          </cell>
          <cell r="CR575">
            <v>0</v>
          </cell>
          <cell r="CS575">
            <v>0</v>
          </cell>
          <cell r="CT575">
            <v>0</v>
          </cell>
          <cell r="CU575">
            <v>0</v>
          </cell>
          <cell r="CV575">
            <v>0</v>
          </cell>
          <cell r="CW575">
            <v>0</v>
          </cell>
          <cell r="CX575">
            <v>0</v>
          </cell>
          <cell r="CY575">
            <v>0</v>
          </cell>
          <cell r="CZ575">
            <v>0</v>
          </cell>
          <cell r="DA575">
            <v>0</v>
          </cell>
          <cell r="DB575">
            <v>0</v>
          </cell>
          <cell r="DC575">
            <v>0</v>
          </cell>
          <cell r="DD575">
            <v>0</v>
          </cell>
          <cell r="DE575">
            <v>0</v>
          </cell>
          <cell r="DF575">
            <v>0</v>
          </cell>
          <cell r="DG575">
            <v>0</v>
          </cell>
          <cell r="DH575">
            <v>0</v>
          </cell>
          <cell r="DI575">
            <v>0</v>
          </cell>
          <cell r="DJ575">
            <v>0</v>
          </cell>
          <cell r="DK575">
            <v>0</v>
          </cell>
          <cell r="DL575">
            <v>0</v>
          </cell>
          <cell r="DM575">
            <v>0</v>
          </cell>
          <cell r="DN575">
            <v>0</v>
          </cell>
          <cell r="DO575">
            <v>0</v>
          </cell>
          <cell r="DP575">
            <v>0</v>
          </cell>
          <cell r="DQ575">
            <v>0</v>
          </cell>
          <cell r="DR575">
            <v>0</v>
          </cell>
          <cell r="DS575">
            <v>0</v>
          </cell>
          <cell r="DT575">
            <v>0</v>
          </cell>
          <cell r="DU575">
            <v>0</v>
          </cell>
          <cell r="DV575">
            <v>0</v>
          </cell>
          <cell r="DW575">
            <v>0</v>
          </cell>
          <cell r="DX575">
            <v>0</v>
          </cell>
          <cell r="DY575">
            <v>0</v>
          </cell>
          <cell r="DZ575">
            <v>0</v>
          </cell>
          <cell r="EA575">
            <v>0</v>
          </cell>
          <cell r="EB575">
            <v>0</v>
          </cell>
          <cell r="EC575">
            <v>0</v>
          </cell>
          <cell r="ED575">
            <v>0</v>
          </cell>
          <cell r="EE575">
            <v>0</v>
          </cell>
          <cell r="EF575">
            <v>0</v>
          </cell>
          <cell r="EG575">
            <v>0</v>
          </cell>
          <cell r="EH575">
            <v>0</v>
          </cell>
          <cell r="EI575">
            <v>0</v>
          </cell>
          <cell r="EJ575">
            <v>0</v>
          </cell>
          <cell r="EK575">
            <v>0</v>
          </cell>
          <cell r="EL575">
            <v>0</v>
          </cell>
          <cell r="EM575">
            <v>0</v>
          </cell>
          <cell r="EN575">
            <v>0</v>
          </cell>
          <cell r="EO575">
            <v>0</v>
          </cell>
          <cell r="EP575">
            <v>0</v>
          </cell>
          <cell r="EQ575">
            <v>0</v>
          </cell>
          <cell r="ER575">
            <v>0</v>
          </cell>
          <cell r="ES575">
            <v>0</v>
          </cell>
          <cell r="ET575">
            <v>0</v>
          </cell>
          <cell r="EU575">
            <v>0</v>
          </cell>
          <cell r="EV575">
            <v>0</v>
          </cell>
          <cell r="EW575">
            <v>0</v>
          </cell>
          <cell r="EX575">
            <v>0</v>
          </cell>
          <cell r="EY575">
            <v>0</v>
          </cell>
          <cell r="EZ575">
            <v>0</v>
          </cell>
          <cell r="FA575">
            <v>0</v>
          </cell>
          <cell r="FB575">
            <v>0</v>
          </cell>
          <cell r="FC575">
            <v>0</v>
          </cell>
          <cell r="FD575">
            <v>0</v>
          </cell>
          <cell r="FE575">
            <v>0</v>
          </cell>
          <cell r="FF575">
            <v>0</v>
          </cell>
          <cell r="FG575">
            <v>0</v>
          </cell>
          <cell r="FH575">
            <v>0</v>
          </cell>
          <cell r="FI575">
            <v>0</v>
          </cell>
          <cell r="FJ575">
            <v>0</v>
          </cell>
          <cell r="FK575">
            <v>0</v>
          </cell>
          <cell r="FL575">
            <v>0</v>
          </cell>
          <cell r="FM575">
            <v>0</v>
          </cell>
          <cell r="FN575">
            <v>0</v>
          </cell>
          <cell r="FO575">
            <v>0</v>
          </cell>
          <cell r="FP575">
            <v>0</v>
          </cell>
          <cell r="FQ575">
            <v>0</v>
          </cell>
          <cell r="FR575">
            <v>0</v>
          </cell>
          <cell r="FS575">
            <v>0</v>
          </cell>
          <cell r="FT575">
            <v>0</v>
          </cell>
          <cell r="FU575">
            <v>0</v>
          </cell>
          <cell r="FV575">
            <v>0</v>
          </cell>
          <cell r="FW575">
            <v>0</v>
          </cell>
          <cell r="FX575">
            <v>0</v>
          </cell>
          <cell r="FY575">
            <v>0</v>
          </cell>
          <cell r="GB575">
            <v>1230</v>
          </cell>
        </row>
        <row r="576">
          <cell r="H576" t="str">
            <v>Phan Văn Việt</v>
          </cell>
          <cell r="I576" t="str">
            <v>Hóc Môn- Củ Chi- Quận 12</v>
          </cell>
          <cell r="J576" t="str">
            <v>MIX</v>
          </cell>
          <cell r="M576">
            <v>0</v>
          </cell>
          <cell r="N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 t="str">
            <v/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0</v>
          </cell>
          <cell r="CN576">
            <v>0</v>
          </cell>
          <cell r="CO576">
            <v>0</v>
          </cell>
          <cell r="CP576">
            <v>0</v>
          </cell>
          <cell r="CQ576">
            <v>0</v>
          </cell>
          <cell r="CR576">
            <v>0</v>
          </cell>
          <cell r="CS576">
            <v>0</v>
          </cell>
          <cell r="CT576">
            <v>0</v>
          </cell>
          <cell r="CU576">
            <v>0</v>
          </cell>
          <cell r="CV576">
            <v>0</v>
          </cell>
          <cell r="CW576">
            <v>0</v>
          </cell>
          <cell r="CX576">
            <v>0</v>
          </cell>
          <cell r="CY576">
            <v>0</v>
          </cell>
          <cell r="CZ576">
            <v>0</v>
          </cell>
          <cell r="DA576">
            <v>0</v>
          </cell>
          <cell r="DB576">
            <v>0</v>
          </cell>
          <cell r="DC576">
            <v>0</v>
          </cell>
          <cell r="DD576">
            <v>0</v>
          </cell>
          <cell r="DE576">
            <v>0</v>
          </cell>
          <cell r="DF576">
            <v>0</v>
          </cell>
          <cell r="DG576">
            <v>0</v>
          </cell>
          <cell r="DH576">
            <v>0</v>
          </cell>
          <cell r="DI576">
            <v>0</v>
          </cell>
          <cell r="DJ576">
            <v>0</v>
          </cell>
          <cell r="DK576">
            <v>0</v>
          </cell>
          <cell r="DL576">
            <v>0</v>
          </cell>
          <cell r="DM576">
            <v>0</v>
          </cell>
          <cell r="DN576">
            <v>0</v>
          </cell>
          <cell r="DO576">
            <v>0</v>
          </cell>
          <cell r="DP576">
            <v>0</v>
          </cell>
          <cell r="DQ576">
            <v>0</v>
          </cell>
          <cell r="DR576">
            <v>0</v>
          </cell>
          <cell r="DS576">
            <v>0</v>
          </cell>
          <cell r="DT576">
            <v>0</v>
          </cell>
          <cell r="DU576">
            <v>0</v>
          </cell>
          <cell r="DV576">
            <v>0</v>
          </cell>
          <cell r="DW576">
            <v>0</v>
          </cell>
          <cell r="DX576">
            <v>0</v>
          </cell>
          <cell r="DY576">
            <v>0</v>
          </cell>
          <cell r="DZ576">
            <v>0</v>
          </cell>
          <cell r="EA576">
            <v>0</v>
          </cell>
          <cell r="EB576">
            <v>0</v>
          </cell>
          <cell r="EC576">
            <v>0</v>
          </cell>
          <cell r="ED576">
            <v>0</v>
          </cell>
          <cell r="EE576">
            <v>0</v>
          </cell>
          <cell r="EF576">
            <v>0</v>
          </cell>
          <cell r="EG576">
            <v>0</v>
          </cell>
          <cell r="EH576">
            <v>0</v>
          </cell>
          <cell r="EI576">
            <v>0</v>
          </cell>
          <cell r="EJ576">
            <v>0</v>
          </cell>
          <cell r="EK576">
            <v>0</v>
          </cell>
          <cell r="EL576">
            <v>0</v>
          </cell>
          <cell r="EM576">
            <v>0</v>
          </cell>
          <cell r="EN576">
            <v>0</v>
          </cell>
          <cell r="EO576">
            <v>0</v>
          </cell>
          <cell r="EP576">
            <v>0</v>
          </cell>
          <cell r="EQ576">
            <v>0</v>
          </cell>
          <cell r="ER576">
            <v>0</v>
          </cell>
          <cell r="ES576">
            <v>0</v>
          </cell>
          <cell r="ET576">
            <v>0</v>
          </cell>
          <cell r="EU576">
            <v>0</v>
          </cell>
          <cell r="EV576">
            <v>0</v>
          </cell>
          <cell r="EW576">
            <v>0</v>
          </cell>
          <cell r="EX576">
            <v>0</v>
          </cell>
          <cell r="EY576">
            <v>0</v>
          </cell>
          <cell r="EZ576">
            <v>0</v>
          </cell>
          <cell r="FA576">
            <v>0</v>
          </cell>
          <cell r="FB576">
            <v>0</v>
          </cell>
          <cell r="FC576">
            <v>0</v>
          </cell>
          <cell r="FD576">
            <v>0</v>
          </cell>
          <cell r="FE576">
            <v>0</v>
          </cell>
          <cell r="FF576">
            <v>0</v>
          </cell>
          <cell r="FG576">
            <v>0</v>
          </cell>
          <cell r="FH576">
            <v>0</v>
          </cell>
          <cell r="FI576">
            <v>0</v>
          </cell>
          <cell r="FJ576">
            <v>0</v>
          </cell>
          <cell r="FK576">
            <v>0</v>
          </cell>
          <cell r="FL576">
            <v>0</v>
          </cell>
          <cell r="FM576">
            <v>0</v>
          </cell>
          <cell r="FN576">
            <v>0</v>
          </cell>
          <cell r="FO576">
            <v>0</v>
          </cell>
          <cell r="FP576">
            <v>0</v>
          </cell>
          <cell r="FQ576">
            <v>0</v>
          </cell>
          <cell r="FR576">
            <v>0</v>
          </cell>
          <cell r="FS576">
            <v>0</v>
          </cell>
          <cell r="FT576">
            <v>0</v>
          </cell>
          <cell r="FU576">
            <v>0</v>
          </cell>
          <cell r="FV576">
            <v>0</v>
          </cell>
          <cell r="FW576">
            <v>0</v>
          </cell>
          <cell r="FX576">
            <v>0</v>
          </cell>
          <cell r="FY576">
            <v>0</v>
          </cell>
          <cell r="GB576">
            <v>57289</v>
          </cell>
        </row>
        <row r="577">
          <cell r="H577" t="str">
            <v>nguyễn tiến hải</v>
          </cell>
          <cell r="I577" t="str">
            <v>Củ Chi</v>
          </cell>
          <cell r="J577" t="str">
            <v>MIX</v>
          </cell>
          <cell r="M577">
            <v>0</v>
          </cell>
          <cell r="N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 t="str">
            <v/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0</v>
          </cell>
          <cell r="CN577">
            <v>0</v>
          </cell>
          <cell r="CO577">
            <v>0</v>
          </cell>
          <cell r="CP577">
            <v>0</v>
          </cell>
          <cell r="CQ577">
            <v>0</v>
          </cell>
          <cell r="CR577">
            <v>0</v>
          </cell>
          <cell r="CS577">
            <v>0</v>
          </cell>
          <cell r="CT577">
            <v>0</v>
          </cell>
          <cell r="CU577">
            <v>0</v>
          </cell>
          <cell r="CV577">
            <v>0</v>
          </cell>
          <cell r="CW577">
            <v>0</v>
          </cell>
          <cell r="CX577">
            <v>0</v>
          </cell>
          <cell r="CY577">
            <v>0</v>
          </cell>
          <cell r="CZ577">
            <v>0</v>
          </cell>
          <cell r="DA577">
            <v>0</v>
          </cell>
          <cell r="DB577">
            <v>0</v>
          </cell>
          <cell r="DC577">
            <v>0</v>
          </cell>
          <cell r="DD577">
            <v>0</v>
          </cell>
          <cell r="DE577">
            <v>0</v>
          </cell>
          <cell r="DF577">
            <v>0</v>
          </cell>
          <cell r="DG577">
            <v>0</v>
          </cell>
          <cell r="DH577">
            <v>0</v>
          </cell>
          <cell r="DI577">
            <v>0</v>
          </cell>
          <cell r="DJ577">
            <v>0</v>
          </cell>
          <cell r="DK577">
            <v>0</v>
          </cell>
          <cell r="DL577">
            <v>0</v>
          </cell>
          <cell r="DM577">
            <v>0</v>
          </cell>
          <cell r="DN577">
            <v>0</v>
          </cell>
          <cell r="DO577">
            <v>0</v>
          </cell>
          <cell r="DP577">
            <v>0</v>
          </cell>
          <cell r="DQ577">
            <v>0</v>
          </cell>
          <cell r="DR577">
            <v>0</v>
          </cell>
          <cell r="DS577">
            <v>0</v>
          </cell>
          <cell r="DT577">
            <v>0</v>
          </cell>
          <cell r="DU577">
            <v>0</v>
          </cell>
          <cell r="DV577">
            <v>0</v>
          </cell>
          <cell r="DW577">
            <v>0</v>
          </cell>
          <cell r="DX577">
            <v>0</v>
          </cell>
          <cell r="DY577">
            <v>0</v>
          </cell>
          <cell r="DZ577">
            <v>0</v>
          </cell>
          <cell r="EA577">
            <v>0</v>
          </cell>
          <cell r="EB577">
            <v>0</v>
          </cell>
          <cell r="EC577">
            <v>0</v>
          </cell>
          <cell r="ED577">
            <v>0</v>
          </cell>
          <cell r="EE577">
            <v>0</v>
          </cell>
          <cell r="EF577">
            <v>0</v>
          </cell>
          <cell r="EG577">
            <v>0</v>
          </cell>
          <cell r="EH577">
            <v>0</v>
          </cell>
          <cell r="EI577">
            <v>0</v>
          </cell>
          <cell r="EJ577">
            <v>0</v>
          </cell>
          <cell r="EK577">
            <v>0</v>
          </cell>
          <cell r="EL577">
            <v>0</v>
          </cell>
          <cell r="EM577">
            <v>0</v>
          </cell>
          <cell r="EN577">
            <v>0</v>
          </cell>
          <cell r="EO577">
            <v>0</v>
          </cell>
          <cell r="EP577">
            <v>0</v>
          </cell>
          <cell r="EQ577">
            <v>0</v>
          </cell>
          <cell r="ER577">
            <v>0</v>
          </cell>
          <cell r="ES577">
            <v>0</v>
          </cell>
          <cell r="ET577">
            <v>0</v>
          </cell>
          <cell r="EU577">
            <v>0</v>
          </cell>
          <cell r="EV577">
            <v>0</v>
          </cell>
          <cell r="EW577">
            <v>0</v>
          </cell>
          <cell r="EX577">
            <v>0</v>
          </cell>
          <cell r="EY577">
            <v>0</v>
          </cell>
          <cell r="EZ577">
            <v>0</v>
          </cell>
          <cell r="FA577">
            <v>0</v>
          </cell>
          <cell r="FB577">
            <v>0</v>
          </cell>
          <cell r="FC577">
            <v>0</v>
          </cell>
          <cell r="FD577">
            <v>0</v>
          </cell>
          <cell r="FE577">
            <v>0</v>
          </cell>
          <cell r="FF577">
            <v>0</v>
          </cell>
          <cell r="FG577">
            <v>0</v>
          </cell>
          <cell r="FH577">
            <v>0</v>
          </cell>
          <cell r="FI577">
            <v>0</v>
          </cell>
          <cell r="FJ577">
            <v>0</v>
          </cell>
          <cell r="FK577">
            <v>0</v>
          </cell>
          <cell r="FL577">
            <v>0</v>
          </cell>
          <cell r="FM577">
            <v>0</v>
          </cell>
          <cell r="FN577">
            <v>0</v>
          </cell>
          <cell r="FO577">
            <v>0</v>
          </cell>
          <cell r="FP577">
            <v>0</v>
          </cell>
          <cell r="FQ577">
            <v>0</v>
          </cell>
          <cell r="FR577">
            <v>0</v>
          </cell>
          <cell r="FS577">
            <v>0</v>
          </cell>
          <cell r="FT577">
            <v>0</v>
          </cell>
          <cell r="FU577">
            <v>0</v>
          </cell>
          <cell r="FV577">
            <v>0</v>
          </cell>
          <cell r="FW577">
            <v>0</v>
          </cell>
          <cell r="FX577">
            <v>0</v>
          </cell>
          <cell r="FY577">
            <v>0</v>
          </cell>
          <cell r="GB577">
            <v>2609</v>
          </cell>
        </row>
        <row r="578">
          <cell r="H578" t="str">
            <v xml:space="preserve">Huỳnh Bá Vương </v>
          </cell>
          <cell r="I578" t="str">
            <v>Kiên Giang-Rạch Giá</v>
          </cell>
          <cell r="J578" t="str">
            <v>MIX</v>
          </cell>
          <cell r="M578">
            <v>1</v>
          </cell>
          <cell r="N578">
            <v>1</v>
          </cell>
          <cell r="P578">
            <v>0</v>
          </cell>
          <cell r="Q578">
            <v>30</v>
          </cell>
          <cell r="R578">
            <v>30</v>
          </cell>
          <cell r="S578">
            <v>1</v>
          </cell>
          <cell r="T578">
            <v>21</v>
          </cell>
          <cell r="U578">
            <v>24</v>
          </cell>
          <cell r="V578">
            <v>1.1428571428571428</v>
          </cell>
          <cell r="W578">
            <v>22</v>
          </cell>
          <cell r="X578">
            <v>0</v>
          </cell>
          <cell r="Y578">
            <v>0</v>
          </cell>
          <cell r="Z578">
            <v>2</v>
          </cell>
          <cell r="AA578">
            <v>220</v>
          </cell>
          <cell r="AB578">
            <v>0</v>
          </cell>
          <cell r="AC578">
            <v>0</v>
          </cell>
          <cell r="AD578">
            <v>10158</v>
          </cell>
          <cell r="AE578">
            <v>0</v>
          </cell>
          <cell r="AF578">
            <v>1</v>
          </cell>
          <cell r="AG578">
            <v>0</v>
          </cell>
          <cell r="AH578">
            <v>0</v>
          </cell>
          <cell r="AI578">
            <v>0</v>
          </cell>
          <cell r="AJ578">
            <v>10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2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1</v>
          </cell>
          <cell r="BL578">
            <v>14</v>
          </cell>
          <cell r="BM578">
            <v>0</v>
          </cell>
          <cell r="BN578">
            <v>2</v>
          </cell>
          <cell r="BO578">
            <v>2</v>
          </cell>
          <cell r="BP578">
            <v>0</v>
          </cell>
          <cell r="BQ578">
            <v>0</v>
          </cell>
          <cell r="BR578" t="str">
            <v/>
          </cell>
          <cell r="BS578">
            <v>1.3333333333333333</v>
          </cell>
          <cell r="BT578">
            <v>0</v>
          </cell>
          <cell r="BU578">
            <v>22</v>
          </cell>
          <cell r="BV578">
            <v>0</v>
          </cell>
          <cell r="BW578">
            <v>2</v>
          </cell>
          <cell r="BX578">
            <v>0</v>
          </cell>
          <cell r="BY578">
            <v>0</v>
          </cell>
          <cell r="BZ578">
            <v>0</v>
          </cell>
          <cell r="CA578">
            <v>220</v>
          </cell>
          <cell r="CB578">
            <v>0</v>
          </cell>
          <cell r="CC578">
            <v>10158</v>
          </cell>
          <cell r="CD578">
            <v>0</v>
          </cell>
          <cell r="CE578">
            <v>0</v>
          </cell>
          <cell r="CF578">
            <v>0</v>
          </cell>
          <cell r="CG578">
            <v>10</v>
          </cell>
          <cell r="CH578">
            <v>0</v>
          </cell>
          <cell r="CI578">
            <v>5079</v>
          </cell>
          <cell r="CJ578">
            <v>0</v>
          </cell>
          <cell r="CK578">
            <v>0</v>
          </cell>
          <cell r="CL578">
            <v>0</v>
          </cell>
          <cell r="CM578">
            <v>0</v>
          </cell>
          <cell r="CN578">
            <v>432.41666666666669</v>
          </cell>
          <cell r="CO578">
            <v>0</v>
          </cell>
          <cell r="CP578">
            <v>10</v>
          </cell>
          <cell r="CQ578">
            <v>0</v>
          </cell>
          <cell r="CR578">
            <v>0</v>
          </cell>
          <cell r="CS578">
            <v>5079</v>
          </cell>
          <cell r="CT578">
            <v>0</v>
          </cell>
          <cell r="CU578">
            <v>10378</v>
          </cell>
          <cell r="CV578">
            <v>0</v>
          </cell>
          <cell r="CW578">
            <v>0</v>
          </cell>
          <cell r="CX578">
            <v>0</v>
          </cell>
          <cell r="CY578">
            <v>0</v>
          </cell>
          <cell r="CZ578">
            <v>3840</v>
          </cell>
          <cell r="DA578">
            <v>0</v>
          </cell>
          <cell r="DB578">
            <v>0</v>
          </cell>
          <cell r="DC578">
            <v>0</v>
          </cell>
          <cell r="DD578">
            <v>980</v>
          </cell>
          <cell r="DE578">
            <v>0</v>
          </cell>
          <cell r="DF578">
            <v>0</v>
          </cell>
          <cell r="DG578">
            <v>0</v>
          </cell>
          <cell r="DH578">
            <v>0</v>
          </cell>
          <cell r="DI578">
            <v>0</v>
          </cell>
          <cell r="DJ578">
            <v>0</v>
          </cell>
          <cell r="DK578">
            <v>0</v>
          </cell>
          <cell r="DL578">
            <v>0</v>
          </cell>
          <cell r="DM578">
            <v>0</v>
          </cell>
          <cell r="DN578">
            <v>0</v>
          </cell>
          <cell r="DO578">
            <v>0</v>
          </cell>
          <cell r="DP578">
            <v>0</v>
          </cell>
          <cell r="DQ578">
            <v>0</v>
          </cell>
          <cell r="DR578">
            <v>0</v>
          </cell>
          <cell r="DS578">
            <v>0</v>
          </cell>
          <cell r="DT578">
            <v>0</v>
          </cell>
          <cell r="DU578">
            <v>0</v>
          </cell>
          <cell r="DV578">
            <v>4500</v>
          </cell>
          <cell r="DW578">
            <v>0</v>
          </cell>
          <cell r="DX578">
            <v>0</v>
          </cell>
          <cell r="DY578">
            <v>0</v>
          </cell>
          <cell r="DZ578">
            <v>0</v>
          </cell>
          <cell r="EA578">
            <v>0</v>
          </cell>
          <cell r="EB578">
            <v>0</v>
          </cell>
          <cell r="EC578">
            <v>0</v>
          </cell>
          <cell r="ED578">
            <v>0</v>
          </cell>
          <cell r="EE578">
            <v>768</v>
          </cell>
          <cell r="EF578">
            <v>140</v>
          </cell>
          <cell r="EG578">
            <v>0</v>
          </cell>
          <cell r="EH578">
            <v>120</v>
          </cell>
          <cell r="EI578">
            <v>30</v>
          </cell>
          <cell r="EJ578">
            <v>0</v>
          </cell>
          <cell r="EK578">
            <v>0</v>
          </cell>
          <cell r="EL578">
            <v>43.208333333333336</v>
          </cell>
          <cell r="EM578">
            <v>0</v>
          </cell>
          <cell r="EN578">
            <v>20</v>
          </cell>
          <cell r="EO578">
            <v>0</v>
          </cell>
          <cell r="EP578">
            <v>0</v>
          </cell>
          <cell r="EQ578">
            <v>0</v>
          </cell>
          <cell r="ER578">
            <v>3.2666666666666666</v>
          </cell>
          <cell r="ES578">
            <v>0</v>
          </cell>
          <cell r="ET578">
            <v>0</v>
          </cell>
          <cell r="EU578">
            <v>0</v>
          </cell>
          <cell r="EV578">
            <v>0</v>
          </cell>
          <cell r="EW578">
            <v>0</v>
          </cell>
          <cell r="EX578">
            <v>0</v>
          </cell>
          <cell r="EY578">
            <v>0</v>
          </cell>
          <cell r="EZ578">
            <v>0</v>
          </cell>
          <cell r="FA578">
            <v>0</v>
          </cell>
          <cell r="FB578">
            <v>0</v>
          </cell>
          <cell r="FC578">
            <v>0</v>
          </cell>
          <cell r="FD578">
            <v>0</v>
          </cell>
          <cell r="FE578">
            <v>0</v>
          </cell>
          <cell r="FF578">
            <v>0</v>
          </cell>
          <cell r="FG578">
            <v>0</v>
          </cell>
          <cell r="FH578">
            <v>0</v>
          </cell>
          <cell r="FI578">
            <v>0</v>
          </cell>
          <cell r="FJ578">
            <v>15</v>
          </cell>
          <cell r="FK578">
            <v>0</v>
          </cell>
          <cell r="FL578">
            <v>0</v>
          </cell>
          <cell r="FM578">
            <v>0</v>
          </cell>
          <cell r="FN578">
            <v>0</v>
          </cell>
          <cell r="FO578">
            <v>0</v>
          </cell>
          <cell r="FP578">
            <v>0</v>
          </cell>
          <cell r="FQ578">
            <v>0</v>
          </cell>
          <cell r="FR578">
            <v>0</v>
          </cell>
          <cell r="FS578">
            <v>4</v>
          </cell>
          <cell r="FT578">
            <v>0.46666666666666662</v>
          </cell>
          <cell r="FU578">
            <v>0</v>
          </cell>
          <cell r="FV578">
            <v>0.375</v>
          </cell>
          <cell r="FW578">
            <v>0.1</v>
          </cell>
          <cell r="FX578">
            <v>0</v>
          </cell>
          <cell r="FY578">
            <v>0</v>
          </cell>
          <cell r="GB578">
            <v>121495.5</v>
          </cell>
        </row>
        <row r="579">
          <cell r="H579" t="str">
            <v xml:space="preserve">Nguyễn Trường Anh </v>
          </cell>
          <cell r="I579" t="str">
            <v>Kiên Giang-Rạch Giá</v>
          </cell>
          <cell r="J579" t="str">
            <v>MIX</v>
          </cell>
          <cell r="M579">
            <v>1</v>
          </cell>
          <cell r="N579">
            <v>1</v>
          </cell>
          <cell r="P579">
            <v>0</v>
          </cell>
          <cell r="Q579">
            <v>30</v>
          </cell>
          <cell r="R579">
            <v>30</v>
          </cell>
          <cell r="S579">
            <v>1</v>
          </cell>
          <cell r="T579">
            <v>21</v>
          </cell>
          <cell r="U579">
            <v>13</v>
          </cell>
          <cell r="V579">
            <v>0.61904761904761907</v>
          </cell>
          <cell r="W579">
            <v>12</v>
          </cell>
          <cell r="X579">
            <v>0</v>
          </cell>
          <cell r="Y579">
            <v>0</v>
          </cell>
          <cell r="Z579">
            <v>1</v>
          </cell>
          <cell r="AA579">
            <v>120</v>
          </cell>
          <cell r="AB579">
            <v>0</v>
          </cell>
          <cell r="AC579">
            <v>0</v>
          </cell>
          <cell r="AD579">
            <v>5004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1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13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1</v>
          </cell>
          <cell r="BL579">
            <v>0</v>
          </cell>
          <cell r="BM579">
            <v>0</v>
          </cell>
          <cell r="BN579">
            <v>1</v>
          </cell>
          <cell r="BO579">
            <v>1</v>
          </cell>
          <cell r="BP579">
            <v>0</v>
          </cell>
          <cell r="BQ579">
            <v>0</v>
          </cell>
          <cell r="BR579" t="str">
            <v/>
          </cell>
          <cell r="BS579">
            <v>1.3076923076923077</v>
          </cell>
          <cell r="BT579">
            <v>0</v>
          </cell>
          <cell r="BU579">
            <v>12</v>
          </cell>
          <cell r="BV579">
            <v>0</v>
          </cell>
          <cell r="BW579">
            <v>1</v>
          </cell>
          <cell r="BX579">
            <v>0</v>
          </cell>
          <cell r="BY579">
            <v>0</v>
          </cell>
          <cell r="BZ579">
            <v>0</v>
          </cell>
          <cell r="CA579">
            <v>120</v>
          </cell>
          <cell r="CB579">
            <v>0</v>
          </cell>
          <cell r="CC579">
            <v>5004</v>
          </cell>
          <cell r="CD579">
            <v>0</v>
          </cell>
          <cell r="CE579">
            <v>0</v>
          </cell>
          <cell r="CF579">
            <v>0</v>
          </cell>
          <cell r="CG579">
            <v>10</v>
          </cell>
          <cell r="CH579">
            <v>0</v>
          </cell>
          <cell r="CI579">
            <v>5004</v>
          </cell>
          <cell r="CJ579">
            <v>0</v>
          </cell>
          <cell r="CK579">
            <v>0</v>
          </cell>
          <cell r="CL579">
            <v>0</v>
          </cell>
          <cell r="CM579">
            <v>0</v>
          </cell>
          <cell r="CN579">
            <v>394.15384615384613</v>
          </cell>
          <cell r="CO579">
            <v>0</v>
          </cell>
          <cell r="CP579">
            <v>10</v>
          </cell>
          <cell r="CQ579">
            <v>0</v>
          </cell>
          <cell r="CR579">
            <v>0</v>
          </cell>
          <cell r="CS579">
            <v>5004</v>
          </cell>
          <cell r="CT579">
            <v>0</v>
          </cell>
          <cell r="CU579">
            <v>5124</v>
          </cell>
          <cell r="CV579">
            <v>0</v>
          </cell>
          <cell r="CW579">
            <v>0</v>
          </cell>
          <cell r="CX579">
            <v>0</v>
          </cell>
          <cell r="CY579">
            <v>0</v>
          </cell>
          <cell r="CZ579">
            <v>0</v>
          </cell>
          <cell r="DA579">
            <v>0</v>
          </cell>
          <cell r="DB579">
            <v>0</v>
          </cell>
          <cell r="DC579">
            <v>0</v>
          </cell>
          <cell r="DD579">
            <v>300</v>
          </cell>
          <cell r="DE579">
            <v>0</v>
          </cell>
          <cell r="DF579">
            <v>0</v>
          </cell>
          <cell r="DG579">
            <v>0</v>
          </cell>
          <cell r="DH579">
            <v>0</v>
          </cell>
          <cell r="DI579">
            <v>0</v>
          </cell>
          <cell r="DJ579">
            <v>0</v>
          </cell>
          <cell r="DK579">
            <v>0</v>
          </cell>
          <cell r="DL579">
            <v>0</v>
          </cell>
          <cell r="DM579">
            <v>0</v>
          </cell>
          <cell r="DN579">
            <v>0</v>
          </cell>
          <cell r="DO579">
            <v>0</v>
          </cell>
          <cell r="DP579">
            <v>0</v>
          </cell>
          <cell r="DQ579">
            <v>0</v>
          </cell>
          <cell r="DR579">
            <v>0</v>
          </cell>
          <cell r="DS579">
            <v>0</v>
          </cell>
          <cell r="DT579">
            <v>0</v>
          </cell>
          <cell r="DU579">
            <v>0</v>
          </cell>
          <cell r="DV579">
            <v>420</v>
          </cell>
          <cell r="DW579">
            <v>0</v>
          </cell>
          <cell r="DX579">
            <v>0</v>
          </cell>
          <cell r="DY579">
            <v>0</v>
          </cell>
          <cell r="DZ579">
            <v>0</v>
          </cell>
          <cell r="EA579">
            <v>0</v>
          </cell>
          <cell r="EB579">
            <v>0</v>
          </cell>
          <cell r="EC579">
            <v>0</v>
          </cell>
          <cell r="ED579">
            <v>0</v>
          </cell>
          <cell r="EE579">
            <v>4224</v>
          </cell>
          <cell r="EF579">
            <v>0</v>
          </cell>
          <cell r="EG579">
            <v>0</v>
          </cell>
          <cell r="EH579">
            <v>160</v>
          </cell>
          <cell r="EI579">
            <v>20</v>
          </cell>
          <cell r="EJ579">
            <v>0</v>
          </cell>
          <cell r="EK579">
            <v>0</v>
          </cell>
          <cell r="EL579">
            <v>24.966666666666665</v>
          </cell>
          <cell r="EM579">
            <v>0</v>
          </cell>
          <cell r="EN579">
            <v>0</v>
          </cell>
          <cell r="EO579">
            <v>0</v>
          </cell>
          <cell r="EP579">
            <v>0</v>
          </cell>
          <cell r="EQ579">
            <v>0</v>
          </cell>
          <cell r="ER579">
            <v>1</v>
          </cell>
          <cell r="ES579">
            <v>0</v>
          </cell>
          <cell r="ET579">
            <v>0</v>
          </cell>
          <cell r="EU579">
            <v>0</v>
          </cell>
          <cell r="EV579">
            <v>0</v>
          </cell>
          <cell r="EW579">
            <v>0</v>
          </cell>
          <cell r="EX579">
            <v>0</v>
          </cell>
          <cell r="EY579">
            <v>0</v>
          </cell>
          <cell r="EZ579">
            <v>0</v>
          </cell>
          <cell r="FA579">
            <v>0</v>
          </cell>
          <cell r="FB579">
            <v>0</v>
          </cell>
          <cell r="FC579">
            <v>0</v>
          </cell>
          <cell r="FD579">
            <v>0</v>
          </cell>
          <cell r="FE579">
            <v>0</v>
          </cell>
          <cell r="FF579">
            <v>0</v>
          </cell>
          <cell r="FG579">
            <v>0</v>
          </cell>
          <cell r="FH579">
            <v>0</v>
          </cell>
          <cell r="FI579">
            <v>0</v>
          </cell>
          <cell r="FJ579">
            <v>1.4</v>
          </cell>
          <cell r="FK579">
            <v>0</v>
          </cell>
          <cell r="FL579">
            <v>0</v>
          </cell>
          <cell r="FM579">
            <v>0</v>
          </cell>
          <cell r="FN579">
            <v>0</v>
          </cell>
          <cell r="FO579">
            <v>0</v>
          </cell>
          <cell r="FP579">
            <v>0</v>
          </cell>
          <cell r="FQ579">
            <v>0</v>
          </cell>
          <cell r="FR579">
            <v>0</v>
          </cell>
          <cell r="FS579">
            <v>22</v>
          </cell>
          <cell r="FT579">
            <v>0</v>
          </cell>
          <cell r="FU579">
            <v>0</v>
          </cell>
          <cell r="FV579">
            <v>0.5</v>
          </cell>
          <cell r="FW579">
            <v>6.6666666666666666E-2</v>
          </cell>
          <cell r="FX579">
            <v>0</v>
          </cell>
          <cell r="FY579">
            <v>0</v>
          </cell>
          <cell r="GB579">
            <v>129906</v>
          </cell>
        </row>
        <row r="580">
          <cell r="H580" t="str">
            <v>Lê Phước Thọ</v>
          </cell>
          <cell r="I580" t="str">
            <v>Kiên Giang-Rạch Giá</v>
          </cell>
          <cell r="J580" t="str">
            <v>MIX</v>
          </cell>
          <cell r="M580">
            <v>1</v>
          </cell>
          <cell r="N580">
            <v>1</v>
          </cell>
          <cell r="P580">
            <v>0</v>
          </cell>
          <cell r="Q580">
            <v>30</v>
          </cell>
          <cell r="R580">
            <v>33</v>
          </cell>
          <cell r="S580">
            <v>1.1000000000000001</v>
          </cell>
          <cell r="T580">
            <v>21</v>
          </cell>
          <cell r="U580">
            <v>33</v>
          </cell>
          <cell r="V580">
            <v>1.5714285714285714</v>
          </cell>
          <cell r="W580">
            <v>32</v>
          </cell>
          <cell r="X580">
            <v>0</v>
          </cell>
          <cell r="Y580">
            <v>0</v>
          </cell>
          <cell r="Z580">
            <v>1</v>
          </cell>
          <cell r="AA580">
            <v>330</v>
          </cell>
          <cell r="AB580">
            <v>0</v>
          </cell>
          <cell r="AC580">
            <v>0</v>
          </cell>
          <cell r="AD580">
            <v>5000</v>
          </cell>
          <cell r="AE580">
            <v>0</v>
          </cell>
          <cell r="AF580">
            <v>1</v>
          </cell>
          <cell r="AG580">
            <v>0</v>
          </cell>
          <cell r="AH580">
            <v>0</v>
          </cell>
          <cell r="AI580">
            <v>0</v>
          </cell>
          <cell r="AJ580">
            <v>1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1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23</v>
          </cell>
          <cell r="BM580">
            <v>0</v>
          </cell>
          <cell r="BN580">
            <v>1</v>
          </cell>
          <cell r="BO580">
            <v>12</v>
          </cell>
          <cell r="BP580">
            <v>0</v>
          </cell>
          <cell r="BQ580">
            <v>0</v>
          </cell>
          <cell r="BR580" t="str">
            <v/>
          </cell>
          <cell r="BS580">
            <v>1.1818181818181819</v>
          </cell>
          <cell r="BT580">
            <v>0</v>
          </cell>
          <cell r="BU580">
            <v>32</v>
          </cell>
          <cell r="BV580">
            <v>0</v>
          </cell>
          <cell r="BW580">
            <v>0</v>
          </cell>
          <cell r="BX580">
            <v>1</v>
          </cell>
          <cell r="BY580">
            <v>0</v>
          </cell>
          <cell r="BZ580">
            <v>0</v>
          </cell>
          <cell r="CA580">
            <v>330</v>
          </cell>
          <cell r="CB580">
            <v>0</v>
          </cell>
          <cell r="CC580">
            <v>0</v>
          </cell>
          <cell r="CD580">
            <v>5000</v>
          </cell>
          <cell r="CE580">
            <v>0</v>
          </cell>
          <cell r="CF580">
            <v>0</v>
          </cell>
          <cell r="CG580">
            <v>10.3125</v>
          </cell>
          <cell r="CH580">
            <v>0</v>
          </cell>
          <cell r="CI580">
            <v>0</v>
          </cell>
          <cell r="CJ580">
            <v>5000</v>
          </cell>
          <cell r="CK580">
            <v>0</v>
          </cell>
          <cell r="CL580">
            <v>0</v>
          </cell>
          <cell r="CM580">
            <v>0</v>
          </cell>
          <cell r="CN580">
            <v>161.5151515151515</v>
          </cell>
          <cell r="CO580">
            <v>0</v>
          </cell>
          <cell r="CP580">
            <v>10.3125</v>
          </cell>
          <cell r="CQ580">
            <v>0</v>
          </cell>
          <cell r="CR580">
            <v>0</v>
          </cell>
          <cell r="CS580">
            <v>5000</v>
          </cell>
          <cell r="CT580">
            <v>0</v>
          </cell>
          <cell r="CU580">
            <v>5330</v>
          </cell>
          <cell r="CV580">
            <v>0</v>
          </cell>
          <cell r="CW580">
            <v>0</v>
          </cell>
          <cell r="CX580">
            <v>0</v>
          </cell>
          <cell r="CY580">
            <v>0</v>
          </cell>
          <cell r="CZ580">
            <v>960</v>
          </cell>
          <cell r="DA580">
            <v>0</v>
          </cell>
          <cell r="DB580">
            <v>0</v>
          </cell>
          <cell r="DC580">
            <v>0</v>
          </cell>
          <cell r="DD580">
            <v>3300</v>
          </cell>
          <cell r="DE580">
            <v>0</v>
          </cell>
          <cell r="DF580">
            <v>0</v>
          </cell>
          <cell r="DG580">
            <v>0</v>
          </cell>
          <cell r="DH580">
            <v>0</v>
          </cell>
          <cell r="DI580">
            <v>0</v>
          </cell>
          <cell r="DJ580">
            <v>0</v>
          </cell>
          <cell r="DK580">
            <v>0</v>
          </cell>
          <cell r="DL580">
            <v>0</v>
          </cell>
          <cell r="DM580">
            <v>0</v>
          </cell>
          <cell r="DN580">
            <v>0</v>
          </cell>
          <cell r="DO580">
            <v>0</v>
          </cell>
          <cell r="DP580">
            <v>0</v>
          </cell>
          <cell r="DQ580">
            <v>0</v>
          </cell>
          <cell r="DR580">
            <v>0</v>
          </cell>
          <cell r="DS580">
            <v>0</v>
          </cell>
          <cell r="DT580">
            <v>0</v>
          </cell>
          <cell r="DU580">
            <v>0</v>
          </cell>
          <cell r="DV580">
            <v>600</v>
          </cell>
          <cell r="DW580">
            <v>0</v>
          </cell>
          <cell r="DX580">
            <v>0</v>
          </cell>
          <cell r="DY580">
            <v>0</v>
          </cell>
          <cell r="DZ580">
            <v>0</v>
          </cell>
          <cell r="EA580">
            <v>0</v>
          </cell>
          <cell r="EB580">
            <v>0</v>
          </cell>
          <cell r="EC580">
            <v>0</v>
          </cell>
          <cell r="ED580">
            <v>0</v>
          </cell>
          <cell r="EE580">
            <v>0</v>
          </cell>
          <cell r="EF580">
            <v>230</v>
          </cell>
          <cell r="EG580">
            <v>0</v>
          </cell>
          <cell r="EH580">
            <v>80</v>
          </cell>
          <cell r="EI580">
            <v>160</v>
          </cell>
          <cell r="EJ580">
            <v>0</v>
          </cell>
          <cell r="EK580">
            <v>0</v>
          </cell>
          <cell r="EL580">
            <v>19.55</v>
          </cell>
          <cell r="EM580">
            <v>0</v>
          </cell>
          <cell r="EN580">
            <v>5</v>
          </cell>
          <cell r="EO580">
            <v>0</v>
          </cell>
          <cell r="EP580">
            <v>0</v>
          </cell>
          <cell r="EQ580">
            <v>0</v>
          </cell>
          <cell r="ER580">
            <v>11</v>
          </cell>
          <cell r="ES580">
            <v>0</v>
          </cell>
          <cell r="ET580">
            <v>0</v>
          </cell>
          <cell r="EU580">
            <v>0</v>
          </cell>
          <cell r="EV580">
            <v>0</v>
          </cell>
          <cell r="EW580">
            <v>0</v>
          </cell>
          <cell r="EX580">
            <v>0</v>
          </cell>
          <cell r="EY580">
            <v>0</v>
          </cell>
          <cell r="EZ580">
            <v>0</v>
          </cell>
          <cell r="FA580">
            <v>0</v>
          </cell>
          <cell r="FB580">
            <v>0</v>
          </cell>
          <cell r="FC580">
            <v>0</v>
          </cell>
          <cell r="FD580">
            <v>0</v>
          </cell>
          <cell r="FE580">
            <v>0</v>
          </cell>
          <cell r="FF580">
            <v>0</v>
          </cell>
          <cell r="FG580">
            <v>0</v>
          </cell>
          <cell r="FH580">
            <v>0</v>
          </cell>
          <cell r="FI580">
            <v>0</v>
          </cell>
          <cell r="FJ580">
            <v>2</v>
          </cell>
          <cell r="FK580">
            <v>0</v>
          </cell>
          <cell r="FL580">
            <v>0</v>
          </cell>
          <cell r="FM580">
            <v>0</v>
          </cell>
          <cell r="FN580">
            <v>0</v>
          </cell>
          <cell r="FO580">
            <v>0</v>
          </cell>
          <cell r="FP580">
            <v>0</v>
          </cell>
          <cell r="FQ580">
            <v>0</v>
          </cell>
          <cell r="FR580">
            <v>0</v>
          </cell>
          <cell r="FS580">
            <v>0</v>
          </cell>
          <cell r="FT580">
            <v>0.76666666666666661</v>
          </cell>
          <cell r="FU580">
            <v>0</v>
          </cell>
          <cell r="FV580">
            <v>0.25</v>
          </cell>
          <cell r="FW580">
            <v>0.53333333333333333</v>
          </cell>
          <cell r="FX580">
            <v>0</v>
          </cell>
          <cell r="FY580">
            <v>0</v>
          </cell>
          <cell r="GB580">
            <v>126935</v>
          </cell>
        </row>
        <row r="581">
          <cell r="H581" t="str">
            <v>Nguyễn Hữu Huy</v>
          </cell>
          <cell r="I581" t="str">
            <v>Ba Đình,Tây Hồ - Cầu Giấy</v>
          </cell>
          <cell r="J581" t="str">
            <v>MIX</v>
          </cell>
          <cell r="M581">
            <v>1</v>
          </cell>
          <cell r="N581">
            <v>1</v>
          </cell>
          <cell r="P581">
            <v>0</v>
          </cell>
          <cell r="Q581">
            <v>30</v>
          </cell>
          <cell r="R581">
            <v>30</v>
          </cell>
          <cell r="S581">
            <v>1</v>
          </cell>
          <cell r="T581">
            <v>21</v>
          </cell>
          <cell r="U581">
            <v>20</v>
          </cell>
          <cell r="V581">
            <v>0.95238095238095233</v>
          </cell>
          <cell r="W581">
            <v>20</v>
          </cell>
          <cell r="X581">
            <v>0</v>
          </cell>
          <cell r="Y581">
            <v>0</v>
          </cell>
          <cell r="Z581">
            <v>0</v>
          </cell>
          <cell r="AA581">
            <v>320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20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 t="str">
            <v/>
          </cell>
          <cell r="BS581">
            <v>1</v>
          </cell>
          <cell r="BT581">
            <v>0</v>
          </cell>
          <cell r="BU581">
            <v>20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320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16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0</v>
          </cell>
          <cell r="CN581">
            <v>16</v>
          </cell>
          <cell r="CO581">
            <v>0</v>
          </cell>
          <cell r="CP581">
            <v>16</v>
          </cell>
          <cell r="CQ581">
            <v>0</v>
          </cell>
          <cell r="CR581">
            <v>0</v>
          </cell>
          <cell r="CS581">
            <v>0</v>
          </cell>
          <cell r="CT581">
            <v>0</v>
          </cell>
          <cell r="CU581">
            <v>320</v>
          </cell>
          <cell r="CV581">
            <v>0</v>
          </cell>
          <cell r="CW581">
            <v>0</v>
          </cell>
          <cell r="CX581">
            <v>0</v>
          </cell>
          <cell r="CY581">
            <v>0</v>
          </cell>
          <cell r="CZ581">
            <v>0</v>
          </cell>
          <cell r="DA581">
            <v>0</v>
          </cell>
          <cell r="DB581">
            <v>0</v>
          </cell>
          <cell r="DC581">
            <v>0</v>
          </cell>
          <cell r="DD581">
            <v>0</v>
          </cell>
          <cell r="DE581">
            <v>320</v>
          </cell>
          <cell r="DF581">
            <v>0</v>
          </cell>
          <cell r="DG581">
            <v>0</v>
          </cell>
          <cell r="DH581">
            <v>0</v>
          </cell>
          <cell r="DI581">
            <v>0</v>
          </cell>
          <cell r="DJ581">
            <v>0</v>
          </cell>
          <cell r="DK581">
            <v>0</v>
          </cell>
          <cell r="DL581">
            <v>0</v>
          </cell>
          <cell r="DM581">
            <v>0</v>
          </cell>
          <cell r="DN581">
            <v>0</v>
          </cell>
          <cell r="DO581">
            <v>0</v>
          </cell>
          <cell r="DP581">
            <v>0</v>
          </cell>
          <cell r="DQ581">
            <v>0</v>
          </cell>
          <cell r="DR581">
            <v>0</v>
          </cell>
          <cell r="DS581">
            <v>0</v>
          </cell>
          <cell r="DT581">
            <v>0</v>
          </cell>
          <cell r="DU581">
            <v>0</v>
          </cell>
          <cell r="DV581">
            <v>0</v>
          </cell>
          <cell r="DW581">
            <v>0</v>
          </cell>
          <cell r="DX581">
            <v>0</v>
          </cell>
          <cell r="DY581">
            <v>0</v>
          </cell>
          <cell r="DZ581">
            <v>0</v>
          </cell>
          <cell r="EA581">
            <v>0</v>
          </cell>
          <cell r="EB581">
            <v>0</v>
          </cell>
          <cell r="EC581">
            <v>0</v>
          </cell>
          <cell r="ED581">
            <v>0</v>
          </cell>
          <cell r="EE581">
            <v>0</v>
          </cell>
          <cell r="EF581">
            <v>0</v>
          </cell>
          <cell r="EG581">
            <v>0</v>
          </cell>
          <cell r="EH581">
            <v>0</v>
          </cell>
          <cell r="EI581">
            <v>0</v>
          </cell>
          <cell r="EJ581">
            <v>0</v>
          </cell>
          <cell r="EK581">
            <v>0</v>
          </cell>
          <cell r="EL581">
            <v>1.6666666666666661</v>
          </cell>
          <cell r="EM581">
            <v>0</v>
          </cell>
          <cell r="EN581">
            <v>0</v>
          </cell>
          <cell r="EO581">
            <v>0</v>
          </cell>
          <cell r="EP581">
            <v>0</v>
          </cell>
          <cell r="EQ581">
            <v>0</v>
          </cell>
          <cell r="ER581">
            <v>0</v>
          </cell>
          <cell r="ES581">
            <v>1.6666666666666661</v>
          </cell>
          <cell r="ET581">
            <v>0</v>
          </cell>
          <cell r="EU581">
            <v>0</v>
          </cell>
          <cell r="EV581">
            <v>0</v>
          </cell>
          <cell r="EW581">
            <v>0</v>
          </cell>
          <cell r="EX581">
            <v>0</v>
          </cell>
          <cell r="EY581">
            <v>0</v>
          </cell>
          <cell r="EZ581">
            <v>0</v>
          </cell>
          <cell r="FA581">
            <v>0</v>
          </cell>
          <cell r="FB581">
            <v>0</v>
          </cell>
          <cell r="FC581">
            <v>0</v>
          </cell>
          <cell r="FD581">
            <v>0</v>
          </cell>
          <cell r="FE581">
            <v>0</v>
          </cell>
          <cell r="FF581">
            <v>0</v>
          </cell>
          <cell r="FG581">
            <v>0</v>
          </cell>
          <cell r="FH581">
            <v>0</v>
          </cell>
          <cell r="FI581">
            <v>0</v>
          </cell>
          <cell r="FJ581">
            <v>0</v>
          </cell>
          <cell r="FK581">
            <v>0</v>
          </cell>
          <cell r="FL581">
            <v>0</v>
          </cell>
          <cell r="FM581">
            <v>0</v>
          </cell>
          <cell r="FN581">
            <v>0</v>
          </cell>
          <cell r="FO581">
            <v>0</v>
          </cell>
          <cell r="FP581">
            <v>0</v>
          </cell>
          <cell r="FQ581">
            <v>0</v>
          </cell>
          <cell r="FR581">
            <v>0</v>
          </cell>
          <cell r="FS581">
            <v>0</v>
          </cell>
          <cell r="FT581">
            <v>0</v>
          </cell>
          <cell r="FU581">
            <v>0</v>
          </cell>
          <cell r="FV581">
            <v>0</v>
          </cell>
          <cell r="FW581">
            <v>0</v>
          </cell>
          <cell r="FX581">
            <v>0</v>
          </cell>
          <cell r="FY581">
            <v>0</v>
          </cell>
          <cell r="GB581">
            <v>37481.5</v>
          </cell>
        </row>
        <row r="582">
          <cell r="H582" t="str">
            <v>Nguyễn Thụy Khanh</v>
          </cell>
          <cell r="I582" t="str">
            <v>Thủ Đức- Quận 2- Quận 9</v>
          </cell>
          <cell r="J582" t="str">
            <v>MIX</v>
          </cell>
          <cell r="M582">
            <v>0</v>
          </cell>
          <cell r="N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 t="str">
            <v/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0</v>
          </cell>
          <cell r="CN582">
            <v>0</v>
          </cell>
          <cell r="CO582">
            <v>0</v>
          </cell>
          <cell r="CP582">
            <v>0</v>
          </cell>
          <cell r="CQ582">
            <v>0</v>
          </cell>
          <cell r="CR582">
            <v>0</v>
          </cell>
          <cell r="CS582">
            <v>0</v>
          </cell>
          <cell r="CT582">
            <v>0</v>
          </cell>
          <cell r="CU582">
            <v>0</v>
          </cell>
          <cell r="CV582">
            <v>0</v>
          </cell>
          <cell r="CW582">
            <v>0</v>
          </cell>
          <cell r="CX582">
            <v>0</v>
          </cell>
          <cell r="CY582">
            <v>0</v>
          </cell>
          <cell r="CZ582">
            <v>0</v>
          </cell>
          <cell r="DA582">
            <v>0</v>
          </cell>
          <cell r="DB582">
            <v>0</v>
          </cell>
          <cell r="DC582">
            <v>0</v>
          </cell>
          <cell r="DD582">
            <v>0</v>
          </cell>
          <cell r="DE582">
            <v>0</v>
          </cell>
          <cell r="DF582">
            <v>0</v>
          </cell>
          <cell r="DG582">
            <v>0</v>
          </cell>
          <cell r="DH582">
            <v>0</v>
          </cell>
          <cell r="DI582">
            <v>0</v>
          </cell>
          <cell r="DJ582">
            <v>0</v>
          </cell>
          <cell r="DK582">
            <v>0</v>
          </cell>
          <cell r="DL582">
            <v>0</v>
          </cell>
          <cell r="DM582">
            <v>0</v>
          </cell>
          <cell r="DN582">
            <v>0</v>
          </cell>
          <cell r="DO582">
            <v>0</v>
          </cell>
          <cell r="DP582">
            <v>0</v>
          </cell>
          <cell r="DQ582">
            <v>0</v>
          </cell>
          <cell r="DR582">
            <v>0</v>
          </cell>
          <cell r="DS582">
            <v>0</v>
          </cell>
          <cell r="DT582">
            <v>0</v>
          </cell>
          <cell r="DU582">
            <v>0</v>
          </cell>
          <cell r="DV582">
            <v>0</v>
          </cell>
          <cell r="DW582">
            <v>0</v>
          </cell>
          <cell r="DX582">
            <v>0</v>
          </cell>
          <cell r="DY582">
            <v>0</v>
          </cell>
          <cell r="DZ582">
            <v>0</v>
          </cell>
          <cell r="EA582">
            <v>0</v>
          </cell>
          <cell r="EB582">
            <v>0</v>
          </cell>
          <cell r="EC582">
            <v>0</v>
          </cell>
          <cell r="ED582">
            <v>0</v>
          </cell>
          <cell r="EE582">
            <v>0</v>
          </cell>
          <cell r="EF582">
            <v>0</v>
          </cell>
          <cell r="EG582">
            <v>0</v>
          </cell>
          <cell r="EH582">
            <v>0</v>
          </cell>
          <cell r="EI582">
            <v>0</v>
          </cell>
          <cell r="EJ582">
            <v>0</v>
          </cell>
          <cell r="EK582">
            <v>0</v>
          </cell>
          <cell r="EL582">
            <v>0</v>
          </cell>
          <cell r="EM582">
            <v>0</v>
          </cell>
          <cell r="EN582">
            <v>0</v>
          </cell>
          <cell r="EO582">
            <v>0</v>
          </cell>
          <cell r="EP582">
            <v>0</v>
          </cell>
          <cell r="EQ582">
            <v>0</v>
          </cell>
          <cell r="ER582">
            <v>0</v>
          </cell>
          <cell r="ES582">
            <v>0</v>
          </cell>
          <cell r="ET582">
            <v>0</v>
          </cell>
          <cell r="EU582">
            <v>0</v>
          </cell>
          <cell r="EV582">
            <v>0</v>
          </cell>
          <cell r="EW582">
            <v>0</v>
          </cell>
          <cell r="EX582">
            <v>0</v>
          </cell>
          <cell r="EY582">
            <v>0</v>
          </cell>
          <cell r="EZ582">
            <v>0</v>
          </cell>
          <cell r="FA582">
            <v>0</v>
          </cell>
          <cell r="FB582">
            <v>0</v>
          </cell>
          <cell r="FC582">
            <v>0</v>
          </cell>
          <cell r="FD582">
            <v>0</v>
          </cell>
          <cell r="FE582">
            <v>0</v>
          </cell>
          <cell r="FF582">
            <v>0</v>
          </cell>
          <cell r="FG582">
            <v>0</v>
          </cell>
          <cell r="FH582">
            <v>0</v>
          </cell>
          <cell r="FI582">
            <v>0</v>
          </cell>
          <cell r="FJ582">
            <v>0</v>
          </cell>
          <cell r="FK582">
            <v>0</v>
          </cell>
          <cell r="FL582">
            <v>0</v>
          </cell>
          <cell r="FM582">
            <v>0</v>
          </cell>
          <cell r="FN582">
            <v>0</v>
          </cell>
          <cell r="FO582">
            <v>0</v>
          </cell>
          <cell r="FP582">
            <v>0</v>
          </cell>
          <cell r="FQ582">
            <v>0</v>
          </cell>
          <cell r="FR582">
            <v>0</v>
          </cell>
          <cell r="FS582">
            <v>0</v>
          </cell>
          <cell r="FT582">
            <v>0</v>
          </cell>
          <cell r="FU582">
            <v>0</v>
          </cell>
          <cell r="FV582">
            <v>0</v>
          </cell>
          <cell r="FW582">
            <v>0</v>
          </cell>
          <cell r="FX582">
            <v>0</v>
          </cell>
          <cell r="FY582">
            <v>0</v>
          </cell>
          <cell r="GB582">
            <v>40</v>
          </cell>
        </row>
        <row r="583">
          <cell r="H583" t="str">
            <v>Nguyễn Thị Ngọc Quyên</v>
          </cell>
          <cell r="I583" t="str">
            <v>Tiền Giang</v>
          </cell>
          <cell r="J583" t="str">
            <v>MIX</v>
          </cell>
          <cell r="M583">
            <v>0</v>
          </cell>
          <cell r="N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 t="str">
            <v/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0</v>
          </cell>
          <cell r="CN583">
            <v>0</v>
          </cell>
          <cell r="CO583">
            <v>0</v>
          </cell>
          <cell r="CP583">
            <v>0</v>
          </cell>
          <cell r="CQ583">
            <v>0</v>
          </cell>
          <cell r="CR583">
            <v>0</v>
          </cell>
          <cell r="CS583">
            <v>0</v>
          </cell>
          <cell r="CT583">
            <v>0</v>
          </cell>
          <cell r="CU583">
            <v>0</v>
          </cell>
          <cell r="CV583">
            <v>0</v>
          </cell>
          <cell r="CW583">
            <v>0</v>
          </cell>
          <cell r="CX583">
            <v>0</v>
          </cell>
          <cell r="CY583">
            <v>0</v>
          </cell>
          <cell r="CZ583">
            <v>0</v>
          </cell>
          <cell r="DA583">
            <v>0</v>
          </cell>
          <cell r="DB583">
            <v>0</v>
          </cell>
          <cell r="DC583">
            <v>0</v>
          </cell>
          <cell r="DD583">
            <v>0</v>
          </cell>
          <cell r="DE583">
            <v>0</v>
          </cell>
          <cell r="DF583">
            <v>0</v>
          </cell>
          <cell r="DG583">
            <v>0</v>
          </cell>
          <cell r="DH583">
            <v>0</v>
          </cell>
          <cell r="DI583">
            <v>0</v>
          </cell>
          <cell r="DJ583">
            <v>0</v>
          </cell>
          <cell r="DK583">
            <v>0</v>
          </cell>
          <cell r="DL583">
            <v>0</v>
          </cell>
          <cell r="DM583">
            <v>0</v>
          </cell>
          <cell r="DN583">
            <v>0</v>
          </cell>
          <cell r="DO583">
            <v>0</v>
          </cell>
          <cell r="DP583">
            <v>0</v>
          </cell>
          <cell r="DQ583">
            <v>0</v>
          </cell>
          <cell r="DR583">
            <v>0</v>
          </cell>
          <cell r="DS583">
            <v>0</v>
          </cell>
          <cell r="DT583">
            <v>0</v>
          </cell>
          <cell r="DU583">
            <v>0</v>
          </cell>
          <cell r="DV583">
            <v>0</v>
          </cell>
          <cell r="DW583">
            <v>0</v>
          </cell>
          <cell r="DX583">
            <v>0</v>
          </cell>
          <cell r="DY583">
            <v>0</v>
          </cell>
          <cell r="DZ583">
            <v>0</v>
          </cell>
          <cell r="EA583">
            <v>0</v>
          </cell>
          <cell r="EB583">
            <v>0</v>
          </cell>
          <cell r="EC583">
            <v>0</v>
          </cell>
          <cell r="ED583">
            <v>0</v>
          </cell>
          <cell r="EE583">
            <v>0</v>
          </cell>
          <cell r="EF583">
            <v>0</v>
          </cell>
          <cell r="EG583">
            <v>0</v>
          </cell>
          <cell r="EH583">
            <v>0</v>
          </cell>
          <cell r="EI583">
            <v>0</v>
          </cell>
          <cell r="EJ583">
            <v>0</v>
          </cell>
          <cell r="EK583">
            <v>0</v>
          </cell>
          <cell r="EL583">
            <v>0</v>
          </cell>
          <cell r="EM583">
            <v>0</v>
          </cell>
          <cell r="EN583">
            <v>0</v>
          </cell>
          <cell r="EO583">
            <v>0</v>
          </cell>
          <cell r="EP583">
            <v>0</v>
          </cell>
          <cell r="EQ583">
            <v>0</v>
          </cell>
          <cell r="ER583">
            <v>0</v>
          </cell>
          <cell r="ES583">
            <v>0</v>
          </cell>
          <cell r="ET583">
            <v>0</v>
          </cell>
          <cell r="EU583">
            <v>0</v>
          </cell>
          <cell r="EV583">
            <v>0</v>
          </cell>
          <cell r="EW583">
            <v>0</v>
          </cell>
          <cell r="EX583">
            <v>0</v>
          </cell>
          <cell r="EY583">
            <v>0</v>
          </cell>
          <cell r="EZ583">
            <v>0</v>
          </cell>
          <cell r="FA583">
            <v>0</v>
          </cell>
          <cell r="FB583">
            <v>0</v>
          </cell>
          <cell r="FC583">
            <v>0</v>
          </cell>
          <cell r="FD583">
            <v>0</v>
          </cell>
          <cell r="FE583">
            <v>0</v>
          </cell>
          <cell r="FF583">
            <v>0</v>
          </cell>
          <cell r="FG583">
            <v>0</v>
          </cell>
          <cell r="FH583">
            <v>0</v>
          </cell>
          <cell r="FI583">
            <v>0</v>
          </cell>
          <cell r="FJ583">
            <v>0</v>
          </cell>
          <cell r="FK583">
            <v>0</v>
          </cell>
          <cell r="FL583">
            <v>0</v>
          </cell>
          <cell r="FM583">
            <v>0</v>
          </cell>
          <cell r="FN583">
            <v>0</v>
          </cell>
          <cell r="FO583">
            <v>0</v>
          </cell>
          <cell r="FP583">
            <v>0</v>
          </cell>
          <cell r="FQ583">
            <v>0</v>
          </cell>
          <cell r="FR583">
            <v>0</v>
          </cell>
          <cell r="FS583">
            <v>0</v>
          </cell>
          <cell r="FT583">
            <v>0</v>
          </cell>
          <cell r="FU583">
            <v>0</v>
          </cell>
          <cell r="FV583">
            <v>0</v>
          </cell>
          <cell r="FW583">
            <v>0</v>
          </cell>
          <cell r="FX583">
            <v>0</v>
          </cell>
          <cell r="FY583">
            <v>0</v>
          </cell>
          <cell r="GB583">
            <v>90773</v>
          </cell>
        </row>
        <row r="584">
          <cell r="H584" t="str">
            <v>Nguyễn Văn Dũng HB</v>
          </cell>
          <cell r="I584" t="str">
            <v>Hòa Bình</v>
          </cell>
          <cell r="J584" t="str">
            <v>MIX</v>
          </cell>
          <cell r="M584">
            <v>1</v>
          </cell>
          <cell r="N584">
            <v>1</v>
          </cell>
          <cell r="P584">
            <v>0</v>
          </cell>
          <cell r="Q584">
            <v>30</v>
          </cell>
          <cell r="R584">
            <v>30</v>
          </cell>
          <cell r="S584">
            <v>1</v>
          </cell>
          <cell r="T584">
            <v>21</v>
          </cell>
          <cell r="U584">
            <v>30</v>
          </cell>
          <cell r="V584">
            <v>1.4285714285714286</v>
          </cell>
          <cell r="W584">
            <v>30</v>
          </cell>
          <cell r="X584">
            <v>0</v>
          </cell>
          <cell r="Y584">
            <v>0</v>
          </cell>
          <cell r="Z584">
            <v>0</v>
          </cell>
          <cell r="AA584">
            <v>960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30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 t="str">
            <v/>
          </cell>
          <cell r="BS584">
            <v>1</v>
          </cell>
          <cell r="BT584">
            <v>0</v>
          </cell>
          <cell r="BU584">
            <v>30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960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32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0</v>
          </cell>
          <cell r="CN584">
            <v>32</v>
          </cell>
          <cell r="CO584">
            <v>0</v>
          </cell>
          <cell r="CP584">
            <v>32</v>
          </cell>
          <cell r="CQ584">
            <v>0</v>
          </cell>
          <cell r="CR584">
            <v>0</v>
          </cell>
          <cell r="CS584">
            <v>0</v>
          </cell>
          <cell r="CT584">
            <v>0</v>
          </cell>
          <cell r="CU584">
            <v>960</v>
          </cell>
          <cell r="CV584">
            <v>0</v>
          </cell>
          <cell r="CW584">
            <v>0</v>
          </cell>
          <cell r="CX584">
            <v>0</v>
          </cell>
          <cell r="CY584">
            <v>0</v>
          </cell>
          <cell r="CZ584">
            <v>960</v>
          </cell>
          <cell r="DA584">
            <v>0</v>
          </cell>
          <cell r="DB584">
            <v>0</v>
          </cell>
          <cell r="DC584">
            <v>0</v>
          </cell>
          <cell r="DD584">
            <v>0</v>
          </cell>
          <cell r="DE584">
            <v>0</v>
          </cell>
          <cell r="DF584">
            <v>0</v>
          </cell>
          <cell r="DG584">
            <v>0</v>
          </cell>
          <cell r="DH584">
            <v>0</v>
          </cell>
          <cell r="DI584">
            <v>0</v>
          </cell>
          <cell r="DJ584">
            <v>0</v>
          </cell>
          <cell r="DK584">
            <v>0</v>
          </cell>
          <cell r="DL584">
            <v>0</v>
          </cell>
          <cell r="DM584">
            <v>0</v>
          </cell>
          <cell r="DN584">
            <v>0</v>
          </cell>
          <cell r="DO584">
            <v>0</v>
          </cell>
          <cell r="DP584">
            <v>0</v>
          </cell>
          <cell r="DQ584">
            <v>0</v>
          </cell>
          <cell r="DR584">
            <v>0</v>
          </cell>
          <cell r="DS584">
            <v>0</v>
          </cell>
          <cell r="DT584">
            <v>0</v>
          </cell>
          <cell r="DU584">
            <v>0</v>
          </cell>
          <cell r="DV584">
            <v>0</v>
          </cell>
          <cell r="DW584">
            <v>0</v>
          </cell>
          <cell r="DX584">
            <v>0</v>
          </cell>
          <cell r="DY584">
            <v>0</v>
          </cell>
          <cell r="DZ584">
            <v>0</v>
          </cell>
          <cell r="EA584">
            <v>0</v>
          </cell>
          <cell r="EB584">
            <v>0</v>
          </cell>
          <cell r="EC584">
            <v>0</v>
          </cell>
          <cell r="ED584">
            <v>0</v>
          </cell>
          <cell r="EE584">
            <v>0</v>
          </cell>
          <cell r="EF584">
            <v>0</v>
          </cell>
          <cell r="EG584">
            <v>0</v>
          </cell>
          <cell r="EH584">
            <v>0</v>
          </cell>
          <cell r="EI584">
            <v>0</v>
          </cell>
          <cell r="EJ584">
            <v>0</v>
          </cell>
          <cell r="EK584">
            <v>0</v>
          </cell>
          <cell r="EL584">
            <v>5</v>
          </cell>
          <cell r="EM584">
            <v>0</v>
          </cell>
          <cell r="EN584">
            <v>5</v>
          </cell>
          <cell r="EO584">
            <v>0</v>
          </cell>
          <cell r="EP584">
            <v>0</v>
          </cell>
          <cell r="EQ584">
            <v>0</v>
          </cell>
          <cell r="ER584">
            <v>0</v>
          </cell>
          <cell r="ES584">
            <v>0</v>
          </cell>
          <cell r="ET584">
            <v>0</v>
          </cell>
          <cell r="EU584">
            <v>0</v>
          </cell>
          <cell r="EV584">
            <v>0</v>
          </cell>
          <cell r="EW584">
            <v>0</v>
          </cell>
          <cell r="EX584">
            <v>0</v>
          </cell>
          <cell r="EY584">
            <v>0</v>
          </cell>
          <cell r="EZ584">
            <v>0</v>
          </cell>
          <cell r="FA584">
            <v>0</v>
          </cell>
          <cell r="FB584">
            <v>0</v>
          </cell>
          <cell r="FC584">
            <v>0</v>
          </cell>
          <cell r="FD584">
            <v>0</v>
          </cell>
          <cell r="FE584">
            <v>0</v>
          </cell>
          <cell r="FF584">
            <v>0</v>
          </cell>
          <cell r="FG584">
            <v>0</v>
          </cell>
          <cell r="FH584">
            <v>0</v>
          </cell>
          <cell r="FI584">
            <v>0</v>
          </cell>
          <cell r="FJ584">
            <v>0</v>
          </cell>
          <cell r="FK584">
            <v>0</v>
          </cell>
          <cell r="FL584">
            <v>0</v>
          </cell>
          <cell r="FM584">
            <v>0</v>
          </cell>
          <cell r="FN584">
            <v>0</v>
          </cell>
          <cell r="FO584">
            <v>0</v>
          </cell>
          <cell r="FP584">
            <v>0</v>
          </cell>
          <cell r="FQ584">
            <v>0</v>
          </cell>
          <cell r="FR584">
            <v>0</v>
          </cell>
          <cell r="FS584">
            <v>0</v>
          </cell>
          <cell r="FT584">
            <v>0</v>
          </cell>
          <cell r="FU584">
            <v>0</v>
          </cell>
          <cell r="FV584">
            <v>0</v>
          </cell>
          <cell r="FW584">
            <v>0</v>
          </cell>
          <cell r="FX584">
            <v>0</v>
          </cell>
          <cell r="FY584">
            <v>0</v>
          </cell>
          <cell r="GB584">
            <v>23930</v>
          </cell>
        </row>
        <row r="585">
          <cell r="H585" t="str">
            <v>Nguyễn Tâm Phú</v>
          </cell>
          <cell r="I585" t="str">
            <v>TT Huế</v>
          </cell>
          <cell r="J585" t="str">
            <v>MIX</v>
          </cell>
          <cell r="M585">
            <v>0</v>
          </cell>
          <cell r="N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 t="str">
            <v/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0</v>
          </cell>
          <cell r="CN585">
            <v>0</v>
          </cell>
          <cell r="CO585">
            <v>0</v>
          </cell>
          <cell r="CP585">
            <v>0</v>
          </cell>
          <cell r="CQ585">
            <v>0</v>
          </cell>
          <cell r="CR585">
            <v>0</v>
          </cell>
          <cell r="CS585">
            <v>0</v>
          </cell>
          <cell r="CT585">
            <v>0</v>
          </cell>
          <cell r="CU585">
            <v>0</v>
          </cell>
          <cell r="CV585">
            <v>0</v>
          </cell>
          <cell r="CW585">
            <v>0</v>
          </cell>
          <cell r="CX585">
            <v>0</v>
          </cell>
          <cell r="CY585">
            <v>0</v>
          </cell>
          <cell r="CZ585">
            <v>0</v>
          </cell>
          <cell r="DA585">
            <v>0</v>
          </cell>
          <cell r="DB585">
            <v>0</v>
          </cell>
          <cell r="DC585">
            <v>0</v>
          </cell>
          <cell r="DD585">
            <v>0</v>
          </cell>
          <cell r="DE585">
            <v>0</v>
          </cell>
          <cell r="DF585">
            <v>0</v>
          </cell>
          <cell r="DG585">
            <v>0</v>
          </cell>
          <cell r="DH585">
            <v>0</v>
          </cell>
          <cell r="DI585">
            <v>0</v>
          </cell>
          <cell r="DJ585">
            <v>0</v>
          </cell>
          <cell r="DK585">
            <v>0</v>
          </cell>
          <cell r="DL585">
            <v>0</v>
          </cell>
          <cell r="DM585">
            <v>0</v>
          </cell>
          <cell r="DN585">
            <v>0</v>
          </cell>
          <cell r="DO585">
            <v>0</v>
          </cell>
          <cell r="DP585">
            <v>0</v>
          </cell>
          <cell r="DQ585">
            <v>0</v>
          </cell>
          <cell r="DR585">
            <v>0</v>
          </cell>
          <cell r="DS585">
            <v>0</v>
          </cell>
          <cell r="DT585">
            <v>0</v>
          </cell>
          <cell r="DU585">
            <v>0</v>
          </cell>
          <cell r="DV585">
            <v>0</v>
          </cell>
          <cell r="DW585">
            <v>0</v>
          </cell>
          <cell r="DX585">
            <v>0</v>
          </cell>
          <cell r="DY585">
            <v>0</v>
          </cell>
          <cell r="DZ585">
            <v>0</v>
          </cell>
          <cell r="EA585">
            <v>0</v>
          </cell>
          <cell r="EB585">
            <v>0</v>
          </cell>
          <cell r="EC585">
            <v>0</v>
          </cell>
          <cell r="ED585">
            <v>0</v>
          </cell>
          <cell r="EE585">
            <v>0</v>
          </cell>
          <cell r="EF585">
            <v>0</v>
          </cell>
          <cell r="EG585">
            <v>0</v>
          </cell>
          <cell r="EH585">
            <v>0</v>
          </cell>
          <cell r="EI585">
            <v>0</v>
          </cell>
          <cell r="EJ585">
            <v>0</v>
          </cell>
          <cell r="EK585">
            <v>0</v>
          </cell>
          <cell r="EL585">
            <v>0</v>
          </cell>
          <cell r="EM585">
            <v>0</v>
          </cell>
          <cell r="EN585">
            <v>0</v>
          </cell>
          <cell r="EO585">
            <v>0</v>
          </cell>
          <cell r="EP585">
            <v>0</v>
          </cell>
          <cell r="EQ585">
            <v>0</v>
          </cell>
          <cell r="ER585">
            <v>0</v>
          </cell>
          <cell r="ES585">
            <v>0</v>
          </cell>
          <cell r="ET585">
            <v>0</v>
          </cell>
          <cell r="EU585">
            <v>0</v>
          </cell>
          <cell r="EV585">
            <v>0</v>
          </cell>
          <cell r="EW585">
            <v>0</v>
          </cell>
          <cell r="EX585">
            <v>0</v>
          </cell>
          <cell r="EY585">
            <v>0</v>
          </cell>
          <cell r="EZ585">
            <v>0</v>
          </cell>
          <cell r="FA585">
            <v>0</v>
          </cell>
          <cell r="FB585">
            <v>0</v>
          </cell>
          <cell r="FC585">
            <v>0</v>
          </cell>
          <cell r="FD585">
            <v>0</v>
          </cell>
          <cell r="FE585">
            <v>0</v>
          </cell>
          <cell r="FF585">
            <v>0</v>
          </cell>
          <cell r="FG585">
            <v>0</v>
          </cell>
          <cell r="FH585">
            <v>0</v>
          </cell>
          <cell r="FI585">
            <v>0</v>
          </cell>
          <cell r="FJ585">
            <v>0</v>
          </cell>
          <cell r="FK585">
            <v>0</v>
          </cell>
          <cell r="FL585">
            <v>0</v>
          </cell>
          <cell r="FM585">
            <v>0</v>
          </cell>
          <cell r="FN585">
            <v>0</v>
          </cell>
          <cell r="FO585">
            <v>0</v>
          </cell>
          <cell r="FP585">
            <v>0</v>
          </cell>
          <cell r="FQ585">
            <v>0</v>
          </cell>
          <cell r="FR585">
            <v>0</v>
          </cell>
          <cell r="FS585">
            <v>0</v>
          </cell>
          <cell r="FT585">
            <v>0</v>
          </cell>
          <cell r="FU585">
            <v>0</v>
          </cell>
          <cell r="FV585">
            <v>0</v>
          </cell>
          <cell r="FW585">
            <v>0</v>
          </cell>
          <cell r="FX585">
            <v>0</v>
          </cell>
          <cell r="FY585">
            <v>0</v>
          </cell>
          <cell r="GB585">
            <v>3386</v>
          </cell>
        </row>
        <row r="586">
          <cell r="H586" t="str">
            <v>Nguyễn Thị Hồng Liên</v>
          </cell>
          <cell r="I586" t="str">
            <v>TT Huế</v>
          </cell>
          <cell r="J586" t="str">
            <v>MIX</v>
          </cell>
          <cell r="M586">
            <v>1</v>
          </cell>
          <cell r="N586">
            <v>1</v>
          </cell>
          <cell r="P586">
            <v>0</v>
          </cell>
          <cell r="Q586">
            <v>30</v>
          </cell>
          <cell r="R586">
            <v>30</v>
          </cell>
          <cell r="S586">
            <v>1</v>
          </cell>
          <cell r="T586">
            <v>21</v>
          </cell>
          <cell r="U586">
            <v>30</v>
          </cell>
          <cell r="V586">
            <v>1.4285714285714286</v>
          </cell>
          <cell r="W586">
            <v>30</v>
          </cell>
          <cell r="X586">
            <v>0</v>
          </cell>
          <cell r="Y586">
            <v>0</v>
          </cell>
          <cell r="Z586">
            <v>0</v>
          </cell>
          <cell r="AA586">
            <v>240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30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 t="str">
            <v/>
          </cell>
          <cell r="BS586">
            <v>1</v>
          </cell>
          <cell r="BT586">
            <v>0</v>
          </cell>
          <cell r="BU586">
            <v>30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240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8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0</v>
          </cell>
          <cell r="CN586">
            <v>8</v>
          </cell>
          <cell r="CO586">
            <v>0</v>
          </cell>
          <cell r="CP586">
            <v>8</v>
          </cell>
          <cell r="CQ586">
            <v>0</v>
          </cell>
          <cell r="CR586">
            <v>0</v>
          </cell>
          <cell r="CS586">
            <v>0</v>
          </cell>
          <cell r="CT586">
            <v>0</v>
          </cell>
          <cell r="CU586">
            <v>240</v>
          </cell>
          <cell r="CV586">
            <v>0</v>
          </cell>
          <cell r="CW586">
            <v>0</v>
          </cell>
          <cell r="CX586">
            <v>0</v>
          </cell>
          <cell r="CY586">
            <v>0</v>
          </cell>
          <cell r="CZ586">
            <v>0</v>
          </cell>
          <cell r="DA586">
            <v>0</v>
          </cell>
          <cell r="DB586">
            <v>0</v>
          </cell>
          <cell r="DC586">
            <v>0</v>
          </cell>
          <cell r="DD586">
            <v>0</v>
          </cell>
          <cell r="DE586">
            <v>240</v>
          </cell>
          <cell r="DF586">
            <v>0</v>
          </cell>
          <cell r="DG586">
            <v>0</v>
          </cell>
          <cell r="DH586">
            <v>0</v>
          </cell>
          <cell r="DI586">
            <v>0</v>
          </cell>
          <cell r="DJ586">
            <v>0</v>
          </cell>
          <cell r="DK586">
            <v>0</v>
          </cell>
          <cell r="DL586">
            <v>0</v>
          </cell>
          <cell r="DM586">
            <v>0</v>
          </cell>
          <cell r="DN586">
            <v>0</v>
          </cell>
          <cell r="DO586">
            <v>0</v>
          </cell>
          <cell r="DP586">
            <v>0</v>
          </cell>
          <cell r="DQ586">
            <v>0</v>
          </cell>
          <cell r="DR586">
            <v>0</v>
          </cell>
          <cell r="DS586">
            <v>0</v>
          </cell>
          <cell r="DT586">
            <v>0</v>
          </cell>
          <cell r="DU586">
            <v>0</v>
          </cell>
          <cell r="DV586">
            <v>0</v>
          </cell>
          <cell r="DW586">
            <v>0</v>
          </cell>
          <cell r="DX586">
            <v>0</v>
          </cell>
          <cell r="DY586">
            <v>0</v>
          </cell>
          <cell r="DZ586">
            <v>0</v>
          </cell>
          <cell r="EA586">
            <v>0</v>
          </cell>
          <cell r="EB586">
            <v>0</v>
          </cell>
          <cell r="EC586">
            <v>0</v>
          </cell>
          <cell r="ED586">
            <v>0</v>
          </cell>
          <cell r="EE586">
            <v>0</v>
          </cell>
          <cell r="EF586">
            <v>0</v>
          </cell>
          <cell r="EG586">
            <v>0</v>
          </cell>
          <cell r="EH586">
            <v>0</v>
          </cell>
          <cell r="EI586">
            <v>0</v>
          </cell>
          <cell r="EJ586">
            <v>0</v>
          </cell>
          <cell r="EK586">
            <v>0</v>
          </cell>
          <cell r="EL586">
            <v>1.25</v>
          </cell>
          <cell r="EM586">
            <v>0</v>
          </cell>
          <cell r="EN586">
            <v>0</v>
          </cell>
          <cell r="EO586">
            <v>0</v>
          </cell>
          <cell r="EP586">
            <v>0</v>
          </cell>
          <cell r="EQ586">
            <v>0</v>
          </cell>
          <cell r="ER586">
            <v>0</v>
          </cell>
          <cell r="ES586">
            <v>1.25</v>
          </cell>
          <cell r="ET586">
            <v>0</v>
          </cell>
          <cell r="EU586">
            <v>0</v>
          </cell>
          <cell r="EV586">
            <v>0</v>
          </cell>
          <cell r="EW586">
            <v>0</v>
          </cell>
          <cell r="EX586">
            <v>0</v>
          </cell>
          <cell r="EY586">
            <v>0</v>
          </cell>
          <cell r="EZ586">
            <v>0</v>
          </cell>
          <cell r="FA586">
            <v>0</v>
          </cell>
          <cell r="FB586">
            <v>0</v>
          </cell>
          <cell r="FC586">
            <v>0</v>
          </cell>
          <cell r="FD586">
            <v>0</v>
          </cell>
          <cell r="FE586">
            <v>0</v>
          </cell>
          <cell r="FF586">
            <v>0</v>
          </cell>
          <cell r="FG586">
            <v>0</v>
          </cell>
          <cell r="FH586">
            <v>0</v>
          </cell>
          <cell r="FI586">
            <v>0</v>
          </cell>
          <cell r="FJ586">
            <v>0</v>
          </cell>
          <cell r="FK586">
            <v>0</v>
          </cell>
          <cell r="FL586">
            <v>0</v>
          </cell>
          <cell r="FM586">
            <v>0</v>
          </cell>
          <cell r="FN586">
            <v>0</v>
          </cell>
          <cell r="FO586">
            <v>0</v>
          </cell>
          <cell r="FP586">
            <v>0</v>
          </cell>
          <cell r="FQ586">
            <v>0</v>
          </cell>
          <cell r="FR586">
            <v>0</v>
          </cell>
          <cell r="FS586">
            <v>0</v>
          </cell>
          <cell r="FT586">
            <v>0</v>
          </cell>
          <cell r="FU586">
            <v>0</v>
          </cell>
          <cell r="FV586">
            <v>0</v>
          </cell>
          <cell r="FW586">
            <v>0</v>
          </cell>
          <cell r="FX586">
            <v>0</v>
          </cell>
          <cell r="FY586">
            <v>0</v>
          </cell>
          <cell r="GB586">
            <v>11999</v>
          </cell>
        </row>
        <row r="587">
          <cell r="H587" t="str">
            <v>Đặng Đức Thông</v>
          </cell>
          <cell r="I587" t="str">
            <v>Kiên Giang-Rạch Giá</v>
          </cell>
          <cell r="J587" t="str">
            <v>MIX</v>
          </cell>
          <cell r="M587">
            <v>1</v>
          </cell>
          <cell r="N587">
            <v>1</v>
          </cell>
          <cell r="P587">
            <v>0</v>
          </cell>
          <cell r="Q587">
            <v>30</v>
          </cell>
          <cell r="R587">
            <v>36</v>
          </cell>
          <cell r="S587">
            <v>1.2</v>
          </cell>
          <cell r="T587">
            <v>21</v>
          </cell>
          <cell r="U587">
            <v>36</v>
          </cell>
          <cell r="V587">
            <v>1.7142857142857142</v>
          </cell>
          <cell r="W587">
            <v>35</v>
          </cell>
          <cell r="X587">
            <v>0</v>
          </cell>
          <cell r="Y587">
            <v>0</v>
          </cell>
          <cell r="Z587">
            <v>1</v>
          </cell>
          <cell r="AA587">
            <v>350</v>
          </cell>
          <cell r="AB587">
            <v>0</v>
          </cell>
          <cell r="AC587">
            <v>0</v>
          </cell>
          <cell r="AD587">
            <v>5068</v>
          </cell>
          <cell r="AE587">
            <v>0</v>
          </cell>
          <cell r="AF587">
            <v>1</v>
          </cell>
          <cell r="AG587">
            <v>0</v>
          </cell>
          <cell r="AH587">
            <v>0</v>
          </cell>
          <cell r="AI587">
            <v>0</v>
          </cell>
          <cell r="AJ587">
            <v>12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1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24</v>
          </cell>
          <cell r="BM587">
            <v>0</v>
          </cell>
          <cell r="BN587">
            <v>1</v>
          </cell>
          <cell r="BO587">
            <v>1</v>
          </cell>
          <cell r="BP587">
            <v>0</v>
          </cell>
          <cell r="BQ587">
            <v>0</v>
          </cell>
          <cell r="BR587" t="str">
            <v/>
          </cell>
          <cell r="BS587">
            <v>1.1111111111111112</v>
          </cell>
          <cell r="BT587">
            <v>0</v>
          </cell>
          <cell r="BU587">
            <v>35</v>
          </cell>
          <cell r="BV587">
            <v>0</v>
          </cell>
          <cell r="BW587">
            <v>1</v>
          </cell>
          <cell r="BX587">
            <v>0</v>
          </cell>
          <cell r="BY587">
            <v>0</v>
          </cell>
          <cell r="BZ587">
            <v>0</v>
          </cell>
          <cell r="CA587">
            <v>350</v>
          </cell>
          <cell r="CB587">
            <v>0</v>
          </cell>
          <cell r="CC587">
            <v>5068</v>
          </cell>
          <cell r="CD587">
            <v>0</v>
          </cell>
          <cell r="CE587">
            <v>0</v>
          </cell>
          <cell r="CF587">
            <v>0</v>
          </cell>
          <cell r="CG587">
            <v>10</v>
          </cell>
          <cell r="CH587">
            <v>0</v>
          </cell>
          <cell r="CI587">
            <v>5068</v>
          </cell>
          <cell r="CJ587">
            <v>0</v>
          </cell>
          <cell r="CK587">
            <v>0</v>
          </cell>
          <cell r="CL587">
            <v>0</v>
          </cell>
          <cell r="CM587">
            <v>0</v>
          </cell>
          <cell r="CN587">
            <v>150.5</v>
          </cell>
          <cell r="CO587">
            <v>0</v>
          </cell>
          <cell r="CP587">
            <v>10</v>
          </cell>
          <cell r="CQ587">
            <v>0</v>
          </cell>
          <cell r="CR587">
            <v>0</v>
          </cell>
          <cell r="CS587">
            <v>5068</v>
          </cell>
          <cell r="CT587">
            <v>0</v>
          </cell>
          <cell r="CU587">
            <v>5418</v>
          </cell>
          <cell r="CV587">
            <v>0</v>
          </cell>
          <cell r="CW587">
            <v>0</v>
          </cell>
          <cell r="CX587">
            <v>0</v>
          </cell>
          <cell r="CY587">
            <v>0</v>
          </cell>
          <cell r="CZ587">
            <v>768</v>
          </cell>
          <cell r="DA587">
            <v>0</v>
          </cell>
          <cell r="DB587">
            <v>0</v>
          </cell>
          <cell r="DC587">
            <v>0</v>
          </cell>
          <cell r="DD587">
            <v>120</v>
          </cell>
          <cell r="DE587">
            <v>0</v>
          </cell>
          <cell r="DF587">
            <v>0</v>
          </cell>
          <cell r="DG587">
            <v>0</v>
          </cell>
          <cell r="DH587">
            <v>0</v>
          </cell>
          <cell r="DI587">
            <v>0</v>
          </cell>
          <cell r="DJ587">
            <v>0</v>
          </cell>
          <cell r="DK587">
            <v>0</v>
          </cell>
          <cell r="DL587">
            <v>0</v>
          </cell>
          <cell r="DM587">
            <v>0</v>
          </cell>
          <cell r="DN587">
            <v>0</v>
          </cell>
          <cell r="DO587">
            <v>0</v>
          </cell>
          <cell r="DP587">
            <v>0</v>
          </cell>
          <cell r="DQ587">
            <v>0</v>
          </cell>
          <cell r="DR587">
            <v>0</v>
          </cell>
          <cell r="DS587">
            <v>0</v>
          </cell>
          <cell r="DT587">
            <v>0</v>
          </cell>
          <cell r="DU587">
            <v>0</v>
          </cell>
          <cell r="DV587">
            <v>3900</v>
          </cell>
          <cell r="DW587">
            <v>0</v>
          </cell>
          <cell r="DX587">
            <v>0</v>
          </cell>
          <cell r="DY587">
            <v>0</v>
          </cell>
          <cell r="DZ587">
            <v>0</v>
          </cell>
          <cell r="EA587">
            <v>0</v>
          </cell>
          <cell r="EB587">
            <v>0</v>
          </cell>
          <cell r="EC587">
            <v>0</v>
          </cell>
          <cell r="ED587">
            <v>0</v>
          </cell>
          <cell r="EE587">
            <v>0</v>
          </cell>
          <cell r="EF587">
            <v>530</v>
          </cell>
          <cell r="EG587">
            <v>0</v>
          </cell>
          <cell r="EH587">
            <v>80</v>
          </cell>
          <cell r="EI587">
            <v>20</v>
          </cell>
          <cell r="EJ587">
            <v>0</v>
          </cell>
          <cell r="EK587">
            <v>0</v>
          </cell>
          <cell r="EL587">
            <v>19.483333333333331</v>
          </cell>
          <cell r="EM587">
            <v>0</v>
          </cell>
          <cell r="EN587">
            <v>4</v>
          </cell>
          <cell r="EO587">
            <v>0</v>
          </cell>
          <cell r="EP587">
            <v>0</v>
          </cell>
          <cell r="EQ587">
            <v>0</v>
          </cell>
          <cell r="ER587">
            <v>0.39999999999999997</v>
          </cell>
          <cell r="ES587">
            <v>0</v>
          </cell>
          <cell r="ET587">
            <v>0</v>
          </cell>
          <cell r="EU587">
            <v>0</v>
          </cell>
          <cell r="EV587">
            <v>0</v>
          </cell>
          <cell r="EW587">
            <v>0</v>
          </cell>
          <cell r="EX587">
            <v>0</v>
          </cell>
          <cell r="EY587">
            <v>0</v>
          </cell>
          <cell r="EZ587">
            <v>0</v>
          </cell>
          <cell r="FA587">
            <v>0</v>
          </cell>
          <cell r="FB587">
            <v>0</v>
          </cell>
          <cell r="FC587">
            <v>0</v>
          </cell>
          <cell r="FD587">
            <v>0</v>
          </cell>
          <cell r="FE587">
            <v>0</v>
          </cell>
          <cell r="FF587">
            <v>0</v>
          </cell>
          <cell r="FG587">
            <v>0</v>
          </cell>
          <cell r="FH587">
            <v>0</v>
          </cell>
          <cell r="FI587">
            <v>0</v>
          </cell>
          <cell r="FJ587">
            <v>13</v>
          </cell>
          <cell r="FK587">
            <v>0</v>
          </cell>
          <cell r="FL587">
            <v>0</v>
          </cell>
          <cell r="FM587">
            <v>0</v>
          </cell>
          <cell r="FN587">
            <v>0</v>
          </cell>
          <cell r="FO587">
            <v>0</v>
          </cell>
          <cell r="FP587">
            <v>0</v>
          </cell>
          <cell r="FQ587">
            <v>0</v>
          </cell>
          <cell r="FR587">
            <v>0</v>
          </cell>
          <cell r="FS587">
            <v>0</v>
          </cell>
          <cell r="FT587">
            <v>1.7666666666666666</v>
          </cell>
          <cell r="FU587">
            <v>0</v>
          </cell>
          <cell r="FV587">
            <v>0.25</v>
          </cell>
          <cell r="FW587">
            <v>6.6666666666666666E-2</v>
          </cell>
          <cell r="FX587">
            <v>0</v>
          </cell>
          <cell r="FY587">
            <v>0</v>
          </cell>
          <cell r="GB587">
            <v>117779</v>
          </cell>
        </row>
        <row r="588">
          <cell r="H588" t="str">
            <v>Nguyễn Minh Hiền</v>
          </cell>
          <cell r="I588" t="str">
            <v>Thủ Đức- Quận 2- Quận 9</v>
          </cell>
          <cell r="J588" t="str">
            <v>MIX</v>
          </cell>
          <cell r="M588">
            <v>0</v>
          </cell>
          <cell r="N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 t="str">
            <v/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0</v>
          </cell>
          <cell r="CN588">
            <v>0</v>
          </cell>
          <cell r="CO588">
            <v>0</v>
          </cell>
          <cell r="CP588">
            <v>0</v>
          </cell>
          <cell r="CQ588">
            <v>0</v>
          </cell>
          <cell r="CR588">
            <v>0</v>
          </cell>
          <cell r="CS588">
            <v>0</v>
          </cell>
          <cell r="CT588">
            <v>0</v>
          </cell>
          <cell r="CU588">
            <v>0</v>
          </cell>
          <cell r="CV588">
            <v>0</v>
          </cell>
          <cell r="CW588">
            <v>0</v>
          </cell>
          <cell r="CX588">
            <v>0</v>
          </cell>
          <cell r="CY588">
            <v>0</v>
          </cell>
          <cell r="CZ588">
            <v>0</v>
          </cell>
          <cell r="DA588">
            <v>0</v>
          </cell>
          <cell r="DB588">
            <v>0</v>
          </cell>
          <cell r="DC588">
            <v>0</v>
          </cell>
          <cell r="DD588">
            <v>0</v>
          </cell>
          <cell r="DE588">
            <v>0</v>
          </cell>
          <cell r="DF588">
            <v>0</v>
          </cell>
          <cell r="DG588">
            <v>0</v>
          </cell>
          <cell r="DH588">
            <v>0</v>
          </cell>
          <cell r="DI588">
            <v>0</v>
          </cell>
          <cell r="DJ588">
            <v>0</v>
          </cell>
          <cell r="DK588">
            <v>0</v>
          </cell>
          <cell r="DL588">
            <v>0</v>
          </cell>
          <cell r="DM588">
            <v>0</v>
          </cell>
          <cell r="DN588">
            <v>0</v>
          </cell>
          <cell r="DO588">
            <v>0</v>
          </cell>
          <cell r="DP588">
            <v>0</v>
          </cell>
          <cell r="DQ588">
            <v>0</v>
          </cell>
          <cell r="DR588">
            <v>0</v>
          </cell>
          <cell r="DS588">
            <v>0</v>
          </cell>
          <cell r="DT588">
            <v>0</v>
          </cell>
          <cell r="DU588">
            <v>0</v>
          </cell>
          <cell r="DV588">
            <v>0</v>
          </cell>
          <cell r="DW588">
            <v>0</v>
          </cell>
          <cell r="DX588">
            <v>0</v>
          </cell>
          <cell r="DY588">
            <v>0</v>
          </cell>
          <cell r="DZ588">
            <v>0</v>
          </cell>
          <cell r="EA588">
            <v>0</v>
          </cell>
          <cell r="EB588">
            <v>0</v>
          </cell>
          <cell r="EC588">
            <v>0</v>
          </cell>
          <cell r="ED588">
            <v>0</v>
          </cell>
          <cell r="EE588">
            <v>0</v>
          </cell>
          <cell r="EF588">
            <v>0</v>
          </cell>
          <cell r="EG588">
            <v>0</v>
          </cell>
          <cell r="EH588">
            <v>0</v>
          </cell>
          <cell r="EI588">
            <v>0</v>
          </cell>
          <cell r="EJ588">
            <v>0</v>
          </cell>
          <cell r="EK588">
            <v>0</v>
          </cell>
          <cell r="EL588">
            <v>0</v>
          </cell>
          <cell r="EM588">
            <v>0</v>
          </cell>
          <cell r="EN588">
            <v>0</v>
          </cell>
          <cell r="EO588">
            <v>0</v>
          </cell>
          <cell r="EP588">
            <v>0</v>
          </cell>
          <cell r="EQ588">
            <v>0</v>
          </cell>
          <cell r="ER588">
            <v>0</v>
          </cell>
          <cell r="ES588">
            <v>0</v>
          </cell>
          <cell r="ET588">
            <v>0</v>
          </cell>
          <cell r="EU588">
            <v>0</v>
          </cell>
          <cell r="EV588">
            <v>0</v>
          </cell>
          <cell r="EW588">
            <v>0</v>
          </cell>
          <cell r="EX588">
            <v>0</v>
          </cell>
          <cell r="EY588">
            <v>0</v>
          </cell>
          <cell r="EZ588">
            <v>0</v>
          </cell>
          <cell r="FA588">
            <v>0</v>
          </cell>
          <cell r="FB588">
            <v>0</v>
          </cell>
          <cell r="FC588">
            <v>0</v>
          </cell>
          <cell r="FD588">
            <v>0</v>
          </cell>
          <cell r="FE588">
            <v>0</v>
          </cell>
          <cell r="FF588">
            <v>0</v>
          </cell>
          <cell r="FG588">
            <v>0</v>
          </cell>
          <cell r="FH588">
            <v>0</v>
          </cell>
          <cell r="FI588">
            <v>0</v>
          </cell>
          <cell r="FJ588">
            <v>0</v>
          </cell>
          <cell r="FK588">
            <v>0</v>
          </cell>
          <cell r="FL588">
            <v>0</v>
          </cell>
          <cell r="FM588">
            <v>0</v>
          </cell>
          <cell r="FN588">
            <v>0</v>
          </cell>
          <cell r="FO588">
            <v>0</v>
          </cell>
          <cell r="FP588">
            <v>0</v>
          </cell>
          <cell r="FQ588">
            <v>0</v>
          </cell>
          <cell r="FR588">
            <v>0</v>
          </cell>
          <cell r="FS588">
            <v>0</v>
          </cell>
          <cell r="FT588">
            <v>0</v>
          </cell>
          <cell r="FU588">
            <v>0</v>
          </cell>
          <cell r="FV588">
            <v>0</v>
          </cell>
          <cell r="FW588">
            <v>0</v>
          </cell>
          <cell r="FX588">
            <v>0</v>
          </cell>
          <cell r="FY588">
            <v>0</v>
          </cell>
          <cell r="GB588">
            <v>2760</v>
          </cell>
        </row>
        <row r="589">
          <cell r="H589" t="str">
            <v>Lê Đăng Khoa</v>
          </cell>
          <cell r="I589" t="str">
            <v>Thủ Đức- Quận 2- Quận 9</v>
          </cell>
          <cell r="J589" t="str">
            <v>MIX</v>
          </cell>
          <cell r="M589">
            <v>0</v>
          </cell>
          <cell r="N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 t="str">
            <v/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0</v>
          </cell>
          <cell r="CN589">
            <v>0</v>
          </cell>
          <cell r="CO589">
            <v>0</v>
          </cell>
          <cell r="CP589">
            <v>0</v>
          </cell>
          <cell r="CQ589">
            <v>0</v>
          </cell>
          <cell r="CR589">
            <v>0</v>
          </cell>
          <cell r="CS589">
            <v>0</v>
          </cell>
          <cell r="CT589">
            <v>0</v>
          </cell>
          <cell r="CU589">
            <v>0</v>
          </cell>
          <cell r="CV589">
            <v>0</v>
          </cell>
          <cell r="CW589">
            <v>0</v>
          </cell>
          <cell r="CX589">
            <v>0</v>
          </cell>
          <cell r="CY589">
            <v>0</v>
          </cell>
          <cell r="CZ589">
            <v>0</v>
          </cell>
          <cell r="DA589">
            <v>0</v>
          </cell>
          <cell r="DB589">
            <v>0</v>
          </cell>
          <cell r="DC589">
            <v>0</v>
          </cell>
          <cell r="DD589">
            <v>0</v>
          </cell>
          <cell r="DE589">
            <v>0</v>
          </cell>
          <cell r="DF589">
            <v>0</v>
          </cell>
          <cell r="DG589">
            <v>0</v>
          </cell>
          <cell r="DH589">
            <v>0</v>
          </cell>
          <cell r="DI589">
            <v>0</v>
          </cell>
          <cell r="DJ589">
            <v>0</v>
          </cell>
          <cell r="DK589">
            <v>0</v>
          </cell>
          <cell r="DL589">
            <v>0</v>
          </cell>
          <cell r="DM589">
            <v>0</v>
          </cell>
          <cell r="DN589">
            <v>0</v>
          </cell>
          <cell r="DO589">
            <v>0</v>
          </cell>
          <cell r="DP589">
            <v>0</v>
          </cell>
          <cell r="DQ589">
            <v>0</v>
          </cell>
          <cell r="DR589">
            <v>0</v>
          </cell>
          <cell r="DS589">
            <v>0</v>
          </cell>
          <cell r="DT589">
            <v>0</v>
          </cell>
          <cell r="DU589">
            <v>0</v>
          </cell>
          <cell r="DV589">
            <v>0</v>
          </cell>
          <cell r="DW589">
            <v>0</v>
          </cell>
          <cell r="DX589">
            <v>0</v>
          </cell>
          <cell r="DY589">
            <v>0</v>
          </cell>
          <cell r="DZ589">
            <v>0</v>
          </cell>
          <cell r="EA589">
            <v>0</v>
          </cell>
          <cell r="EB589">
            <v>0</v>
          </cell>
          <cell r="EC589">
            <v>0</v>
          </cell>
          <cell r="ED589">
            <v>0</v>
          </cell>
          <cell r="EE589">
            <v>0</v>
          </cell>
          <cell r="EF589">
            <v>0</v>
          </cell>
          <cell r="EG589">
            <v>0</v>
          </cell>
          <cell r="EH589">
            <v>0</v>
          </cell>
          <cell r="EI589">
            <v>0</v>
          </cell>
          <cell r="EJ589">
            <v>0</v>
          </cell>
          <cell r="EK589">
            <v>0</v>
          </cell>
          <cell r="EL589">
            <v>0</v>
          </cell>
          <cell r="EM589">
            <v>0</v>
          </cell>
          <cell r="EN589">
            <v>0</v>
          </cell>
          <cell r="EO589">
            <v>0</v>
          </cell>
          <cell r="EP589">
            <v>0</v>
          </cell>
          <cell r="EQ589">
            <v>0</v>
          </cell>
          <cell r="ER589">
            <v>0</v>
          </cell>
          <cell r="ES589">
            <v>0</v>
          </cell>
          <cell r="ET589">
            <v>0</v>
          </cell>
          <cell r="EU589">
            <v>0</v>
          </cell>
          <cell r="EV589">
            <v>0</v>
          </cell>
          <cell r="EW589">
            <v>0</v>
          </cell>
          <cell r="EX589">
            <v>0</v>
          </cell>
          <cell r="EY589">
            <v>0</v>
          </cell>
          <cell r="EZ589">
            <v>0</v>
          </cell>
          <cell r="FA589">
            <v>0</v>
          </cell>
          <cell r="FB589">
            <v>0</v>
          </cell>
          <cell r="FC589">
            <v>0</v>
          </cell>
          <cell r="FD589">
            <v>0</v>
          </cell>
          <cell r="FE589">
            <v>0</v>
          </cell>
          <cell r="FF589">
            <v>0</v>
          </cell>
          <cell r="FG589">
            <v>0</v>
          </cell>
          <cell r="FH589">
            <v>0</v>
          </cell>
          <cell r="FI589">
            <v>0</v>
          </cell>
          <cell r="FJ589">
            <v>0</v>
          </cell>
          <cell r="FK589">
            <v>0</v>
          </cell>
          <cell r="FL589">
            <v>0</v>
          </cell>
          <cell r="FM589">
            <v>0</v>
          </cell>
          <cell r="FN589">
            <v>0</v>
          </cell>
          <cell r="FO589">
            <v>0</v>
          </cell>
          <cell r="FP589">
            <v>0</v>
          </cell>
          <cell r="FQ589">
            <v>0</v>
          </cell>
          <cell r="FR589">
            <v>0</v>
          </cell>
          <cell r="FS589">
            <v>0</v>
          </cell>
          <cell r="FT589">
            <v>0</v>
          </cell>
          <cell r="FU589">
            <v>0</v>
          </cell>
          <cell r="FV589">
            <v>0</v>
          </cell>
          <cell r="FW589">
            <v>0</v>
          </cell>
          <cell r="FX589">
            <v>0</v>
          </cell>
          <cell r="FY589">
            <v>0</v>
          </cell>
          <cell r="GB589">
            <v>605</v>
          </cell>
        </row>
        <row r="590">
          <cell r="H590" t="str">
            <v>Nguyễn Bảo Anh</v>
          </cell>
          <cell r="I590" t="str">
            <v>Quận 8--6-5-10-11</v>
          </cell>
          <cell r="J590" t="str">
            <v>MIX</v>
          </cell>
          <cell r="M590">
            <v>1</v>
          </cell>
          <cell r="N590">
            <v>1</v>
          </cell>
          <cell r="P590">
            <v>0</v>
          </cell>
          <cell r="Q590">
            <v>30</v>
          </cell>
          <cell r="R590">
            <v>35</v>
          </cell>
          <cell r="S590">
            <v>1.1666666666666667</v>
          </cell>
          <cell r="T590">
            <v>21</v>
          </cell>
          <cell r="U590">
            <v>28</v>
          </cell>
          <cell r="V590">
            <v>1.3333333333333333</v>
          </cell>
          <cell r="W590">
            <v>25</v>
          </cell>
          <cell r="X590">
            <v>1</v>
          </cell>
          <cell r="Y590">
            <v>0</v>
          </cell>
          <cell r="Z590">
            <v>2</v>
          </cell>
          <cell r="AA590">
            <v>125</v>
          </cell>
          <cell r="AB590">
            <v>250</v>
          </cell>
          <cell r="AC590">
            <v>0</v>
          </cell>
          <cell r="AD590">
            <v>109546</v>
          </cell>
          <cell r="AE590">
            <v>2</v>
          </cell>
          <cell r="AF590">
            <v>2</v>
          </cell>
          <cell r="AG590">
            <v>0</v>
          </cell>
          <cell r="AH590">
            <v>0</v>
          </cell>
          <cell r="AI590">
            <v>0</v>
          </cell>
          <cell r="AJ590">
            <v>3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1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2</v>
          </cell>
          <cell r="AZ590">
            <v>0</v>
          </cell>
          <cell r="BA590">
            <v>0</v>
          </cell>
          <cell r="BB590">
            <v>27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 t="str">
            <v/>
          </cell>
          <cell r="BS590">
            <v>1.3214285714285714</v>
          </cell>
          <cell r="BT590">
            <v>0</v>
          </cell>
          <cell r="BU590">
            <v>26</v>
          </cell>
          <cell r="BV590">
            <v>0</v>
          </cell>
          <cell r="BW590">
            <v>1</v>
          </cell>
          <cell r="BX590">
            <v>1</v>
          </cell>
          <cell r="BY590">
            <v>0</v>
          </cell>
          <cell r="BZ590">
            <v>0</v>
          </cell>
          <cell r="CA590">
            <v>375</v>
          </cell>
          <cell r="CB590">
            <v>0</v>
          </cell>
          <cell r="CC590">
            <v>9002</v>
          </cell>
          <cell r="CD590">
            <v>100544</v>
          </cell>
          <cell r="CE590">
            <v>0</v>
          </cell>
          <cell r="CF590">
            <v>0</v>
          </cell>
          <cell r="CG590">
            <v>14.423076923076923</v>
          </cell>
          <cell r="CH590">
            <v>0</v>
          </cell>
          <cell r="CI590">
            <v>9002</v>
          </cell>
          <cell r="CJ590">
            <v>100544</v>
          </cell>
          <cell r="CK590">
            <v>0</v>
          </cell>
          <cell r="CL590">
            <v>0</v>
          </cell>
          <cell r="CM590">
            <v>0</v>
          </cell>
          <cell r="CN590">
            <v>3925.75</v>
          </cell>
          <cell r="CO590">
            <v>0</v>
          </cell>
          <cell r="CP590">
            <v>5</v>
          </cell>
          <cell r="CQ590">
            <v>250</v>
          </cell>
          <cell r="CR590">
            <v>0</v>
          </cell>
          <cell r="CS590">
            <v>54773</v>
          </cell>
          <cell r="CT590">
            <v>0</v>
          </cell>
          <cell r="CU590">
            <v>109921</v>
          </cell>
          <cell r="CV590">
            <v>0</v>
          </cell>
          <cell r="CW590">
            <v>0</v>
          </cell>
          <cell r="CX590">
            <v>0</v>
          </cell>
          <cell r="CY590">
            <v>8520</v>
          </cell>
          <cell r="CZ590">
            <v>24000</v>
          </cell>
          <cell r="DA590">
            <v>0</v>
          </cell>
          <cell r="DB590">
            <v>0</v>
          </cell>
          <cell r="DC590">
            <v>0</v>
          </cell>
          <cell r="DD590">
            <v>58775</v>
          </cell>
          <cell r="DE590">
            <v>0</v>
          </cell>
          <cell r="DF590">
            <v>0</v>
          </cell>
          <cell r="DG590">
            <v>0</v>
          </cell>
          <cell r="DH590">
            <v>0</v>
          </cell>
          <cell r="DI590">
            <v>0</v>
          </cell>
          <cell r="DJ590">
            <v>0</v>
          </cell>
          <cell r="DK590">
            <v>0</v>
          </cell>
          <cell r="DL590">
            <v>0</v>
          </cell>
          <cell r="DM590">
            <v>0</v>
          </cell>
          <cell r="DN590">
            <v>1700</v>
          </cell>
          <cell r="DO590">
            <v>0</v>
          </cell>
          <cell r="DP590">
            <v>0</v>
          </cell>
          <cell r="DQ590">
            <v>0</v>
          </cell>
          <cell r="DR590">
            <v>0</v>
          </cell>
          <cell r="DS590">
            <v>5376</v>
          </cell>
          <cell r="DT590">
            <v>0</v>
          </cell>
          <cell r="DU590">
            <v>0</v>
          </cell>
          <cell r="DV590">
            <v>11550</v>
          </cell>
          <cell r="DW590">
            <v>0</v>
          </cell>
          <cell r="DX590">
            <v>0</v>
          </cell>
          <cell r="DY590">
            <v>0</v>
          </cell>
          <cell r="DZ590">
            <v>0</v>
          </cell>
          <cell r="EA590">
            <v>0</v>
          </cell>
          <cell r="EB590">
            <v>0</v>
          </cell>
          <cell r="EC590">
            <v>0</v>
          </cell>
          <cell r="ED590">
            <v>0</v>
          </cell>
          <cell r="EE590">
            <v>0</v>
          </cell>
          <cell r="EF590">
            <v>0</v>
          </cell>
          <cell r="EG590">
            <v>0</v>
          </cell>
          <cell r="EH590">
            <v>0</v>
          </cell>
          <cell r="EI590">
            <v>0</v>
          </cell>
          <cell r="EJ590">
            <v>0</v>
          </cell>
          <cell r="EK590">
            <v>0</v>
          </cell>
          <cell r="EL590">
            <v>463.41666666666669</v>
          </cell>
          <cell r="EM590">
            <v>71</v>
          </cell>
          <cell r="EN590">
            <v>125</v>
          </cell>
          <cell r="EO590">
            <v>0</v>
          </cell>
          <cell r="EP590">
            <v>0</v>
          </cell>
          <cell r="EQ590">
            <v>0</v>
          </cell>
          <cell r="ER590">
            <v>195.91666666666669</v>
          </cell>
          <cell r="ES590">
            <v>0</v>
          </cell>
          <cell r="ET590">
            <v>0</v>
          </cell>
          <cell r="EU590">
            <v>0</v>
          </cell>
          <cell r="EV590">
            <v>0</v>
          </cell>
          <cell r="EW590">
            <v>0</v>
          </cell>
          <cell r="EX590">
            <v>0</v>
          </cell>
          <cell r="EY590">
            <v>0</v>
          </cell>
          <cell r="EZ590">
            <v>0</v>
          </cell>
          <cell r="FA590">
            <v>0</v>
          </cell>
          <cell r="FB590">
            <v>5</v>
          </cell>
          <cell r="FC590">
            <v>0</v>
          </cell>
          <cell r="FD590">
            <v>0</v>
          </cell>
          <cell r="FE590">
            <v>0</v>
          </cell>
          <cell r="FF590">
            <v>0</v>
          </cell>
          <cell r="FG590">
            <v>28</v>
          </cell>
          <cell r="FH590">
            <v>0</v>
          </cell>
          <cell r="FI590">
            <v>0</v>
          </cell>
          <cell r="FJ590">
            <v>38.5</v>
          </cell>
          <cell r="FK590">
            <v>0</v>
          </cell>
          <cell r="FL590">
            <v>0</v>
          </cell>
          <cell r="FM590">
            <v>0</v>
          </cell>
          <cell r="FN590">
            <v>0</v>
          </cell>
          <cell r="FO590">
            <v>0</v>
          </cell>
          <cell r="FP590">
            <v>0</v>
          </cell>
          <cell r="FQ590">
            <v>0</v>
          </cell>
          <cell r="FR590">
            <v>0</v>
          </cell>
          <cell r="FS590">
            <v>0</v>
          </cell>
          <cell r="FT590">
            <v>0</v>
          </cell>
          <cell r="FU590">
            <v>0</v>
          </cell>
          <cell r="FV590">
            <v>0</v>
          </cell>
          <cell r="FW590">
            <v>0</v>
          </cell>
          <cell r="FX590">
            <v>0</v>
          </cell>
          <cell r="FY590">
            <v>0</v>
          </cell>
          <cell r="GB590">
            <v>116294</v>
          </cell>
        </row>
        <row r="591">
          <cell r="H591" t="str">
            <v>Trần Trọng Nhân</v>
          </cell>
          <cell r="I591" t="str">
            <v>Quận 8--6-5-10-11</v>
          </cell>
          <cell r="J591" t="str">
            <v>MIX</v>
          </cell>
          <cell r="M591">
            <v>0</v>
          </cell>
          <cell r="N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 t="str">
            <v/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0</v>
          </cell>
          <cell r="CN591">
            <v>0</v>
          </cell>
          <cell r="CO591">
            <v>0</v>
          </cell>
          <cell r="CP591">
            <v>0</v>
          </cell>
          <cell r="CQ591">
            <v>0</v>
          </cell>
          <cell r="CR591">
            <v>0</v>
          </cell>
          <cell r="CS591">
            <v>0</v>
          </cell>
          <cell r="CT591">
            <v>0</v>
          </cell>
          <cell r="CU591">
            <v>0</v>
          </cell>
          <cell r="CV591">
            <v>0</v>
          </cell>
          <cell r="CW591">
            <v>0</v>
          </cell>
          <cell r="CX591">
            <v>0</v>
          </cell>
          <cell r="CY591">
            <v>0</v>
          </cell>
          <cell r="CZ591">
            <v>0</v>
          </cell>
          <cell r="DA591">
            <v>0</v>
          </cell>
          <cell r="DB591">
            <v>0</v>
          </cell>
          <cell r="DC591">
            <v>0</v>
          </cell>
          <cell r="DD591">
            <v>0</v>
          </cell>
          <cell r="DE591">
            <v>0</v>
          </cell>
          <cell r="DF591">
            <v>0</v>
          </cell>
          <cell r="DG591">
            <v>0</v>
          </cell>
          <cell r="DH591">
            <v>0</v>
          </cell>
          <cell r="DI591">
            <v>0</v>
          </cell>
          <cell r="DJ591">
            <v>0</v>
          </cell>
          <cell r="DK591">
            <v>0</v>
          </cell>
          <cell r="DL591">
            <v>0</v>
          </cell>
          <cell r="DM591">
            <v>0</v>
          </cell>
          <cell r="DN591">
            <v>0</v>
          </cell>
          <cell r="DO591">
            <v>0</v>
          </cell>
          <cell r="DP591">
            <v>0</v>
          </cell>
          <cell r="DQ591">
            <v>0</v>
          </cell>
          <cell r="DR591">
            <v>0</v>
          </cell>
          <cell r="DS591">
            <v>0</v>
          </cell>
          <cell r="DT591">
            <v>0</v>
          </cell>
          <cell r="DU591">
            <v>0</v>
          </cell>
          <cell r="DV591">
            <v>0</v>
          </cell>
          <cell r="DW591">
            <v>0</v>
          </cell>
          <cell r="DX591">
            <v>0</v>
          </cell>
          <cell r="DY591">
            <v>0</v>
          </cell>
          <cell r="DZ591">
            <v>0</v>
          </cell>
          <cell r="EA591">
            <v>0</v>
          </cell>
          <cell r="EB591">
            <v>0</v>
          </cell>
          <cell r="EC591">
            <v>0</v>
          </cell>
          <cell r="ED591">
            <v>0</v>
          </cell>
          <cell r="EE591">
            <v>0</v>
          </cell>
          <cell r="EF591">
            <v>0</v>
          </cell>
          <cell r="EG591">
            <v>0</v>
          </cell>
          <cell r="EH591">
            <v>0</v>
          </cell>
          <cell r="EI591">
            <v>0</v>
          </cell>
          <cell r="EJ591">
            <v>0</v>
          </cell>
          <cell r="EK591">
            <v>0</v>
          </cell>
          <cell r="EL591">
            <v>0</v>
          </cell>
          <cell r="EM591">
            <v>0</v>
          </cell>
          <cell r="EN591">
            <v>0</v>
          </cell>
          <cell r="EO591">
            <v>0</v>
          </cell>
          <cell r="EP591">
            <v>0</v>
          </cell>
          <cell r="EQ591">
            <v>0</v>
          </cell>
          <cell r="ER591">
            <v>0</v>
          </cell>
          <cell r="ES591">
            <v>0</v>
          </cell>
          <cell r="ET591">
            <v>0</v>
          </cell>
          <cell r="EU591">
            <v>0</v>
          </cell>
          <cell r="EV591">
            <v>0</v>
          </cell>
          <cell r="EW591">
            <v>0</v>
          </cell>
          <cell r="EX591">
            <v>0</v>
          </cell>
          <cell r="EY591">
            <v>0</v>
          </cell>
          <cell r="EZ591">
            <v>0</v>
          </cell>
          <cell r="FA591">
            <v>0</v>
          </cell>
          <cell r="FB591">
            <v>0</v>
          </cell>
          <cell r="FC591">
            <v>0</v>
          </cell>
          <cell r="FD591">
            <v>0</v>
          </cell>
          <cell r="FE591">
            <v>0</v>
          </cell>
          <cell r="FF591">
            <v>0</v>
          </cell>
          <cell r="FG591">
            <v>0</v>
          </cell>
          <cell r="FH591">
            <v>0</v>
          </cell>
          <cell r="FI591">
            <v>0</v>
          </cell>
          <cell r="FJ591">
            <v>0</v>
          </cell>
          <cell r="FK591">
            <v>0</v>
          </cell>
          <cell r="FL591">
            <v>0</v>
          </cell>
          <cell r="FM591">
            <v>0</v>
          </cell>
          <cell r="FN591">
            <v>0</v>
          </cell>
          <cell r="FO591">
            <v>0</v>
          </cell>
          <cell r="FP591">
            <v>0</v>
          </cell>
          <cell r="FQ591">
            <v>0</v>
          </cell>
          <cell r="FR591">
            <v>0</v>
          </cell>
          <cell r="FS591">
            <v>0</v>
          </cell>
          <cell r="FT591">
            <v>0</v>
          </cell>
          <cell r="FU591">
            <v>0</v>
          </cell>
          <cell r="FV591">
            <v>0</v>
          </cell>
          <cell r="FW591">
            <v>0</v>
          </cell>
          <cell r="FX591">
            <v>0</v>
          </cell>
          <cell r="FY591">
            <v>0</v>
          </cell>
          <cell r="GB591">
            <v>1078</v>
          </cell>
        </row>
        <row r="592">
          <cell r="H592" t="str">
            <v>Phạm Phương Sinh</v>
          </cell>
          <cell r="I592" t="str">
            <v>MT Indirect South</v>
          </cell>
          <cell r="J592" t="str">
            <v>MIX</v>
          </cell>
          <cell r="M592">
            <v>1</v>
          </cell>
          <cell r="N592">
            <v>1</v>
          </cell>
          <cell r="P592">
            <v>0</v>
          </cell>
          <cell r="Q592">
            <v>30</v>
          </cell>
          <cell r="R592">
            <v>0</v>
          </cell>
          <cell r="S592">
            <v>0</v>
          </cell>
          <cell r="T592">
            <v>0</v>
          </cell>
          <cell r="U592">
            <v>1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1</v>
          </cell>
          <cell r="AA592">
            <v>0</v>
          </cell>
          <cell r="AB592">
            <v>0</v>
          </cell>
          <cell r="AC592">
            <v>0</v>
          </cell>
          <cell r="AD592">
            <v>46932</v>
          </cell>
          <cell r="AE592">
            <v>1</v>
          </cell>
          <cell r="AF592">
            <v>1</v>
          </cell>
          <cell r="AG592">
            <v>0</v>
          </cell>
          <cell r="AH592">
            <v>0</v>
          </cell>
          <cell r="AI592">
            <v>0</v>
          </cell>
          <cell r="AJ592">
            <v>1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 t="str">
            <v/>
          </cell>
          <cell r="BS592">
            <v>3</v>
          </cell>
          <cell r="BT592">
            <v>0</v>
          </cell>
          <cell r="BU592">
            <v>1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46932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46932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0</v>
          </cell>
          <cell r="CN592">
            <v>46932</v>
          </cell>
          <cell r="CO592">
            <v>0</v>
          </cell>
          <cell r="CP592">
            <v>0</v>
          </cell>
          <cell r="CQ592">
            <v>0</v>
          </cell>
          <cell r="CR592">
            <v>0</v>
          </cell>
          <cell r="CS592">
            <v>46932</v>
          </cell>
          <cell r="CT592">
            <v>0</v>
          </cell>
          <cell r="CU592">
            <v>46932</v>
          </cell>
          <cell r="CV592">
            <v>0</v>
          </cell>
          <cell r="CW592">
            <v>0</v>
          </cell>
          <cell r="CX592">
            <v>0</v>
          </cell>
          <cell r="CY592">
            <v>33600</v>
          </cell>
          <cell r="CZ592">
            <v>12342</v>
          </cell>
          <cell r="DA592">
            <v>0</v>
          </cell>
          <cell r="DB592">
            <v>0</v>
          </cell>
          <cell r="DC592">
            <v>0</v>
          </cell>
          <cell r="DD592">
            <v>990</v>
          </cell>
          <cell r="DE592">
            <v>0</v>
          </cell>
          <cell r="DF592">
            <v>0</v>
          </cell>
          <cell r="DG592">
            <v>0</v>
          </cell>
          <cell r="DH592">
            <v>0</v>
          </cell>
          <cell r="DI592">
            <v>0</v>
          </cell>
          <cell r="DJ592">
            <v>0</v>
          </cell>
          <cell r="DK592">
            <v>0</v>
          </cell>
          <cell r="DL592">
            <v>0</v>
          </cell>
          <cell r="DM592">
            <v>0</v>
          </cell>
          <cell r="DN592">
            <v>0</v>
          </cell>
          <cell r="DO592">
            <v>0</v>
          </cell>
          <cell r="DP592">
            <v>0</v>
          </cell>
          <cell r="DQ592">
            <v>0</v>
          </cell>
          <cell r="DR592">
            <v>0</v>
          </cell>
          <cell r="DS592">
            <v>0</v>
          </cell>
          <cell r="DT592">
            <v>0</v>
          </cell>
          <cell r="DU592">
            <v>0</v>
          </cell>
          <cell r="DV592">
            <v>0</v>
          </cell>
          <cell r="DW592">
            <v>0</v>
          </cell>
          <cell r="DX592">
            <v>0</v>
          </cell>
          <cell r="DY592">
            <v>0</v>
          </cell>
          <cell r="DZ592">
            <v>0</v>
          </cell>
          <cell r="EA592">
            <v>0</v>
          </cell>
          <cell r="EB592">
            <v>0</v>
          </cell>
          <cell r="EC592">
            <v>0</v>
          </cell>
          <cell r="ED592">
            <v>0</v>
          </cell>
          <cell r="EE592">
            <v>0</v>
          </cell>
          <cell r="EF592">
            <v>0</v>
          </cell>
          <cell r="EG592">
            <v>0</v>
          </cell>
          <cell r="EH592">
            <v>0</v>
          </cell>
          <cell r="EI592">
            <v>0</v>
          </cell>
          <cell r="EJ592">
            <v>0</v>
          </cell>
          <cell r="EK592">
            <v>0</v>
          </cell>
          <cell r="EL592">
            <v>258</v>
          </cell>
          <cell r="EM592">
            <v>200</v>
          </cell>
          <cell r="EN592">
            <v>55</v>
          </cell>
          <cell r="EO592">
            <v>0</v>
          </cell>
          <cell r="EP592">
            <v>0</v>
          </cell>
          <cell r="EQ592">
            <v>0</v>
          </cell>
          <cell r="ER592">
            <v>3</v>
          </cell>
          <cell r="ES592">
            <v>0</v>
          </cell>
          <cell r="ET592">
            <v>0</v>
          </cell>
          <cell r="EU592">
            <v>0</v>
          </cell>
          <cell r="EV592">
            <v>0</v>
          </cell>
          <cell r="EW592">
            <v>0</v>
          </cell>
          <cell r="EX592">
            <v>0</v>
          </cell>
          <cell r="EY592">
            <v>0</v>
          </cell>
          <cell r="EZ592">
            <v>0</v>
          </cell>
          <cell r="FA592">
            <v>0</v>
          </cell>
          <cell r="FB592">
            <v>0</v>
          </cell>
          <cell r="FC592">
            <v>0</v>
          </cell>
          <cell r="FD592">
            <v>0</v>
          </cell>
          <cell r="FE592">
            <v>0</v>
          </cell>
          <cell r="FF592">
            <v>0</v>
          </cell>
          <cell r="FG592">
            <v>0</v>
          </cell>
          <cell r="FH592">
            <v>0</v>
          </cell>
          <cell r="FI592">
            <v>0</v>
          </cell>
          <cell r="FJ592">
            <v>0</v>
          </cell>
          <cell r="FK592">
            <v>0</v>
          </cell>
          <cell r="FL592">
            <v>0</v>
          </cell>
          <cell r="FM592">
            <v>0</v>
          </cell>
          <cell r="FN592">
            <v>0</v>
          </cell>
          <cell r="FO592">
            <v>0</v>
          </cell>
          <cell r="FP592">
            <v>0</v>
          </cell>
          <cell r="FQ592">
            <v>0</v>
          </cell>
          <cell r="FR592">
            <v>0</v>
          </cell>
          <cell r="FS592">
            <v>0</v>
          </cell>
          <cell r="FT592">
            <v>0</v>
          </cell>
          <cell r="FU592">
            <v>0</v>
          </cell>
          <cell r="FV592">
            <v>0</v>
          </cell>
          <cell r="FW592">
            <v>0</v>
          </cell>
          <cell r="FX592">
            <v>0</v>
          </cell>
          <cell r="FY592">
            <v>0</v>
          </cell>
          <cell r="GB592">
            <v>253032.80000000002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 refreshError="1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>Võ Thị Thanh Thủy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>Nguyễn Hồng Phi Yến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>Huỳnh Ngọc Nhu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>Nguyễn Hưng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>Lê Đình Đức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>Nguyễn Văn Hùng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>Nguyễn Văn Tú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>Lê Thị Ngọc Ánh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>Lưu Khánh Dương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>Đoàn Thị Hoài Thu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>Nguyễn Thị Thu Huyền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>Thái Bình Dũng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>Nguyễn Lê Thanh Vy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>Từ Tứ Thiện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>Phạm Minh Công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>Trần Thị Diễm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76"/>
  <sheetViews>
    <sheetView tabSelected="1" zoomScale="60" zoomScaleNormal="60" zoomScaleSheetLayoutView="55" workbookViewId="0">
      <selection activeCell="H12" sqref="H12"/>
    </sheetView>
  </sheetViews>
  <sheetFormatPr defaultColWidth="9.140625" defaultRowHeight="25.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1" width="30.5703125" style="152" customWidth="1"/>
    <col min="22" max="22" width="32" style="23" customWidth="1"/>
    <col min="23" max="23" width="22.28515625" style="23" customWidth="1"/>
    <col min="24" max="24" width="24.28515625" style="23" bestFit="1" customWidth="1"/>
    <col min="25" max="25" width="23.7109375" style="23" customWidth="1"/>
    <col min="26" max="28" width="15.42578125" style="23" bestFit="1" customWidth="1"/>
    <col min="29" max="16384" width="9.140625" style="23"/>
  </cols>
  <sheetData>
    <row r="1" spans="1:24" s="1" customFormat="1" ht="42" customHeight="1">
      <c r="A1" s="32" t="s">
        <v>248</v>
      </c>
      <c r="B1" s="32"/>
      <c r="C1" s="32"/>
      <c r="D1" s="32"/>
      <c r="E1" s="32"/>
      <c r="F1" s="32"/>
      <c r="G1" s="32"/>
      <c r="H1" s="145"/>
      <c r="I1" s="32"/>
      <c r="J1" s="32"/>
      <c r="K1" s="32"/>
      <c r="L1" s="32"/>
      <c r="M1" s="32"/>
      <c r="N1" s="32"/>
      <c r="O1" s="32"/>
      <c r="P1" s="32"/>
      <c r="T1" s="137"/>
      <c r="U1" s="149"/>
    </row>
    <row r="2" spans="1:24" s="2" customFormat="1" ht="37.5" customHeight="1">
      <c r="A2" s="28" t="s">
        <v>0</v>
      </c>
      <c r="B2" s="28"/>
      <c r="C2" s="3"/>
      <c r="D2" s="4"/>
      <c r="E2" s="4"/>
      <c r="F2" s="43"/>
      <c r="G2" s="4"/>
      <c r="H2" s="146"/>
      <c r="I2" s="133"/>
      <c r="J2" s="5"/>
      <c r="K2" s="132"/>
      <c r="L2" s="4"/>
      <c r="M2" s="4"/>
      <c r="N2" s="5"/>
      <c r="O2" s="4"/>
      <c r="T2" s="5"/>
      <c r="U2" s="149"/>
    </row>
    <row r="3" spans="1:24" s="8" customFormat="1" ht="33" customHeight="1" thickBot="1">
      <c r="A3" s="95" t="s">
        <v>310</v>
      </c>
      <c r="B3" s="95"/>
      <c r="C3" s="28"/>
      <c r="D3" s="6"/>
      <c r="E3" s="6"/>
      <c r="F3" s="7"/>
      <c r="G3" s="6"/>
      <c r="H3" s="107"/>
      <c r="I3" s="128"/>
      <c r="J3" s="128"/>
      <c r="K3" s="107"/>
      <c r="L3" s="129"/>
      <c r="M3" s="6"/>
      <c r="N3" s="7"/>
      <c r="O3" s="6"/>
      <c r="T3" s="7"/>
      <c r="U3" s="150"/>
    </row>
    <row r="4" spans="1:24" s="9" customFormat="1" ht="18" customHeight="1">
      <c r="A4" s="208" t="s">
        <v>1</v>
      </c>
      <c r="B4" s="216" t="s">
        <v>263</v>
      </c>
      <c r="C4" s="210" t="s">
        <v>19</v>
      </c>
      <c r="D4" s="200" t="s">
        <v>250</v>
      </c>
      <c r="E4" s="201"/>
      <c r="F4" s="201"/>
      <c r="G4" s="202"/>
      <c r="H4" s="200" t="s">
        <v>21</v>
      </c>
      <c r="I4" s="201"/>
      <c r="J4" s="201"/>
      <c r="K4" s="201"/>
      <c r="L4" s="202"/>
      <c r="M4" s="200" t="s">
        <v>251</v>
      </c>
      <c r="N4" s="201"/>
      <c r="O4" s="201"/>
      <c r="P4" s="202"/>
      <c r="Q4" s="198" t="s">
        <v>2</v>
      </c>
      <c r="R4" s="198" t="s">
        <v>27</v>
      </c>
      <c r="S4" s="198" t="s">
        <v>14</v>
      </c>
      <c r="T4" s="138"/>
      <c r="U4" s="151"/>
    </row>
    <row r="5" spans="1:24" s="9" customFormat="1" ht="49.5" customHeight="1">
      <c r="A5" s="209"/>
      <c r="B5" s="217"/>
      <c r="C5" s="211"/>
      <c r="D5" s="50" t="s">
        <v>3</v>
      </c>
      <c r="E5" s="105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97" t="s">
        <v>6</v>
      </c>
      <c r="L5" s="98" t="s">
        <v>249</v>
      </c>
      <c r="M5" s="50" t="s">
        <v>3</v>
      </c>
      <c r="N5" s="97" t="s">
        <v>4</v>
      </c>
      <c r="O5" s="12" t="s">
        <v>5</v>
      </c>
      <c r="P5" s="29" t="s">
        <v>6</v>
      </c>
      <c r="Q5" s="199"/>
      <c r="R5" s="199"/>
      <c r="S5" s="199"/>
      <c r="T5" s="138"/>
      <c r="U5" s="151"/>
    </row>
    <row r="6" spans="1:24" s="15" customFormat="1" ht="36" customHeight="1">
      <c r="A6" s="220" t="s">
        <v>247</v>
      </c>
      <c r="B6" s="135" t="s">
        <v>284</v>
      </c>
      <c r="C6" s="143" t="s">
        <v>25</v>
      </c>
      <c r="D6" s="51">
        <v>5</v>
      </c>
      <c r="E6" s="51">
        <v>5</v>
      </c>
      <c r="F6" s="13">
        <f t="shared" ref="F6:F17" si="0">+IF(E6=0,0,E6/D6)</f>
        <v>1</v>
      </c>
      <c r="G6" s="176">
        <f>+IF(F6&gt;=100%,1500000,IF(F6&gt;=80%,1000000,0))</f>
        <v>1500000</v>
      </c>
      <c r="H6" s="125">
        <v>138650.41522739833</v>
      </c>
      <c r="I6" s="126">
        <v>203386.53421428573</v>
      </c>
      <c r="J6" s="13">
        <f t="shared" ref="J6:J12" si="1">+IF(I6=0,0,I6/H6)</f>
        <v>1.4669017318174973</v>
      </c>
      <c r="K6" s="176">
        <f>IF(AND(J6&gt;=90%,J6&lt;95%),1000000,IF(AND(J6&gt;=95%,J6&lt;100%),1300000,IF(J6&gt;=100%,2000000,0)))</f>
        <v>2000000</v>
      </c>
      <c r="L6" s="176">
        <f>IF(J6&gt;=100%,1000000,0)</f>
        <v>1000000</v>
      </c>
      <c r="M6" s="51">
        <v>5</v>
      </c>
      <c r="N6" s="51">
        <v>5</v>
      </c>
      <c r="O6" s="13">
        <f t="shared" ref="O6:O17" si="2">+IF(N6=0,0,N6/M6)</f>
        <v>1</v>
      </c>
      <c r="P6" s="176">
        <f>+IF(O6&gt;=100%,1500000,IF(O6&gt;=80%,1000000,0))</f>
        <v>1500000</v>
      </c>
      <c r="Q6" s="48">
        <f>+SUM(L6,P6,K6,G6)</f>
        <v>6000000</v>
      </c>
      <c r="R6" s="185">
        <f>+Q6</f>
        <v>6000000</v>
      </c>
      <c r="S6" s="48"/>
      <c r="T6" s="190">
        <f>+R6-L6</f>
        <v>5000000</v>
      </c>
      <c r="U6" s="162">
        <v>38300000</v>
      </c>
      <c r="V6" s="163" t="e">
        <f t="shared" ref="V6:V13" si="3">U6/$U$16</f>
        <v>#DIV/0!</v>
      </c>
      <c r="W6" s="164" t="e">
        <f t="shared" ref="W6:W14" si="4">V6*$U$18</f>
        <v>#DIV/0!</v>
      </c>
      <c r="X6" s="164" t="e">
        <f>U6-W6</f>
        <v>#DIV/0!</v>
      </c>
    </row>
    <row r="7" spans="1:24" s="15" customFormat="1" ht="36" customHeight="1">
      <c r="A7" s="221"/>
      <c r="B7" s="135" t="s">
        <v>285</v>
      </c>
      <c r="C7" s="143" t="s">
        <v>273</v>
      </c>
      <c r="D7" s="51">
        <v>5</v>
      </c>
      <c r="E7" s="51">
        <v>5</v>
      </c>
      <c r="F7" s="13">
        <f t="shared" si="0"/>
        <v>1</v>
      </c>
      <c r="G7" s="176">
        <f t="shared" ref="G7:G17" si="5">+IF(F7&gt;=100%,1500000,IF(F7&gt;=80%,1000000,0))</f>
        <v>1500000</v>
      </c>
      <c r="H7" s="125">
        <v>141695.73073060033</v>
      </c>
      <c r="I7" s="126">
        <v>203386.53421428573</v>
      </c>
      <c r="J7" s="13">
        <f t="shared" si="1"/>
        <v>1.4353751744360972</v>
      </c>
      <c r="K7" s="176">
        <f t="shared" ref="K7:K17" si="6">IF(AND(J7&gt;=90%,J7&lt;95%),1000000,IF(AND(J7&gt;=95%,J7&lt;100%),1300000,IF(J7&gt;=100%,2000000,0)))</f>
        <v>2000000</v>
      </c>
      <c r="L7" s="176">
        <f t="shared" ref="L7:L17" si="7">IF(J7&gt;=100%,1000000,0)</f>
        <v>1000000</v>
      </c>
      <c r="M7" s="51">
        <v>5</v>
      </c>
      <c r="N7" s="51">
        <v>5</v>
      </c>
      <c r="O7" s="13">
        <f t="shared" si="2"/>
        <v>1</v>
      </c>
      <c r="P7" s="176">
        <f t="shared" ref="P7:P17" si="8">+IF(O7&gt;=100%,1500000,IF(O7&gt;=80%,1000000,0))</f>
        <v>1500000</v>
      </c>
      <c r="Q7" s="48">
        <f t="shared" ref="Q7:Q17" si="9">+SUM(L7,P7,K7,G7)</f>
        <v>6000000</v>
      </c>
      <c r="R7" s="185">
        <f t="shared" ref="R7:R17" si="10">+Q7</f>
        <v>6000000</v>
      </c>
      <c r="S7" s="48"/>
      <c r="T7" s="190">
        <f t="shared" ref="T7:T32" si="11">+R7-L7</f>
        <v>5000000</v>
      </c>
      <c r="U7" s="162">
        <v>33000000</v>
      </c>
      <c r="V7" s="163" t="e">
        <f t="shared" si="3"/>
        <v>#DIV/0!</v>
      </c>
      <c r="W7" s="162" t="e">
        <f t="shared" si="4"/>
        <v>#DIV/0!</v>
      </c>
      <c r="X7" s="164" t="e">
        <f t="shared" ref="X7:X14" si="12">U7-W7</f>
        <v>#DIV/0!</v>
      </c>
    </row>
    <row r="8" spans="1:24" s="15" customFormat="1" ht="36" customHeight="1">
      <c r="A8" s="221"/>
      <c r="B8" s="135" t="s">
        <v>286</v>
      </c>
      <c r="C8" s="143" t="s">
        <v>274</v>
      </c>
      <c r="D8" s="51">
        <v>5</v>
      </c>
      <c r="E8" s="51">
        <v>5</v>
      </c>
      <c r="F8" s="13">
        <f t="shared" si="0"/>
        <v>1</v>
      </c>
      <c r="G8" s="176">
        <f t="shared" si="5"/>
        <v>1500000</v>
      </c>
      <c r="H8" s="125">
        <v>138661.84230245725</v>
      </c>
      <c r="I8" s="126">
        <v>203386.53421428573</v>
      </c>
      <c r="J8" s="13">
        <f t="shared" si="1"/>
        <v>1.4667808449468545</v>
      </c>
      <c r="K8" s="176">
        <f t="shared" si="6"/>
        <v>2000000</v>
      </c>
      <c r="L8" s="176">
        <f t="shared" si="7"/>
        <v>1000000</v>
      </c>
      <c r="M8" s="51">
        <v>5</v>
      </c>
      <c r="N8" s="51">
        <v>5</v>
      </c>
      <c r="O8" s="13">
        <f t="shared" si="2"/>
        <v>1</v>
      </c>
      <c r="P8" s="176">
        <f t="shared" si="8"/>
        <v>1500000</v>
      </c>
      <c r="Q8" s="48">
        <f t="shared" si="9"/>
        <v>6000000</v>
      </c>
      <c r="R8" s="185">
        <f t="shared" si="10"/>
        <v>6000000</v>
      </c>
      <c r="S8" s="48"/>
      <c r="T8" s="190">
        <f t="shared" si="11"/>
        <v>5000000</v>
      </c>
      <c r="U8" s="162">
        <v>22300000</v>
      </c>
      <c r="V8" s="163" t="e">
        <f t="shared" si="3"/>
        <v>#DIV/0!</v>
      </c>
      <c r="W8" s="162" t="e">
        <f t="shared" si="4"/>
        <v>#DIV/0!</v>
      </c>
      <c r="X8" s="164" t="e">
        <f t="shared" si="12"/>
        <v>#DIV/0!</v>
      </c>
    </row>
    <row r="9" spans="1:24" s="15" customFormat="1" ht="36" customHeight="1">
      <c r="A9" s="221"/>
      <c r="B9" s="135" t="s">
        <v>287</v>
      </c>
      <c r="C9" s="143" t="s">
        <v>270</v>
      </c>
      <c r="D9" s="51">
        <v>5</v>
      </c>
      <c r="E9" s="51">
        <v>5</v>
      </c>
      <c r="F9" s="13">
        <f t="shared" si="0"/>
        <v>1</v>
      </c>
      <c r="G9" s="176">
        <f t="shared" si="5"/>
        <v>1500000</v>
      </c>
      <c r="H9" s="125">
        <v>141554.80623512715</v>
      </c>
      <c r="I9" s="126">
        <v>203386.53421428573</v>
      </c>
      <c r="J9" s="13">
        <f t="shared" si="1"/>
        <v>1.4368041582173767</v>
      </c>
      <c r="K9" s="176">
        <f t="shared" si="6"/>
        <v>2000000</v>
      </c>
      <c r="L9" s="176">
        <f t="shared" si="7"/>
        <v>1000000</v>
      </c>
      <c r="M9" s="51">
        <v>5</v>
      </c>
      <c r="N9" s="51">
        <v>5</v>
      </c>
      <c r="O9" s="13">
        <f t="shared" si="2"/>
        <v>1</v>
      </c>
      <c r="P9" s="176">
        <f t="shared" si="8"/>
        <v>1500000</v>
      </c>
      <c r="Q9" s="48">
        <f t="shared" si="9"/>
        <v>6000000</v>
      </c>
      <c r="R9" s="185">
        <f t="shared" si="10"/>
        <v>6000000</v>
      </c>
      <c r="S9" s="48"/>
      <c r="T9" s="190">
        <f t="shared" si="11"/>
        <v>5000000</v>
      </c>
      <c r="U9" s="162">
        <v>10420000</v>
      </c>
      <c r="V9" s="163" t="e">
        <f t="shared" si="3"/>
        <v>#DIV/0!</v>
      </c>
      <c r="W9" s="162" t="e">
        <f t="shared" si="4"/>
        <v>#DIV/0!</v>
      </c>
      <c r="X9" s="164" t="e">
        <f t="shared" si="12"/>
        <v>#DIV/0!</v>
      </c>
    </row>
    <row r="10" spans="1:24" s="15" customFormat="1" ht="36" customHeight="1">
      <c r="A10" s="221"/>
      <c r="B10" s="135" t="s">
        <v>288</v>
      </c>
      <c r="C10" s="143" t="s">
        <v>254</v>
      </c>
      <c r="D10" s="51">
        <v>5</v>
      </c>
      <c r="E10" s="51">
        <v>5</v>
      </c>
      <c r="F10" s="13">
        <f t="shared" ref="F10:F16" si="13">+IF(E10=0,0,E10/D10)</f>
        <v>1</v>
      </c>
      <c r="G10" s="176">
        <f t="shared" si="5"/>
        <v>1500000</v>
      </c>
      <c r="H10" s="125">
        <v>154265.51329541169</v>
      </c>
      <c r="I10" s="126">
        <v>203386.53421428573</v>
      </c>
      <c r="J10" s="13">
        <f t="shared" si="1"/>
        <v>1.3184186787413039</v>
      </c>
      <c r="K10" s="176">
        <f t="shared" si="6"/>
        <v>2000000</v>
      </c>
      <c r="L10" s="176">
        <f t="shared" si="7"/>
        <v>1000000</v>
      </c>
      <c r="M10" s="51">
        <v>5</v>
      </c>
      <c r="N10" s="51">
        <v>5</v>
      </c>
      <c r="O10" s="13">
        <f t="shared" ref="O10:O16" si="14">+IF(N10=0,0,N10/M10)</f>
        <v>1</v>
      </c>
      <c r="P10" s="176">
        <f t="shared" si="8"/>
        <v>1500000</v>
      </c>
      <c r="Q10" s="48">
        <f t="shared" si="9"/>
        <v>6000000</v>
      </c>
      <c r="R10" s="185">
        <f t="shared" si="10"/>
        <v>6000000</v>
      </c>
      <c r="S10" s="48"/>
      <c r="T10" s="190">
        <f t="shared" si="11"/>
        <v>5000000</v>
      </c>
      <c r="U10" s="162">
        <f>SUM(U6:U9)</f>
        <v>104020000</v>
      </c>
      <c r="V10" s="163" t="e">
        <f t="shared" si="3"/>
        <v>#DIV/0!</v>
      </c>
      <c r="W10" s="162" t="e">
        <f t="shared" si="4"/>
        <v>#DIV/0!</v>
      </c>
      <c r="X10" s="164" t="e">
        <f t="shared" si="12"/>
        <v>#DIV/0!</v>
      </c>
    </row>
    <row r="11" spans="1:24" s="15" customFormat="1" ht="36" customHeight="1">
      <c r="A11" s="221"/>
      <c r="B11" s="135" t="s">
        <v>304</v>
      </c>
      <c r="C11" s="143" t="s">
        <v>26</v>
      </c>
      <c r="D11" s="51">
        <v>5</v>
      </c>
      <c r="E11" s="51">
        <v>5</v>
      </c>
      <c r="F11" s="13">
        <f t="shared" si="13"/>
        <v>1</v>
      </c>
      <c r="G11" s="176">
        <f t="shared" si="5"/>
        <v>1500000</v>
      </c>
      <c r="H11" s="125">
        <v>144000.38131873342</v>
      </c>
      <c r="I11" s="126">
        <v>203386.53421428573</v>
      </c>
      <c r="J11" s="13">
        <f t="shared" si="1"/>
        <v>1.4124027474906873</v>
      </c>
      <c r="K11" s="176">
        <f t="shared" si="6"/>
        <v>2000000</v>
      </c>
      <c r="L11" s="176">
        <f t="shared" si="7"/>
        <v>1000000</v>
      </c>
      <c r="M11" s="51">
        <v>5</v>
      </c>
      <c r="N11" s="51">
        <v>5</v>
      </c>
      <c r="O11" s="13">
        <f t="shared" si="14"/>
        <v>1</v>
      </c>
      <c r="P11" s="176">
        <f t="shared" si="8"/>
        <v>1500000</v>
      </c>
      <c r="Q11" s="48">
        <f t="shared" ref="Q11" si="15">+SUM(L11,P11,K11,G11)</f>
        <v>6000000</v>
      </c>
      <c r="R11" s="185">
        <f t="shared" si="10"/>
        <v>6000000</v>
      </c>
      <c r="S11" s="48"/>
      <c r="T11" s="190">
        <f t="shared" si="11"/>
        <v>5000000</v>
      </c>
      <c r="U11" s="162"/>
      <c r="V11" s="163" t="e">
        <f t="shared" si="3"/>
        <v>#DIV/0!</v>
      </c>
      <c r="W11" s="162" t="e">
        <f t="shared" si="4"/>
        <v>#DIV/0!</v>
      </c>
      <c r="X11" s="164" t="e">
        <f t="shared" si="12"/>
        <v>#DIV/0!</v>
      </c>
    </row>
    <row r="12" spans="1:24" s="15" customFormat="1" ht="36" customHeight="1">
      <c r="A12" s="221"/>
      <c r="B12" s="135" t="s">
        <v>289</v>
      </c>
      <c r="C12" s="143" t="s">
        <v>259</v>
      </c>
      <c r="D12" s="51">
        <v>5</v>
      </c>
      <c r="E12" s="51">
        <v>5</v>
      </c>
      <c r="F12" s="13">
        <f t="shared" si="13"/>
        <v>1</v>
      </c>
      <c r="G12" s="176">
        <f t="shared" si="5"/>
        <v>1500000</v>
      </c>
      <c r="H12" s="125">
        <v>143367.89271422222</v>
      </c>
      <c r="I12" s="126">
        <v>203386.53421428573</v>
      </c>
      <c r="J12" s="13">
        <f t="shared" si="1"/>
        <v>1.4186337705311727</v>
      </c>
      <c r="K12" s="176">
        <f t="shared" si="6"/>
        <v>2000000</v>
      </c>
      <c r="L12" s="176">
        <f t="shared" si="7"/>
        <v>1000000</v>
      </c>
      <c r="M12" s="51">
        <v>5</v>
      </c>
      <c r="N12" s="51">
        <v>5</v>
      </c>
      <c r="O12" s="13">
        <f t="shared" si="14"/>
        <v>1</v>
      </c>
      <c r="P12" s="176">
        <f t="shared" si="8"/>
        <v>1500000</v>
      </c>
      <c r="Q12" s="48">
        <f>+SUM(L12,P12,K12,G12)</f>
        <v>6000000</v>
      </c>
      <c r="R12" s="185">
        <f>+Q12</f>
        <v>6000000</v>
      </c>
      <c r="S12" s="48"/>
      <c r="T12" s="190">
        <f t="shared" si="11"/>
        <v>5000000</v>
      </c>
      <c r="U12" s="162"/>
      <c r="V12" s="163" t="e">
        <f t="shared" si="3"/>
        <v>#DIV/0!</v>
      </c>
      <c r="W12" s="162" t="e">
        <f t="shared" si="4"/>
        <v>#DIV/0!</v>
      </c>
      <c r="X12" s="164" t="e">
        <f t="shared" si="12"/>
        <v>#DIV/0!</v>
      </c>
    </row>
    <row r="13" spans="1:24" s="15" customFormat="1" ht="36" customHeight="1">
      <c r="A13" s="221"/>
      <c r="B13" s="135"/>
      <c r="C13" s="143" t="s">
        <v>303</v>
      </c>
      <c r="D13" s="51">
        <v>5</v>
      </c>
      <c r="E13" s="51">
        <v>5</v>
      </c>
      <c r="F13" s="13">
        <f t="shared" si="13"/>
        <v>1</v>
      </c>
      <c r="G13" s="30">
        <f t="shared" si="5"/>
        <v>1500000</v>
      </c>
      <c r="H13" s="51">
        <v>44649.962633970616</v>
      </c>
      <c r="I13" s="126">
        <v>0</v>
      </c>
      <c r="J13" s="13">
        <f t="shared" ref="J13:J18" si="16">+IF(I13=0,0,I13/H13)</f>
        <v>0</v>
      </c>
      <c r="K13" s="30">
        <f t="shared" si="6"/>
        <v>0</v>
      </c>
      <c r="L13" s="30">
        <f t="shared" si="7"/>
        <v>0</v>
      </c>
      <c r="M13" s="51">
        <v>5</v>
      </c>
      <c r="N13" s="51">
        <v>5</v>
      </c>
      <c r="O13" s="13">
        <f t="shared" si="14"/>
        <v>1</v>
      </c>
      <c r="P13" s="30">
        <f t="shared" ref="P13" si="17">+IF(O13&gt;=100%,1500000,IF(O13&gt;=80%,1000000,0))</f>
        <v>1500000</v>
      </c>
      <c r="Q13" s="48">
        <f>+SUM(L13,P13,K13,G13)</f>
        <v>3000000</v>
      </c>
      <c r="R13" s="48">
        <v>0</v>
      </c>
      <c r="S13" s="48"/>
      <c r="T13" s="190">
        <f t="shared" si="11"/>
        <v>0</v>
      </c>
      <c r="U13" s="162"/>
      <c r="V13" s="163" t="e">
        <f t="shared" si="3"/>
        <v>#DIV/0!</v>
      </c>
      <c r="W13" s="162" t="e">
        <f t="shared" si="4"/>
        <v>#DIV/0!</v>
      </c>
      <c r="X13" s="164" t="e">
        <f t="shared" si="12"/>
        <v>#DIV/0!</v>
      </c>
    </row>
    <row r="14" spans="1:24" s="15" customFormat="1" ht="36" customHeight="1">
      <c r="A14" s="221"/>
      <c r="B14" s="135"/>
      <c r="C14" s="143" t="s">
        <v>303</v>
      </c>
      <c r="D14" s="51">
        <v>5</v>
      </c>
      <c r="E14" s="51">
        <v>5</v>
      </c>
      <c r="F14" s="13">
        <f t="shared" si="13"/>
        <v>1</v>
      </c>
      <c r="G14" s="30">
        <f t="shared" si="5"/>
        <v>1500000</v>
      </c>
      <c r="H14" s="51">
        <v>177919.5586673748</v>
      </c>
      <c r="I14" s="126">
        <v>0</v>
      </c>
      <c r="J14" s="13">
        <f t="shared" si="16"/>
        <v>0</v>
      </c>
      <c r="K14" s="30">
        <f t="shared" si="6"/>
        <v>0</v>
      </c>
      <c r="L14" s="30">
        <f t="shared" si="7"/>
        <v>0</v>
      </c>
      <c r="M14" s="51">
        <v>5</v>
      </c>
      <c r="N14" s="51">
        <v>5</v>
      </c>
      <c r="O14" s="13">
        <f t="shared" si="14"/>
        <v>1</v>
      </c>
      <c r="P14" s="30">
        <f t="shared" si="8"/>
        <v>1500000</v>
      </c>
      <c r="Q14" s="48">
        <f>+SUM(L14,P14,K14,G14)</f>
        <v>3000000</v>
      </c>
      <c r="R14" s="48">
        <v>0</v>
      </c>
      <c r="S14" s="48"/>
      <c r="T14" s="190">
        <f t="shared" si="11"/>
        <v>0</v>
      </c>
      <c r="U14" s="152"/>
      <c r="V14" s="163"/>
      <c r="W14" s="162">
        <f t="shared" si="4"/>
        <v>0</v>
      </c>
      <c r="X14" s="164">
        <f t="shared" si="12"/>
        <v>0</v>
      </c>
    </row>
    <row r="15" spans="1:24" s="15" customFormat="1" ht="36" customHeight="1">
      <c r="A15" s="221"/>
      <c r="B15" s="135"/>
      <c r="C15" s="143" t="s">
        <v>303</v>
      </c>
      <c r="D15" s="51">
        <v>5</v>
      </c>
      <c r="E15" s="51">
        <v>5</v>
      </c>
      <c r="F15" s="13">
        <f t="shared" ref="F15" si="18">+IF(E15=0,0,E15/D15)</f>
        <v>1</v>
      </c>
      <c r="G15" s="30">
        <f t="shared" ref="G15" si="19">+IF(F15&gt;=100%,1500000,IF(F15&gt;=80%,1000000,0))</f>
        <v>1500000</v>
      </c>
      <c r="H15" s="51">
        <v>144745.58421136052</v>
      </c>
      <c r="I15" s="126">
        <v>0</v>
      </c>
      <c r="J15" s="13">
        <f t="shared" ref="J15" si="20">+IF(I15=0,0,I15/H15)</f>
        <v>0</v>
      </c>
      <c r="K15" s="30">
        <f t="shared" ref="K15" si="21">IF(AND(J15&gt;=90%,J15&lt;95%),1000000,IF(AND(J15&gt;=95%,J15&lt;100%),1300000,IF(J15&gt;=100%,2000000,0)))</f>
        <v>0</v>
      </c>
      <c r="L15" s="30">
        <f t="shared" ref="L15" si="22">IF(J15&gt;=100%,1000000,0)</f>
        <v>0</v>
      </c>
      <c r="M15" s="51">
        <v>5</v>
      </c>
      <c r="N15" s="51">
        <v>5</v>
      </c>
      <c r="O15" s="13">
        <f t="shared" ref="O15" si="23">+IF(N15=0,0,N15/M15)</f>
        <v>1</v>
      </c>
      <c r="P15" s="30">
        <f t="shared" ref="P15" si="24">+IF(O15&gt;=100%,1500000,IF(O15&gt;=80%,1000000,0))</f>
        <v>1500000</v>
      </c>
      <c r="Q15" s="48">
        <f>+SUM(L15,P15,K15,G15)</f>
        <v>3000000</v>
      </c>
      <c r="R15" s="48">
        <v>0</v>
      </c>
      <c r="S15" s="48"/>
      <c r="T15" s="190">
        <f t="shared" si="11"/>
        <v>0</v>
      </c>
      <c r="U15" s="152"/>
      <c r="V15" s="163"/>
      <c r="W15" s="162"/>
      <c r="X15" s="164"/>
    </row>
    <row r="16" spans="1:24" s="15" customFormat="1" ht="36" customHeight="1">
      <c r="A16" s="221"/>
      <c r="B16" s="135" t="s">
        <v>306</v>
      </c>
      <c r="C16" s="143" t="s">
        <v>307</v>
      </c>
      <c r="D16" s="51">
        <v>5</v>
      </c>
      <c r="E16" s="51">
        <v>5</v>
      </c>
      <c r="F16" s="13">
        <f t="shared" si="13"/>
        <v>1</v>
      </c>
      <c r="G16" s="176">
        <f t="shared" si="5"/>
        <v>1500000</v>
      </c>
      <c r="H16" s="51">
        <v>200167.12165406899</v>
      </c>
      <c r="I16" s="45">
        <v>122946.16367000002</v>
      </c>
      <c r="J16" s="13">
        <f t="shared" si="16"/>
        <v>0.61421757306615488</v>
      </c>
      <c r="K16" s="30">
        <f t="shared" si="6"/>
        <v>0</v>
      </c>
      <c r="L16" s="30">
        <f t="shared" si="7"/>
        <v>0</v>
      </c>
      <c r="M16" s="51">
        <v>5</v>
      </c>
      <c r="N16" s="51">
        <v>5</v>
      </c>
      <c r="O16" s="13">
        <f t="shared" si="14"/>
        <v>1</v>
      </c>
      <c r="P16" s="176">
        <f t="shared" si="8"/>
        <v>1500000</v>
      </c>
      <c r="Q16" s="48">
        <f>+SUM(L16,P16,K16,G16)</f>
        <v>3000000</v>
      </c>
      <c r="R16" s="185">
        <f>+Q16</f>
        <v>3000000</v>
      </c>
      <c r="S16" s="48"/>
      <c r="T16" s="190">
        <f t="shared" si="11"/>
        <v>3000000</v>
      </c>
      <c r="U16" s="152"/>
      <c r="W16" s="152"/>
    </row>
    <row r="17" spans="1:21" s="15" customFormat="1" ht="36" customHeight="1">
      <c r="A17" s="221"/>
      <c r="B17" s="135" t="s">
        <v>290</v>
      </c>
      <c r="C17" s="143" t="s">
        <v>272</v>
      </c>
      <c r="D17" s="51">
        <v>5</v>
      </c>
      <c r="E17" s="51">
        <v>5</v>
      </c>
      <c r="F17" s="13">
        <f t="shared" si="0"/>
        <v>1</v>
      </c>
      <c r="G17" s="176">
        <f t="shared" si="5"/>
        <v>1500000</v>
      </c>
      <c r="H17" s="51">
        <v>334833.6705405711</v>
      </c>
      <c r="I17" s="45">
        <v>91019.127080000006</v>
      </c>
      <c r="J17" s="13">
        <f t="shared" si="16"/>
        <v>0.27183385390440118</v>
      </c>
      <c r="K17" s="30">
        <f t="shared" si="6"/>
        <v>0</v>
      </c>
      <c r="L17" s="30">
        <f t="shared" si="7"/>
        <v>0</v>
      </c>
      <c r="M17" s="51">
        <v>5</v>
      </c>
      <c r="N17" s="51">
        <v>5</v>
      </c>
      <c r="O17" s="13">
        <f t="shared" si="2"/>
        <v>1</v>
      </c>
      <c r="P17" s="176">
        <f t="shared" si="8"/>
        <v>1500000</v>
      </c>
      <c r="Q17" s="48">
        <f t="shared" si="9"/>
        <v>3000000</v>
      </c>
      <c r="R17" s="185">
        <f t="shared" si="10"/>
        <v>3000000</v>
      </c>
      <c r="S17" s="48"/>
      <c r="T17" s="190">
        <f t="shared" si="11"/>
        <v>3000000</v>
      </c>
      <c r="U17" s="152"/>
    </row>
    <row r="18" spans="1:21" s="31" customFormat="1" ht="36" customHeight="1" thickBot="1">
      <c r="A18" s="40"/>
      <c r="B18" s="134"/>
      <c r="C18" s="53" t="s">
        <v>20</v>
      </c>
      <c r="D18" s="52">
        <f>SUM(D6:D17)</f>
        <v>60</v>
      </c>
      <c r="E18" s="33">
        <f>SUM(E6:E17)</f>
        <v>60</v>
      </c>
      <c r="F18" s="34">
        <f>+IF(E18=0,0,E18/D18)</f>
        <v>1</v>
      </c>
      <c r="G18" s="35">
        <f>SUM(G6:G17)</f>
        <v>18000000</v>
      </c>
      <c r="H18" s="184">
        <f>SUM(H6:H17)</f>
        <v>1904512.4795312965</v>
      </c>
      <c r="I18" s="33">
        <f>SUM(I6:I17)</f>
        <v>1637671.0302499998</v>
      </c>
      <c r="J18" s="34">
        <f t="shared" si="16"/>
        <v>0.85988989195441412</v>
      </c>
      <c r="K18" s="33">
        <f>SUM(K6:K17)</f>
        <v>14000000</v>
      </c>
      <c r="L18" s="33">
        <f>SUM(L6:L17)</f>
        <v>7000000</v>
      </c>
      <c r="M18" s="103">
        <f>SUM(M6:M17)</f>
        <v>60</v>
      </c>
      <c r="N18" s="33">
        <f>SUM(N6:N17)</f>
        <v>60</v>
      </c>
      <c r="O18" s="34">
        <f>+IF(N18=0,0,N18/M18)</f>
        <v>1</v>
      </c>
      <c r="P18" s="35">
        <f>SUM(P6:P17)</f>
        <v>18000000</v>
      </c>
      <c r="Q18" s="49">
        <f>SUM(Q6:Q17)</f>
        <v>57000000</v>
      </c>
      <c r="R18" s="178">
        <f>SUM(R6:R17)</f>
        <v>48000000</v>
      </c>
      <c r="S18" s="49"/>
      <c r="T18" s="190"/>
      <c r="U18" s="153"/>
    </row>
    <row r="19" spans="1:21">
      <c r="I19" s="16" t="s">
        <v>302</v>
      </c>
      <c r="J19" s="104"/>
      <c r="Q19" s="41"/>
      <c r="T19" s="190">
        <f t="shared" si="11"/>
        <v>0</v>
      </c>
    </row>
    <row r="20" spans="1:21" s="19" customFormat="1" ht="26.25" thickBot="1">
      <c r="J20" s="94"/>
      <c r="K20" s="94"/>
      <c r="N20" s="20"/>
      <c r="P20" s="22"/>
      <c r="Q20" s="42"/>
      <c r="T20" s="190">
        <f t="shared" si="11"/>
        <v>0</v>
      </c>
      <c r="U20" s="154"/>
    </row>
    <row r="21" spans="1:21" s="9" customFormat="1" ht="18" customHeight="1">
      <c r="A21" s="208" t="s">
        <v>1</v>
      </c>
      <c r="B21" s="216" t="s">
        <v>263</v>
      </c>
      <c r="C21" s="210" t="s">
        <v>19</v>
      </c>
      <c r="D21" s="200" t="s">
        <v>250</v>
      </c>
      <c r="E21" s="201"/>
      <c r="F21" s="201"/>
      <c r="G21" s="202"/>
      <c r="H21" s="200" t="s">
        <v>22</v>
      </c>
      <c r="I21" s="201"/>
      <c r="J21" s="201"/>
      <c r="K21" s="201"/>
      <c r="L21" s="202"/>
      <c r="M21" s="200" t="s">
        <v>251</v>
      </c>
      <c r="N21" s="201"/>
      <c r="O21" s="201"/>
      <c r="P21" s="202"/>
      <c r="Q21" s="198" t="s">
        <v>2</v>
      </c>
      <c r="R21" s="198" t="s">
        <v>27</v>
      </c>
      <c r="S21" s="198" t="s">
        <v>14</v>
      </c>
      <c r="T21" s="190"/>
      <c r="U21" s="151"/>
    </row>
    <row r="22" spans="1:21" s="9" customFormat="1" ht="39" customHeight="1">
      <c r="A22" s="209"/>
      <c r="B22" s="217"/>
      <c r="C22" s="211"/>
      <c r="D22" s="50" t="s">
        <v>3</v>
      </c>
      <c r="E22" s="44" t="s">
        <v>4</v>
      </c>
      <c r="F22" s="12" t="s">
        <v>5</v>
      </c>
      <c r="G22" s="29" t="s">
        <v>6</v>
      </c>
      <c r="H22" s="54" t="s">
        <v>3</v>
      </c>
      <c r="I22" s="11" t="s">
        <v>4</v>
      </c>
      <c r="J22" s="12" t="s">
        <v>5</v>
      </c>
      <c r="K22" s="97" t="s">
        <v>6</v>
      </c>
      <c r="L22" s="98" t="s">
        <v>249</v>
      </c>
      <c r="M22" s="10" t="s">
        <v>3</v>
      </c>
      <c r="N22" s="97" t="s">
        <v>4</v>
      </c>
      <c r="O22" s="12" t="s">
        <v>5</v>
      </c>
      <c r="P22" s="46" t="s">
        <v>6</v>
      </c>
      <c r="Q22" s="199"/>
      <c r="R22" s="199"/>
      <c r="S22" s="199"/>
      <c r="T22" s="190"/>
      <c r="U22" s="151"/>
    </row>
    <row r="23" spans="1:21" s="15" customFormat="1" ht="42.75" customHeight="1">
      <c r="A23" s="218"/>
      <c r="B23" s="135" t="s">
        <v>308</v>
      </c>
      <c r="C23" s="143" t="s">
        <v>309</v>
      </c>
      <c r="D23" s="51">
        <v>5</v>
      </c>
      <c r="E23" s="51">
        <v>5</v>
      </c>
      <c r="F23" s="13">
        <f t="shared" ref="F23" si="25">+IF(E23=0,0,E23/D23)</f>
        <v>1</v>
      </c>
      <c r="G23" s="176">
        <f t="shared" ref="G23" si="26">+IF(F23&gt;=100%,800000,IF(F23&gt;=80%,500000,0))</f>
        <v>800000</v>
      </c>
      <c r="H23" s="51">
        <v>249460.68000000002</v>
      </c>
      <c r="I23" s="45">
        <f>VLOOKUP($C23,'[1]Detail SM Daily-MTD'!$H$546:$GB$592,177,0)</f>
        <v>253032.80000000002</v>
      </c>
      <c r="J23" s="187">
        <f>+IF(I23=0,0,I23/H23)</f>
        <v>1.0143193708924387</v>
      </c>
      <c r="K23" s="176">
        <f>IF(AND(J23&gt;=90%,J23&lt;95%),1200000,IF(AND(J23&gt;=95%,J23&lt;100%),1500000,IF(J23&gt;=100%,2000000,0)))</f>
        <v>2000000</v>
      </c>
      <c r="L23" s="176">
        <f t="shared" ref="L23" si="27">IF(J23&gt;=100%,1000000,0)</f>
        <v>1000000</v>
      </c>
      <c r="M23" s="51">
        <v>5</v>
      </c>
      <c r="N23" s="51">
        <v>5</v>
      </c>
      <c r="O23" s="91">
        <f t="shared" ref="O23" si="28">+IF(N23=0,0,N23/M23)</f>
        <v>1</v>
      </c>
      <c r="P23" s="176">
        <f t="shared" ref="P23" si="29">+IF(O23&gt;=100%,2200000,IF(O23&gt;=80%,1500000,0))</f>
        <v>2200000</v>
      </c>
      <c r="Q23" s="14">
        <f>+SUM(L23,P23,K23,G23)</f>
        <v>6000000</v>
      </c>
      <c r="R23" s="185">
        <f t="shared" ref="R23" si="30">+Q23</f>
        <v>6000000</v>
      </c>
      <c r="S23" s="48"/>
      <c r="T23" s="190">
        <f>+R23-L23</f>
        <v>5000000</v>
      </c>
      <c r="U23" s="152"/>
    </row>
    <row r="24" spans="1:21" s="15" customFormat="1" ht="42.75" customHeight="1">
      <c r="A24" s="218"/>
      <c r="B24" s="135" t="s">
        <v>281</v>
      </c>
      <c r="C24" s="144" t="s">
        <v>253</v>
      </c>
      <c r="D24" s="51">
        <v>5</v>
      </c>
      <c r="E24" s="51">
        <v>5</v>
      </c>
      <c r="F24" s="13">
        <f t="shared" ref="F24:F27" si="31">+IF(E24=0,0,E24/D24)</f>
        <v>1</v>
      </c>
      <c r="G24" s="176">
        <f t="shared" ref="G24:G27" si="32">+IF(F24&gt;=100%,800000,IF(F24&gt;=80%,500000,0))</f>
        <v>800000</v>
      </c>
      <c r="H24" s="51">
        <v>249460.68000000002</v>
      </c>
      <c r="I24" s="45">
        <f>VLOOKUP($C24,'[1]Detail SM Daily-MTD'!$H$546:$GB$592,177,0)</f>
        <v>257618</v>
      </c>
      <c r="J24" s="187">
        <f t="shared" ref="J24:J30" si="33">+IF(I24=0,0,I24/H24)</f>
        <v>1.0326998226734569</v>
      </c>
      <c r="K24" s="176">
        <f t="shared" ref="K24:K30" si="34">IF(AND(J24&gt;=90%,J24&lt;95%),1200000,IF(AND(J24&gt;=95%,J24&lt;100%),1500000,IF(J24&gt;=100%,2000000,0)))</f>
        <v>2000000</v>
      </c>
      <c r="L24" s="176">
        <f t="shared" ref="L24:L30" si="35">IF(J24&gt;=100%,1000000,0)</f>
        <v>1000000</v>
      </c>
      <c r="M24" s="51">
        <v>5</v>
      </c>
      <c r="N24" s="51">
        <v>5</v>
      </c>
      <c r="O24" s="13">
        <f t="shared" ref="O24:O31" si="36">+IF(N24=0,0,N24/M24)</f>
        <v>1</v>
      </c>
      <c r="P24" s="176">
        <f t="shared" ref="P24:P30" si="37">+IF(O24&gt;=100%,2200000,IF(O24&gt;=80%,1500000,0))</f>
        <v>2200000</v>
      </c>
      <c r="Q24" s="14">
        <f t="shared" ref="Q24:Q30" si="38">+SUM(L24,P24,K24,G24)</f>
        <v>6000000</v>
      </c>
      <c r="R24" s="185">
        <f t="shared" ref="R24" si="39">+Q24</f>
        <v>6000000</v>
      </c>
      <c r="S24" s="48"/>
      <c r="T24" s="190">
        <f t="shared" si="11"/>
        <v>5000000</v>
      </c>
      <c r="U24" s="152"/>
    </row>
    <row r="25" spans="1:21" s="15" customFormat="1" ht="42.75" customHeight="1">
      <c r="A25" s="218"/>
      <c r="B25" s="135" t="s">
        <v>282</v>
      </c>
      <c r="C25" s="144" t="s">
        <v>252</v>
      </c>
      <c r="D25" s="51">
        <v>5</v>
      </c>
      <c r="E25" s="51">
        <v>5</v>
      </c>
      <c r="F25" s="13">
        <f t="shared" si="31"/>
        <v>1</v>
      </c>
      <c r="G25" s="176">
        <f t="shared" si="32"/>
        <v>800000</v>
      </c>
      <c r="H25" s="51">
        <v>249460.68000000002</v>
      </c>
      <c r="I25" s="45">
        <f>VLOOKUP($C25,'[1]Detail SM Daily-MTD'!$H$546:$GB$592,177,0)</f>
        <v>253406.80000000005</v>
      </c>
      <c r="J25" s="187">
        <f t="shared" si="33"/>
        <v>1.0158186051605409</v>
      </c>
      <c r="K25" s="176">
        <f t="shared" si="34"/>
        <v>2000000</v>
      </c>
      <c r="L25" s="176">
        <f t="shared" si="35"/>
        <v>1000000</v>
      </c>
      <c r="M25" s="51">
        <v>5</v>
      </c>
      <c r="N25" s="51">
        <v>5</v>
      </c>
      <c r="O25" s="13">
        <f t="shared" si="36"/>
        <v>1</v>
      </c>
      <c r="P25" s="176">
        <f t="shared" si="37"/>
        <v>2200000</v>
      </c>
      <c r="Q25" s="14">
        <f t="shared" si="38"/>
        <v>6000000</v>
      </c>
      <c r="R25" s="185">
        <f t="shared" ref="R25:R28" si="40">+Q25</f>
        <v>6000000</v>
      </c>
      <c r="S25" s="48"/>
      <c r="T25" s="190">
        <f t="shared" si="11"/>
        <v>5000000</v>
      </c>
      <c r="U25" s="152"/>
    </row>
    <row r="26" spans="1:21" s="15" customFormat="1" ht="39.75" customHeight="1">
      <c r="A26" s="218"/>
      <c r="B26" s="135"/>
      <c r="C26" s="144" t="s">
        <v>303</v>
      </c>
      <c r="D26" s="51">
        <v>5</v>
      </c>
      <c r="E26" s="51">
        <v>5</v>
      </c>
      <c r="F26" s="13">
        <f t="shared" si="31"/>
        <v>1</v>
      </c>
      <c r="G26" s="30">
        <f t="shared" si="32"/>
        <v>800000</v>
      </c>
      <c r="H26" s="51">
        <v>249460.68000000002</v>
      </c>
      <c r="I26" s="45">
        <v>17028.8</v>
      </c>
      <c r="J26" s="187">
        <f t="shared" si="33"/>
        <v>6.8262461242388967E-2</v>
      </c>
      <c r="K26" s="30">
        <f t="shared" si="34"/>
        <v>0</v>
      </c>
      <c r="L26" s="30">
        <f t="shared" si="35"/>
        <v>0</v>
      </c>
      <c r="M26" s="51">
        <v>5</v>
      </c>
      <c r="N26" s="51">
        <v>5</v>
      </c>
      <c r="O26" s="13">
        <f t="shared" si="36"/>
        <v>1</v>
      </c>
      <c r="P26" s="30">
        <f t="shared" si="37"/>
        <v>2200000</v>
      </c>
      <c r="Q26" s="14">
        <f t="shared" si="38"/>
        <v>3000000</v>
      </c>
      <c r="R26" s="48">
        <v>0</v>
      </c>
      <c r="S26" s="48"/>
      <c r="T26" s="190">
        <f t="shared" si="11"/>
        <v>0</v>
      </c>
      <c r="U26" s="152"/>
    </row>
    <row r="27" spans="1:21" s="15" customFormat="1" ht="36" customHeight="1">
      <c r="A27" s="218"/>
      <c r="B27" s="135" t="s">
        <v>277</v>
      </c>
      <c r="C27" s="144" t="s">
        <v>276</v>
      </c>
      <c r="D27" s="51">
        <v>5</v>
      </c>
      <c r="E27" s="51">
        <v>5</v>
      </c>
      <c r="F27" s="13">
        <f t="shared" si="31"/>
        <v>1</v>
      </c>
      <c r="G27" s="176">
        <f t="shared" si="32"/>
        <v>800000</v>
      </c>
      <c r="H27" s="51">
        <v>249460.68000000002</v>
      </c>
      <c r="I27" s="45">
        <f>VLOOKUP($C27,'[1]Detail SM Daily-MTD'!$H$546:$GB$592,177,0)</f>
        <v>253434.80000000005</v>
      </c>
      <c r="J27" s="187">
        <f t="shared" si="33"/>
        <v>1.0159308472982598</v>
      </c>
      <c r="K27" s="176">
        <f t="shared" si="34"/>
        <v>2000000</v>
      </c>
      <c r="L27" s="176">
        <f t="shared" si="35"/>
        <v>1000000</v>
      </c>
      <c r="M27" s="51">
        <v>5</v>
      </c>
      <c r="N27" s="51">
        <v>5</v>
      </c>
      <c r="O27" s="13">
        <f>+IF(N27=0,0,N27/M27)</f>
        <v>1</v>
      </c>
      <c r="P27" s="176">
        <f t="shared" si="37"/>
        <v>2200000</v>
      </c>
      <c r="Q27" s="14">
        <f>+SUM(L27,P27,K27,G27)</f>
        <v>6000000</v>
      </c>
      <c r="R27" s="185">
        <f t="shared" si="40"/>
        <v>6000000</v>
      </c>
      <c r="S27" s="48"/>
      <c r="T27" s="190">
        <f t="shared" si="11"/>
        <v>5000000</v>
      </c>
      <c r="U27" s="152"/>
    </row>
    <row r="28" spans="1:21" s="15" customFormat="1" ht="36" customHeight="1">
      <c r="A28" s="218"/>
      <c r="B28" s="135" t="s">
        <v>283</v>
      </c>
      <c r="C28" s="144" t="s">
        <v>275</v>
      </c>
      <c r="D28" s="51">
        <v>5</v>
      </c>
      <c r="E28" s="51">
        <v>5</v>
      </c>
      <c r="F28" s="13">
        <f t="shared" ref="F28" si="41">+IF(E28=0,0,E28/D28)</f>
        <v>1</v>
      </c>
      <c r="G28" s="176">
        <f t="shared" ref="G28" si="42">+IF(F28&gt;=100%,800000,IF(F28&gt;=80%,500000,0))</f>
        <v>800000</v>
      </c>
      <c r="H28" s="51">
        <v>213823.44</v>
      </c>
      <c r="I28" s="45">
        <f>VLOOKUP($C28,'[1]Detail SM Daily-MTD'!$H$546:$GB$592,177,0)</f>
        <v>217889.59999999998</v>
      </c>
      <c r="J28" s="187">
        <f t="shared" si="33"/>
        <v>1.0190164371127879</v>
      </c>
      <c r="K28" s="176">
        <f t="shared" ref="K28" si="43">IF(AND(J28&gt;=90%,J28&lt;95%),1200000,IF(AND(J28&gt;=95%,J28&lt;100%),1500000,IF(J28&gt;=100%,2000000,0)))</f>
        <v>2000000</v>
      </c>
      <c r="L28" s="176">
        <f t="shared" ref="L28" si="44">IF(J28&gt;=100%,1000000,0)</f>
        <v>1000000</v>
      </c>
      <c r="M28" s="51">
        <v>5</v>
      </c>
      <c r="N28" s="51">
        <v>5</v>
      </c>
      <c r="O28" s="13">
        <f t="shared" ref="O28" si="45">+IF(N28=0,0,N28/M28)</f>
        <v>1</v>
      </c>
      <c r="P28" s="176">
        <f t="shared" ref="P28" si="46">+IF(O28&gt;=100%,2200000,IF(O28&gt;=80%,1500000,0))</f>
        <v>2200000</v>
      </c>
      <c r="Q28" s="14">
        <f t="shared" ref="Q28" si="47">+SUM(L28,P28,K28,G28)</f>
        <v>6000000</v>
      </c>
      <c r="R28" s="185">
        <f t="shared" si="40"/>
        <v>6000000</v>
      </c>
      <c r="S28" s="48"/>
      <c r="T28" s="190">
        <f t="shared" si="11"/>
        <v>5000000</v>
      </c>
      <c r="U28" s="152"/>
    </row>
    <row r="29" spans="1:21" s="15" customFormat="1" ht="36" customHeight="1">
      <c r="A29" s="218"/>
      <c r="B29" s="135"/>
      <c r="C29" s="144" t="s">
        <v>303</v>
      </c>
      <c r="D29" s="51">
        <v>5</v>
      </c>
      <c r="E29" s="51">
        <v>5</v>
      </c>
      <c r="F29" s="13">
        <f t="shared" ref="F29:F30" si="48">+IF(E29=0,0,E29/D29)</f>
        <v>1</v>
      </c>
      <c r="G29" s="30">
        <f t="shared" ref="G29:G30" si="49">+IF(F29&gt;=100%,800000,IF(F29&gt;=80%,500000,0))</f>
        <v>800000</v>
      </c>
      <c r="H29" s="51">
        <v>160367.57999999999</v>
      </c>
      <c r="I29" s="45">
        <v>34459.199999999997</v>
      </c>
      <c r="J29" s="187">
        <f t="shared" si="33"/>
        <v>0.21487634844898201</v>
      </c>
      <c r="K29" s="30">
        <f t="shared" ref="K29" si="50">IF(AND(J29&gt;=90%,J29&lt;95%),1200000,IF(AND(J29&gt;=95%,J29&lt;100%),1500000,IF(J29&gt;=100%,2000000,0)))</f>
        <v>0</v>
      </c>
      <c r="L29" s="30">
        <f t="shared" ref="L29" si="51">IF(J29&gt;=100%,1000000,0)</f>
        <v>0</v>
      </c>
      <c r="M29" s="51">
        <v>5</v>
      </c>
      <c r="N29" s="51">
        <v>5</v>
      </c>
      <c r="O29" s="13">
        <f t="shared" ref="O29" si="52">+IF(N29=0,0,N29/M29)</f>
        <v>1</v>
      </c>
      <c r="P29" s="30">
        <f t="shared" ref="P29" si="53">+IF(O29&gt;=100%,2200000,IF(O29&gt;=80%,1500000,0))</f>
        <v>2200000</v>
      </c>
      <c r="Q29" s="14">
        <f t="shared" ref="Q29" si="54">+SUM(L29,P29,K29,G29)</f>
        <v>3000000</v>
      </c>
      <c r="R29" s="48">
        <v>0</v>
      </c>
      <c r="S29" s="48"/>
      <c r="T29" s="190">
        <f t="shared" si="11"/>
        <v>0</v>
      </c>
      <c r="U29" s="152"/>
    </row>
    <row r="30" spans="1:21" s="15" customFormat="1" ht="36" customHeight="1">
      <c r="A30" s="219"/>
      <c r="B30" s="135"/>
      <c r="C30" s="144" t="s">
        <v>303</v>
      </c>
      <c r="D30" s="51">
        <v>5</v>
      </c>
      <c r="E30" s="51">
        <v>5</v>
      </c>
      <c r="F30" s="13">
        <f t="shared" si="48"/>
        <v>1</v>
      </c>
      <c r="G30" s="30">
        <f t="shared" si="49"/>
        <v>800000</v>
      </c>
      <c r="H30" s="51">
        <v>160367.57999999999</v>
      </c>
      <c r="I30" s="45">
        <v>27723.600000000002</v>
      </c>
      <c r="J30" s="187">
        <f t="shared" si="33"/>
        <v>0.17287534051458534</v>
      </c>
      <c r="K30" s="30">
        <f t="shared" si="34"/>
        <v>0</v>
      </c>
      <c r="L30" s="30">
        <f t="shared" si="35"/>
        <v>0</v>
      </c>
      <c r="M30" s="51">
        <v>5</v>
      </c>
      <c r="N30" s="51">
        <v>5</v>
      </c>
      <c r="O30" s="13">
        <f t="shared" si="36"/>
        <v>1</v>
      </c>
      <c r="P30" s="30">
        <f t="shared" si="37"/>
        <v>2200000</v>
      </c>
      <c r="Q30" s="14">
        <f t="shared" si="38"/>
        <v>3000000</v>
      </c>
      <c r="R30" s="48">
        <v>0</v>
      </c>
      <c r="S30" s="48"/>
      <c r="T30" s="190">
        <f t="shared" si="11"/>
        <v>0</v>
      </c>
      <c r="U30" s="152"/>
    </row>
    <row r="31" spans="1:21" s="31" customFormat="1" ht="36" customHeight="1" thickBot="1">
      <c r="A31" s="40"/>
      <c r="B31" s="134"/>
      <c r="C31" s="53" t="s">
        <v>16</v>
      </c>
      <c r="D31" s="52">
        <f>SUM(D23:D30)</f>
        <v>40</v>
      </c>
      <c r="E31" s="33">
        <f>SUM(E23:E30)</f>
        <v>40</v>
      </c>
      <c r="F31" s="34">
        <f>+IF(E31=0,0,E31/D31)</f>
        <v>1</v>
      </c>
      <c r="G31" s="35">
        <f>SUM(G23:G30)</f>
        <v>6400000</v>
      </c>
      <c r="H31" s="178">
        <f>+SUM(H23:H30)</f>
        <v>1781862.0000000002</v>
      </c>
      <c r="I31" s="33">
        <f>SUM(I23:I30)</f>
        <v>1314593.6000000003</v>
      </c>
      <c r="J31" s="34">
        <f>+IF(I31=0,0,I31/H31)</f>
        <v>0.7377639794776476</v>
      </c>
      <c r="K31" s="33">
        <f>+SUM(K23:K30)</f>
        <v>10000000</v>
      </c>
      <c r="L31" s="99">
        <f>+SUM(L23:L30)</f>
        <v>5000000</v>
      </c>
      <c r="M31" s="47">
        <f>+SUM(M23:M30)</f>
        <v>40</v>
      </c>
      <c r="N31" s="33">
        <f>+SUM(N23:N30)</f>
        <v>40</v>
      </c>
      <c r="O31" s="34">
        <f t="shared" si="36"/>
        <v>1</v>
      </c>
      <c r="P31" s="47">
        <f>+SUM(P23:P30)</f>
        <v>17600000</v>
      </c>
      <c r="Q31" s="52">
        <f>+SUM(Q23:Q30)</f>
        <v>39000000</v>
      </c>
      <c r="R31" s="177">
        <f>+SUM(R23:R30)</f>
        <v>30000000</v>
      </c>
      <c r="S31" s="33"/>
      <c r="T31" s="190"/>
      <c r="U31" s="153"/>
    </row>
    <row r="32" spans="1:21" s="19" customFormat="1" ht="26.25" thickBot="1">
      <c r="N32" s="20"/>
      <c r="P32" s="22"/>
      <c r="Q32" s="42"/>
      <c r="T32" s="190">
        <f t="shared" si="11"/>
        <v>0</v>
      </c>
      <c r="U32" s="154"/>
    </row>
    <row r="33" spans="1:28" s="9" customFormat="1" ht="18" customHeight="1">
      <c r="A33" s="208" t="s">
        <v>1</v>
      </c>
      <c r="B33" s="216" t="s">
        <v>263</v>
      </c>
      <c r="C33" s="210" t="s">
        <v>19</v>
      </c>
      <c r="D33" s="200" t="s">
        <v>250</v>
      </c>
      <c r="E33" s="201"/>
      <c r="F33" s="201"/>
      <c r="G33" s="202"/>
      <c r="H33" s="200" t="s">
        <v>22</v>
      </c>
      <c r="I33" s="201"/>
      <c r="J33" s="201"/>
      <c r="K33" s="201"/>
      <c r="L33" s="202"/>
      <c r="M33" s="200" t="s">
        <v>251</v>
      </c>
      <c r="N33" s="201"/>
      <c r="O33" s="201"/>
      <c r="P33" s="202"/>
      <c r="Q33" s="198" t="s">
        <v>2</v>
      </c>
      <c r="R33" s="198" t="s">
        <v>27</v>
      </c>
      <c r="S33" s="198" t="s">
        <v>14</v>
      </c>
      <c r="T33" s="190"/>
      <c r="U33" s="151"/>
    </row>
    <row r="34" spans="1:28" s="9" customFormat="1" ht="39" customHeight="1">
      <c r="A34" s="209"/>
      <c r="B34" s="217"/>
      <c r="C34" s="211"/>
      <c r="D34" s="50" t="s">
        <v>3</v>
      </c>
      <c r="E34" s="93" t="s">
        <v>4</v>
      </c>
      <c r="F34" s="12" t="s">
        <v>5</v>
      </c>
      <c r="G34" s="29" t="s">
        <v>6</v>
      </c>
      <c r="H34" s="54" t="s">
        <v>3</v>
      </c>
      <c r="I34" s="93" t="s">
        <v>4</v>
      </c>
      <c r="J34" s="100" t="s">
        <v>5</v>
      </c>
      <c r="K34" s="97" t="s">
        <v>6</v>
      </c>
      <c r="L34" s="98" t="s">
        <v>249</v>
      </c>
      <c r="M34" s="10" t="s">
        <v>3</v>
      </c>
      <c r="N34" s="97" t="s">
        <v>4</v>
      </c>
      <c r="O34" s="12" t="s">
        <v>5</v>
      </c>
      <c r="P34" s="46" t="s">
        <v>6</v>
      </c>
      <c r="Q34" s="199"/>
      <c r="R34" s="199"/>
      <c r="S34" s="199"/>
      <c r="T34" s="190"/>
      <c r="U34" s="151"/>
    </row>
    <row r="35" spans="1:28" s="15" customFormat="1" ht="42.75" customHeight="1">
      <c r="A35" s="213" t="s">
        <v>246</v>
      </c>
      <c r="B35" s="135" t="s">
        <v>296</v>
      </c>
      <c r="C35" s="143" t="s">
        <v>244</v>
      </c>
      <c r="D35" s="51">
        <v>5</v>
      </c>
      <c r="E35" s="51">
        <v>5</v>
      </c>
      <c r="F35" s="13">
        <f t="shared" ref="F35:F41" si="55">+IF(E35=0,0,E35/D35)</f>
        <v>1</v>
      </c>
      <c r="G35" s="176">
        <f>+IF(F35&gt;=100%,800000,IF(F35&gt;=80%,500000,0))</f>
        <v>800000</v>
      </c>
      <c r="H35" s="45">
        <v>345850.34203290142</v>
      </c>
      <c r="I35" s="45">
        <v>156339.83600000001</v>
      </c>
      <c r="J35" s="101">
        <f>+IF(I35=0,0,I35/H35)</f>
        <v>0.45204476329570059</v>
      </c>
      <c r="K35" s="30">
        <f>IF(AND(J35&gt;=90%,J35&lt;95%),1200000,IF(AND(J35&gt;=95%,J35&lt;100%),1500000,IF(J35&gt;=100%,2000000,0)))</f>
        <v>0</v>
      </c>
      <c r="L35" s="30">
        <f t="shared" ref="L35:L41" si="56">IF(J35&gt;=100%,1000000,0)</f>
        <v>0</v>
      </c>
      <c r="M35" s="51">
        <v>5</v>
      </c>
      <c r="N35" s="51">
        <v>5</v>
      </c>
      <c r="O35" s="91">
        <f t="shared" ref="O35:O42" si="57">+IF(N35=0,0,N35/M35)</f>
        <v>1</v>
      </c>
      <c r="P35" s="176">
        <f>+IF(O35&gt;=100%,2200000,IF(O35&gt;=80%,1500000,0))</f>
        <v>2200000</v>
      </c>
      <c r="Q35" s="14">
        <f>+SUM(L35,P35,K35,G35)</f>
        <v>3000000</v>
      </c>
      <c r="R35" s="188">
        <f t="shared" ref="R35:R40" si="58">+Q35</f>
        <v>3000000</v>
      </c>
      <c r="S35" s="48"/>
      <c r="T35" s="190">
        <f>+R35-L35</f>
        <v>3000000</v>
      </c>
      <c r="U35" s="152"/>
    </row>
    <row r="36" spans="1:28" s="15" customFormat="1" ht="42.75" customHeight="1">
      <c r="A36" s="214"/>
      <c r="B36" s="135" t="s">
        <v>292</v>
      </c>
      <c r="C36" s="143" t="s">
        <v>266</v>
      </c>
      <c r="D36" s="51">
        <v>5</v>
      </c>
      <c r="E36" s="51">
        <v>5</v>
      </c>
      <c r="F36" s="13">
        <f t="shared" si="55"/>
        <v>1</v>
      </c>
      <c r="G36" s="176">
        <f>+IF(F36&gt;=100%,800000,IF(F36&gt;=80%,500000,0))</f>
        <v>800000</v>
      </c>
      <c r="H36" s="45">
        <v>345850.34203290142</v>
      </c>
      <c r="I36" s="45">
        <v>222709.46799999999</v>
      </c>
      <c r="J36" s="101">
        <f t="shared" ref="J36:J39" si="59">+IF(I36=0,0,I36/H36)</f>
        <v>0.64394751409213069</v>
      </c>
      <c r="K36" s="30">
        <f t="shared" ref="K36:K39" si="60">IF(AND(J36&gt;=90%,J36&lt;95%),1200000,IF(AND(J36&gt;=95%,J36&lt;100%),1500000,IF(J36&gt;=100%,2000000,0)))</f>
        <v>0</v>
      </c>
      <c r="L36" s="30">
        <f t="shared" si="56"/>
        <v>0</v>
      </c>
      <c r="M36" s="51">
        <v>5</v>
      </c>
      <c r="N36" s="51">
        <v>5</v>
      </c>
      <c r="O36" s="91">
        <f>+IF(N36=0,0,N36/M36)</f>
        <v>1</v>
      </c>
      <c r="P36" s="176">
        <f>+IF(O36&gt;=100%,2200000,IF(O36&gt;=80%,1500000,0))</f>
        <v>2200000</v>
      </c>
      <c r="Q36" s="14">
        <f>+SUM(L36,P36,K36,G36)</f>
        <v>3000000</v>
      </c>
      <c r="R36" s="188">
        <f t="shared" si="58"/>
        <v>3000000</v>
      </c>
      <c r="S36" s="48"/>
      <c r="T36" s="190">
        <f t="shared" ref="T36:T41" si="61">+R36-L36</f>
        <v>3000000</v>
      </c>
      <c r="U36" s="152"/>
    </row>
    <row r="37" spans="1:28" s="15" customFormat="1" ht="42.75" customHeight="1">
      <c r="A37" s="214"/>
      <c r="B37" s="135" t="s">
        <v>293</v>
      </c>
      <c r="C37" s="143" t="s">
        <v>269</v>
      </c>
      <c r="D37" s="51">
        <v>5</v>
      </c>
      <c r="E37" s="51">
        <v>5</v>
      </c>
      <c r="F37" s="13">
        <f t="shared" si="55"/>
        <v>1</v>
      </c>
      <c r="G37" s="176">
        <f>+IF(F37&gt;=100%,800000,IF(F37&gt;=80%,500000,0))</f>
        <v>800000</v>
      </c>
      <c r="H37" s="45">
        <v>345850.34203290142</v>
      </c>
      <c r="I37" s="45">
        <v>267891.59200000006</v>
      </c>
      <c r="J37" s="101">
        <f t="shared" si="59"/>
        <v>0.77458819449285088</v>
      </c>
      <c r="K37" s="30">
        <f t="shared" si="60"/>
        <v>0</v>
      </c>
      <c r="L37" s="30">
        <f t="shared" si="56"/>
        <v>0</v>
      </c>
      <c r="M37" s="51">
        <v>5</v>
      </c>
      <c r="N37" s="51">
        <v>5</v>
      </c>
      <c r="O37" s="91">
        <f t="shared" si="57"/>
        <v>1</v>
      </c>
      <c r="P37" s="176">
        <f>+IF(O37&gt;=100%,2200000,IF(O37&gt;=80%,1500000,0))</f>
        <v>2200000</v>
      </c>
      <c r="Q37" s="14">
        <f t="shared" ref="Q37:Q38" si="62">+SUM(L37,P37,K37,G37)</f>
        <v>3000000</v>
      </c>
      <c r="R37" s="188">
        <f t="shared" si="58"/>
        <v>3000000</v>
      </c>
      <c r="S37" s="48"/>
      <c r="T37" s="190">
        <f t="shared" si="61"/>
        <v>3000000</v>
      </c>
      <c r="U37" s="152"/>
    </row>
    <row r="38" spans="1:28" s="15" customFormat="1" ht="42.75" customHeight="1">
      <c r="A38" s="214"/>
      <c r="B38" s="135" t="s">
        <v>294</v>
      </c>
      <c r="C38" s="143" t="s">
        <v>268</v>
      </c>
      <c r="D38" s="51">
        <v>5</v>
      </c>
      <c r="E38" s="51">
        <v>5</v>
      </c>
      <c r="F38" s="13">
        <f t="shared" si="55"/>
        <v>1</v>
      </c>
      <c r="G38" s="176">
        <f>+IF(F38&gt;=100%,800000,IF(F38&gt;=80%,500000,0))</f>
        <v>800000</v>
      </c>
      <c r="H38" s="45">
        <v>345850.34203290142</v>
      </c>
      <c r="I38" s="45">
        <v>312858.52799999999</v>
      </c>
      <c r="J38" s="186">
        <f t="shared" si="59"/>
        <v>0.90460667513301796</v>
      </c>
      <c r="K38" s="176">
        <f t="shared" si="60"/>
        <v>1200000</v>
      </c>
      <c r="L38" s="30">
        <f t="shared" si="56"/>
        <v>0</v>
      </c>
      <c r="M38" s="51">
        <v>5</v>
      </c>
      <c r="N38" s="51">
        <v>5</v>
      </c>
      <c r="O38" s="13">
        <f t="shared" si="57"/>
        <v>1</v>
      </c>
      <c r="P38" s="176">
        <f>+IF(O38&gt;=100%,2200000,IF(O38&gt;=80%,1500000,0))</f>
        <v>2200000</v>
      </c>
      <c r="Q38" s="14">
        <f t="shared" si="62"/>
        <v>4200000</v>
      </c>
      <c r="R38" s="188">
        <f t="shared" si="58"/>
        <v>4200000</v>
      </c>
      <c r="S38" s="48"/>
      <c r="T38" s="190">
        <f t="shared" si="61"/>
        <v>4200000</v>
      </c>
      <c r="U38" s="152"/>
      <c r="V38" s="130"/>
    </row>
    <row r="39" spans="1:28" s="15" customFormat="1" ht="42.75" customHeight="1">
      <c r="A39" s="215"/>
      <c r="B39" s="135" t="s">
        <v>295</v>
      </c>
      <c r="C39" s="143" t="s">
        <v>311</v>
      </c>
      <c r="D39" s="51">
        <v>5</v>
      </c>
      <c r="E39" s="51">
        <v>5</v>
      </c>
      <c r="F39" s="13">
        <f>+IF(E39=0,0,E39/D39)</f>
        <v>1</v>
      </c>
      <c r="G39" s="176">
        <f>+IF(F39&gt;=100%,800000,IF(F39&gt;=80%,500000,0))</f>
        <v>800000</v>
      </c>
      <c r="H39" s="45">
        <v>345850.34203290142</v>
      </c>
      <c r="I39" s="45">
        <v>234221.04400000002</v>
      </c>
      <c r="J39" s="101">
        <f t="shared" si="59"/>
        <v>0.67723236190328273</v>
      </c>
      <c r="K39" s="30">
        <f t="shared" si="60"/>
        <v>0</v>
      </c>
      <c r="L39" s="30">
        <f t="shared" si="56"/>
        <v>0</v>
      </c>
      <c r="M39" s="51">
        <v>5</v>
      </c>
      <c r="N39" s="51">
        <v>5</v>
      </c>
      <c r="O39" s="13">
        <f>+IF(N39=0,0,N39/M39)</f>
        <v>1</v>
      </c>
      <c r="P39" s="176">
        <f>+IF(O39&gt;=100%,2200000,IF(O39&gt;=80%,1500000,0))</f>
        <v>2200000</v>
      </c>
      <c r="Q39" s="14">
        <f>+SUM(L39,P39,K39,G39)</f>
        <v>3000000</v>
      </c>
      <c r="R39" s="188">
        <f t="shared" si="58"/>
        <v>3000000</v>
      </c>
      <c r="S39" s="48"/>
      <c r="T39" s="190">
        <f t="shared" si="61"/>
        <v>3000000</v>
      </c>
      <c r="U39" s="152"/>
      <c r="V39" s="130"/>
    </row>
    <row r="40" spans="1:28" s="15" customFormat="1" ht="42.75" customHeight="1">
      <c r="A40" s="212" t="s">
        <v>257</v>
      </c>
      <c r="B40" s="135" t="s">
        <v>291</v>
      </c>
      <c r="C40" s="143" t="s">
        <v>260</v>
      </c>
      <c r="D40" s="51">
        <v>5</v>
      </c>
      <c r="E40" s="51">
        <v>5</v>
      </c>
      <c r="F40" s="13">
        <f t="shared" si="55"/>
        <v>1</v>
      </c>
      <c r="G40" s="176">
        <f t="shared" ref="G40:G41" si="63">+IF(F40&gt;=100%,1500000,IF(F40&gt;=80%,1000000,0))</f>
        <v>1500000</v>
      </c>
      <c r="H40" s="45">
        <v>198355.34322475232</v>
      </c>
      <c r="I40" s="45">
        <v>111173.39615</v>
      </c>
      <c r="J40" s="101">
        <f t="shared" ref="J40:J41" si="64">+IF(I40=0,0,I40/H40)</f>
        <v>0.5604759334566134</v>
      </c>
      <c r="K40" s="30">
        <f t="shared" ref="K40:K41" si="65">IF(AND(J40&gt;=90%,J40&lt;95%),1000000,IF(AND(J40&gt;=95%,J40&lt;100%),1300000,IF(J40&gt;=100%,2000000,0)))</f>
        <v>0</v>
      </c>
      <c r="L40" s="30">
        <f t="shared" si="56"/>
        <v>0</v>
      </c>
      <c r="M40" s="51">
        <v>5</v>
      </c>
      <c r="N40" s="51">
        <v>5</v>
      </c>
      <c r="O40" s="13">
        <f t="shared" si="57"/>
        <v>1</v>
      </c>
      <c r="P40" s="176">
        <f>+IF(O40&gt;=100%,1500000,IF(O40&gt;=80%,1000000,0))</f>
        <v>1500000</v>
      </c>
      <c r="Q40" s="14">
        <f>+SUM(L40,P40,K40,G40)</f>
        <v>3000000</v>
      </c>
      <c r="R40" s="188">
        <f t="shared" si="58"/>
        <v>3000000</v>
      </c>
      <c r="S40" s="48"/>
      <c r="T40" s="190">
        <f t="shared" si="61"/>
        <v>3000000</v>
      </c>
      <c r="U40" s="152"/>
    </row>
    <row r="41" spans="1:28" s="15" customFormat="1" ht="42.75" customHeight="1">
      <c r="A41" s="212"/>
      <c r="B41" s="135" t="s">
        <v>297</v>
      </c>
      <c r="C41" s="143" t="s">
        <v>255</v>
      </c>
      <c r="D41" s="51">
        <v>5</v>
      </c>
      <c r="E41" s="51">
        <v>5</v>
      </c>
      <c r="F41" s="13">
        <f t="shared" si="55"/>
        <v>1</v>
      </c>
      <c r="G41" s="176">
        <f t="shared" si="63"/>
        <v>1500000</v>
      </c>
      <c r="H41" s="45">
        <v>106806.72327486661</v>
      </c>
      <c r="I41" s="45">
        <v>177308.32680000001</v>
      </c>
      <c r="J41" s="101">
        <f t="shared" si="64"/>
        <v>1.6600858201004616</v>
      </c>
      <c r="K41" s="176">
        <f t="shared" si="65"/>
        <v>2000000</v>
      </c>
      <c r="L41" s="176">
        <f t="shared" si="56"/>
        <v>1000000</v>
      </c>
      <c r="M41" s="51">
        <v>5</v>
      </c>
      <c r="N41" s="51">
        <v>5</v>
      </c>
      <c r="O41" s="13">
        <f t="shared" si="57"/>
        <v>1</v>
      </c>
      <c r="P41" s="176">
        <f>+IF(O41&gt;=100%,1500000,IF(O41&gt;=80%,1000000,0))</f>
        <v>1500000</v>
      </c>
      <c r="Q41" s="14">
        <f>+SUM(L41,P41,K41,G41)</f>
        <v>6000000</v>
      </c>
      <c r="R41" s="188">
        <f>+Q41</f>
        <v>6000000</v>
      </c>
      <c r="S41" s="48"/>
      <c r="T41" s="190">
        <f t="shared" si="61"/>
        <v>5000000</v>
      </c>
      <c r="U41" s="152"/>
    </row>
    <row r="42" spans="1:28" s="31" customFormat="1" ht="36" customHeight="1" thickBot="1">
      <c r="A42" s="40"/>
      <c r="B42" s="134"/>
      <c r="C42" s="53" t="s">
        <v>258</v>
      </c>
      <c r="D42" s="52">
        <f>SUM(D35:D41)</f>
        <v>35</v>
      </c>
      <c r="E42" s="33">
        <f>SUM(E35:E41)</f>
        <v>35</v>
      </c>
      <c r="F42" s="34">
        <f>+IF(E42=0,0,E42/D42)</f>
        <v>1</v>
      </c>
      <c r="G42" s="35">
        <f>SUM(G35:G41)</f>
        <v>7000000</v>
      </c>
      <c r="H42" s="178">
        <f>SUM(H35:H41)</f>
        <v>2034413.776664126</v>
      </c>
      <c r="I42" s="33">
        <f>SUM(I35:I41)</f>
        <v>1482502.19095</v>
      </c>
      <c r="J42" s="102">
        <f t="shared" ref="J42" si="66">+IF(I42=0,0,I42/H42)</f>
        <v>0.72871222558318105</v>
      </c>
      <c r="K42" s="33">
        <f>+SUM(K35:K41)</f>
        <v>3200000</v>
      </c>
      <c r="L42" s="99">
        <f>+SUM(L35:L41)</f>
        <v>1000000</v>
      </c>
      <c r="M42" s="47">
        <f>+SUM(M35:M41)</f>
        <v>35</v>
      </c>
      <c r="N42" s="33">
        <f>+SUM(N35:N41)</f>
        <v>35</v>
      </c>
      <c r="O42" s="34">
        <f t="shared" si="57"/>
        <v>1</v>
      </c>
      <c r="P42" s="35">
        <f>+SUM(P35:P41)</f>
        <v>14000000</v>
      </c>
      <c r="Q42" s="49">
        <f>+SUM(Q35:Q41)</f>
        <v>25200000</v>
      </c>
      <c r="R42" s="179">
        <f>+SUM(R35:R41)</f>
        <v>25200000</v>
      </c>
      <c r="S42" s="106"/>
      <c r="T42" s="139"/>
      <c r="U42" s="153"/>
    </row>
    <row r="43" spans="1:28">
      <c r="T43" s="140"/>
    </row>
    <row r="44" spans="1:28" s="115" customFormat="1" ht="26.25" thickBot="1">
      <c r="G44" s="116">
        <f>+SUM(G42,G31,G18)</f>
        <v>31400000</v>
      </c>
      <c r="J44" s="116"/>
      <c r="K44" s="116">
        <f>+SUM(K42,K31,K18)</f>
        <v>27200000</v>
      </c>
      <c r="L44" s="116">
        <f>+SUM(L42,L31,L18)</f>
        <v>13000000</v>
      </c>
      <c r="N44" s="117"/>
      <c r="P44" s="116">
        <f>+SUM(P42,P31,P18)</f>
        <v>49600000</v>
      </c>
      <c r="Q44" s="116">
        <f>+SUM(Q42,Q31,Q18)</f>
        <v>121200000</v>
      </c>
      <c r="R44" s="116">
        <f>+SUM(R42,R31,R18)</f>
        <v>103200000</v>
      </c>
      <c r="T44" s="141"/>
      <c r="U44" s="155"/>
    </row>
    <row r="45" spans="1:28" s="9" customFormat="1" ht="41.25" customHeight="1">
      <c r="A45" s="204" t="s">
        <v>1</v>
      </c>
      <c r="B45" s="216" t="s">
        <v>263</v>
      </c>
      <c r="C45" s="206" t="s">
        <v>18</v>
      </c>
      <c r="D45" s="200" t="s">
        <v>261</v>
      </c>
      <c r="E45" s="201"/>
      <c r="F45" s="201"/>
      <c r="G45" s="202"/>
      <c r="H45" s="200" t="s">
        <v>12</v>
      </c>
      <c r="I45" s="201"/>
      <c r="J45" s="201"/>
      <c r="K45" s="201"/>
      <c r="L45" s="202"/>
      <c r="M45" s="200" t="s">
        <v>23</v>
      </c>
      <c r="N45" s="201"/>
      <c r="O45" s="201"/>
      <c r="P45" s="201"/>
      <c r="Q45" s="202"/>
      <c r="R45" s="203" t="s">
        <v>262</v>
      </c>
      <c r="S45" s="201"/>
      <c r="T45" s="201"/>
      <c r="U45" s="202"/>
      <c r="V45" s="198" t="s">
        <v>264</v>
      </c>
      <c r="W45" s="194" t="s">
        <v>2</v>
      </c>
      <c r="X45" s="196" t="s">
        <v>27</v>
      </c>
      <c r="Y45" s="198" t="s">
        <v>14</v>
      </c>
    </row>
    <row r="46" spans="1:28" s="9" customFormat="1" ht="43.5" customHeight="1">
      <c r="A46" s="205"/>
      <c r="B46" s="217"/>
      <c r="C46" s="207"/>
      <c r="D46" s="50" t="s">
        <v>3</v>
      </c>
      <c r="E46" s="44" t="s">
        <v>4</v>
      </c>
      <c r="F46" s="12" t="s">
        <v>5</v>
      </c>
      <c r="G46" s="29" t="s">
        <v>6</v>
      </c>
      <c r="H46" s="50" t="s">
        <v>3</v>
      </c>
      <c r="I46" s="44" t="s">
        <v>4</v>
      </c>
      <c r="J46" s="12" t="s">
        <v>5</v>
      </c>
      <c r="K46" s="97" t="s">
        <v>6</v>
      </c>
      <c r="L46" s="98" t="s">
        <v>249</v>
      </c>
      <c r="M46" s="46" t="s">
        <v>3</v>
      </c>
      <c r="N46" s="97" t="s">
        <v>4</v>
      </c>
      <c r="O46" s="12" t="s">
        <v>5</v>
      </c>
      <c r="P46" s="97" t="s">
        <v>6</v>
      </c>
      <c r="Q46" s="98" t="s">
        <v>249</v>
      </c>
      <c r="R46" s="50" t="s">
        <v>3</v>
      </c>
      <c r="S46" s="127" t="s">
        <v>4</v>
      </c>
      <c r="T46" s="12" t="s">
        <v>5</v>
      </c>
      <c r="U46" s="156" t="s">
        <v>6</v>
      </c>
      <c r="V46" s="199"/>
      <c r="W46" s="195"/>
      <c r="X46" s="197"/>
      <c r="Y46" s="199"/>
    </row>
    <row r="47" spans="1:28" s="37" customFormat="1" ht="36" customHeight="1">
      <c r="A47" s="167" t="s">
        <v>17</v>
      </c>
      <c r="B47" s="135"/>
      <c r="C47" s="168" t="s">
        <v>303</v>
      </c>
      <c r="D47" s="38">
        <f>SUM(D16:D17)+SUM(M16:M17)</f>
        <v>20</v>
      </c>
      <c r="E47" s="38">
        <f>SUM(E16:E17)+SUM(N16:N17)</f>
        <v>20</v>
      </c>
      <c r="F47" s="39">
        <f>+IF(E47=0,0,E47/D47)</f>
        <v>1</v>
      </c>
      <c r="G47" s="169">
        <f>+IF(F47&gt;=100%,1500000,IF(F47&gt;=95%,1200000,0))</f>
        <v>1500000</v>
      </c>
      <c r="H47" s="108">
        <f>+SUM(H16:H17)</f>
        <v>535000.79219464003</v>
      </c>
      <c r="I47" s="108">
        <f>+SUM(I16:I17)</f>
        <v>213965.29075000004</v>
      </c>
      <c r="J47" s="92">
        <f>+IF(I47=0,0,I47/H47)</f>
        <v>0.39993453069908125</v>
      </c>
      <c r="K47" s="38">
        <f>(+IF(AND(J47&gt;=90%,J47&lt;95%),500000,IF(AND(J47&gt;=95%,J47&lt;100%),700000,IF(J47&gt;=100%,1000000,0))))</f>
        <v>0</v>
      </c>
      <c r="L47" s="169">
        <f>IF(J47&gt;=100%,1500000,0)</f>
        <v>0</v>
      </c>
      <c r="M47" s="38">
        <f>H47</f>
        <v>535000.79219464003</v>
      </c>
      <c r="N47" s="38">
        <f>I47</f>
        <v>213965.29075000004</v>
      </c>
      <c r="O47" s="39">
        <f>+IF(N47=0,0,N47/M47)</f>
        <v>0.39993453069908125</v>
      </c>
      <c r="P47" s="38">
        <f>(+IF(AND(O47&gt;=90%,O47&lt;95%),960000,IF(AND(O47&gt;=95%,O47&lt;100%),1260000,IF(O47&gt;=100%,1920000,0))))</f>
        <v>0</v>
      </c>
      <c r="Q47" s="170">
        <f>IF(O47&gt;=100%,1280000,0)</f>
        <v>0</v>
      </c>
      <c r="R47" s="38"/>
      <c r="S47" s="38"/>
      <c r="T47" s="39"/>
      <c r="U47" s="171">
        <f>(+IF(AND(T47&gt;=80%,T47&lt;90%),1000000,IF(AND(T47&gt;=90%,T47&lt;100%),1300000,IF(T47&gt;=100%,2000000,0))))</f>
        <v>0</v>
      </c>
      <c r="V47" s="38"/>
      <c r="W47" s="38">
        <f>+SUM(P47,U47,K47,G47,L47,Q47)</f>
        <v>1500000</v>
      </c>
      <c r="X47" s="183">
        <v>0</v>
      </c>
      <c r="Y47" s="38"/>
    </row>
    <row r="48" spans="1:28" s="37" customFormat="1" ht="36" customHeight="1">
      <c r="A48" s="167" t="s">
        <v>17</v>
      </c>
      <c r="B48" s="135" t="str">
        <f>VLOOKUP(C48,'[2]HCM 1'!$B$3:$G$171,2,0)</f>
        <v>NBTS00605</v>
      </c>
      <c r="C48" s="168" t="s">
        <v>26</v>
      </c>
      <c r="D48" s="38">
        <f>+SUM(D6:D15)+SUM(M6:M15)</f>
        <v>100</v>
      </c>
      <c r="E48" s="38">
        <f>+SUM(E6:E15)+SUM(N6:N15)</f>
        <v>100</v>
      </c>
      <c r="F48" s="39">
        <f t="shared" ref="F48:F53" si="67">+IF(E48=0,0,E48/D48)</f>
        <v>1</v>
      </c>
      <c r="G48" s="180">
        <f t="shared" ref="G48:G50" si="68">+IF(F48&gt;=100%,1500000,IF(F48&gt;=95%,1200000,0))</f>
        <v>1500000</v>
      </c>
      <c r="H48" s="108">
        <f>+SUM(H6:H15)</f>
        <v>1369511.6873366563</v>
      </c>
      <c r="I48" s="108">
        <f>+SUM(I6:I15)</f>
        <v>1423705.7394999999</v>
      </c>
      <c r="J48" s="92">
        <f t="shared" ref="J48:J50" si="69">+IF(I48=0,0,I48/H48)</f>
        <v>1.0395718069911013</v>
      </c>
      <c r="K48" s="181">
        <f t="shared" ref="K48:K50" si="70">(+IF(AND(J48&gt;=90%,J48&lt;95%),500000,IF(AND(J48&gt;=95%,J48&lt;100%),700000,IF(J48&gt;=100%,1000000,0))))</f>
        <v>1000000</v>
      </c>
      <c r="L48" s="180">
        <f t="shared" ref="L48:L50" si="71">IF(J48&gt;=100%,1500000,0)</f>
        <v>1500000</v>
      </c>
      <c r="M48" s="38">
        <f>H48</f>
        <v>1369511.6873366563</v>
      </c>
      <c r="N48" s="38">
        <f>I48</f>
        <v>1423705.7394999999</v>
      </c>
      <c r="O48" s="39">
        <f t="shared" ref="O48:O53" si="72">+IF(N48=0,0,N48/M48)</f>
        <v>1.0395718069911013</v>
      </c>
      <c r="P48" s="181">
        <f t="shared" ref="P48:P50" si="73">(+IF(AND(O48&gt;=90%,O48&lt;95%),960000,IF(AND(O48&gt;=95%,O48&lt;100%),1260000,IF(O48&gt;=100%,1920000,0))))</f>
        <v>1920000</v>
      </c>
      <c r="Q48" s="181">
        <f t="shared" ref="Q48:Q50" si="74">IF(O48&gt;=100%,1280000,0)</f>
        <v>1280000</v>
      </c>
      <c r="R48" s="38"/>
      <c r="S48" s="38"/>
      <c r="T48" s="39"/>
      <c r="U48" s="171">
        <f t="shared" ref="U48:U50" si="75">(+IF(AND(T48&gt;=80%,T48&lt;90%),1000000,IF(AND(T48&gt;=90%,T48&lt;100%),1300000,IF(T48&gt;=100%,2000000,0))))</f>
        <v>0</v>
      </c>
      <c r="V48" s="38"/>
      <c r="W48" s="38">
        <f>+SUM(P48,U48,K48,G48,L48,Q48)</f>
        <v>7200000</v>
      </c>
      <c r="X48" s="189">
        <f t="shared" ref="X48:X49" si="76">+W48-Y48</f>
        <v>7200000</v>
      </c>
      <c r="Y48" s="38"/>
      <c r="Z48" s="192">
        <f>+X48-L48-Q48</f>
        <v>4420000</v>
      </c>
      <c r="AA48" s="192">
        <f>+L48+Q48</f>
        <v>2780000</v>
      </c>
      <c r="AB48" s="192"/>
    </row>
    <row r="49" spans="1:28" s="37" customFormat="1" ht="36" customHeight="1">
      <c r="A49" s="167" t="s">
        <v>17</v>
      </c>
      <c r="B49" s="135" t="str">
        <f>VLOOKUP(C49,'[2]HCM 1'!$B$3:$G$171,2,0)</f>
        <v>NBTS00596</v>
      </c>
      <c r="C49" s="168" t="s">
        <v>24</v>
      </c>
      <c r="D49" s="38">
        <f>+D31+M31</f>
        <v>80</v>
      </c>
      <c r="E49" s="38">
        <f>+E31+N31</f>
        <v>80</v>
      </c>
      <c r="F49" s="39">
        <f t="shared" si="67"/>
        <v>1</v>
      </c>
      <c r="G49" s="180">
        <f t="shared" si="68"/>
        <v>1500000</v>
      </c>
      <c r="H49" s="108">
        <f>+H31</f>
        <v>1781862.0000000002</v>
      </c>
      <c r="I49" s="108">
        <f>+I31</f>
        <v>1314593.6000000003</v>
      </c>
      <c r="J49" s="92">
        <f t="shared" si="69"/>
        <v>0.7377639794776476</v>
      </c>
      <c r="K49" s="38">
        <f t="shared" si="70"/>
        <v>0</v>
      </c>
      <c r="L49" s="169">
        <f t="shared" si="71"/>
        <v>0</v>
      </c>
      <c r="M49" s="38">
        <v>1606320.3566752428</v>
      </c>
      <c r="N49" s="38">
        <v>609208.6</v>
      </c>
      <c r="O49" s="39">
        <f t="shared" si="72"/>
        <v>0.37925722441875676</v>
      </c>
      <c r="P49" s="38">
        <f t="shared" si="73"/>
        <v>0</v>
      </c>
      <c r="Q49" s="170">
        <f t="shared" si="74"/>
        <v>0</v>
      </c>
      <c r="R49" s="38"/>
      <c r="S49" s="38"/>
      <c r="T49" s="39"/>
      <c r="U49" s="171">
        <f t="shared" si="75"/>
        <v>0</v>
      </c>
      <c r="V49" s="38"/>
      <c r="W49" s="38">
        <f t="shared" ref="W49:W50" si="77">+SUM(P49,U49,K49,G49,L49,Q49)</f>
        <v>1500000</v>
      </c>
      <c r="X49" s="189">
        <f t="shared" si="76"/>
        <v>1500000</v>
      </c>
      <c r="Y49" s="38"/>
      <c r="Z49" s="192">
        <f t="shared" ref="Z49:Z51" si="78">+X49-L49-Q49</f>
        <v>1500000</v>
      </c>
      <c r="AA49" s="193"/>
      <c r="AB49" s="193"/>
    </row>
    <row r="50" spans="1:28" s="37" customFormat="1" ht="36" customHeight="1">
      <c r="A50" s="167" t="s">
        <v>17</v>
      </c>
      <c r="B50" s="135" t="str">
        <f>VLOOKUP(C50,'[2]HCM 1'!$B$3:$G$171,2,0)</f>
        <v>NBTS00611</v>
      </c>
      <c r="C50" s="168" t="s">
        <v>256</v>
      </c>
      <c r="D50" s="38">
        <f>D42+M42</f>
        <v>70</v>
      </c>
      <c r="E50" s="38">
        <f>E42+N42</f>
        <v>70</v>
      </c>
      <c r="F50" s="39">
        <f t="shared" si="67"/>
        <v>1</v>
      </c>
      <c r="G50" s="180">
        <f t="shared" si="68"/>
        <v>1500000</v>
      </c>
      <c r="H50" s="108">
        <f>H42</f>
        <v>2034413.776664126</v>
      </c>
      <c r="I50" s="108">
        <f>I42</f>
        <v>1482502.19095</v>
      </c>
      <c r="J50" s="92">
        <f t="shared" si="69"/>
        <v>0.72871222558318105</v>
      </c>
      <c r="K50" s="38">
        <f t="shared" si="70"/>
        <v>0</v>
      </c>
      <c r="L50" s="169">
        <f t="shared" si="71"/>
        <v>0</v>
      </c>
      <c r="M50" s="38">
        <v>1937536.9301563101</v>
      </c>
      <c r="N50" s="38">
        <v>424362.02795000002</v>
      </c>
      <c r="O50" s="39">
        <f t="shared" si="72"/>
        <v>0.219021388106272</v>
      </c>
      <c r="P50" s="38">
        <f t="shared" si="73"/>
        <v>0</v>
      </c>
      <c r="Q50" s="170">
        <f t="shared" si="74"/>
        <v>0</v>
      </c>
      <c r="R50" s="38"/>
      <c r="S50" s="38"/>
      <c r="T50" s="39"/>
      <c r="U50" s="171">
        <f t="shared" si="75"/>
        <v>0</v>
      </c>
      <c r="V50" s="38"/>
      <c r="W50" s="38">
        <f t="shared" si="77"/>
        <v>1500000</v>
      </c>
      <c r="X50" s="189">
        <f t="shared" ref="X50" si="79">+W50-Y50</f>
        <v>1500000</v>
      </c>
      <c r="Y50" s="38"/>
      <c r="Z50" s="192">
        <f t="shared" si="78"/>
        <v>1500000</v>
      </c>
      <c r="AA50" s="193"/>
      <c r="AB50" s="193"/>
    </row>
    <row r="51" spans="1:28" s="37" customFormat="1" ht="36" customHeight="1">
      <c r="A51" s="172" t="s">
        <v>245</v>
      </c>
      <c r="B51" s="110" t="s">
        <v>265</v>
      </c>
      <c r="C51" s="173" t="s">
        <v>267</v>
      </c>
      <c r="D51" s="110"/>
      <c r="E51" s="110"/>
      <c r="F51" s="109"/>
      <c r="G51" s="110"/>
      <c r="H51" s="110">
        <f>H50</f>
        <v>2034413.776664126</v>
      </c>
      <c r="I51" s="110">
        <f>I50</f>
        <v>1482502.19095</v>
      </c>
      <c r="J51" s="111">
        <f t="shared" ref="J51:J52" si="80">+IF(I51=0,0,I51/H51)</f>
        <v>0.72871222558318105</v>
      </c>
      <c r="K51" s="110">
        <f>(+IF(AND(J51&gt;=90%,J51&lt;95%),1200000,IF(AND(J51&gt;=95%,J51&lt;100%),1500000,IF(J51&gt;=100%,1700000,0))))</f>
        <v>0</v>
      </c>
      <c r="L51" s="110">
        <f>IF(J51&gt;=100%,2500000,0)</f>
        <v>0</v>
      </c>
      <c r="M51" s="110">
        <f>M50</f>
        <v>1937536.9301563101</v>
      </c>
      <c r="N51" s="110">
        <f>N50</f>
        <v>424362.02795000002</v>
      </c>
      <c r="O51" s="39">
        <f t="shared" si="72"/>
        <v>0.219021388106272</v>
      </c>
      <c r="P51" s="110">
        <f>(+IF(AND(O51&gt;=90%,O51&lt;95%),2700000,IF(AND(O51&gt;=95%,O51&lt;100%),4500000,IF(O51&gt;=100%,6000000,0))))</f>
        <v>0</v>
      </c>
      <c r="Q51" s="110"/>
      <c r="R51" s="110"/>
      <c r="S51" s="110"/>
      <c r="T51" s="109"/>
      <c r="U51" s="157">
        <f>(+IF(AND(T51&gt;=80%,T51&lt;90%),1000000,IF(AND(T51&gt;=90%,T51&lt;100%),2000000,IF(T51&gt;=100%,3000000,0))))</f>
        <v>0</v>
      </c>
      <c r="V51" s="110"/>
      <c r="W51" s="110">
        <f>+SUM(P51,U51,K51,G51,L51,Q51,V51)</f>
        <v>0</v>
      </c>
      <c r="X51" s="110">
        <f>+W51-Y51</f>
        <v>0</v>
      </c>
      <c r="Y51" s="110"/>
      <c r="Z51" s="191">
        <f t="shared" si="78"/>
        <v>0</v>
      </c>
    </row>
    <row r="52" spans="1:28" s="37" customFormat="1" ht="36" customHeight="1">
      <c r="A52" s="172" t="s">
        <v>245</v>
      </c>
      <c r="B52" s="110"/>
      <c r="C52" s="173" t="s">
        <v>303</v>
      </c>
      <c r="D52" s="110"/>
      <c r="E52" s="110"/>
      <c r="F52" s="109"/>
      <c r="G52" s="110"/>
      <c r="H52" s="110">
        <f>SUM(H47:H49)</f>
        <v>3686374.4795312965</v>
      </c>
      <c r="I52" s="110">
        <f>SUM(I47:I49)</f>
        <v>2952264.6302500004</v>
      </c>
      <c r="J52" s="111">
        <f t="shared" si="80"/>
        <v>0.80085857978958386</v>
      </c>
      <c r="K52" s="110">
        <f>(+IF(AND(J52&gt;=90%,J52&lt;95%),1200000,IF(AND(J52&gt;=95%,J52&lt;100%),1500000,IF(J52&gt;=100%,1700000,0))))</f>
        <v>0</v>
      </c>
      <c r="L52" s="110">
        <f>IF(J52&gt;=100%,2500000,0)</f>
        <v>0</v>
      </c>
      <c r="M52" s="110">
        <f>SUM(M47:M49)</f>
        <v>3510832.8362065391</v>
      </c>
      <c r="N52" s="110">
        <f>SUM(N47:N49)</f>
        <v>2246879.6302499999</v>
      </c>
      <c r="O52" s="39">
        <f t="shared" si="72"/>
        <v>0.6399847942284137</v>
      </c>
      <c r="P52" s="110">
        <f>(+IF(AND(O52&gt;=90%,O52&lt;95%),2700000,IF(AND(O52&gt;=95%,O52&lt;100%),4500000,IF(O52&gt;=100%,6000000,0))))</f>
        <v>0</v>
      </c>
      <c r="Q52" s="110"/>
      <c r="R52" s="110"/>
      <c r="S52" s="110"/>
      <c r="T52" s="109"/>
      <c r="U52" s="157">
        <f>(+IF(AND(T52&gt;=80%,T52&lt;90%),1000000,IF(AND(T52&gt;=90%,T52&lt;100%),2000000,IF(T52&gt;=100%,3000000,0))))</f>
        <v>0</v>
      </c>
      <c r="V52" s="110"/>
      <c r="W52" s="110">
        <f>+SUM(P52,U52,K52,G52,L52,Q52,V52)</f>
        <v>0</v>
      </c>
      <c r="X52" s="110">
        <v>0</v>
      </c>
      <c r="Y52" s="110"/>
      <c r="Z52" s="136"/>
    </row>
    <row r="53" spans="1:28" s="114" customFormat="1" ht="36" customHeight="1">
      <c r="A53" s="174"/>
      <c r="B53" s="174"/>
      <c r="C53" s="173" t="s">
        <v>15</v>
      </c>
      <c r="D53" s="113">
        <f>SUM(D51:D52)</f>
        <v>0</v>
      </c>
      <c r="E53" s="113">
        <f>SUM(E51:E52)</f>
        <v>0</v>
      </c>
      <c r="F53" s="112">
        <f t="shared" si="67"/>
        <v>0</v>
      </c>
      <c r="G53" s="113"/>
      <c r="H53" s="113">
        <f>SUM(H51:H52)</f>
        <v>5720788.2561954223</v>
      </c>
      <c r="I53" s="113">
        <f>SUM(I51:I52)</f>
        <v>4434766.8212000001</v>
      </c>
      <c r="J53" s="112">
        <f>+IF(I53=0,0,I53/H53)</f>
        <v>0.77520205653430641</v>
      </c>
      <c r="K53" s="113"/>
      <c r="L53" s="110">
        <f t="shared" ref="L53" si="81">IF(AND(O53&gt;=90%,O53&lt;100%,J53&gt;90%),3000000,IF(AND(O53&gt;=100%,O53&lt;105%,J53&gt;90%),6500000,IF(AND(O53&gt;=105%,J53&gt;90%),7700000,0)))</f>
        <v>0</v>
      </c>
      <c r="M53" s="113">
        <f>SUM(M51:M52)</f>
        <v>5448369.7663628496</v>
      </c>
      <c r="N53" s="113">
        <f>SUM(N51:N52)</f>
        <v>2671241.6581999999</v>
      </c>
      <c r="O53" s="182">
        <f t="shared" si="72"/>
        <v>0.49028274011277911</v>
      </c>
      <c r="P53" s="113"/>
      <c r="Q53" s="113"/>
      <c r="R53" s="113">
        <f>SUM(R51:R52)</f>
        <v>0</v>
      </c>
      <c r="S53" s="113">
        <f>SUM(S51:S52)</f>
        <v>0</v>
      </c>
      <c r="T53" s="112">
        <f>+IF(S53=0,0,S53/R53)</f>
        <v>0</v>
      </c>
      <c r="U53" s="175"/>
      <c r="V53" s="110"/>
      <c r="W53" s="113">
        <f>SUM(W47:W52)</f>
        <v>11700000</v>
      </c>
      <c r="X53" s="110">
        <f>SUM(X47:X52)</f>
        <v>10200000</v>
      </c>
      <c r="Y53" s="113"/>
    </row>
    <row r="54" spans="1:28" s="114" customFormat="1" ht="36" customHeight="1">
      <c r="A54" s="120"/>
      <c r="B54" s="120"/>
      <c r="C54" s="121"/>
      <c r="D54" s="119"/>
      <c r="E54" s="119"/>
      <c r="F54" s="131"/>
      <c r="G54" s="119"/>
      <c r="H54" s="119"/>
      <c r="I54" s="119"/>
      <c r="J54" s="142"/>
      <c r="K54" s="119"/>
      <c r="L54" s="123"/>
      <c r="M54" s="119"/>
      <c r="N54" s="119"/>
      <c r="O54" s="122"/>
      <c r="P54" s="119"/>
      <c r="Q54" s="119"/>
      <c r="R54" s="119"/>
      <c r="S54" s="119"/>
      <c r="T54" s="122"/>
      <c r="U54" s="158"/>
      <c r="V54" s="119"/>
      <c r="W54" s="119"/>
      <c r="X54" s="119"/>
      <c r="Y54" s="124"/>
    </row>
    <row r="55" spans="1:28" s="19" customFormat="1" ht="26.25">
      <c r="E55" s="94"/>
      <c r="G55" s="118"/>
      <c r="H55"/>
      <c r="I55"/>
      <c r="K55" s="118"/>
      <c r="L55" s="118"/>
      <c r="M55" s="118"/>
      <c r="N55" s="118"/>
      <c r="O55"/>
      <c r="P55" s="118"/>
      <c r="T55" s="17"/>
      <c r="U55" s="159"/>
      <c r="V55" s="118"/>
      <c r="X55" s="118"/>
    </row>
    <row r="56" spans="1:28" s="19" customFormat="1" ht="26.25">
      <c r="G56" s="118"/>
      <c r="K56" s="118"/>
      <c r="L56" s="118"/>
      <c r="M56"/>
      <c r="N56"/>
      <c r="O56"/>
      <c r="P56" s="118"/>
      <c r="T56" s="17"/>
      <c r="U56" s="159"/>
      <c r="V56" s="118"/>
      <c r="X56" s="118"/>
    </row>
    <row r="57" spans="1:28" s="24" customFormat="1">
      <c r="C57" s="36" t="s">
        <v>7</v>
      </c>
      <c r="F57" s="36" t="s">
        <v>8</v>
      </c>
      <c r="G57" s="36"/>
      <c r="I57" s="165" t="s">
        <v>8</v>
      </c>
      <c r="J57" s="25"/>
      <c r="K57" s="36"/>
      <c r="L57" s="36"/>
      <c r="M57" s="96"/>
      <c r="N57" s="36" t="s">
        <v>8</v>
      </c>
      <c r="P57" s="36"/>
      <c r="R57" s="36" t="s">
        <v>9</v>
      </c>
      <c r="T57" s="25"/>
      <c r="U57" s="160"/>
    </row>
    <row r="58" spans="1:28" s="19" customFormat="1">
      <c r="C58" s="18"/>
      <c r="F58" s="18"/>
      <c r="G58" s="18"/>
      <c r="I58" s="166"/>
      <c r="J58" s="20"/>
      <c r="K58" s="18"/>
      <c r="L58" s="18"/>
      <c r="N58" s="21"/>
      <c r="P58" s="21"/>
      <c r="R58" s="21"/>
      <c r="T58" s="20"/>
      <c r="U58" s="154"/>
    </row>
    <row r="59" spans="1:28" s="19" customFormat="1">
      <c r="C59" s="18"/>
      <c r="F59" s="18"/>
      <c r="G59" s="18"/>
      <c r="I59" s="166"/>
      <c r="J59" s="20"/>
      <c r="K59" s="18"/>
      <c r="L59" s="18"/>
      <c r="N59" s="21"/>
      <c r="P59" s="21"/>
      <c r="R59" s="21"/>
      <c r="T59" s="20"/>
      <c r="U59" s="154"/>
    </row>
    <row r="60" spans="1:28" s="19" customFormat="1">
      <c r="C60" s="18"/>
      <c r="F60" s="18"/>
      <c r="G60" s="18"/>
      <c r="I60" s="166"/>
      <c r="J60" s="20"/>
      <c r="K60" s="18"/>
      <c r="L60" s="18"/>
      <c r="N60" s="21"/>
      <c r="P60" s="21"/>
      <c r="R60" s="21"/>
      <c r="T60" s="20"/>
      <c r="U60" s="154"/>
    </row>
    <row r="61" spans="1:28" s="19" customFormat="1">
      <c r="C61" s="18"/>
      <c r="F61" s="18"/>
      <c r="G61" s="18"/>
      <c r="I61" s="166"/>
      <c r="J61" s="20"/>
      <c r="K61" s="18"/>
      <c r="L61" s="18"/>
      <c r="N61" s="21"/>
      <c r="P61" s="21"/>
      <c r="R61" s="21"/>
      <c r="T61" s="20"/>
      <c r="U61" s="154"/>
    </row>
    <row r="62" spans="1:28" s="19" customFormat="1">
      <c r="C62" s="18"/>
      <c r="F62" s="18"/>
      <c r="G62" s="18"/>
      <c r="I62" s="166"/>
      <c r="J62" s="20"/>
      <c r="K62" s="18"/>
      <c r="L62" s="18"/>
      <c r="N62" s="21"/>
      <c r="P62" s="21"/>
      <c r="R62" s="21"/>
      <c r="T62" s="20"/>
      <c r="U62" s="154"/>
    </row>
    <row r="63" spans="1:28" s="19" customFormat="1">
      <c r="C63" s="18"/>
      <c r="F63" s="18"/>
      <c r="G63" s="18"/>
      <c r="I63" s="166"/>
      <c r="J63" s="20"/>
      <c r="K63" s="18"/>
      <c r="L63" s="18"/>
      <c r="N63" s="21"/>
      <c r="P63" s="21"/>
      <c r="R63" s="21"/>
      <c r="T63" s="20"/>
      <c r="U63" s="154"/>
    </row>
    <row r="64" spans="1:28">
      <c r="C64" s="18"/>
      <c r="D64" s="19"/>
      <c r="E64" s="19"/>
      <c r="F64" s="18"/>
      <c r="G64" s="18"/>
      <c r="H64" s="23"/>
      <c r="I64" s="166"/>
      <c r="J64" s="20"/>
      <c r="K64" s="18"/>
      <c r="L64" s="18"/>
      <c r="M64" s="23"/>
      <c r="N64" s="21"/>
      <c r="P64" s="21"/>
      <c r="R64" s="21"/>
      <c r="T64" s="20"/>
    </row>
    <row r="65" spans="1:21" s="27" customFormat="1">
      <c r="C65" s="36" t="s">
        <v>280</v>
      </c>
      <c r="D65" s="24"/>
      <c r="E65" s="24"/>
      <c r="F65" s="36" t="s">
        <v>271</v>
      </c>
      <c r="G65" s="36"/>
      <c r="I65" s="165" t="s">
        <v>305</v>
      </c>
      <c r="J65" s="25"/>
      <c r="K65" s="36"/>
      <c r="L65" s="36"/>
      <c r="N65" s="36" t="s">
        <v>10</v>
      </c>
      <c r="O65" s="26"/>
      <c r="P65" s="36"/>
      <c r="R65" s="36" t="s">
        <v>11</v>
      </c>
      <c r="T65" s="25"/>
      <c r="U65" s="161"/>
    </row>
    <row r="75" spans="1:21" hidden="1">
      <c r="A75" s="23" t="s">
        <v>24</v>
      </c>
      <c r="C75" s="23" t="s">
        <v>279</v>
      </c>
    </row>
    <row r="76" spans="1:21" hidden="1">
      <c r="A76" s="23" t="s">
        <v>256</v>
      </c>
      <c r="C76" s="23" t="s">
        <v>278</v>
      </c>
    </row>
  </sheetData>
  <autoFilter ref="A5:Z19"/>
  <mergeCells count="42">
    <mergeCell ref="A4:A5"/>
    <mergeCell ref="C4:C5"/>
    <mergeCell ref="D4:G4"/>
    <mergeCell ref="A23:A30"/>
    <mergeCell ref="A6:A17"/>
    <mergeCell ref="A21:A22"/>
    <mergeCell ref="C21:C22"/>
    <mergeCell ref="D21:G21"/>
    <mergeCell ref="B4:B5"/>
    <mergeCell ref="B21:B22"/>
    <mergeCell ref="A45:A46"/>
    <mergeCell ref="C45:C46"/>
    <mergeCell ref="D45:G45"/>
    <mergeCell ref="A33:A34"/>
    <mergeCell ref="C33:C34"/>
    <mergeCell ref="D33:G33"/>
    <mergeCell ref="A40:A41"/>
    <mergeCell ref="A35:A39"/>
    <mergeCell ref="B33:B34"/>
    <mergeCell ref="B45:B46"/>
    <mergeCell ref="Q4:Q5"/>
    <mergeCell ref="R4:R5"/>
    <mergeCell ref="R21:R22"/>
    <mergeCell ref="S21:S22"/>
    <mergeCell ref="H4:L4"/>
    <mergeCell ref="H21:L21"/>
    <mergeCell ref="M21:P21"/>
    <mergeCell ref="M4:P4"/>
    <mergeCell ref="S4:S5"/>
    <mergeCell ref="Q21:Q22"/>
    <mergeCell ref="H45:L45"/>
    <mergeCell ref="M45:Q45"/>
    <mergeCell ref="R45:U45"/>
    <mergeCell ref="H33:L33"/>
    <mergeCell ref="M33:P33"/>
    <mergeCell ref="W45:W46"/>
    <mergeCell ref="X45:X46"/>
    <mergeCell ref="Y45:Y46"/>
    <mergeCell ref="Q33:Q34"/>
    <mergeCell ref="R33:R34"/>
    <mergeCell ref="S33:S34"/>
    <mergeCell ref="V45:V46"/>
  </mergeCells>
  <printOptions horizontalCentered="1"/>
  <pageMargins left="0" right="0" top="0.25" bottom="0" header="0.17" footer="0"/>
  <pageSetup paperSize="9" scale="2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89" bestFit="1" customWidth="1"/>
    <col min="2" max="2" width="17.7109375" style="89" bestFit="1" customWidth="1"/>
    <col min="3" max="3" width="40.140625" style="89" customWidth="1"/>
    <col min="4" max="4" width="18.85546875" style="90" bestFit="1" customWidth="1"/>
    <col min="5" max="5" width="8.5703125" style="90" bestFit="1" customWidth="1"/>
    <col min="6" max="6" width="66.85546875" style="90" customWidth="1"/>
    <col min="7" max="7" width="3.7109375" style="90" bestFit="1" customWidth="1"/>
    <col min="8" max="8" width="3.85546875" style="90" bestFit="1" customWidth="1"/>
    <col min="9" max="9" width="9.140625" style="90"/>
    <col min="10" max="10" width="48.5703125" style="90" customWidth="1"/>
    <col min="11" max="16384" width="9.140625" style="55"/>
  </cols>
  <sheetData>
    <row r="1" spans="1:10">
      <c r="A1" s="233" t="s">
        <v>13</v>
      </c>
      <c r="B1" s="233" t="s">
        <v>19</v>
      </c>
      <c r="C1" s="233" t="s">
        <v>28</v>
      </c>
      <c r="D1" s="233" t="s">
        <v>29</v>
      </c>
      <c r="E1" s="233" t="s">
        <v>30</v>
      </c>
      <c r="F1" s="233" t="s">
        <v>31</v>
      </c>
      <c r="G1" s="233" t="s">
        <v>32</v>
      </c>
      <c r="H1" s="233"/>
      <c r="I1" s="233" t="s">
        <v>33</v>
      </c>
      <c r="J1" s="233" t="s">
        <v>34</v>
      </c>
    </row>
    <row r="2" spans="1:10">
      <c r="A2" s="233"/>
      <c r="B2" s="234"/>
      <c r="C2" s="233"/>
      <c r="D2" s="233"/>
      <c r="E2" s="233"/>
      <c r="F2" s="233"/>
      <c r="G2" s="56" t="s">
        <v>35</v>
      </c>
      <c r="H2" s="56" t="s">
        <v>36</v>
      </c>
      <c r="I2" s="233"/>
      <c r="J2" s="233"/>
    </row>
    <row r="3" spans="1:10">
      <c r="A3" s="223">
        <v>1</v>
      </c>
      <c r="B3" s="57" t="s">
        <v>37</v>
      </c>
      <c r="C3" s="223" t="s">
        <v>38</v>
      </c>
      <c r="D3" s="58" t="s">
        <v>39</v>
      </c>
      <c r="E3" s="59"/>
      <c r="F3" s="60" t="s">
        <v>40</v>
      </c>
      <c r="G3" s="59"/>
      <c r="H3" s="59" t="s">
        <v>41</v>
      </c>
      <c r="I3" s="59">
        <f>IF(G3&lt;&gt;"",5,0)</f>
        <v>0</v>
      </c>
      <c r="J3" s="59" t="s">
        <v>42</v>
      </c>
    </row>
    <row r="4" spans="1:10" hidden="1">
      <c r="A4" s="223"/>
      <c r="B4" s="57" t="s">
        <v>37</v>
      </c>
      <c r="C4" s="223"/>
      <c r="D4" s="58" t="s">
        <v>43</v>
      </c>
      <c r="E4" s="59" t="s">
        <v>44</v>
      </c>
      <c r="F4" s="60" t="s">
        <v>45</v>
      </c>
      <c r="G4" s="59" t="s">
        <v>41</v>
      </c>
      <c r="H4" s="59"/>
      <c r="I4" s="59">
        <f>IF(G4&lt;&gt;"",5,"")</f>
        <v>5</v>
      </c>
      <c r="J4" s="59"/>
    </row>
    <row r="5" spans="1:10" hidden="1">
      <c r="A5" s="223"/>
      <c r="B5" s="57" t="s">
        <v>37</v>
      </c>
      <c r="C5" s="223"/>
      <c r="D5" s="58" t="s">
        <v>46</v>
      </c>
      <c r="E5" s="59"/>
      <c r="F5" s="60" t="s">
        <v>47</v>
      </c>
      <c r="G5" s="59" t="s">
        <v>41</v>
      </c>
      <c r="H5" s="59"/>
      <c r="I5" s="59">
        <f>IF(G5&lt;&gt;"",5,"")</f>
        <v>5</v>
      </c>
      <c r="J5" s="59"/>
    </row>
    <row r="6" spans="1:10" hidden="1">
      <c r="A6" s="223"/>
      <c r="B6" s="57" t="s">
        <v>37</v>
      </c>
      <c r="C6" s="223"/>
      <c r="D6" s="58" t="s">
        <v>48</v>
      </c>
      <c r="E6" s="59"/>
      <c r="F6" s="60" t="s">
        <v>49</v>
      </c>
      <c r="G6" s="59" t="s">
        <v>41</v>
      </c>
      <c r="H6" s="59"/>
      <c r="I6" s="59">
        <f>IF(G6&lt;&gt;"",5,"")</f>
        <v>5</v>
      </c>
      <c r="J6" s="59"/>
    </row>
    <row r="7" spans="1:10" hidden="1">
      <c r="A7" s="223"/>
      <c r="B7" s="57" t="s">
        <v>37</v>
      </c>
      <c r="C7" s="223"/>
      <c r="D7" s="61" t="s">
        <v>50</v>
      </c>
      <c r="E7" s="62"/>
      <c r="F7" s="63"/>
      <c r="G7" s="62"/>
      <c r="H7" s="62"/>
      <c r="I7" s="62">
        <f>SUM(I3:I6)</f>
        <v>15</v>
      </c>
      <c r="J7" s="62"/>
    </row>
    <row r="8" spans="1:10">
      <c r="A8" s="223">
        <v>2</v>
      </c>
      <c r="B8" s="57" t="s">
        <v>37</v>
      </c>
      <c r="C8" s="223" t="s">
        <v>51</v>
      </c>
      <c r="D8" s="58" t="s">
        <v>39</v>
      </c>
      <c r="E8" s="59"/>
      <c r="F8" s="60" t="s">
        <v>40</v>
      </c>
      <c r="G8" s="59"/>
      <c r="H8" s="59" t="s">
        <v>41</v>
      </c>
      <c r="I8" s="59">
        <f>IF(G8&lt;&gt;"",5,0)</f>
        <v>0</v>
      </c>
      <c r="J8" s="59" t="s">
        <v>42</v>
      </c>
    </row>
    <row r="9" spans="1:10" hidden="1">
      <c r="A9" s="223"/>
      <c r="B9" s="57" t="s">
        <v>37</v>
      </c>
      <c r="C9" s="223"/>
      <c r="D9" s="58" t="s">
        <v>43</v>
      </c>
      <c r="E9" s="59" t="s">
        <v>44</v>
      </c>
      <c r="F9" s="60" t="s">
        <v>52</v>
      </c>
      <c r="G9" s="59" t="s">
        <v>41</v>
      </c>
      <c r="H9" s="59"/>
      <c r="I9" s="59">
        <f>IF(G9&lt;&gt;"",5,"")</f>
        <v>5</v>
      </c>
      <c r="J9" s="59"/>
    </row>
    <row r="10" spans="1:10" hidden="1">
      <c r="A10" s="223"/>
      <c r="B10" s="57" t="s">
        <v>37</v>
      </c>
      <c r="C10" s="223"/>
      <c r="D10" s="58" t="s">
        <v>46</v>
      </c>
      <c r="E10" s="59"/>
      <c r="F10" s="60" t="s">
        <v>53</v>
      </c>
      <c r="G10" s="59" t="s">
        <v>41</v>
      </c>
      <c r="H10" s="59"/>
      <c r="I10" s="59">
        <f>IF(G10&lt;&gt;"",5,"")</f>
        <v>5</v>
      </c>
      <c r="J10" s="59"/>
    </row>
    <row r="11" spans="1:10" hidden="1">
      <c r="A11" s="223"/>
      <c r="B11" s="57" t="s">
        <v>37</v>
      </c>
      <c r="C11" s="223"/>
      <c r="D11" s="58" t="s">
        <v>48</v>
      </c>
      <c r="E11" s="59"/>
      <c r="F11" s="60" t="s">
        <v>54</v>
      </c>
      <c r="G11" s="59"/>
      <c r="H11" s="59" t="s">
        <v>41</v>
      </c>
      <c r="I11" s="59">
        <f>IF(G11&lt;&gt;"",5,0)</f>
        <v>0</v>
      </c>
      <c r="J11" s="59"/>
    </row>
    <row r="12" spans="1:10" hidden="1">
      <c r="A12" s="223"/>
      <c r="B12" s="57" t="s">
        <v>37</v>
      </c>
      <c r="C12" s="223"/>
      <c r="D12" s="61" t="s">
        <v>50</v>
      </c>
      <c r="E12" s="62"/>
      <c r="F12" s="63"/>
      <c r="G12" s="62"/>
      <c r="H12" s="62"/>
      <c r="I12" s="62">
        <f>SUM(I8:I11)</f>
        <v>10</v>
      </c>
      <c r="J12" s="62"/>
    </row>
    <row r="13" spans="1:10">
      <c r="A13" s="223">
        <v>3</v>
      </c>
      <c r="B13" s="57" t="s">
        <v>55</v>
      </c>
      <c r="C13" s="223" t="s">
        <v>56</v>
      </c>
      <c r="D13" s="58" t="s">
        <v>39</v>
      </c>
      <c r="E13" s="59"/>
      <c r="F13" s="60" t="s">
        <v>40</v>
      </c>
      <c r="G13" s="59"/>
      <c r="H13" s="59" t="s">
        <v>41</v>
      </c>
      <c r="I13" s="59">
        <f>IF(G13&lt;&gt;"",5,0)</f>
        <v>0</v>
      </c>
      <c r="J13" s="59" t="s">
        <v>42</v>
      </c>
    </row>
    <row r="14" spans="1:10" hidden="1">
      <c r="A14" s="223"/>
      <c r="B14" s="57" t="s">
        <v>55</v>
      </c>
      <c r="C14" s="223"/>
      <c r="D14" s="58" t="s">
        <v>43</v>
      </c>
      <c r="E14" s="59" t="s">
        <v>44</v>
      </c>
      <c r="F14" s="60" t="s">
        <v>45</v>
      </c>
      <c r="G14" s="59" t="s">
        <v>41</v>
      </c>
      <c r="H14" s="59"/>
      <c r="I14" s="59">
        <f>IF(G14&lt;&gt;"",5,"")</f>
        <v>5</v>
      </c>
      <c r="J14" s="59"/>
    </row>
    <row r="15" spans="1:10" hidden="1">
      <c r="A15" s="223"/>
      <c r="B15" s="57" t="s">
        <v>55</v>
      </c>
      <c r="C15" s="223"/>
      <c r="D15" s="58" t="s">
        <v>46</v>
      </c>
      <c r="E15" s="59"/>
      <c r="F15" s="60" t="s">
        <v>57</v>
      </c>
      <c r="G15" s="59" t="s">
        <v>41</v>
      </c>
      <c r="H15" s="59"/>
      <c r="I15" s="59">
        <f>IF(G15&lt;&gt;"",5,"")</f>
        <v>5</v>
      </c>
      <c r="J15" s="59"/>
    </row>
    <row r="16" spans="1:10" hidden="1">
      <c r="A16" s="223"/>
      <c r="B16" s="57" t="s">
        <v>55</v>
      </c>
      <c r="C16" s="223"/>
      <c r="D16" s="58" t="s">
        <v>48</v>
      </c>
      <c r="E16" s="59"/>
      <c r="F16" s="60" t="s">
        <v>54</v>
      </c>
      <c r="G16" s="59"/>
      <c r="H16" s="59" t="s">
        <v>41</v>
      </c>
      <c r="I16" s="59">
        <f>IF(G16&lt;&gt;"",5,0)</f>
        <v>0</v>
      </c>
      <c r="J16" s="59"/>
    </row>
    <row r="17" spans="1:10" hidden="1">
      <c r="A17" s="223"/>
      <c r="B17" s="57" t="s">
        <v>55</v>
      </c>
      <c r="C17" s="223"/>
      <c r="D17" s="61" t="s">
        <v>50</v>
      </c>
      <c r="E17" s="62"/>
      <c r="F17" s="63"/>
      <c r="G17" s="62"/>
      <c r="H17" s="62"/>
      <c r="I17" s="62">
        <f>SUM(I13:I16)</f>
        <v>10</v>
      </c>
      <c r="J17" s="62"/>
    </row>
    <row r="18" spans="1:10">
      <c r="A18" s="223">
        <v>4</v>
      </c>
      <c r="B18" s="57" t="s">
        <v>37</v>
      </c>
      <c r="C18" s="223" t="s">
        <v>58</v>
      </c>
      <c r="D18" s="58" t="s">
        <v>39</v>
      </c>
      <c r="E18" s="59"/>
      <c r="F18" s="60" t="s">
        <v>59</v>
      </c>
      <c r="G18" s="59"/>
      <c r="H18" s="59" t="s">
        <v>41</v>
      </c>
      <c r="I18" s="59">
        <f>IF(G18&lt;&gt;"",5,0)</f>
        <v>0</v>
      </c>
      <c r="J18" s="59" t="s">
        <v>60</v>
      </c>
    </row>
    <row r="19" spans="1:10" hidden="1">
      <c r="A19" s="223"/>
      <c r="B19" s="57" t="s">
        <v>37</v>
      </c>
      <c r="C19" s="223"/>
      <c r="D19" s="58" t="s">
        <v>43</v>
      </c>
      <c r="E19" s="59" t="s">
        <v>44</v>
      </c>
      <c r="F19" s="60" t="s">
        <v>45</v>
      </c>
      <c r="G19" s="59" t="s">
        <v>41</v>
      </c>
      <c r="H19" s="59"/>
      <c r="I19" s="59">
        <f>IF(G19&lt;&gt;"",5,"")</f>
        <v>5</v>
      </c>
      <c r="J19" s="59"/>
    </row>
    <row r="20" spans="1:10" hidden="1">
      <c r="A20" s="223"/>
      <c r="B20" s="57" t="s">
        <v>37</v>
      </c>
      <c r="C20" s="223"/>
      <c r="D20" s="58" t="s">
        <v>46</v>
      </c>
      <c r="E20" s="59"/>
      <c r="F20" s="60" t="s">
        <v>61</v>
      </c>
      <c r="G20" s="59" t="s">
        <v>41</v>
      </c>
      <c r="H20" s="59"/>
      <c r="I20" s="59">
        <f>IF(G20&lt;&gt;"",5,"")</f>
        <v>5</v>
      </c>
      <c r="J20" s="59"/>
    </row>
    <row r="21" spans="1:10" hidden="1">
      <c r="A21" s="223"/>
      <c r="B21" s="57" t="s">
        <v>37</v>
      </c>
      <c r="C21" s="223"/>
      <c r="D21" s="58" t="s">
        <v>48</v>
      </c>
      <c r="E21" s="59"/>
      <c r="F21" s="60" t="s">
        <v>49</v>
      </c>
      <c r="G21" s="59" t="s">
        <v>41</v>
      </c>
      <c r="H21" s="59"/>
      <c r="I21" s="59">
        <f>IF(G21&lt;&gt;"",5,"0")</f>
        <v>5</v>
      </c>
      <c r="J21" s="59"/>
    </row>
    <row r="22" spans="1:10" hidden="1">
      <c r="A22" s="223"/>
      <c r="B22" s="57" t="s">
        <v>37</v>
      </c>
      <c r="C22" s="223"/>
      <c r="D22" s="61" t="s">
        <v>50</v>
      </c>
      <c r="E22" s="62"/>
      <c r="F22" s="63"/>
      <c r="G22" s="62"/>
      <c r="H22" s="62"/>
      <c r="I22" s="62">
        <f>SUM(I18:I21)</f>
        <v>15</v>
      </c>
      <c r="J22" s="62"/>
    </row>
    <row r="23" spans="1:10">
      <c r="A23" s="223">
        <v>5</v>
      </c>
      <c r="B23" s="57" t="s">
        <v>55</v>
      </c>
      <c r="C23" s="223" t="s">
        <v>62</v>
      </c>
      <c r="D23" s="58" t="s">
        <v>39</v>
      </c>
      <c r="E23" s="59"/>
      <c r="F23" s="60" t="s">
        <v>63</v>
      </c>
      <c r="G23" s="59"/>
      <c r="H23" s="59" t="s">
        <v>41</v>
      </c>
      <c r="I23" s="59">
        <f>IF(G23&lt;&gt;"",5,0)</f>
        <v>0</v>
      </c>
      <c r="J23" s="59" t="s">
        <v>64</v>
      </c>
    </row>
    <row r="24" spans="1:10" hidden="1">
      <c r="A24" s="223"/>
      <c r="B24" s="57" t="s">
        <v>55</v>
      </c>
      <c r="C24" s="223"/>
      <c r="D24" s="58" t="s">
        <v>43</v>
      </c>
      <c r="E24" s="59" t="s">
        <v>44</v>
      </c>
      <c r="F24" s="60" t="s">
        <v>65</v>
      </c>
      <c r="G24" s="59" t="s">
        <v>41</v>
      </c>
      <c r="H24" s="59"/>
      <c r="I24" s="59">
        <f>IF(G24&lt;&gt;"",5,0)</f>
        <v>5</v>
      </c>
      <c r="J24" s="59"/>
    </row>
    <row r="25" spans="1:10" hidden="1">
      <c r="A25" s="223"/>
      <c r="B25" s="57" t="s">
        <v>55</v>
      </c>
      <c r="C25" s="223"/>
      <c r="D25" s="58" t="s">
        <v>46</v>
      </c>
      <c r="E25" s="59"/>
      <c r="F25" s="60" t="s">
        <v>66</v>
      </c>
      <c r="G25" s="59" t="s">
        <v>41</v>
      </c>
      <c r="H25" s="59"/>
      <c r="I25" s="59">
        <f>IF(G25&lt;&gt;"",5,"")</f>
        <v>5</v>
      </c>
      <c r="J25" s="59"/>
    </row>
    <row r="26" spans="1:10" hidden="1">
      <c r="A26" s="223"/>
      <c r="B26" s="57" t="s">
        <v>55</v>
      </c>
      <c r="C26" s="223"/>
      <c r="D26" s="58" t="s">
        <v>48</v>
      </c>
      <c r="E26" s="59"/>
      <c r="F26" s="60" t="s">
        <v>67</v>
      </c>
      <c r="G26" s="59" t="s">
        <v>41</v>
      </c>
      <c r="H26" s="59"/>
      <c r="I26" s="59">
        <f>IF(G26&lt;&gt;"",5,"0")</f>
        <v>5</v>
      </c>
      <c r="J26" s="59"/>
    </row>
    <row r="27" spans="1:10" hidden="1">
      <c r="A27" s="223"/>
      <c r="B27" s="57" t="s">
        <v>55</v>
      </c>
      <c r="C27" s="223"/>
      <c r="D27" s="61" t="s">
        <v>50</v>
      </c>
      <c r="E27" s="62"/>
      <c r="F27" s="63"/>
      <c r="G27" s="62"/>
      <c r="H27" s="62"/>
      <c r="I27" s="62">
        <f>SUM(I23:I26)</f>
        <v>15</v>
      </c>
      <c r="J27" s="62"/>
    </row>
    <row r="28" spans="1:10" ht="15.75" customHeight="1">
      <c r="A28" s="223">
        <v>6</v>
      </c>
      <c r="B28" s="57" t="s">
        <v>68</v>
      </c>
      <c r="C28" s="222" t="s">
        <v>69</v>
      </c>
      <c r="D28" s="64" t="s">
        <v>39</v>
      </c>
      <c r="E28" s="65"/>
      <c r="F28" s="66" t="s">
        <v>70</v>
      </c>
      <c r="G28" s="65"/>
      <c r="H28" s="65" t="s">
        <v>41</v>
      </c>
      <c r="I28" s="59">
        <f>IF(G28&lt;&gt;"",5,0)</f>
        <v>0</v>
      </c>
      <c r="J28" s="64" t="s">
        <v>71</v>
      </c>
    </row>
    <row r="29" spans="1:10" ht="15.75" hidden="1" customHeight="1">
      <c r="A29" s="223"/>
      <c r="B29" s="57" t="s">
        <v>68</v>
      </c>
      <c r="C29" s="222"/>
      <c r="D29" s="64" t="s">
        <v>43</v>
      </c>
      <c r="E29" s="65" t="s">
        <v>44</v>
      </c>
      <c r="F29" s="66" t="s">
        <v>72</v>
      </c>
      <c r="G29" s="65" t="s">
        <v>41</v>
      </c>
      <c r="H29" s="65"/>
      <c r="I29" s="59">
        <f>IF(G29&lt;&gt;"",5,"0")</f>
        <v>5</v>
      </c>
      <c r="J29" s="64"/>
    </row>
    <row r="30" spans="1:10" ht="15.75" hidden="1" customHeight="1">
      <c r="A30" s="223"/>
      <c r="B30" s="57" t="s">
        <v>68</v>
      </c>
      <c r="C30" s="222"/>
      <c r="D30" s="64" t="s">
        <v>46</v>
      </c>
      <c r="E30" s="65"/>
      <c r="F30" s="66" t="s">
        <v>73</v>
      </c>
      <c r="G30" s="65"/>
      <c r="H30" s="65" t="s">
        <v>41</v>
      </c>
      <c r="I30" s="59">
        <f>IF(G30&lt;&gt;"",5,0)</f>
        <v>0</v>
      </c>
      <c r="J30" s="64"/>
    </row>
    <row r="31" spans="1:10" ht="15.75" hidden="1" customHeight="1">
      <c r="A31" s="223"/>
      <c r="B31" s="57" t="s">
        <v>68</v>
      </c>
      <c r="C31" s="222"/>
      <c r="D31" s="64" t="s">
        <v>48</v>
      </c>
      <c r="E31" s="65"/>
      <c r="F31" s="66" t="s">
        <v>74</v>
      </c>
      <c r="G31" s="65" t="s">
        <v>41</v>
      </c>
      <c r="H31" s="65"/>
      <c r="I31" s="59">
        <f>IF(G31&lt;&gt;"",5,"0")</f>
        <v>5</v>
      </c>
      <c r="J31" s="64"/>
    </row>
    <row r="32" spans="1:10" hidden="1">
      <c r="A32" s="223"/>
      <c r="B32" s="57" t="s">
        <v>68</v>
      </c>
      <c r="C32" s="222"/>
      <c r="D32" s="67" t="s">
        <v>50</v>
      </c>
      <c r="E32" s="68"/>
      <c r="F32" s="69"/>
      <c r="G32" s="68"/>
      <c r="H32" s="68"/>
      <c r="I32" s="68">
        <f>SUM(I28:I31)</f>
        <v>10</v>
      </c>
      <c r="J32" s="64"/>
    </row>
    <row r="33" spans="1:10" ht="15.75" customHeight="1">
      <c r="A33" s="223">
        <v>7</v>
      </c>
      <c r="B33" s="57" t="s">
        <v>75</v>
      </c>
      <c r="C33" s="222" t="s">
        <v>76</v>
      </c>
      <c r="D33" s="64" t="s">
        <v>39</v>
      </c>
      <c r="E33" s="65"/>
      <c r="F33" s="66" t="s">
        <v>77</v>
      </c>
      <c r="G33" s="65" t="s">
        <v>41</v>
      </c>
      <c r="H33" s="65"/>
      <c r="I33" s="65">
        <f t="shared" ref="I33:I51" si="0">IF(G33="x",5,0)</f>
        <v>5</v>
      </c>
      <c r="J33" s="64"/>
    </row>
    <row r="34" spans="1:10" ht="15.75" hidden="1" customHeight="1">
      <c r="A34" s="223"/>
      <c r="B34" s="57" t="s">
        <v>75</v>
      </c>
      <c r="C34" s="222"/>
      <c r="D34" s="64" t="s">
        <v>43</v>
      </c>
      <c r="E34" s="65" t="s">
        <v>44</v>
      </c>
      <c r="F34" s="66" t="s">
        <v>78</v>
      </c>
      <c r="G34" s="65" t="s">
        <v>41</v>
      </c>
      <c r="H34" s="65"/>
      <c r="I34" s="65">
        <f t="shared" si="0"/>
        <v>5</v>
      </c>
      <c r="J34" s="64"/>
    </row>
    <row r="35" spans="1:10" ht="15.75" hidden="1" customHeight="1">
      <c r="A35" s="223"/>
      <c r="B35" s="57" t="s">
        <v>75</v>
      </c>
      <c r="C35" s="222"/>
      <c r="D35" s="64" t="s">
        <v>46</v>
      </c>
      <c r="E35" s="65"/>
      <c r="F35" s="66" t="s">
        <v>79</v>
      </c>
      <c r="G35" s="65" t="s">
        <v>41</v>
      </c>
      <c r="H35" s="65"/>
      <c r="I35" s="65">
        <f t="shared" si="0"/>
        <v>5</v>
      </c>
      <c r="J35" s="64"/>
    </row>
    <row r="36" spans="1:10" ht="15.75" hidden="1" customHeight="1">
      <c r="A36" s="223"/>
      <c r="B36" s="57" t="s">
        <v>75</v>
      </c>
      <c r="C36" s="222"/>
      <c r="D36" s="64" t="s">
        <v>48</v>
      </c>
      <c r="E36" s="65"/>
      <c r="F36" s="66" t="s">
        <v>80</v>
      </c>
      <c r="G36" s="65"/>
      <c r="H36" s="65" t="s">
        <v>41</v>
      </c>
      <c r="I36" s="59">
        <f>IF(G36&lt;&gt;"",5,0)</f>
        <v>0</v>
      </c>
      <c r="J36" s="64"/>
    </row>
    <row r="37" spans="1:10" hidden="1">
      <c r="A37" s="223"/>
      <c r="B37" s="57" t="s">
        <v>75</v>
      </c>
      <c r="C37" s="222"/>
      <c r="D37" s="67" t="s">
        <v>50</v>
      </c>
      <c r="E37" s="68"/>
      <c r="F37" s="69"/>
      <c r="G37" s="68"/>
      <c r="H37" s="68"/>
      <c r="I37" s="68">
        <f>SUM(I33:I36)</f>
        <v>15</v>
      </c>
      <c r="J37" s="64"/>
    </row>
    <row r="38" spans="1:10" ht="15.75" customHeight="1">
      <c r="A38" s="223">
        <v>8</v>
      </c>
      <c r="B38" s="57" t="s">
        <v>75</v>
      </c>
      <c r="C38" s="222" t="s">
        <v>81</v>
      </c>
      <c r="D38" s="64" t="s">
        <v>39</v>
      </c>
      <c r="E38" s="65"/>
      <c r="F38" s="66" t="s">
        <v>82</v>
      </c>
      <c r="G38" s="65" t="s">
        <v>41</v>
      </c>
      <c r="H38" s="65"/>
      <c r="I38" s="65">
        <f t="shared" si="0"/>
        <v>5</v>
      </c>
      <c r="J38" s="64"/>
    </row>
    <row r="39" spans="1:10" ht="15.75" hidden="1" customHeight="1">
      <c r="A39" s="223"/>
      <c r="B39" s="57" t="s">
        <v>75</v>
      </c>
      <c r="C39" s="222"/>
      <c r="D39" s="64" t="s">
        <v>43</v>
      </c>
      <c r="E39" s="65" t="s">
        <v>44</v>
      </c>
      <c r="F39" s="66" t="s">
        <v>83</v>
      </c>
      <c r="G39" s="65" t="s">
        <v>41</v>
      </c>
      <c r="H39" s="65"/>
      <c r="I39" s="65">
        <f t="shared" si="0"/>
        <v>5</v>
      </c>
      <c r="J39" s="64"/>
    </row>
    <row r="40" spans="1:10" ht="15.75" hidden="1" customHeight="1">
      <c r="A40" s="223"/>
      <c r="B40" s="57" t="s">
        <v>75</v>
      </c>
      <c r="C40" s="222"/>
      <c r="D40" s="64" t="s">
        <v>46</v>
      </c>
      <c r="E40" s="65"/>
      <c r="F40" s="66" t="s">
        <v>84</v>
      </c>
      <c r="G40" s="65" t="s">
        <v>41</v>
      </c>
      <c r="H40" s="65"/>
      <c r="I40" s="65">
        <f t="shared" si="0"/>
        <v>5</v>
      </c>
      <c r="J40" s="64"/>
    </row>
    <row r="41" spans="1:10" ht="15.75" hidden="1" customHeight="1">
      <c r="A41" s="223"/>
      <c r="B41" s="57" t="s">
        <v>75</v>
      </c>
      <c r="C41" s="222"/>
      <c r="D41" s="64" t="s">
        <v>48</v>
      </c>
      <c r="E41" s="65"/>
      <c r="F41" s="66" t="s">
        <v>80</v>
      </c>
      <c r="G41" s="65"/>
      <c r="H41" s="65" t="s">
        <v>41</v>
      </c>
      <c r="I41" s="59">
        <f>IF(G41&lt;&gt;"",5,0)</f>
        <v>0</v>
      </c>
      <c r="J41" s="64"/>
    </row>
    <row r="42" spans="1:10" hidden="1">
      <c r="A42" s="223"/>
      <c r="B42" s="57" t="s">
        <v>75</v>
      </c>
      <c r="C42" s="222"/>
      <c r="D42" s="67" t="s">
        <v>50</v>
      </c>
      <c r="E42" s="68"/>
      <c r="F42" s="69"/>
      <c r="G42" s="68"/>
      <c r="H42" s="68"/>
      <c r="I42" s="68">
        <f>SUM(I38:I41)</f>
        <v>15</v>
      </c>
      <c r="J42" s="64"/>
    </row>
    <row r="43" spans="1:10" ht="15.75" customHeight="1">
      <c r="A43" s="223">
        <v>9</v>
      </c>
      <c r="B43" s="57" t="s">
        <v>75</v>
      </c>
      <c r="C43" s="222" t="s">
        <v>85</v>
      </c>
      <c r="D43" s="64" t="s">
        <v>39</v>
      </c>
      <c r="E43" s="65"/>
      <c r="F43" s="66" t="s">
        <v>86</v>
      </c>
      <c r="G43" s="65" t="s">
        <v>41</v>
      </c>
      <c r="H43" s="65"/>
      <c r="I43" s="65">
        <f t="shared" si="0"/>
        <v>5</v>
      </c>
      <c r="J43" s="64"/>
    </row>
    <row r="44" spans="1:10" ht="15.75" hidden="1" customHeight="1">
      <c r="A44" s="223"/>
      <c r="B44" s="57" t="s">
        <v>75</v>
      </c>
      <c r="C44" s="222"/>
      <c r="D44" s="64" t="s">
        <v>43</v>
      </c>
      <c r="E44" s="65" t="s">
        <v>44</v>
      </c>
      <c r="F44" s="66" t="s">
        <v>87</v>
      </c>
      <c r="G44" s="65" t="s">
        <v>41</v>
      </c>
      <c r="H44" s="65"/>
      <c r="I44" s="65">
        <f t="shared" si="0"/>
        <v>5</v>
      </c>
      <c r="J44" s="64"/>
    </row>
    <row r="45" spans="1:10" ht="15.75" hidden="1" customHeight="1">
      <c r="A45" s="223"/>
      <c r="B45" s="57" t="s">
        <v>75</v>
      </c>
      <c r="C45" s="222"/>
      <c r="D45" s="64" t="s">
        <v>46</v>
      </c>
      <c r="E45" s="65"/>
      <c r="F45" s="66" t="s">
        <v>88</v>
      </c>
      <c r="G45" s="65" t="s">
        <v>41</v>
      </c>
      <c r="H45" s="65"/>
      <c r="I45" s="65">
        <f t="shared" si="0"/>
        <v>5</v>
      </c>
      <c r="J45" s="64"/>
    </row>
    <row r="46" spans="1:10" ht="15.75" hidden="1" customHeight="1">
      <c r="A46" s="223"/>
      <c r="B46" s="57" t="s">
        <v>75</v>
      </c>
      <c r="C46" s="222"/>
      <c r="D46" s="64" t="s">
        <v>48</v>
      </c>
      <c r="E46" s="65"/>
      <c r="F46" s="66" t="s">
        <v>74</v>
      </c>
      <c r="G46" s="65" t="s">
        <v>41</v>
      </c>
      <c r="H46" s="65"/>
      <c r="I46" s="65">
        <f t="shared" si="0"/>
        <v>5</v>
      </c>
      <c r="J46" s="64"/>
    </row>
    <row r="47" spans="1:10" hidden="1">
      <c r="A47" s="223"/>
      <c r="B47" s="57" t="s">
        <v>75</v>
      </c>
      <c r="C47" s="222"/>
      <c r="D47" s="67" t="s">
        <v>50</v>
      </c>
      <c r="E47" s="68"/>
      <c r="F47" s="69"/>
      <c r="G47" s="68"/>
      <c r="H47" s="68"/>
      <c r="I47" s="68">
        <f>SUM(I43:I46)</f>
        <v>20</v>
      </c>
      <c r="J47" s="64"/>
    </row>
    <row r="48" spans="1:10" ht="15.75" customHeight="1">
      <c r="A48" s="223">
        <v>10</v>
      </c>
      <c r="B48" s="57" t="s">
        <v>89</v>
      </c>
      <c r="C48" s="222" t="s">
        <v>90</v>
      </c>
      <c r="D48" s="64" t="s">
        <v>39</v>
      </c>
      <c r="E48" s="65"/>
      <c r="F48" s="66" t="s">
        <v>91</v>
      </c>
      <c r="G48" s="65"/>
      <c r="H48" s="65" t="s">
        <v>41</v>
      </c>
      <c r="I48" s="59">
        <f>IF(G48&lt;&gt;"",5,0)</f>
        <v>0</v>
      </c>
      <c r="J48" s="64" t="s">
        <v>71</v>
      </c>
    </row>
    <row r="49" spans="1:10" ht="15.75" hidden="1" customHeight="1">
      <c r="A49" s="223"/>
      <c r="B49" s="57" t="s">
        <v>89</v>
      </c>
      <c r="C49" s="222"/>
      <c r="D49" s="64" t="s">
        <v>43</v>
      </c>
      <c r="E49" s="65" t="s">
        <v>44</v>
      </c>
      <c r="F49" s="66" t="s">
        <v>92</v>
      </c>
      <c r="G49" s="65" t="s">
        <v>41</v>
      </c>
      <c r="H49" s="65"/>
      <c r="I49" s="65">
        <f t="shared" si="0"/>
        <v>5</v>
      </c>
      <c r="J49" s="64"/>
    </row>
    <row r="50" spans="1:10" ht="15.75" hidden="1" customHeight="1">
      <c r="A50" s="223"/>
      <c r="B50" s="57" t="s">
        <v>89</v>
      </c>
      <c r="C50" s="222"/>
      <c r="D50" s="64" t="s">
        <v>46</v>
      </c>
      <c r="E50" s="65"/>
      <c r="F50" s="66" t="s">
        <v>93</v>
      </c>
      <c r="G50" s="65" t="s">
        <v>41</v>
      </c>
      <c r="H50" s="65"/>
      <c r="I50" s="65">
        <f t="shared" si="0"/>
        <v>5</v>
      </c>
      <c r="J50" s="64"/>
    </row>
    <row r="51" spans="1:10" ht="15.75" hidden="1" customHeight="1">
      <c r="A51" s="223"/>
      <c r="B51" s="57" t="s">
        <v>89</v>
      </c>
      <c r="C51" s="222"/>
      <c r="D51" s="64" t="s">
        <v>48</v>
      </c>
      <c r="E51" s="65"/>
      <c r="F51" s="66" t="s">
        <v>74</v>
      </c>
      <c r="G51" s="65" t="s">
        <v>41</v>
      </c>
      <c r="H51" s="65"/>
      <c r="I51" s="65">
        <f t="shared" si="0"/>
        <v>5</v>
      </c>
      <c r="J51" s="64"/>
    </row>
    <row r="52" spans="1:10" hidden="1">
      <c r="A52" s="223"/>
      <c r="B52" s="57" t="s">
        <v>89</v>
      </c>
      <c r="C52" s="222"/>
      <c r="D52" s="67" t="s">
        <v>50</v>
      </c>
      <c r="E52" s="68"/>
      <c r="F52" s="69"/>
      <c r="G52" s="68"/>
      <c r="H52" s="68"/>
      <c r="I52" s="68">
        <f>SUM(I48:I51)</f>
        <v>15</v>
      </c>
      <c r="J52" s="64"/>
    </row>
    <row r="53" spans="1:10">
      <c r="A53" s="223">
        <v>11</v>
      </c>
      <c r="B53" s="57" t="s">
        <v>94</v>
      </c>
      <c r="C53" s="223" t="s">
        <v>95</v>
      </c>
      <c r="D53" s="58" t="s">
        <v>39</v>
      </c>
      <c r="E53" s="59"/>
      <c r="F53" s="60" t="s">
        <v>96</v>
      </c>
      <c r="G53" s="59" t="s">
        <v>41</v>
      </c>
      <c r="H53" s="59"/>
      <c r="I53" s="59">
        <f>IF(G53&lt;&gt;"",5,"0")</f>
        <v>5</v>
      </c>
      <c r="J53" s="59" t="s">
        <v>97</v>
      </c>
    </row>
    <row r="54" spans="1:10" hidden="1">
      <c r="A54" s="223"/>
      <c r="B54" s="57" t="s">
        <v>94</v>
      </c>
      <c r="C54" s="223"/>
      <c r="D54" s="58" t="s">
        <v>43</v>
      </c>
      <c r="E54" s="59" t="s">
        <v>44</v>
      </c>
      <c r="F54" s="60" t="s">
        <v>98</v>
      </c>
      <c r="G54" s="59" t="s">
        <v>41</v>
      </c>
      <c r="H54" s="59"/>
      <c r="I54" s="59">
        <f>IF(G54&lt;&gt;"",5,"0")</f>
        <v>5</v>
      </c>
      <c r="J54" s="59" t="s">
        <v>97</v>
      </c>
    </row>
    <row r="55" spans="1:10" hidden="1">
      <c r="A55" s="223"/>
      <c r="B55" s="57" t="s">
        <v>94</v>
      </c>
      <c r="C55" s="223"/>
      <c r="D55" s="58" t="s">
        <v>46</v>
      </c>
      <c r="E55" s="59"/>
      <c r="F55" s="60" t="s">
        <v>99</v>
      </c>
      <c r="G55" s="59" t="s">
        <v>41</v>
      </c>
      <c r="H55" s="59"/>
      <c r="I55" s="59">
        <f>IF(G55&lt;&gt;"",5,0)</f>
        <v>5</v>
      </c>
      <c r="J55" s="59" t="s">
        <v>97</v>
      </c>
    </row>
    <row r="56" spans="1:10" hidden="1">
      <c r="A56" s="223"/>
      <c r="B56" s="57" t="s">
        <v>94</v>
      </c>
      <c r="C56" s="223"/>
      <c r="D56" s="58" t="s">
        <v>48</v>
      </c>
      <c r="E56" s="59"/>
      <c r="F56" s="60" t="s">
        <v>100</v>
      </c>
      <c r="G56" s="59" t="s">
        <v>41</v>
      </c>
      <c r="H56" s="59"/>
      <c r="I56" s="59">
        <f>IF(G56&lt;&gt;"",5,"0")</f>
        <v>5</v>
      </c>
      <c r="J56" s="59" t="s">
        <v>97</v>
      </c>
    </row>
    <row r="57" spans="1:10" hidden="1">
      <c r="A57" s="223"/>
      <c r="B57" s="57" t="s">
        <v>94</v>
      </c>
      <c r="C57" s="223"/>
      <c r="D57" s="61" t="s">
        <v>50</v>
      </c>
      <c r="E57" s="62"/>
      <c r="F57" s="63"/>
      <c r="G57" s="62"/>
      <c r="H57" s="62"/>
      <c r="I57" s="62">
        <v>15</v>
      </c>
      <c r="J57" s="62"/>
    </row>
    <row r="58" spans="1:10">
      <c r="A58" s="223">
        <v>12</v>
      </c>
      <c r="B58" s="57" t="s">
        <v>101</v>
      </c>
      <c r="C58" s="223" t="s">
        <v>102</v>
      </c>
      <c r="D58" s="58" t="s">
        <v>39</v>
      </c>
      <c r="E58" s="59"/>
      <c r="F58" s="60" t="s">
        <v>103</v>
      </c>
      <c r="G58" s="59"/>
      <c r="H58" s="59" t="s">
        <v>41</v>
      </c>
      <c r="I58" s="59">
        <f>IF(G58&lt;&gt;"",5,0)</f>
        <v>0</v>
      </c>
      <c r="J58" s="59" t="s">
        <v>104</v>
      </c>
    </row>
    <row r="59" spans="1:10" hidden="1">
      <c r="A59" s="223"/>
      <c r="B59" s="57" t="s">
        <v>101</v>
      </c>
      <c r="C59" s="223"/>
      <c r="D59" s="58" t="s">
        <v>43</v>
      </c>
      <c r="E59" s="59" t="s">
        <v>44</v>
      </c>
      <c r="F59" s="60" t="s">
        <v>98</v>
      </c>
      <c r="G59" s="59" t="s">
        <v>41</v>
      </c>
      <c r="H59" s="59"/>
      <c r="I59" s="59">
        <f>IF(G59&lt;&gt;"",5,"0")</f>
        <v>5</v>
      </c>
      <c r="J59" s="59" t="s">
        <v>97</v>
      </c>
    </row>
    <row r="60" spans="1:10" hidden="1">
      <c r="A60" s="223"/>
      <c r="B60" s="57" t="s">
        <v>101</v>
      </c>
      <c r="C60" s="223"/>
      <c r="D60" s="58" t="s">
        <v>46</v>
      </c>
      <c r="E60" s="59"/>
      <c r="F60" s="60" t="s">
        <v>105</v>
      </c>
      <c r="G60" s="59" t="s">
        <v>41</v>
      </c>
      <c r="H60" s="59"/>
      <c r="I60" s="59">
        <f>IF(G60&lt;&gt;"",5,"0")</f>
        <v>5</v>
      </c>
      <c r="J60" s="59" t="s">
        <v>97</v>
      </c>
    </row>
    <row r="61" spans="1:10" hidden="1">
      <c r="A61" s="223"/>
      <c r="B61" s="57" t="s">
        <v>101</v>
      </c>
      <c r="C61" s="223"/>
      <c r="D61" s="58" t="s">
        <v>48</v>
      </c>
      <c r="E61" s="59"/>
      <c r="F61" s="60" t="s">
        <v>100</v>
      </c>
      <c r="G61" s="59" t="s">
        <v>41</v>
      </c>
      <c r="H61" s="59"/>
      <c r="I61" s="59">
        <f>IF(G61&lt;&gt;"",5,"0")</f>
        <v>5</v>
      </c>
      <c r="J61" s="59" t="s">
        <v>97</v>
      </c>
    </row>
    <row r="62" spans="1:10" hidden="1">
      <c r="A62" s="223"/>
      <c r="B62" s="57" t="s">
        <v>101</v>
      </c>
      <c r="C62" s="223"/>
      <c r="D62" s="61" t="s">
        <v>50</v>
      </c>
      <c r="E62" s="62"/>
      <c r="F62" s="63"/>
      <c r="G62" s="62"/>
      <c r="H62" s="62"/>
      <c r="I62" s="62">
        <v>15</v>
      </c>
      <c r="J62" s="62"/>
    </row>
    <row r="63" spans="1:10" s="71" customFormat="1">
      <c r="A63" s="227">
        <v>13</v>
      </c>
      <c r="B63" s="70" t="s">
        <v>101</v>
      </c>
      <c r="C63" s="223" t="s">
        <v>106</v>
      </c>
      <c r="D63" s="58" t="s">
        <v>39</v>
      </c>
      <c r="E63" s="59"/>
      <c r="F63" s="60" t="s">
        <v>107</v>
      </c>
      <c r="G63" s="59" t="s">
        <v>41</v>
      </c>
      <c r="H63" s="59"/>
      <c r="I63" s="59">
        <f>IF(G63&lt;&gt;"",5,0)</f>
        <v>5</v>
      </c>
      <c r="J63" s="59" t="s">
        <v>97</v>
      </c>
    </row>
    <row r="64" spans="1:10" s="71" customFormat="1" hidden="1">
      <c r="A64" s="227"/>
      <c r="B64" s="70" t="s">
        <v>101</v>
      </c>
      <c r="C64" s="223"/>
      <c r="D64" s="58" t="s">
        <v>43</v>
      </c>
      <c r="E64" s="59" t="s">
        <v>44</v>
      </c>
      <c r="F64" s="60" t="s">
        <v>108</v>
      </c>
      <c r="G64" s="59" t="s">
        <v>41</v>
      </c>
      <c r="H64" s="59"/>
      <c r="I64" s="59">
        <f>IF(G64&lt;&gt;"",5,0)</f>
        <v>5</v>
      </c>
      <c r="J64" s="59" t="s">
        <v>97</v>
      </c>
    </row>
    <row r="65" spans="1:10" s="71" customFormat="1" hidden="1">
      <c r="A65" s="227"/>
      <c r="B65" s="70" t="s">
        <v>101</v>
      </c>
      <c r="C65" s="223"/>
      <c r="D65" s="58" t="s">
        <v>46</v>
      </c>
      <c r="E65" s="59"/>
      <c r="F65" s="60" t="s">
        <v>109</v>
      </c>
      <c r="G65" s="59" t="s">
        <v>41</v>
      </c>
      <c r="H65" s="59"/>
      <c r="I65" s="59">
        <f>IF(G65&lt;&gt;"",5,0)</f>
        <v>5</v>
      </c>
      <c r="J65" s="59" t="s">
        <v>97</v>
      </c>
    </row>
    <row r="66" spans="1:10" s="71" customFormat="1" hidden="1">
      <c r="A66" s="227"/>
      <c r="B66" s="70" t="s">
        <v>101</v>
      </c>
      <c r="C66" s="223"/>
      <c r="D66" s="58" t="s">
        <v>48</v>
      </c>
      <c r="E66" s="59"/>
      <c r="F66" s="60"/>
      <c r="G66" s="59" t="s">
        <v>41</v>
      </c>
      <c r="H66" s="59"/>
      <c r="I66" s="59">
        <f>IF(G66&lt;&gt;"",5,0)</f>
        <v>5</v>
      </c>
      <c r="J66" s="59" t="s">
        <v>97</v>
      </c>
    </row>
    <row r="67" spans="1:10" s="71" customFormat="1" hidden="1">
      <c r="A67" s="227"/>
      <c r="B67" s="70" t="s">
        <v>101</v>
      </c>
      <c r="C67" s="223"/>
      <c r="D67" s="61" t="s">
        <v>50</v>
      </c>
      <c r="E67" s="62"/>
      <c r="F67" s="63"/>
      <c r="G67" s="62"/>
      <c r="H67" s="62"/>
      <c r="I67" s="62">
        <v>20</v>
      </c>
      <c r="J67" s="62"/>
    </row>
    <row r="68" spans="1:10" s="71" customFormat="1">
      <c r="A68" s="227">
        <v>14</v>
      </c>
      <c r="B68" s="70" t="s">
        <v>101</v>
      </c>
      <c r="C68" s="223" t="s">
        <v>110</v>
      </c>
      <c r="D68" s="58" t="s">
        <v>39</v>
      </c>
      <c r="E68" s="59"/>
      <c r="F68" s="60" t="s">
        <v>111</v>
      </c>
      <c r="G68" s="59" t="s">
        <v>41</v>
      </c>
      <c r="H68" s="59"/>
      <c r="I68" s="59">
        <f>IF(G68&lt;&gt;"",5,0)</f>
        <v>5</v>
      </c>
      <c r="J68" s="59" t="s">
        <v>97</v>
      </c>
    </row>
    <row r="69" spans="1:10" s="71" customFormat="1" hidden="1">
      <c r="A69" s="227"/>
      <c r="B69" s="70" t="s">
        <v>101</v>
      </c>
      <c r="C69" s="223"/>
      <c r="D69" s="58" t="s">
        <v>43</v>
      </c>
      <c r="E69" s="59" t="s">
        <v>44</v>
      </c>
      <c r="F69" s="60" t="s">
        <v>108</v>
      </c>
      <c r="G69" s="59" t="s">
        <v>41</v>
      </c>
      <c r="H69" s="59"/>
      <c r="I69" s="59">
        <f>IF(G69&lt;&gt;"",5,0)</f>
        <v>5</v>
      </c>
      <c r="J69" s="59" t="s">
        <v>97</v>
      </c>
    </row>
    <row r="70" spans="1:10" s="71" customFormat="1" hidden="1">
      <c r="A70" s="227"/>
      <c r="B70" s="70" t="s">
        <v>101</v>
      </c>
      <c r="C70" s="223"/>
      <c r="D70" s="58" t="s">
        <v>46</v>
      </c>
      <c r="E70" s="59"/>
      <c r="F70" s="60" t="s">
        <v>109</v>
      </c>
      <c r="G70" s="59" t="s">
        <v>41</v>
      </c>
      <c r="H70" s="59"/>
      <c r="I70" s="59">
        <f>IF(G70&lt;&gt;"",5,0)</f>
        <v>5</v>
      </c>
      <c r="J70" s="59" t="s">
        <v>97</v>
      </c>
    </row>
    <row r="71" spans="1:10" s="71" customFormat="1" hidden="1">
      <c r="A71" s="227"/>
      <c r="B71" s="70" t="s">
        <v>101</v>
      </c>
      <c r="C71" s="223"/>
      <c r="D71" s="58" t="s">
        <v>48</v>
      </c>
      <c r="E71" s="59"/>
      <c r="F71" s="60"/>
      <c r="G71" s="59" t="s">
        <v>41</v>
      </c>
      <c r="H71" s="59"/>
      <c r="I71" s="59">
        <f>IF(G71&lt;&gt;"",5,0)</f>
        <v>5</v>
      </c>
      <c r="J71" s="59" t="s">
        <v>97</v>
      </c>
    </row>
    <row r="72" spans="1:10" s="71" customFormat="1" hidden="1">
      <c r="A72" s="227"/>
      <c r="B72" s="70" t="s">
        <v>101</v>
      </c>
      <c r="C72" s="223"/>
      <c r="D72" s="61" t="s">
        <v>50</v>
      </c>
      <c r="E72" s="62"/>
      <c r="F72" s="63"/>
      <c r="G72" s="62"/>
      <c r="H72" s="62"/>
      <c r="I72" s="62">
        <v>20</v>
      </c>
      <c r="J72" s="62"/>
    </row>
    <row r="73" spans="1:10">
      <c r="A73" s="223">
        <v>15</v>
      </c>
      <c r="B73" s="57" t="s">
        <v>68</v>
      </c>
      <c r="C73" s="226" t="s">
        <v>112</v>
      </c>
      <c r="D73" s="72" t="s">
        <v>39</v>
      </c>
      <c r="E73" s="73"/>
      <c r="F73" s="74" t="s">
        <v>113</v>
      </c>
      <c r="G73" s="73"/>
      <c r="H73" s="73" t="s">
        <v>41</v>
      </c>
      <c r="I73" s="59">
        <f>IF(G73&lt;&gt;"",5,0)</f>
        <v>0</v>
      </c>
      <c r="J73" s="232" t="s">
        <v>114</v>
      </c>
    </row>
    <row r="74" spans="1:10" hidden="1">
      <c r="A74" s="223"/>
      <c r="B74" s="57" t="s">
        <v>68</v>
      </c>
      <c r="C74" s="226"/>
      <c r="D74" s="72" t="s">
        <v>43</v>
      </c>
      <c r="E74" s="73" t="s">
        <v>44</v>
      </c>
      <c r="F74" s="74" t="s">
        <v>115</v>
      </c>
      <c r="G74" s="73" t="s">
        <v>41</v>
      </c>
      <c r="H74" s="73"/>
      <c r="I74" s="73">
        <v>5</v>
      </c>
      <c r="J74" s="232"/>
    </row>
    <row r="75" spans="1:10" hidden="1">
      <c r="A75" s="223"/>
      <c r="B75" s="57" t="s">
        <v>68</v>
      </c>
      <c r="C75" s="226"/>
      <c r="D75" s="72" t="s">
        <v>46</v>
      </c>
      <c r="E75" s="73"/>
      <c r="F75" s="74" t="s">
        <v>116</v>
      </c>
      <c r="G75" s="73" t="s">
        <v>41</v>
      </c>
      <c r="H75" s="73"/>
      <c r="I75" s="59">
        <f>IF(G75&lt;&gt;"",5,0)</f>
        <v>5</v>
      </c>
      <c r="J75" s="232"/>
    </row>
    <row r="76" spans="1:10" hidden="1">
      <c r="A76" s="223"/>
      <c r="B76" s="57" t="s">
        <v>68</v>
      </c>
      <c r="C76" s="226"/>
      <c r="D76" s="72" t="s">
        <v>48</v>
      </c>
      <c r="E76" s="73"/>
      <c r="F76" s="74" t="s">
        <v>117</v>
      </c>
      <c r="G76" s="73"/>
      <c r="H76" s="73" t="s">
        <v>41</v>
      </c>
      <c r="I76" s="59">
        <f>IF(G76&lt;&gt;"",5,0)</f>
        <v>0</v>
      </c>
      <c r="J76" s="232"/>
    </row>
    <row r="77" spans="1:10" hidden="1">
      <c r="A77" s="223"/>
      <c r="B77" s="57" t="s">
        <v>68</v>
      </c>
      <c r="C77" s="226"/>
      <c r="D77" s="75" t="s">
        <v>50</v>
      </c>
      <c r="E77" s="76"/>
      <c r="F77" s="77"/>
      <c r="G77" s="76"/>
      <c r="H77" s="76"/>
      <c r="I77" s="76">
        <v>5</v>
      </c>
      <c r="J77" s="232"/>
    </row>
    <row r="78" spans="1:10" s="71" customFormat="1">
      <c r="A78" s="227">
        <v>16</v>
      </c>
      <c r="B78" s="70" t="s">
        <v>89</v>
      </c>
      <c r="C78" s="226" t="s">
        <v>118</v>
      </c>
      <c r="D78" s="72" t="s">
        <v>39</v>
      </c>
      <c r="E78" s="73"/>
      <c r="F78" s="74" t="s">
        <v>119</v>
      </c>
      <c r="G78" s="73" t="s">
        <v>41</v>
      </c>
      <c r="H78" s="73"/>
      <c r="I78" s="59">
        <f>IF(G78&lt;&gt;"",5,0)</f>
        <v>5</v>
      </c>
      <c r="J78" s="232"/>
    </row>
    <row r="79" spans="1:10" s="71" customFormat="1" hidden="1">
      <c r="A79" s="227"/>
      <c r="B79" s="70" t="s">
        <v>89</v>
      </c>
      <c r="C79" s="226"/>
      <c r="D79" s="72" t="s">
        <v>43</v>
      </c>
      <c r="E79" s="73" t="s">
        <v>44</v>
      </c>
      <c r="F79" s="74" t="s">
        <v>115</v>
      </c>
      <c r="G79" s="73" t="s">
        <v>41</v>
      </c>
      <c r="H79" s="73"/>
      <c r="I79" s="59">
        <f>IF(G79&lt;&gt;"",5,0)</f>
        <v>5</v>
      </c>
      <c r="J79" s="232"/>
    </row>
    <row r="80" spans="1:10" s="71" customFormat="1" hidden="1">
      <c r="A80" s="227"/>
      <c r="B80" s="70" t="s">
        <v>89</v>
      </c>
      <c r="C80" s="226"/>
      <c r="D80" s="72" t="s">
        <v>46</v>
      </c>
      <c r="E80" s="73"/>
      <c r="F80" s="74" t="s">
        <v>120</v>
      </c>
      <c r="G80" s="73" t="s">
        <v>41</v>
      </c>
      <c r="H80" s="73"/>
      <c r="I80" s="59">
        <f>IF(G80&lt;&gt;"",5,0)</f>
        <v>5</v>
      </c>
      <c r="J80" s="232"/>
    </row>
    <row r="81" spans="1:10" s="71" customFormat="1" hidden="1">
      <c r="A81" s="227"/>
      <c r="B81" s="70" t="s">
        <v>89</v>
      </c>
      <c r="C81" s="226"/>
      <c r="D81" s="72" t="s">
        <v>48</v>
      </c>
      <c r="E81" s="73"/>
      <c r="F81" s="74" t="s">
        <v>121</v>
      </c>
      <c r="G81" s="73" t="s">
        <v>41</v>
      </c>
      <c r="H81" s="73"/>
      <c r="I81" s="59">
        <f>IF(G81&lt;&gt;"",5,0)</f>
        <v>5</v>
      </c>
      <c r="J81" s="232"/>
    </row>
    <row r="82" spans="1:10" s="71" customFormat="1" hidden="1">
      <c r="A82" s="227"/>
      <c r="B82" s="70" t="s">
        <v>89</v>
      </c>
      <c r="C82" s="226"/>
      <c r="D82" s="75" t="s">
        <v>50</v>
      </c>
      <c r="E82" s="76"/>
      <c r="F82" s="77"/>
      <c r="G82" s="76"/>
      <c r="H82" s="76"/>
      <c r="I82" s="76">
        <v>20</v>
      </c>
      <c r="J82" s="232"/>
    </row>
    <row r="83" spans="1:10" ht="30">
      <c r="A83" s="223">
        <v>17</v>
      </c>
      <c r="B83" s="57" t="s">
        <v>75</v>
      </c>
      <c r="C83" s="226" t="s">
        <v>122</v>
      </c>
      <c r="D83" s="72" t="s">
        <v>39</v>
      </c>
      <c r="E83" s="73"/>
      <c r="F83" s="74" t="s">
        <v>123</v>
      </c>
      <c r="G83" s="73"/>
      <c r="H83" s="73" t="s">
        <v>41</v>
      </c>
      <c r="I83" s="59">
        <f>IF(G83&lt;&gt;"",5,0)</f>
        <v>0</v>
      </c>
      <c r="J83" s="232" t="s">
        <v>124</v>
      </c>
    </row>
    <row r="84" spans="1:10" hidden="1">
      <c r="A84" s="223"/>
      <c r="B84" s="57" t="s">
        <v>75</v>
      </c>
      <c r="C84" s="226"/>
      <c r="D84" s="72" t="s">
        <v>43</v>
      </c>
      <c r="E84" s="73" t="s">
        <v>44</v>
      </c>
      <c r="F84" s="74" t="s">
        <v>115</v>
      </c>
      <c r="G84" s="73" t="s">
        <v>41</v>
      </c>
      <c r="H84" s="73"/>
      <c r="I84" s="73">
        <v>5</v>
      </c>
      <c r="J84" s="232"/>
    </row>
    <row r="85" spans="1:10" ht="30" hidden="1">
      <c r="A85" s="223"/>
      <c r="B85" s="57" t="s">
        <v>75</v>
      </c>
      <c r="C85" s="226"/>
      <c r="D85" s="72" t="s">
        <v>46</v>
      </c>
      <c r="E85" s="73"/>
      <c r="F85" s="74" t="s">
        <v>125</v>
      </c>
      <c r="G85" s="73" t="s">
        <v>41</v>
      </c>
      <c r="H85" s="73"/>
      <c r="I85" s="59">
        <f>IF(G85&lt;&gt;"",5,0)</f>
        <v>5</v>
      </c>
      <c r="J85" s="232"/>
    </row>
    <row r="86" spans="1:10" hidden="1">
      <c r="A86" s="223"/>
      <c r="B86" s="57" t="s">
        <v>75</v>
      </c>
      <c r="C86" s="226"/>
      <c r="D86" s="72" t="s">
        <v>48</v>
      </c>
      <c r="E86" s="73"/>
      <c r="F86" s="74" t="s">
        <v>126</v>
      </c>
      <c r="G86" s="73" t="s">
        <v>41</v>
      </c>
      <c r="H86" s="73"/>
      <c r="I86" s="73">
        <v>5</v>
      </c>
      <c r="J86" s="232"/>
    </row>
    <row r="87" spans="1:10" hidden="1">
      <c r="A87" s="223"/>
      <c r="B87" s="57" t="s">
        <v>75</v>
      </c>
      <c r="C87" s="226"/>
      <c r="D87" s="75" t="s">
        <v>50</v>
      </c>
      <c r="E87" s="76"/>
      <c r="F87" s="77"/>
      <c r="G87" s="76"/>
      <c r="H87" s="76"/>
      <c r="I87" s="76">
        <v>10</v>
      </c>
      <c r="J87" s="232"/>
    </row>
    <row r="88" spans="1:10">
      <c r="A88" s="223">
        <v>18</v>
      </c>
      <c r="B88" s="57" t="s">
        <v>127</v>
      </c>
      <c r="C88" s="230" t="s">
        <v>128</v>
      </c>
      <c r="D88" s="78" t="s">
        <v>39</v>
      </c>
      <c r="E88" s="79"/>
      <c r="F88" s="80" t="s">
        <v>129</v>
      </c>
      <c r="G88" s="79" t="s">
        <v>41</v>
      </c>
      <c r="H88" s="79"/>
      <c r="I88" s="79">
        <v>5</v>
      </c>
      <c r="J88" s="231" t="s">
        <v>130</v>
      </c>
    </row>
    <row r="89" spans="1:10" hidden="1">
      <c r="A89" s="223"/>
      <c r="B89" s="57" t="s">
        <v>127</v>
      </c>
      <c r="C89" s="230"/>
      <c r="D89" s="78" t="s">
        <v>43</v>
      </c>
      <c r="E89" s="79" t="s">
        <v>44</v>
      </c>
      <c r="F89" s="80" t="s">
        <v>131</v>
      </c>
      <c r="G89" s="79" t="s">
        <v>41</v>
      </c>
      <c r="H89" s="79"/>
      <c r="I89" s="79">
        <v>5</v>
      </c>
      <c r="J89" s="231"/>
    </row>
    <row r="90" spans="1:10" hidden="1">
      <c r="A90" s="223"/>
      <c r="B90" s="57" t="s">
        <v>127</v>
      </c>
      <c r="C90" s="230"/>
      <c r="D90" s="78" t="s">
        <v>46</v>
      </c>
      <c r="E90" s="79"/>
      <c r="F90" s="80" t="s">
        <v>132</v>
      </c>
      <c r="G90" s="79" t="s">
        <v>41</v>
      </c>
      <c r="H90" s="79"/>
      <c r="I90" s="79">
        <v>5</v>
      </c>
      <c r="J90" s="231"/>
    </row>
    <row r="91" spans="1:10" ht="30" hidden="1">
      <c r="A91" s="223"/>
      <c r="B91" s="57" t="s">
        <v>127</v>
      </c>
      <c r="C91" s="230"/>
      <c r="D91" s="78" t="s">
        <v>48</v>
      </c>
      <c r="E91" s="79"/>
      <c r="F91" s="80" t="s">
        <v>133</v>
      </c>
      <c r="G91" s="79" t="s">
        <v>41</v>
      </c>
      <c r="H91" s="79"/>
      <c r="I91" s="79">
        <f>IF(G91&lt;&gt;"",5,"")</f>
        <v>5</v>
      </c>
      <c r="J91" s="231"/>
    </row>
    <row r="92" spans="1:10" hidden="1">
      <c r="A92" s="223"/>
      <c r="B92" s="57" t="s">
        <v>127</v>
      </c>
      <c r="C92" s="230"/>
      <c r="D92" s="81" t="s">
        <v>50</v>
      </c>
      <c r="E92" s="82"/>
      <c r="F92" s="83"/>
      <c r="G92" s="82"/>
      <c r="H92" s="82"/>
      <c r="I92" s="82">
        <f>SUBTOTAL(9,I88:I91)</f>
        <v>5</v>
      </c>
      <c r="J92" s="231"/>
    </row>
    <row r="93" spans="1:10">
      <c r="A93" s="223">
        <v>19</v>
      </c>
      <c r="B93" s="57" t="s">
        <v>127</v>
      </c>
      <c r="C93" s="230" t="s">
        <v>134</v>
      </c>
      <c r="D93" s="78" t="s">
        <v>39</v>
      </c>
      <c r="E93" s="79"/>
      <c r="F93" s="80" t="s">
        <v>135</v>
      </c>
      <c r="G93" s="79" t="s">
        <v>41</v>
      </c>
      <c r="H93" s="79"/>
      <c r="I93" s="79">
        <v>5</v>
      </c>
      <c r="J93" s="231" t="s">
        <v>136</v>
      </c>
    </row>
    <row r="94" spans="1:10" hidden="1">
      <c r="A94" s="223"/>
      <c r="B94" s="57" t="s">
        <v>127</v>
      </c>
      <c r="C94" s="230"/>
      <c r="D94" s="78" t="s">
        <v>43</v>
      </c>
      <c r="E94" s="79" t="s">
        <v>44</v>
      </c>
      <c r="F94" s="80" t="s">
        <v>131</v>
      </c>
      <c r="G94" s="79" t="s">
        <v>41</v>
      </c>
      <c r="H94" s="79"/>
      <c r="I94" s="79">
        <v>5</v>
      </c>
      <c r="J94" s="231"/>
    </row>
    <row r="95" spans="1:10" hidden="1">
      <c r="A95" s="223"/>
      <c r="B95" s="57" t="s">
        <v>127</v>
      </c>
      <c r="C95" s="230"/>
      <c r="D95" s="78" t="s">
        <v>46</v>
      </c>
      <c r="E95" s="79"/>
      <c r="F95" s="80" t="s">
        <v>137</v>
      </c>
      <c r="G95" s="79" t="s">
        <v>41</v>
      </c>
      <c r="H95" s="79"/>
      <c r="I95" s="79">
        <v>5</v>
      </c>
      <c r="J95" s="231"/>
    </row>
    <row r="96" spans="1:10" hidden="1">
      <c r="A96" s="223"/>
      <c r="B96" s="57" t="s">
        <v>127</v>
      </c>
      <c r="C96" s="230"/>
      <c r="D96" s="78" t="s">
        <v>48</v>
      </c>
      <c r="E96" s="79"/>
      <c r="F96" s="80" t="s">
        <v>138</v>
      </c>
      <c r="G96" s="79" t="s">
        <v>41</v>
      </c>
      <c r="H96" s="79"/>
      <c r="I96" s="79">
        <f>IF(G96&lt;&gt;"",5,"")</f>
        <v>5</v>
      </c>
      <c r="J96" s="231"/>
    </row>
    <row r="97" spans="1:10" hidden="1">
      <c r="A97" s="223"/>
      <c r="B97" s="57" t="s">
        <v>127</v>
      </c>
      <c r="C97" s="230"/>
      <c r="D97" s="81" t="s">
        <v>50</v>
      </c>
      <c r="E97" s="82"/>
      <c r="F97" s="83"/>
      <c r="G97" s="82"/>
      <c r="H97" s="82"/>
      <c r="I97" s="82">
        <f>SUBTOTAL(9,I93:I96)</f>
        <v>5</v>
      </c>
      <c r="J97" s="231"/>
    </row>
    <row r="98" spans="1:10">
      <c r="A98" s="223">
        <v>20</v>
      </c>
      <c r="B98" s="57" t="s">
        <v>127</v>
      </c>
      <c r="C98" s="229" t="s">
        <v>139</v>
      </c>
      <c r="D98" s="58" t="s">
        <v>39</v>
      </c>
      <c r="E98" s="59"/>
      <c r="F98" s="60" t="s">
        <v>140</v>
      </c>
      <c r="G98" s="59" t="s">
        <v>41</v>
      </c>
      <c r="H98" s="59"/>
      <c r="I98" s="59">
        <f>IF(G98&lt;&gt;"",5,"")</f>
        <v>5</v>
      </c>
      <c r="J98" s="59" t="s">
        <v>141</v>
      </c>
    </row>
    <row r="99" spans="1:10" hidden="1">
      <c r="A99" s="223"/>
      <c r="B99" s="57" t="s">
        <v>127</v>
      </c>
      <c r="C99" s="229"/>
      <c r="D99" s="58" t="s">
        <v>43</v>
      </c>
      <c r="E99" s="59" t="s">
        <v>44</v>
      </c>
      <c r="F99" s="60" t="s">
        <v>108</v>
      </c>
      <c r="G99" s="59" t="s">
        <v>41</v>
      </c>
      <c r="H99" s="59"/>
      <c r="I99" s="59">
        <f>IF(G99&lt;&gt;"",5,"")</f>
        <v>5</v>
      </c>
      <c r="J99" s="59" t="s">
        <v>141</v>
      </c>
    </row>
    <row r="100" spans="1:10" hidden="1">
      <c r="A100" s="223"/>
      <c r="B100" s="57" t="s">
        <v>127</v>
      </c>
      <c r="C100" s="229"/>
      <c r="D100" s="58" t="s">
        <v>46</v>
      </c>
      <c r="E100" s="59"/>
      <c r="F100" s="60" t="s">
        <v>142</v>
      </c>
      <c r="G100" s="59" t="s">
        <v>41</v>
      </c>
      <c r="H100" s="59"/>
      <c r="I100" s="59">
        <f>IF(G100&lt;&gt;"",5,"")</f>
        <v>5</v>
      </c>
      <c r="J100" s="59" t="s">
        <v>141</v>
      </c>
    </row>
    <row r="101" spans="1:10" hidden="1">
      <c r="A101" s="223"/>
      <c r="B101" s="57" t="s">
        <v>127</v>
      </c>
      <c r="C101" s="229"/>
      <c r="D101" s="58" t="s">
        <v>48</v>
      </c>
      <c r="E101" s="59"/>
      <c r="F101" s="60" t="s">
        <v>143</v>
      </c>
      <c r="G101" s="59" t="s">
        <v>41</v>
      </c>
      <c r="H101" s="59"/>
      <c r="I101" s="79">
        <f>IF(G101&lt;&gt;"",5,"")</f>
        <v>5</v>
      </c>
      <c r="J101" s="59" t="s">
        <v>141</v>
      </c>
    </row>
    <row r="102" spans="1:10" hidden="1">
      <c r="A102" s="223"/>
      <c r="B102" s="57" t="s">
        <v>127</v>
      </c>
      <c r="C102" s="229"/>
      <c r="D102" s="61" t="s">
        <v>50</v>
      </c>
      <c r="E102" s="62"/>
      <c r="F102" s="63"/>
      <c r="G102" s="62"/>
      <c r="H102" s="62"/>
      <c r="I102" s="62">
        <f>SUM(I98:I101)</f>
        <v>20</v>
      </c>
      <c r="J102" s="62"/>
    </row>
    <row r="103" spans="1:10">
      <c r="A103" s="223">
        <v>21</v>
      </c>
      <c r="B103" s="57" t="s">
        <v>127</v>
      </c>
      <c r="C103" s="229" t="s">
        <v>144</v>
      </c>
      <c r="D103" s="58" t="s">
        <v>39</v>
      </c>
      <c r="E103" s="59"/>
      <c r="F103" s="60" t="s">
        <v>145</v>
      </c>
      <c r="G103" s="59"/>
      <c r="H103" s="59" t="s">
        <v>41</v>
      </c>
      <c r="I103" s="59">
        <f>IF(G103&lt;&gt;"",5,0)</f>
        <v>0</v>
      </c>
      <c r="J103" s="59" t="s">
        <v>146</v>
      </c>
    </row>
    <row r="104" spans="1:10" hidden="1">
      <c r="A104" s="223"/>
      <c r="B104" s="57" t="s">
        <v>127</v>
      </c>
      <c r="C104" s="229"/>
      <c r="D104" s="58" t="s">
        <v>43</v>
      </c>
      <c r="E104" s="59" t="s">
        <v>44</v>
      </c>
      <c r="F104" s="60" t="s">
        <v>108</v>
      </c>
      <c r="G104" s="59" t="s">
        <v>41</v>
      </c>
      <c r="H104" s="59"/>
      <c r="I104" s="59">
        <f>IF(G104&lt;&gt;"",5,"")</f>
        <v>5</v>
      </c>
      <c r="J104" s="59" t="s">
        <v>141</v>
      </c>
    </row>
    <row r="105" spans="1:10" hidden="1">
      <c r="A105" s="223"/>
      <c r="B105" s="57" t="s">
        <v>127</v>
      </c>
      <c r="C105" s="229"/>
      <c r="D105" s="58" t="s">
        <v>46</v>
      </c>
      <c r="E105" s="59"/>
      <c r="F105" s="60" t="s">
        <v>147</v>
      </c>
      <c r="G105" s="59" t="s">
        <v>41</v>
      </c>
      <c r="H105" s="59"/>
      <c r="I105" s="59">
        <f>IF(G105&lt;&gt;"",5,0)</f>
        <v>5</v>
      </c>
      <c r="J105" s="59" t="s">
        <v>141</v>
      </c>
    </row>
    <row r="106" spans="1:10" hidden="1">
      <c r="A106" s="223"/>
      <c r="B106" s="57" t="s">
        <v>127</v>
      </c>
      <c r="C106" s="229"/>
      <c r="D106" s="58" t="s">
        <v>48</v>
      </c>
      <c r="E106" s="59"/>
      <c r="F106" s="60" t="s">
        <v>148</v>
      </c>
      <c r="G106" s="59" t="s">
        <v>41</v>
      </c>
      <c r="H106" s="59"/>
      <c r="I106" s="59">
        <f>IF(G106&lt;&gt;"",5,"")</f>
        <v>5</v>
      </c>
      <c r="J106" s="59" t="s">
        <v>141</v>
      </c>
    </row>
    <row r="107" spans="1:10" hidden="1">
      <c r="A107" s="223"/>
      <c r="B107" s="57" t="s">
        <v>127</v>
      </c>
      <c r="C107" s="229"/>
      <c r="D107" s="61" t="s">
        <v>50</v>
      </c>
      <c r="E107" s="62"/>
      <c r="F107" s="63"/>
      <c r="G107" s="62"/>
      <c r="H107" s="62"/>
      <c r="I107" s="62">
        <f>SUM(I103:I106)</f>
        <v>15</v>
      </c>
      <c r="J107" s="62"/>
    </row>
    <row r="108" spans="1:10">
      <c r="A108" s="223">
        <v>22</v>
      </c>
      <c r="B108" s="57" t="s">
        <v>37</v>
      </c>
      <c r="C108" s="228" t="s">
        <v>149</v>
      </c>
      <c r="D108" s="58" t="s">
        <v>39</v>
      </c>
      <c r="E108" s="59"/>
      <c r="F108" s="60" t="s">
        <v>150</v>
      </c>
      <c r="G108" s="59" t="s">
        <v>41</v>
      </c>
      <c r="H108" s="59"/>
      <c r="I108" s="59">
        <v>5</v>
      </c>
      <c r="J108" s="59" t="s">
        <v>141</v>
      </c>
    </row>
    <row r="109" spans="1:10" hidden="1">
      <c r="A109" s="223"/>
      <c r="B109" s="57" t="s">
        <v>37</v>
      </c>
      <c r="C109" s="228"/>
      <c r="D109" s="58" t="s">
        <v>43</v>
      </c>
      <c r="E109" s="59" t="s">
        <v>44</v>
      </c>
      <c r="F109" s="60" t="s">
        <v>151</v>
      </c>
      <c r="G109" s="59" t="s">
        <v>41</v>
      </c>
      <c r="H109" s="59"/>
      <c r="I109" s="59">
        <f>IF(G109&lt;&gt;"",5,"")</f>
        <v>5</v>
      </c>
      <c r="J109" s="59" t="s">
        <v>141</v>
      </c>
    </row>
    <row r="110" spans="1:10" hidden="1">
      <c r="A110" s="223"/>
      <c r="B110" s="57" t="s">
        <v>37</v>
      </c>
      <c r="C110" s="228"/>
      <c r="D110" s="58" t="s">
        <v>46</v>
      </c>
      <c r="E110" s="59"/>
      <c r="F110" s="60" t="s">
        <v>152</v>
      </c>
      <c r="G110" s="59" t="s">
        <v>41</v>
      </c>
      <c r="H110" s="59"/>
      <c r="I110" s="59">
        <v>5</v>
      </c>
      <c r="J110" s="59" t="s">
        <v>141</v>
      </c>
    </row>
    <row r="111" spans="1:10" hidden="1">
      <c r="A111" s="223"/>
      <c r="B111" s="57" t="s">
        <v>37</v>
      </c>
      <c r="C111" s="228"/>
      <c r="D111" s="58" t="s">
        <v>48</v>
      </c>
      <c r="E111" s="59"/>
      <c r="F111" s="60" t="s">
        <v>153</v>
      </c>
      <c r="G111" s="59"/>
      <c r="H111" s="59" t="s">
        <v>41</v>
      </c>
      <c r="I111" s="59">
        <f>IF(G111&lt;&gt;"",5,0)</f>
        <v>0</v>
      </c>
      <c r="J111" s="59" t="s">
        <v>141</v>
      </c>
    </row>
    <row r="112" spans="1:10" hidden="1">
      <c r="A112" s="223"/>
      <c r="B112" s="57" t="s">
        <v>37</v>
      </c>
      <c r="C112" s="228"/>
      <c r="D112" s="61" t="s">
        <v>50</v>
      </c>
      <c r="E112" s="62"/>
      <c r="F112" s="63"/>
      <c r="G112" s="62"/>
      <c r="H112" s="62"/>
      <c r="I112" s="62">
        <f>SUM(I108:I111)</f>
        <v>15</v>
      </c>
      <c r="J112" s="62"/>
    </row>
    <row r="113" spans="1:10" s="71" customFormat="1" ht="15" customHeight="1">
      <c r="A113" s="227">
        <v>23</v>
      </c>
      <c r="B113" s="70" t="s">
        <v>154</v>
      </c>
      <c r="C113" s="229" t="s">
        <v>155</v>
      </c>
      <c r="D113" s="58" t="s">
        <v>39</v>
      </c>
      <c r="E113" s="59"/>
      <c r="F113" s="60" t="s">
        <v>156</v>
      </c>
      <c r="G113" s="59"/>
      <c r="H113" s="59" t="s">
        <v>41</v>
      </c>
      <c r="I113" s="59">
        <v>0</v>
      </c>
      <c r="J113" s="59" t="s">
        <v>157</v>
      </c>
    </row>
    <row r="114" spans="1:10" s="71" customFormat="1" hidden="1">
      <c r="A114" s="227"/>
      <c r="B114" s="70" t="s">
        <v>154</v>
      </c>
      <c r="C114" s="229"/>
      <c r="D114" s="58" t="s">
        <v>43</v>
      </c>
      <c r="E114" s="59" t="s">
        <v>44</v>
      </c>
      <c r="F114" s="60" t="s">
        <v>158</v>
      </c>
      <c r="G114" s="59" t="s">
        <v>41</v>
      </c>
      <c r="H114" s="59"/>
      <c r="I114" s="59">
        <f>IF(G114&lt;&gt;"",5,"")</f>
        <v>5</v>
      </c>
      <c r="J114" s="59" t="s">
        <v>141</v>
      </c>
    </row>
    <row r="115" spans="1:10" s="71" customFormat="1" hidden="1">
      <c r="A115" s="227"/>
      <c r="B115" s="70" t="s">
        <v>154</v>
      </c>
      <c r="C115" s="229"/>
      <c r="D115" s="58" t="s">
        <v>46</v>
      </c>
      <c r="E115" s="59"/>
      <c r="F115" s="60" t="s">
        <v>61</v>
      </c>
      <c r="G115" s="59" t="s">
        <v>41</v>
      </c>
      <c r="H115" s="59"/>
      <c r="I115" s="59">
        <v>5</v>
      </c>
      <c r="J115" s="59" t="s">
        <v>141</v>
      </c>
    </row>
    <row r="116" spans="1:10" s="71" customFormat="1" hidden="1">
      <c r="A116" s="227"/>
      <c r="B116" s="70" t="s">
        <v>154</v>
      </c>
      <c r="C116" s="229"/>
      <c r="D116" s="58" t="s">
        <v>48</v>
      </c>
      <c r="E116" s="59"/>
      <c r="F116" s="60" t="s">
        <v>159</v>
      </c>
      <c r="G116" s="59" t="s">
        <v>41</v>
      </c>
      <c r="H116" s="59"/>
      <c r="I116" s="59">
        <v>5</v>
      </c>
      <c r="J116" s="59" t="s">
        <v>141</v>
      </c>
    </row>
    <row r="117" spans="1:10" s="71" customFormat="1" hidden="1">
      <c r="A117" s="227"/>
      <c r="B117" s="70" t="s">
        <v>154</v>
      </c>
      <c r="C117" s="229"/>
      <c r="D117" s="61" t="s">
        <v>50</v>
      </c>
      <c r="E117" s="62"/>
      <c r="F117" s="63"/>
      <c r="G117" s="62"/>
      <c r="H117" s="62"/>
      <c r="I117" s="62">
        <f>SUM(I113:I116)</f>
        <v>15</v>
      </c>
      <c r="J117" s="62"/>
    </row>
    <row r="118" spans="1:10">
      <c r="A118" s="223">
        <v>24</v>
      </c>
      <c r="B118" s="57" t="s">
        <v>55</v>
      </c>
      <c r="C118" s="223" t="s">
        <v>160</v>
      </c>
      <c r="D118" s="58" t="s">
        <v>39</v>
      </c>
      <c r="E118" s="59"/>
      <c r="F118" s="60" t="s">
        <v>161</v>
      </c>
      <c r="G118" s="59"/>
      <c r="H118" s="59" t="s">
        <v>41</v>
      </c>
      <c r="I118" s="59">
        <f>IF(G118&lt;&gt;"",5,0)</f>
        <v>0</v>
      </c>
      <c r="J118" s="59" t="s">
        <v>162</v>
      </c>
    </row>
    <row r="119" spans="1:10" hidden="1">
      <c r="A119" s="223"/>
      <c r="B119" s="57" t="s">
        <v>55</v>
      </c>
      <c r="C119" s="223"/>
      <c r="D119" s="58" t="s">
        <v>43</v>
      </c>
      <c r="E119" s="59" t="s">
        <v>44</v>
      </c>
      <c r="F119" s="60" t="s">
        <v>108</v>
      </c>
      <c r="G119" s="59" t="s">
        <v>41</v>
      </c>
      <c r="H119" s="59"/>
      <c r="I119" s="59">
        <f>IF(G119&lt;&gt;"",5,"")</f>
        <v>5</v>
      </c>
      <c r="J119" s="59" t="s">
        <v>141</v>
      </c>
    </row>
    <row r="120" spans="1:10" hidden="1">
      <c r="A120" s="223"/>
      <c r="B120" s="57" t="s">
        <v>55</v>
      </c>
      <c r="C120" s="223"/>
      <c r="D120" s="58" t="s">
        <v>46</v>
      </c>
      <c r="E120" s="59"/>
      <c r="F120" s="60" t="s">
        <v>163</v>
      </c>
      <c r="G120" s="59" t="s">
        <v>41</v>
      </c>
      <c r="H120" s="59"/>
      <c r="I120" s="59">
        <f>IF(G120&lt;&gt;"",5,"")</f>
        <v>5</v>
      </c>
      <c r="J120" s="59" t="s">
        <v>141</v>
      </c>
    </row>
    <row r="121" spans="1:10" hidden="1">
      <c r="A121" s="223"/>
      <c r="B121" s="57" t="s">
        <v>55</v>
      </c>
      <c r="C121" s="223"/>
      <c r="D121" s="58" t="s">
        <v>48</v>
      </c>
      <c r="E121" s="59"/>
      <c r="F121" s="60" t="s">
        <v>164</v>
      </c>
      <c r="G121" s="59"/>
      <c r="H121" s="59" t="s">
        <v>41</v>
      </c>
      <c r="I121" s="59">
        <v>5</v>
      </c>
      <c r="J121" s="59" t="s">
        <v>141</v>
      </c>
    </row>
    <row r="122" spans="1:10" hidden="1">
      <c r="A122" s="223"/>
      <c r="B122" s="57" t="s">
        <v>55</v>
      </c>
      <c r="C122" s="223"/>
      <c r="D122" s="61" t="s">
        <v>50</v>
      </c>
      <c r="E122" s="62"/>
      <c r="F122" s="63"/>
      <c r="G122" s="62"/>
      <c r="H122" s="62"/>
      <c r="I122" s="62">
        <f>SUM(I118:I121)</f>
        <v>15</v>
      </c>
      <c r="J122" s="62"/>
    </row>
    <row r="123" spans="1:10">
      <c r="A123" s="223">
        <v>25</v>
      </c>
      <c r="B123" s="57" t="s">
        <v>127</v>
      </c>
      <c r="C123" s="223" t="s">
        <v>165</v>
      </c>
      <c r="D123" s="58" t="s">
        <v>39</v>
      </c>
      <c r="E123" s="59"/>
      <c r="F123" s="60" t="s">
        <v>166</v>
      </c>
      <c r="G123" s="59" t="s">
        <v>41</v>
      </c>
      <c r="H123" s="59"/>
      <c r="I123" s="59">
        <v>5</v>
      </c>
      <c r="J123" s="59" t="s">
        <v>141</v>
      </c>
    </row>
    <row r="124" spans="1:10" hidden="1">
      <c r="A124" s="223"/>
      <c r="B124" s="57" t="s">
        <v>127</v>
      </c>
      <c r="C124" s="223"/>
      <c r="D124" s="58" t="s">
        <v>43</v>
      </c>
      <c r="E124" s="59" t="s">
        <v>44</v>
      </c>
      <c r="F124" s="60" t="s">
        <v>108</v>
      </c>
      <c r="G124" s="59" t="s">
        <v>41</v>
      </c>
      <c r="H124" s="59"/>
      <c r="I124" s="59">
        <v>5</v>
      </c>
      <c r="J124" s="59" t="s">
        <v>141</v>
      </c>
    </row>
    <row r="125" spans="1:10" hidden="1">
      <c r="A125" s="223"/>
      <c r="B125" s="57" t="s">
        <v>127</v>
      </c>
      <c r="C125" s="223"/>
      <c r="D125" s="58" t="s">
        <v>46</v>
      </c>
      <c r="E125" s="59"/>
      <c r="F125" s="60" t="s">
        <v>167</v>
      </c>
      <c r="G125" s="59" t="s">
        <v>41</v>
      </c>
      <c r="H125" s="59"/>
      <c r="I125" s="59">
        <v>5</v>
      </c>
      <c r="J125" s="59" t="s">
        <v>141</v>
      </c>
    </row>
    <row r="126" spans="1:10" hidden="1">
      <c r="A126" s="223"/>
      <c r="B126" s="57" t="s">
        <v>127</v>
      </c>
      <c r="C126" s="223"/>
      <c r="D126" s="58" t="s">
        <v>48</v>
      </c>
      <c r="E126" s="59"/>
      <c r="F126" s="60" t="s">
        <v>148</v>
      </c>
      <c r="G126" s="59" t="s">
        <v>41</v>
      </c>
      <c r="H126" s="59"/>
      <c r="I126" s="59">
        <v>5</v>
      </c>
      <c r="J126" s="59" t="s">
        <v>141</v>
      </c>
    </row>
    <row r="127" spans="1:10" hidden="1">
      <c r="A127" s="223"/>
      <c r="B127" s="57" t="s">
        <v>127</v>
      </c>
      <c r="C127" s="223"/>
      <c r="D127" s="61" t="s">
        <v>50</v>
      </c>
      <c r="E127" s="62"/>
      <c r="F127" s="63"/>
      <c r="G127" s="62"/>
      <c r="H127" s="62"/>
      <c r="I127" s="62">
        <f>SUM(I123:I126)</f>
        <v>20</v>
      </c>
      <c r="J127" s="62"/>
    </row>
    <row r="128" spans="1:10">
      <c r="A128" s="223">
        <v>26</v>
      </c>
      <c r="B128" s="57" t="s">
        <v>55</v>
      </c>
      <c r="C128" s="223" t="s">
        <v>168</v>
      </c>
      <c r="D128" s="58" t="s">
        <v>39</v>
      </c>
      <c r="E128" s="59"/>
      <c r="F128" s="60" t="s">
        <v>169</v>
      </c>
      <c r="G128" s="59"/>
      <c r="H128" s="59" t="s">
        <v>41</v>
      </c>
      <c r="I128" s="59">
        <f>IF(G128&lt;&gt;"",5,0)</f>
        <v>0</v>
      </c>
      <c r="J128" s="59" t="s">
        <v>42</v>
      </c>
    </row>
    <row r="129" spans="1:10" hidden="1">
      <c r="A129" s="223"/>
      <c r="B129" s="57" t="s">
        <v>55</v>
      </c>
      <c r="C129" s="223"/>
      <c r="D129" s="58" t="s">
        <v>43</v>
      </c>
      <c r="E129" s="59" t="s">
        <v>44</v>
      </c>
      <c r="F129" s="60" t="s">
        <v>108</v>
      </c>
      <c r="G129" s="59" t="s">
        <v>41</v>
      </c>
      <c r="H129" s="59"/>
      <c r="I129" s="59">
        <f>IF(G129&lt;&gt;"",5,0)</f>
        <v>5</v>
      </c>
      <c r="J129" s="59" t="s">
        <v>141</v>
      </c>
    </row>
    <row r="130" spans="1:10" hidden="1">
      <c r="A130" s="223"/>
      <c r="B130" s="57" t="s">
        <v>55</v>
      </c>
      <c r="C130" s="223"/>
      <c r="D130" s="58" t="s">
        <v>46</v>
      </c>
      <c r="E130" s="59"/>
      <c r="F130" s="60" t="s">
        <v>170</v>
      </c>
      <c r="G130" s="59" t="s">
        <v>41</v>
      </c>
      <c r="H130" s="59"/>
      <c r="I130" s="59">
        <f>IF(G130&lt;&gt;"",5,"")</f>
        <v>5</v>
      </c>
      <c r="J130" s="59" t="s">
        <v>141</v>
      </c>
    </row>
    <row r="131" spans="1:10" hidden="1">
      <c r="A131" s="223"/>
      <c r="B131" s="57" t="s">
        <v>55</v>
      </c>
      <c r="C131" s="223"/>
      <c r="D131" s="58" t="s">
        <v>48</v>
      </c>
      <c r="E131" s="59"/>
      <c r="F131" s="60" t="s">
        <v>171</v>
      </c>
      <c r="G131" s="59"/>
      <c r="H131" s="59" t="s">
        <v>41</v>
      </c>
      <c r="I131" s="59">
        <f>IF(G131&lt;&gt;"",5,0)</f>
        <v>0</v>
      </c>
      <c r="J131" s="59" t="s">
        <v>141</v>
      </c>
    </row>
    <row r="132" spans="1:10" hidden="1">
      <c r="A132" s="223"/>
      <c r="B132" s="57" t="s">
        <v>55</v>
      </c>
      <c r="C132" s="223"/>
      <c r="D132" s="61" t="s">
        <v>50</v>
      </c>
      <c r="E132" s="62"/>
      <c r="F132" s="63"/>
      <c r="G132" s="62"/>
      <c r="H132" s="62"/>
      <c r="I132" s="62">
        <f>SUM(I128:I131)</f>
        <v>10</v>
      </c>
      <c r="J132" s="62"/>
    </row>
    <row r="133" spans="1:10" s="71" customFormat="1">
      <c r="A133" s="227">
        <v>26</v>
      </c>
      <c r="B133" s="84" t="s">
        <v>94</v>
      </c>
      <c r="C133" s="223" t="s">
        <v>172</v>
      </c>
      <c r="D133" s="58" t="s">
        <v>39</v>
      </c>
      <c r="E133" s="59"/>
      <c r="F133" s="60" t="s">
        <v>173</v>
      </c>
      <c r="G133" s="59"/>
      <c r="H133" s="59" t="s">
        <v>41</v>
      </c>
      <c r="I133" s="59">
        <f>IF(G133&lt;&gt;"",5,0)</f>
        <v>0</v>
      </c>
      <c r="J133" s="59" t="s">
        <v>141</v>
      </c>
    </row>
    <row r="134" spans="1:10" s="71" customFormat="1" hidden="1">
      <c r="A134" s="227"/>
      <c r="B134" s="84" t="s">
        <v>94</v>
      </c>
      <c r="C134" s="223"/>
      <c r="D134" s="58" t="s">
        <v>43</v>
      </c>
      <c r="E134" s="59" t="s">
        <v>44</v>
      </c>
      <c r="F134" s="60" t="s">
        <v>108</v>
      </c>
      <c r="G134" s="59" t="s">
        <v>41</v>
      </c>
      <c r="H134" s="59"/>
      <c r="I134" s="59">
        <f>IF(G134&lt;&gt;"",5,0)</f>
        <v>5</v>
      </c>
      <c r="J134" s="59" t="s">
        <v>141</v>
      </c>
    </row>
    <row r="135" spans="1:10" s="71" customFormat="1" hidden="1">
      <c r="A135" s="227"/>
      <c r="B135" s="84" t="s">
        <v>94</v>
      </c>
      <c r="C135" s="223"/>
      <c r="D135" s="58" t="s">
        <v>46</v>
      </c>
      <c r="E135" s="59"/>
      <c r="F135" s="60" t="s">
        <v>109</v>
      </c>
      <c r="G135" s="59" t="s">
        <v>41</v>
      </c>
      <c r="H135" s="59"/>
      <c r="I135" s="59">
        <f>IF(G135&lt;&gt;"",5,0)</f>
        <v>5</v>
      </c>
      <c r="J135" s="59" t="s">
        <v>141</v>
      </c>
    </row>
    <row r="136" spans="1:10" s="71" customFormat="1" hidden="1">
      <c r="A136" s="227"/>
      <c r="B136" s="84" t="s">
        <v>94</v>
      </c>
      <c r="C136" s="223"/>
      <c r="D136" s="58" t="s">
        <v>48</v>
      </c>
      <c r="E136" s="59"/>
      <c r="F136" s="60"/>
      <c r="G136" s="59" t="s">
        <v>41</v>
      </c>
      <c r="H136" s="59"/>
      <c r="I136" s="59">
        <f>IF(G136&lt;&gt;"",5,0)</f>
        <v>5</v>
      </c>
      <c r="J136" s="59" t="s">
        <v>141</v>
      </c>
    </row>
    <row r="137" spans="1:10" s="71" customFormat="1" hidden="1">
      <c r="A137" s="227"/>
      <c r="B137" s="84" t="s">
        <v>94</v>
      </c>
      <c r="C137" s="223"/>
      <c r="D137" s="61" t="s">
        <v>50</v>
      </c>
      <c r="E137" s="62"/>
      <c r="F137" s="63"/>
      <c r="G137" s="62"/>
      <c r="H137" s="62"/>
      <c r="I137" s="62">
        <f>SUM(I133:I136)</f>
        <v>15</v>
      </c>
      <c r="J137" s="62"/>
    </row>
    <row r="138" spans="1:10" ht="15" customHeight="1">
      <c r="A138" s="222">
        <v>28</v>
      </c>
      <c r="B138" s="85" t="s">
        <v>89</v>
      </c>
      <c r="C138" s="222" t="s">
        <v>174</v>
      </c>
      <c r="D138" s="64" t="s">
        <v>39</v>
      </c>
      <c r="E138" s="65"/>
      <c r="F138" s="66" t="s">
        <v>175</v>
      </c>
      <c r="G138" s="65"/>
      <c r="H138" s="65" t="s">
        <v>41</v>
      </c>
      <c r="I138" s="59">
        <f>IF(G138&lt;&gt;"",5,0)</f>
        <v>0</v>
      </c>
      <c r="J138" s="64" t="s">
        <v>71</v>
      </c>
    </row>
    <row r="139" spans="1:10" hidden="1">
      <c r="A139" s="222"/>
      <c r="B139" s="85" t="s">
        <v>89</v>
      </c>
      <c r="C139" s="222"/>
      <c r="D139" s="64" t="s">
        <v>43</v>
      </c>
      <c r="E139" s="65" t="s">
        <v>44</v>
      </c>
      <c r="F139" s="66" t="s">
        <v>176</v>
      </c>
      <c r="G139" s="65" t="s">
        <v>41</v>
      </c>
      <c r="H139" s="65"/>
      <c r="I139" s="59">
        <f>IF(G139&lt;&gt;"",5,"0")</f>
        <v>5</v>
      </c>
      <c r="J139" s="64"/>
    </row>
    <row r="140" spans="1:10" hidden="1">
      <c r="A140" s="222"/>
      <c r="B140" s="85" t="s">
        <v>89</v>
      </c>
      <c r="C140" s="222"/>
      <c r="D140" s="64" t="s">
        <v>46</v>
      </c>
      <c r="E140" s="65"/>
      <c r="F140" s="66" t="s">
        <v>177</v>
      </c>
      <c r="G140" s="65"/>
      <c r="H140" s="65" t="s">
        <v>41</v>
      </c>
      <c r="I140" s="59">
        <f>IF(G140&lt;&gt;"",5,0)</f>
        <v>0</v>
      </c>
      <c r="J140" s="64" t="s">
        <v>178</v>
      </c>
    </row>
    <row r="141" spans="1:10" hidden="1">
      <c r="A141" s="222"/>
      <c r="B141" s="85" t="s">
        <v>89</v>
      </c>
      <c r="C141" s="222"/>
      <c r="D141" s="64" t="s">
        <v>48</v>
      </c>
      <c r="E141" s="65"/>
      <c r="F141" s="66"/>
      <c r="G141" s="65" t="s">
        <v>41</v>
      </c>
      <c r="H141" s="65"/>
      <c r="I141" s="59">
        <f>IF(G141&lt;&gt;"",5,"0")</f>
        <v>5</v>
      </c>
      <c r="J141" s="64"/>
    </row>
    <row r="142" spans="1:10" hidden="1">
      <c r="A142" s="222"/>
      <c r="B142" s="85" t="s">
        <v>89</v>
      </c>
      <c r="C142" s="222"/>
      <c r="D142" s="67" t="s">
        <v>50</v>
      </c>
      <c r="E142" s="68"/>
      <c r="F142" s="69"/>
      <c r="G142" s="68"/>
      <c r="H142" s="68"/>
      <c r="I142" s="68">
        <f>SUM(I138:I141)</f>
        <v>10</v>
      </c>
      <c r="J142" s="64"/>
    </row>
    <row r="143" spans="1:10">
      <c r="A143" s="222">
        <v>29</v>
      </c>
      <c r="B143" s="85" t="s">
        <v>68</v>
      </c>
      <c r="C143" s="222" t="s">
        <v>179</v>
      </c>
      <c r="D143" s="64" t="s">
        <v>39</v>
      </c>
      <c r="E143" s="65"/>
      <c r="F143" s="66" t="s">
        <v>180</v>
      </c>
      <c r="G143" s="65" t="s">
        <v>41</v>
      </c>
      <c r="H143" s="65"/>
      <c r="I143" s="65">
        <f>IF(G143&lt;&gt;"",5,"")</f>
        <v>5</v>
      </c>
      <c r="J143" s="64"/>
    </row>
    <row r="144" spans="1:10" hidden="1">
      <c r="A144" s="222"/>
      <c r="B144" s="85" t="s">
        <v>68</v>
      </c>
      <c r="C144" s="222"/>
      <c r="D144" s="64" t="s">
        <v>43</v>
      </c>
      <c r="E144" s="65" t="s">
        <v>44</v>
      </c>
      <c r="F144" s="66" t="s">
        <v>181</v>
      </c>
      <c r="G144" s="65" t="s">
        <v>41</v>
      </c>
      <c r="H144" s="65"/>
      <c r="I144" s="65">
        <f>IF(G144&lt;&gt;"",5,"")</f>
        <v>5</v>
      </c>
      <c r="J144" s="64"/>
    </row>
    <row r="145" spans="1:10" hidden="1">
      <c r="A145" s="222"/>
      <c r="B145" s="85" t="s">
        <v>68</v>
      </c>
      <c r="C145" s="222"/>
      <c r="D145" s="64" t="s">
        <v>46</v>
      </c>
      <c r="E145" s="65"/>
      <c r="F145" s="66" t="s">
        <v>182</v>
      </c>
      <c r="G145" s="65" t="s">
        <v>41</v>
      </c>
      <c r="H145" s="65"/>
      <c r="I145" s="65">
        <f>IF(G145&lt;&gt;"",5,"")</f>
        <v>5</v>
      </c>
      <c r="J145" s="64"/>
    </row>
    <row r="146" spans="1:10" hidden="1">
      <c r="A146" s="222"/>
      <c r="B146" s="85" t="s">
        <v>68</v>
      </c>
      <c r="C146" s="222"/>
      <c r="D146" s="64" t="s">
        <v>48</v>
      </c>
      <c r="E146" s="65"/>
      <c r="F146" s="66"/>
      <c r="G146" s="65" t="s">
        <v>41</v>
      </c>
      <c r="H146" s="65"/>
      <c r="I146" s="65">
        <f>IF(G146&lt;&gt;"",5,"")</f>
        <v>5</v>
      </c>
      <c r="J146" s="64"/>
    </row>
    <row r="147" spans="1:10" hidden="1">
      <c r="A147" s="222"/>
      <c r="B147" s="85" t="s">
        <v>68</v>
      </c>
      <c r="C147" s="222"/>
      <c r="D147" s="67" t="s">
        <v>50</v>
      </c>
      <c r="E147" s="68"/>
      <c r="F147" s="69"/>
      <c r="G147" s="68"/>
      <c r="H147" s="68"/>
      <c r="I147" s="68">
        <f>SUM(I143:I146)</f>
        <v>20</v>
      </c>
      <c r="J147" s="64"/>
    </row>
    <row r="148" spans="1:10">
      <c r="A148" s="222">
        <v>30</v>
      </c>
      <c r="B148" s="85" t="s">
        <v>68</v>
      </c>
      <c r="C148" s="222" t="s">
        <v>183</v>
      </c>
      <c r="D148" s="64" t="s">
        <v>39</v>
      </c>
      <c r="E148" s="65"/>
      <c r="F148" s="66" t="s">
        <v>184</v>
      </c>
      <c r="G148" s="65"/>
      <c r="H148" s="65" t="s">
        <v>41</v>
      </c>
      <c r="I148" s="59">
        <f>IF(G148&lt;&gt;"",5,0)</f>
        <v>0</v>
      </c>
      <c r="J148" s="64" t="s">
        <v>185</v>
      </c>
    </row>
    <row r="149" spans="1:10" hidden="1">
      <c r="A149" s="222"/>
      <c r="B149" s="85" t="s">
        <v>68</v>
      </c>
      <c r="C149" s="222"/>
      <c r="D149" s="64" t="s">
        <v>43</v>
      </c>
      <c r="E149" s="65" t="s">
        <v>44</v>
      </c>
      <c r="F149" s="66" t="s">
        <v>186</v>
      </c>
      <c r="G149" s="65"/>
      <c r="H149" s="65" t="s">
        <v>41</v>
      </c>
      <c r="I149" s="59">
        <f>IF(G149&lt;&gt;"",5,0)</f>
        <v>0</v>
      </c>
      <c r="J149" s="64"/>
    </row>
    <row r="150" spans="1:10" hidden="1">
      <c r="A150" s="222"/>
      <c r="B150" s="85" t="s">
        <v>68</v>
      </c>
      <c r="C150" s="222"/>
      <c r="D150" s="64" t="s">
        <v>46</v>
      </c>
      <c r="E150" s="65"/>
      <c r="F150" s="66" t="s">
        <v>187</v>
      </c>
      <c r="G150" s="65" t="s">
        <v>41</v>
      </c>
      <c r="H150" s="65"/>
      <c r="I150" s="59">
        <f>IF(G150&lt;&gt;"",5,0)</f>
        <v>5</v>
      </c>
      <c r="J150" s="64"/>
    </row>
    <row r="151" spans="1:10" hidden="1">
      <c r="A151" s="222"/>
      <c r="B151" s="85" t="s">
        <v>68</v>
      </c>
      <c r="C151" s="222"/>
      <c r="D151" s="64" t="s">
        <v>48</v>
      </c>
      <c r="E151" s="65"/>
      <c r="F151" s="66"/>
      <c r="G151" s="65"/>
      <c r="H151" s="65" t="s">
        <v>41</v>
      </c>
      <c r="I151" s="59">
        <f>IF(G151&lt;&gt;"",5,0)</f>
        <v>0</v>
      </c>
      <c r="J151" s="64" t="s">
        <v>188</v>
      </c>
    </row>
    <row r="152" spans="1:10" hidden="1">
      <c r="A152" s="222"/>
      <c r="B152" s="85" t="s">
        <v>68</v>
      </c>
      <c r="C152" s="222"/>
      <c r="D152" s="67" t="s">
        <v>50</v>
      </c>
      <c r="E152" s="68"/>
      <c r="F152" s="69"/>
      <c r="G152" s="68"/>
      <c r="H152" s="68"/>
      <c r="I152" s="68">
        <f>SUM(I148:I151)</f>
        <v>5</v>
      </c>
      <c r="J152" s="64"/>
    </row>
    <row r="153" spans="1:10">
      <c r="A153" s="222">
        <v>31</v>
      </c>
      <c r="B153" s="85" t="s">
        <v>68</v>
      </c>
      <c r="C153" s="222" t="s">
        <v>189</v>
      </c>
      <c r="D153" s="64" t="s">
        <v>39</v>
      </c>
      <c r="E153" s="65"/>
      <c r="F153" s="66" t="s">
        <v>180</v>
      </c>
      <c r="G153" s="65" t="s">
        <v>41</v>
      </c>
      <c r="H153" s="65"/>
      <c r="I153" s="65">
        <f>IF(G153&lt;&gt;"",5,"")</f>
        <v>5</v>
      </c>
      <c r="J153" s="64"/>
    </row>
    <row r="154" spans="1:10" hidden="1">
      <c r="A154" s="222"/>
      <c r="B154" s="85" t="s">
        <v>68</v>
      </c>
      <c r="C154" s="222"/>
      <c r="D154" s="64" t="s">
        <v>43</v>
      </c>
      <c r="E154" s="65" t="s">
        <v>44</v>
      </c>
      <c r="F154" s="66" t="s">
        <v>181</v>
      </c>
      <c r="G154" s="65" t="s">
        <v>41</v>
      </c>
      <c r="H154" s="65"/>
      <c r="I154" s="65">
        <f>IF(G154&lt;&gt;"",5,"")</f>
        <v>5</v>
      </c>
      <c r="J154" s="64"/>
    </row>
    <row r="155" spans="1:10" hidden="1">
      <c r="A155" s="222"/>
      <c r="B155" s="85" t="s">
        <v>68</v>
      </c>
      <c r="C155" s="222"/>
      <c r="D155" s="64" t="s">
        <v>46</v>
      </c>
      <c r="E155" s="65"/>
      <c r="F155" s="66" t="s">
        <v>182</v>
      </c>
      <c r="G155" s="65" t="s">
        <v>41</v>
      </c>
      <c r="H155" s="65"/>
      <c r="I155" s="65">
        <f>IF(G155&lt;&gt;"",5,"")</f>
        <v>5</v>
      </c>
      <c r="J155" s="64"/>
    </row>
    <row r="156" spans="1:10" hidden="1">
      <c r="A156" s="222"/>
      <c r="B156" s="85" t="s">
        <v>68</v>
      </c>
      <c r="C156" s="222"/>
      <c r="D156" s="64" t="s">
        <v>48</v>
      </c>
      <c r="E156" s="65"/>
      <c r="F156" s="66"/>
      <c r="G156" s="65" t="s">
        <v>41</v>
      </c>
      <c r="H156" s="65"/>
      <c r="I156" s="65">
        <f>IF(G156&lt;&gt;"",5,"")</f>
        <v>5</v>
      </c>
      <c r="J156" s="64"/>
    </row>
    <row r="157" spans="1:10" hidden="1">
      <c r="A157" s="222"/>
      <c r="B157" s="85" t="s">
        <v>68</v>
      </c>
      <c r="C157" s="222"/>
      <c r="D157" s="67" t="s">
        <v>50</v>
      </c>
      <c r="E157" s="68"/>
      <c r="F157" s="69"/>
      <c r="G157" s="68"/>
      <c r="H157" s="68"/>
      <c r="I157" s="68">
        <f>SUM(I153:I156)</f>
        <v>20</v>
      </c>
      <c r="J157" s="64"/>
    </row>
    <row r="158" spans="1:10">
      <c r="A158" s="222">
        <v>32</v>
      </c>
      <c r="B158" s="85" t="s">
        <v>89</v>
      </c>
      <c r="C158" s="222" t="s">
        <v>190</v>
      </c>
      <c r="D158" s="64" t="s">
        <v>39</v>
      </c>
      <c r="E158" s="65"/>
      <c r="F158" s="66" t="s">
        <v>191</v>
      </c>
      <c r="G158" s="65"/>
      <c r="H158" s="65" t="s">
        <v>41</v>
      </c>
      <c r="I158" s="59">
        <f>IF(G158&lt;&gt;"",5,0)</f>
        <v>0</v>
      </c>
      <c r="J158" s="64" t="s">
        <v>192</v>
      </c>
    </row>
    <row r="159" spans="1:10" hidden="1">
      <c r="A159" s="222"/>
      <c r="B159" s="85" t="s">
        <v>89</v>
      </c>
      <c r="C159" s="222"/>
      <c r="D159" s="64" t="s">
        <v>43</v>
      </c>
      <c r="E159" s="65" t="s">
        <v>44</v>
      </c>
      <c r="F159" s="66" t="s">
        <v>193</v>
      </c>
      <c r="G159" s="65"/>
      <c r="H159" s="65" t="s">
        <v>41</v>
      </c>
      <c r="I159" s="59">
        <f>IF(G159&lt;&gt;"",5,0)</f>
        <v>0</v>
      </c>
      <c r="J159" s="64"/>
    </row>
    <row r="160" spans="1:10" hidden="1">
      <c r="A160" s="222"/>
      <c r="B160" s="85" t="s">
        <v>89</v>
      </c>
      <c r="C160" s="222"/>
      <c r="D160" s="64" t="s">
        <v>46</v>
      </c>
      <c r="E160" s="65"/>
      <c r="F160" s="66" t="s">
        <v>194</v>
      </c>
      <c r="G160" s="65"/>
      <c r="H160" s="65" t="s">
        <v>41</v>
      </c>
      <c r="I160" s="59">
        <f>IF(G160&lt;&gt;"",5,0)</f>
        <v>0</v>
      </c>
      <c r="J160" s="64"/>
    </row>
    <row r="161" spans="1:10" hidden="1">
      <c r="A161" s="222"/>
      <c r="B161" s="85" t="s">
        <v>89</v>
      </c>
      <c r="C161" s="222"/>
      <c r="D161" s="64" t="s">
        <v>48</v>
      </c>
      <c r="E161" s="65"/>
      <c r="F161" s="66"/>
      <c r="G161" s="65"/>
      <c r="H161" s="65" t="s">
        <v>41</v>
      </c>
      <c r="I161" s="59">
        <f>IF(G161&lt;&gt;"",5,0)</f>
        <v>0</v>
      </c>
      <c r="J161" s="64" t="s">
        <v>188</v>
      </c>
    </row>
    <row r="162" spans="1:10" hidden="1">
      <c r="A162" s="222"/>
      <c r="B162" s="85" t="s">
        <v>89</v>
      </c>
      <c r="C162" s="222"/>
      <c r="D162" s="67" t="s">
        <v>50</v>
      </c>
      <c r="E162" s="68"/>
      <c r="F162" s="69"/>
      <c r="G162" s="68"/>
      <c r="H162" s="68"/>
      <c r="I162" s="68">
        <f>SUM(I158:I161)</f>
        <v>0</v>
      </c>
      <c r="J162" s="64"/>
    </row>
    <row r="163" spans="1:10">
      <c r="A163" s="222">
        <v>33</v>
      </c>
      <c r="B163" s="85" t="s">
        <v>154</v>
      </c>
      <c r="C163" s="222" t="s">
        <v>195</v>
      </c>
      <c r="D163" s="64" t="s">
        <v>39</v>
      </c>
      <c r="E163" s="65"/>
      <c r="F163" s="66" t="s">
        <v>196</v>
      </c>
      <c r="G163" s="65" t="s">
        <v>41</v>
      </c>
      <c r="H163" s="65"/>
      <c r="I163" s="65">
        <f>IF(G163&lt;&gt;"",5,"")</f>
        <v>5</v>
      </c>
      <c r="J163" s="64"/>
    </row>
    <row r="164" spans="1:10" hidden="1">
      <c r="A164" s="222"/>
      <c r="B164" s="85" t="s">
        <v>154</v>
      </c>
      <c r="C164" s="222"/>
      <c r="D164" s="64" t="s">
        <v>43</v>
      </c>
      <c r="E164" s="65" t="s">
        <v>44</v>
      </c>
      <c r="F164" s="66" t="s">
        <v>197</v>
      </c>
      <c r="G164" s="65" t="s">
        <v>41</v>
      </c>
      <c r="H164" s="65"/>
      <c r="I164" s="65">
        <f>IF(G164&lt;&gt;"",5,"")</f>
        <v>5</v>
      </c>
      <c r="J164" s="64"/>
    </row>
    <row r="165" spans="1:10" hidden="1">
      <c r="A165" s="222"/>
      <c r="B165" s="85" t="s">
        <v>154</v>
      </c>
      <c r="C165" s="222"/>
      <c r="D165" s="64" t="s">
        <v>46</v>
      </c>
      <c r="E165" s="65"/>
      <c r="F165" s="66" t="s">
        <v>198</v>
      </c>
      <c r="G165" s="65" t="s">
        <v>41</v>
      </c>
      <c r="H165" s="65"/>
      <c r="I165" s="65">
        <f>IF(G165&lt;&gt;"",5,"")</f>
        <v>5</v>
      </c>
      <c r="J165" s="64"/>
    </row>
    <row r="166" spans="1:10" hidden="1">
      <c r="A166" s="222"/>
      <c r="B166" s="85" t="s">
        <v>154</v>
      </c>
      <c r="C166" s="222"/>
      <c r="D166" s="64" t="s">
        <v>48</v>
      </c>
      <c r="E166" s="65"/>
      <c r="F166" s="66"/>
      <c r="G166" s="65" t="s">
        <v>41</v>
      </c>
      <c r="H166" s="65"/>
      <c r="I166" s="65">
        <f>IF(G166&lt;&gt;"",5,"")</f>
        <v>5</v>
      </c>
      <c r="J166" s="64"/>
    </row>
    <row r="167" spans="1:10" hidden="1">
      <c r="A167" s="222"/>
      <c r="B167" s="85" t="s">
        <v>154</v>
      </c>
      <c r="C167" s="222"/>
      <c r="D167" s="67" t="s">
        <v>50</v>
      </c>
      <c r="E167" s="68"/>
      <c r="F167" s="69"/>
      <c r="G167" s="68"/>
      <c r="H167" s="68"/>
      <c r="I167" s="68">
        <f>SUM(I163:I166)</f>
        <v>20</v>
      </c>
      <c r="J167" s="64"/>
    </row>
    <row r="168" spans="1:10">
      <c r="A168" s="222">
        <v>34</v>
      </c>
      <c r="B168" s="85" t="s">
        <v>199</v>
      </c>
      <c r="C168" s="222" t="s">
        <v>200</v>
      </c>
      <c r="D168" s="64" t="s">
        <v>39</v>
      </c>
      <c r="E168" s="65"/>
      <c r="F168" s="66" t="s">
        <v>201</v>
      </c>
      <c r="G168" s="65" t="s">
        <v>41</v>
      </c>
      <c r="H168" s="65"/>
      <c r="I168" s="65">
        <f>IF(G168&lt;&gt;"",5,"")</f>
        <v>5</v>
      </c>
      <c r="J168" s="64"/>
    </row>
    <row r="169" spans="1:10" hidden="1">
      <c r="A169" s="222"/>
      <c r="B169" s="85" t="s">
        <v>199</v>
      </c>
      <c r="C169" s="222"/>
      <c r="D169" s="64" t="s">
        <v>43</v>
      </c>
      <c r="E169" s="65" t="s">
        <v>44</v>
      </c>
      <c r="F169" s="66" t="s">
        <v>202</v>
      </c>
      <c r="G169" s="65" t="s">
        <v>41</v>
      </c>
      <c r="H169" s="65"/>
      <c r="I169" s="65">
        <f>IF(G169&lt;&gt;"",5,"")</f>
        <v>5</v>
      </c>
      <c r="J169" s="64"/>
    </row>
    <row r="170" spans="1:10" ht="30" hidden="1">
      <c r="A170" s="222"/>
      <c r="B170" s="85" t="s">
        <v>199</v>
      </c>
      <c r="C170" s="222"/>
      <c r="D170" s="64" t="s">
        <v>46</v>
      </c>
      <c r="E170" s="65"/>
      <c r="F170" s="66" t="s">
        <v>203</v>
      </c>
      <c r="G170" s="65" t="s">
        <v>41</v>
      </c>
      <c r="H170" s="65"/>
      <c r="I170" s="65">
        <f>IF(G170&lt;&gt;"",5,"")</f>
        <v>5</v>
      </c>
      <c r="J170" s="64"/>
    </row>
    <row r="171" spans="1:10" hidden="1">
      <c r="A171" s="222"/>
      <c r="B171" s="85" t="s">
        <v>199</v>
      </c>
      <c r="C171" s="222"/>
      <c r="D171" s="64" t="s">
        <v>48</v>
      </c>
      <c r="E171" s="65"/>
      <c r="F171" s="66"/>
      <c r="G171" s="65" t="s">
        <v>41</v>
      </c>
      <c r="H171" s="65"/>
      <c r="I171" s="65">
        <f>IF(G171&lt;&gt;"",5,"")</f>
        <v>5</v>
      </c>
      <c r="J171" s="64"/>
    </row>
    <row r="172" spans="1:10" hidden="1">
      <c r="A172" s="222"/>
      <c r="B172" s="85" t="s">
        <v>199</v>
      </c>
      <c r="C172" s="222"/>
      <c r="D172" s="67" t="s">
        <v>50</v>
      </c>
      <c r="E172" s="68"/>
      <c r="F172" s="69"/>
      <c r="G172" s="68"/>
      <c r="H172" s="68"/>
      <c r="I172" s="68">
        <f>SUM(I168:I171)</f>
        <v>20</v>
      </c>
      <c r="J172" s="64"/>
    </row>
    <row r="173" spans="1:10">
      <c r="A173" s="222">
        <v>35</v>
      </c>
      <c r="B173" s="85" t="s">
        <v>37</v>
      </c>
      <c r="C173" s="222" t="s">
        <v>204</v>
      </c>
      <c r="D173" s="64" t="s">
        <v>39</v>
      </c>
      <c r="E173" s="65"/>
      <c r="F173" s="66" t="s">
        <v>205</v>
      </c>
      <c r="G173" s="65" t="s">
        <v>41</v>
      </c>
      <c r="H173" s="65"/>
      <c r="I173" s="65">
        <f>IF(G173&lt;&gt;"",5,"")</f>
        <v>5</v>
      </c>
      <c r="J173" s="64"/>
    </row>
    <row r="174" spans="1:10" hidden="1">
      <c r="A174" s="222"/>
      <c r="B174" s="85" t="s">
        <v>37</v>
      </c>
      <c r="C174" s="222"/>
      <c r="D174" s="64" t="s">
        <v>43</v>
      </c>
      <c r="E174" s="65" t="s">
        <v>44</v>
      </c>
      <c r="F174" s="66" t="s">
        <v>206</v>
      </c>
      <c r="G174" s="65" t="s">
        <v>41</v>
      </c>
      <c r="H174" s="65"/>
      <c r="I174" s="65">
        <f>IF(G174&lt;&gt;"",5,"")</f>
        <v>5</v>
      </c>
      <c r="J174" s="64"/>
    </row>
    <row r="175" spans="1:10" ht="30" hidden="1">
      <c r="A175" s="222"/>
      <c r="B175" s="85" t="s">
        <v>37</v>
      </c>
      <c r="C175" s="222"/>
      <c r="D175" s="64" t="s">
        <v>46</v>
      </c>
      <c r="E175" s="65"/>
      <c r="F175" s="66" t="s">
        <v>207</v>
      </c>
      <c r="G175" s="65" t="s">
        <v>41</v>
      </c>
      <c r="H175" s="65"/>
      <c r="I175" s="65">
        <f>IF(G175&lt;&gt;"",5,"")</f>
        <v>5</v>
      </c>
      <c r="J175" s="64"/>
    </row>
    <row r="176" spans="1:10" hidden="1">
      <c r="A176" s="222"/>
      <c r="B176" s="85" t="s">
        <v>37</v>
      </c>
      <c r="C176" s="222"/>
      <c r="D176" s="64" t="s">
        <v>48</v>
      </c>
      <c r="E176" s="65"/>
      <c r="F176" s="66"/>
      <c r="G176" s="65" t="s">
        <v>41</v>
      </c>
      <c r="H176" s="65"/>
      <c r="I176" s="65">
        <f>IF(G176&lt;&gt;"",5,"")</f>
        <v>5</v>
      </c>
      <c r="J176" s="64"/>
    </row>
    <row r="177" spans="1:10" hidden="1">
      <c r="A177" s="222"/>
      <c r="B177" s="85" t="s">
        <v>37</v>
      </c>
      <c r="C177" s="222"/>
      <c r="D177" s="67" t="s">
        <v>50</v>
      </c>
      <c r="E177" s="68"/>
      <c r="F177" s="69"/>
      <c r="G177" s="68"/>
      <c r="H177" s="68"/>
      <c r="I177" s="68">
        <f>SUM(I173:I176)</f>
        <v>20</v>
      </c>
      <c r="J177" s="64"/>
    </row>
    <row r="178" spans="1:10" s="71" customFormat="1" ht="15" customHeight="1">
      <c r="A178" s="225">
        <v>36</v>
      </c>
      <c r="B178" s="86" t="s">
        <v>89</v>
      </c>
      <c r="C178" s="226" t="s">
        <v>208</v>
      </c>
      <c r="D178" s="72" t="s">
        <v>39</v>
      </c>
      <c r="E178" s="73"/>
      <c r="F178" s="74" t="s">
        <v>209</v>
      </c>
      <c r="G178" s="73" t="s">
        <v>41</v>
      </c>
      <c r="H178" s="73"/>
      <c r="I178" s="59">
        <f>IF(G178&lt;&gt;"",5,"0")</f>
        <v>5</v>
      </c>
      <c r="J178" s="87" t="s">
        <v>97</v>
      </c>
    </row>
    <row r="179" spans="1:10" s="71" customFormat="1" hidden="1">
      <c r="A179" s="225"/>
      <c r="B179" s="86" t="s">
        <v>89</v>
      </c>
      <c r="C179" s="226"/>
      <c r="D179" s="72" t="s">
        <v>43</v>
      </c>
      <c r="E179" s="73" t="s">
        <v>44</v>
      </c>
      <c r="F179" s="74" t="s">
        <v>115</v>
      </c>
      <c r="G179" s="73" t="s">
        <v>41</v>
      </c>
      <c r="H179" s="73"/>
      <c r="I179" s="59">
        <f>IF(G179&lt;&gt;"",5,"0")</f>
        <v>5</v>
      </c>
      <c r="J179" s="87" t="s">
        <v>97</v>
      </c>
    </row>
    <row r="180" spans="1:10" s="71" customFormat="1" ht="30" hidden="1">
      <c r="A180" s="225"/>
      <c r="B180" s="86" t="s">
        <v>89</v>
      </c>
      <c r="C180" s="226"/>
      <c r="D180" s="72" t="s">
        <v>46</v>
      </c>
      <c r="E180" s="73"/>
      <c r="F180" s="74" t="s">
        <v>210</v>
      </c>
      <c r="G180" s="73" t="s">
        <v>41</v>
      </c>
      <c r="H180" s="73"/>
      <c r="I180" s="59">
        <f>IF(G180&lt;&gt;"",5,"0")</f>
        <v>5</v>
      </c>
      <c r="J180" s="87" t="s">
        <v>97</v>
      </c>
    </row>
    <row r="181" spans="1:10" s="71" customFormat="1" hidden="1">
      <c r="A181" s="225"/>
      <c r="B181" s="86" t="s">
        <v>89</v>
      </c>
      <c r="C181" s="226"/>
      <c r="D181" s="72" t="s">
        <v>48</v>
      </c>
      <c r="E181" s="73"/>
      <c r="F181" s="74" t="s">
        <v>126</v>
      </c>
      <c r="G181" s="73" t="s">
        <v>41</v>
      </c>
      <c r="H181" s="73"/>
      <c r="I181" s="59">
        <f>IF(G181&lt;&gt;"",5,"0")</f>
        <v>5</v>
      </c>
      <c r="J181" s="87" t="s">
        <v>97</v>
      </c>
    </row>
    <row r="182" spans="1:10" s="71" customFormat="1" hidden="1">
      <c r="A182" s="225"/>
      <c r="B182" s="86" t="s">
        <v>89</v>
      </c>
      <c r="C182" s="226"/>
      <c r="D182" s="75" t="s">
        <v>50</v>
      </c>
      <c r="E182" s="76"/>
      <c r="F182" s="77"/>
      <c r="G182" s="76"/>
      <c r="H182" s="76"/>
      <c r="I182" s="76">
        <f>+SUM(I178:I181)</f>
        <v>20</v>
      </c>
      <c r="J182" s="88"/>
    </row>
    <row r="183" spans="1:10" s="71" customFormat="1" ht="15" customHeight="1">
      <c r="A183" s="225">
        <v>37</v>
      </c>
      <c r="B183" s="86" t="s">
        <v>75</v>
      </c>
      <c r="C183" s="226" t="s">
        <v>211</v>
      </c>
      <c r="D183" s="72" t="s">
        <v>39</v>
      </c>
      <c r="E183" s="73"/>
      <c r="F183" s="74" t="s">
        <v>212</v>
      </c>
      <c r="G183" s="73"/>
      <c r="H183" s="73" t="s">
        <v>41</v>
      </c>
      <c r="I183" s="73">
        <v>0</v>
      </c>
      <c r="J183" s="87" t="s">
        <v>97</v>
      </c>
    </row>
    <row r="184" spans="1:10" s="71" customFormat="1" hidden="1">
      <c r="A184" s="225"/>
      <c r="B184" s="86" t="s">
        <v>75</v>
      </c>
      <c r="C184" s="226"/>
      <c r="D184" s="72" t="s">
        <v>43</v>
      </c>
      <c r="E184" s="73" t="s">
        <v>44</v>
      </c>
      <c r="F184" s="74" t="s">
        <v>115</v>
      </c>
      <c r="G184" s="73" t="s">
        <v>41</v>
      </c>
      <c r="H184" s="73"/>
      <c r="I184" s="73">
        <v>5</v>
      </c>
      <c r="J184" s="87" t="s">
        <v>97</v>
      </c>
    </row>
    <row r="185" spans="1:10" s="71" customFormat="1" ht="30" hidden="1">
      <c r="A185" s="225"/>
      <c r="B185" s="86" t="s">
        <v>75</v>
      </c>
      <c r="C185" s="226"/>
      <c r="D185" s="72" t="s">
        <v>46</v>
      </c>
      <c r="E185" s="73"/>
      <c r="F185" s="74" t="s">
        <v>213</v>
      </c>
      <c r="G185" s="73" t="s">
        <v>41</v>
      </c>
      <c r="H185" s="73"/>
      <c r="I185" s="73">
        <v>5</v>
      </c>
      <c r="J185" s="87" t="s">
        <v>97</v>
      </c>
    </row>
    <row r="186" spans="1:10" s="71" customFormat="1" hidden="1">
      <c r="A186" s="225"/>
      <c r="B186" s="86" t="s">
        <v>75</v>
      </c>
      <c r="C186" s="226"/>
      <c r="D186" s="72" t="s">
        <v>48</v>
      </c>
      <c r="E186" s="73"/>
      <c r="F186" s="74" t="s">
        <v>214</v>
      </c>
      <c r="G186" s="73" t="s">
        <v>41</v>
      </c>
      <c r="H186" s="73"/>
      <c r="I186" s="73">
        <v>5</v>
      </c>
      <c r="J186" s="87" t="s">
        <v>97</v>
      </c>
    </row>
    <row r="187" spans="1:10" s="71" customFormat="1" hidden="1">
      <c r="A187" s="225"/>
      <c r="B187" s="86" t="s">
        <v>75</v>
      </c>
      <c r="C187" s="226"/>
      <c r="D187" s="75" t="s">
        <v>50</v>
      </c>
      <c r="E187" s="76"/>
      <c r="F187" s="77"/>
      <c r="G187" s="76"/>
      <c r="H187" s="76"/>
      <c r="I187" s="76">
        <v>15</v>
      </c>
      <c r="J187" s="88"/>
    </row>
    <row r="188" spans="1:10">
      <c r="A188" s="222">
        <v>38</v>
      </c>
      <c r="B188" s="85" t="s">
        <v>94</v>
      </c>
      <c r="C188" s="223" t="s">
        <v>215</v>
      </c>
      <c r="D188" s="58" t="s">
        <v>39</v>
      </c>
      <c r="E188" s="59"/>
      <c r="F188" s="60" t="s">
        <v>216</v>
      </c>
      <c r="G188" s="59"/>
      <c r="H188" s="59" t="s">
        <v>41</v>
      </c>
      <c r="I188" s="59">
        <f>IF(G188&lt;&gt;"",5,0)</f>
        <v>0</v>
      </c>
      <c r="J188" s="59" t="s">
        <v>71</v>
      </c>
    </row>
    <row r="189" spans="1:10" hidden="1">
      <c r="A189" s="222"/>
      <c r="B189" s="85" t="s">
        <v>94</v>
      </c>
      <c r="C189" s="223"/>
      <c r="D189" s="58" t="s">
        <v>43</v>
      </c>
      <c r="E189" s="59" t="s">
        <v>44</v>
      </c>
      <c r="F189" s="60" t="s">
        <v>217</v>
      </c>
      <c r="G189" s="59" t="s">
        <v>41</v>
      </c>
      <c r="H189" s="59"/>
      <c r="I189" s="59">
        <v>5</v>
      </c>
      <c r="J189" s="59" t="s">
        <v>97</v>
      </c>
    </row>
    <row r="190" spans="1:10" ht="30" hidden="1">
      <c r="A190" s="222"/>
      <c r="B190" s="85" t="s">
        <v>94</v>
      </c>
      <c r="C190" s="223"/>
      <c r="D190" s="58" t="s">
        <v>46</v>
      </c>
      <c r="E190" s="59"/>
      <c r="F190" s="60" t="s">
        <v>61</v>
      </c>
      <c r="G190" s="59" t="s">
        <v>41</v>
      </c>
      <c r="H190" s="59"/>
      <c r="I190" s="59">
        <v>5</v>
      </c>
      <c r="J190" s="59" t="s">
        <v>97</v>
      </c>
    </row>
    <row r="191" spans="1:10" hidden="1">
      <c r="A191" s="222"/>
      <c r="B191" s="85" t="s">
        <v>94</v>
      </c>
      <c r="C191" s="223"/>
      <c r="D191" s="58" t="s">
        <v>48</v>
      </c>
      <c r="E191" s="59"/>
      <c r="F191" s="60" t="s">
        <v>218</v>
      </c>
      <c r="G191" s="59"/>
      <c r="H191" s="59" t="s">
        <v>41</v>
      </c>
      <c r="I191" s="59">
        <f>IF(G191&lt;&gt;"",5,0)</f>
        <v>0</v>
      </c>
      <c r="J191" s="59" t="s">
        <v>97</v>
      </c>
    </row>
    <row r="192" spans="1:10" hidden="1">
      <c r="A192" s="222"/>
      <c r="B192" s="85" t="s">
        <v>94</v>
      </c>
      <c r="C192" s="223"/>
      <c r="D192" s="61" t="s">
        <v>50</v>
      </c>
      <c r="E192" s="62"/>
      <c r="F192" s="63"/>
      <c r="G192" s="62"/>
      <c r="H192" s="62"/>
      <c r="I192" s="62">
        <v>10</v>
      </c>
      <c r="J192" s="62"/>
    </row>
    <row r="193" spans="1:10" s="71" customFormat="1">
      <c r="A193" s="225">
        <v>39</v>
      </c>
      <c r="B193" s="86" t="s">
        <v>94</v>
      </c>
      <c r="C193" s="223" t="s">
        <v>219</v>
      </c>
      <c r="D193" s="58" t="s">
        <v>39</v>
      </c>
      <c r="E193" s="59"/>
      <c r="F193" s="60" t="s">
        <v>220</v>
      </c>
      <c r="G193" s="59"/>
      <c r="H193" s="59" t="s">
        <v>41</v>
      </c>
      <c r="I193" s="59">
        <f>IF(G193&lt;&gt;"",5,0)</f>
        <v>0</v>
      </c>
      <c r="J193" s="59" t="s">
        <v>97</v>
      </c>
    </row>
    <row r="194" spans="1:10" s="71" customFormat="1" hidden="1">
      <c r="A194" s="225"/>
      <c r="B194" s="86" t="s">
        <v>94</v>
      </c>
      <c r="C194" s="223"/>
      <c r="D194" s="58" t="s">
        <v>43</v>
      </c>
      <c r="E194" s="59" t="s">
        <v>44</v>
      </c>
      <c r="F194" s="60" t="s">
        <v>108</v>
      </c>
      <c r="G194" s="59" t="s">
        <v>41</v>
      </c>
      <c r="H194" s="59"/>
      <c r="I194" s="59">
        <f>IF(G194&lt;&gt;"",5,0)</f>
        <v>5</v>
      </c>
      <c r="J194" s="59" t="s">
        <v>97</v>
      </c>
    </row>
    <row r="195" spans="1:10" s="71" customFormat="1" ht="30" hidden="1">
      <c r="A195" s="225"/>
      <c r="B195" s="86" t="s">
        <v>94</v>
      </c>
      <c r="C195" s="223"/>
      <c r="D195" s="58" t="s">
        <v>46</v>
      </c>
      <c r="E195" s="59"/>
      <c r="F195" s="60" t="s">
        <v>109</v>
      </c>
      <c r="G195" s="59" t="s">
        <v>41</v>
      </c>
      <c r="H195" s="59"/>
      <c r="I195" s="59">
        <f>IF(G195&lt;&gt;"",5,0)</f>
        <v>5</v>
      </c>
      <c r="J195" s="59" t="s">
        <v>97</v>
      </c>
    </row>
    <row r="196" spans="1:10" s="71" customFormat="1" hidden="1">
      <c r="A196" s="225"/>
      <c r="B196" s="86" t="s">
        <v>94</v>
      </c>
      <c r="C196" s="223"/>
      <c r="D196" s="58" t="s">
        <v>48</v>
      </c>
      <c r="E196" s="59"/>
      <c r="F196" s="60"/>
      <c r="G196" s="59" t="s">
        <v>41</v>
      </c>
      <c r="H196" s="59"/>
      <c r="I196" s="59">
        <f>IF(G196&lt;&gt;"",5,0)</f>
        <v>5</v>
      </c>
      <c r="J196" s="59" t="s">
        <v>97</v>
      </c>
    </row>
    <row r="197" spans="1:10" s="71" customFormat="1" hidden="1">
      <c r="A197" s="225"/>
      <c r="B197" s="86" t="s">
        <v>94</v>
      </c>
      <c r="C197" s="223"/>
      <c r="D197" s="61" t="s">
        <v>50</v>
      </c>
      <c r="E197" s="62"/>
      <c r="F197" s="63"/>
      <c r="G197" s="62"/>
      <c r="H197" s="62"/>
      <c r="I197" s="62">
        <f>+SUM(I193:I196)</f>
        <v>15</v>
      </c>
      <c r="J197" s="62"/>
    </row>
    <row r="198" spans="1:10">
      <c r="A198" s="222">
        <v>40</v>
      </c>
      <c r="B198" s="85" t="s">
        <v>199</v>
      </c>
      <c r="C198" s="224" t="s">
        <v>221</v>
      </c>
      <c r="D198" s="58" t="s">
        <v>39</v>
      </c>
      <c r="E198" s="59"/>
      <c r="F198" s="60" t="s">
        <v>222</v>
      </c>
      <c r="G198" s="59" t="s">
        <v>41</v>
      </c>
      <c r="H198" s="59"/>
      <c r="I198" s="59">
        <f>IF(G198&lt;&gt;"",5,0)</f>
        <v>5</v>
      </c>
      <c r="J198" s="59" t="s">
        <v>223</v>
      </c>
    </row>
    <row r="199" spans="1:10" hidden="1">
      <c r="A199" s="222"/>
      <c r="B199" s="85" t="s">
        <v>199</v>
      </c>
      <c r="C199" s="224"/>
      <c r="D199" s="58" t="s">
        <v>43</v>
      </c>
      <c r="E199" s="59" t="s">
        <v>44</v>
      </c>
      <c r="F199" s="60" t="s">
        <v>108</v>
      </c>
      <c r="G199" s="59" t="s">
        <v>41</v>
      </c>
      <c r="H199" s="59"/>
      <c r="I199" s="59">
        <v>5</v>
      </c>
      <c r="J199" s="59" t="s">
        <v>141</v>
      </c>
    </row>
    <row r="200" spans="1:10" ht="30" hidden="1">
      <c r="A200" s="222"/>
      <c r="B200" s="85" t="s">
        <v>199</v>
      </c>
      <c r="C200" s="224"/>
      <c r="D200" s="58" t="s">
        <v>46</v>
      </c>
      <c r="E200" s="59"/>
      <c r="F200" s="60" t="s">
        <v>109</v>
      </c>
      <c r="G200" s="59" t="s">
        <v>41</v>
      </c>
      <c r="H200" s="59"/>
      <c r="I200" s="59">
        <f>IF(G200&lt;&gt;"",5,0)</f>
        <v>5</v>
      </c>
      <c r="J200" s="59" t="s">
        <v>141</v>
      </c>
    </row>
    <row r="201" spans="1:10" hidden="1">
      <c r="A201" s="222"/>
      <c r="B201" s="85" t="s">
        <v>199</v>
      </c>
      <c r="C201" s="224"/>
      <c r="D201" s="58" t="s">
        <v>48</v>
      </c>
      <c r="E201" s="59"/>
      <c r="F201" s="60"/>
      <c r="G201" s="59"/>
      <c r="H201" s="59" t="s">
        <v>41</v>
      </c>
      <c r="I201" s="59" t="str">
        <f>IF(G201&lt;&gt;"",5,"")</f>
        <v/>
      </c>
      <c r="J201" s="59" t="s">
        <v>224</v>
      </c>
    </row>
    <row r="202" spans="1:10" hidden="1">
      <c r="A202" s="222"/>
      <c r="B202" s="85" t="s">
        <v>199</v>
      </c>
      <c r="C202" s="224"/>
      <c r="D202" s="61" t="s">
        <v>50</v>
      </c>
      <c r="E202" s="62"/>
      <c r="F202" s="63"/>
      <c r="G202" s="62"/>
      <c r="H202" s="62"/>
      <c r="I202" s="62">
        <f>SUM(I198:I201)</f>
        <v>15</v>
      </c>
      <c r="J202" s="62"/>
    </row>
    <row r="203" spans="1:10">
      <c r="A203" s="222">
        <v>41</v>
      </c>
      <c r="B203" s="85" t="s">
        <v>199</v>
      </c>
      <c r="C203" s="224" t="s">
        <v>225</v>
      </c>
      <c r="D203" s="58" t="s">
        <v>39</v>
      </c>
      <c r="E203" s="59"/>
      <c r="F203" s="60" t="s">
        <v>222</v>
      </c>
      <c r="G203" s="59" t="s">
        <v>41</v>
      </c>
      <c r="H203" s="59"/>
      <c r="I203" s="59">
        <f>IF(G203&lt;&gt;"",5,0)</f>
        <v>5</v>
      </c>
      <c r="J203" s="59" t="s">
        <v>223</v>
      </c>
    </row>
    <row r="204" spans="1:10" hidden="1">
      <c r="A204" s="222"/>
      <c r="B204" s="85" t="s">
        <v>199</v>
      </c>
      <c r="C204" s="224"/>
      <c r="D204" s="58" t="s">
        <v>43</v>
      </c>
      <c r="E204" s="59" t="s">
        <v>44</v>
      </c>
      <c r="F204" s="60" t="s">
        <v>108</v>
      </c>
      <c r="G204" s="59" t="s">
        <v>41</v>
      </c>
      <c r="H204" s="59"/>
      <c r="I204" s="59">
        <v>5</v>
      </c>
      <c r="J204" s="59" t="s">
        <v>141</v>
      </c>
    </row>
    <row r="205" spans="1:10" ht="30" hidden="1">
      <c r="A205" s="222"/>
      <c r="B205" s="85" t="s">
        <v>199</v>
      </c>
      <c r="C205" s="224"/>
      <c r="D205" s="58" t="s">
        <v>46</v>
      </c>
      <c r="E205" s="59"/>
      <c r="F205" s="60" t="s">
        <v>109</v>
      </c>
      <c r="G205" s="59" t="s">
        <v>41</v>
      </c>
      <c r="H205" s="59"/>
      <c r="I205" s="59">
        <f>IF(G205&lt;&gt;"",5,0)</f>
        <v>5</v>
      </c>
      <c r="J205" s="59" t="s">
        <v>141</v>
      </c>
    </row>
    <row r="206" spans="1:10" hidden="1">
      <c r="A206" s="222"/>
      <c r="B206" s="85" t="s">
        <v>199</v>
      </c>
      <c r="C206" s="224"/>
      <c r="D206" s="58" t="s">
        <v>48</v>
      </c>
      <c r="E206" s="59"/>
      <c r="F206" s="60"/>
      <c r="G206" s="59" t="s">
        <v>41</v>
      </c>
      <c r="H206" s="59"/>
      <c r="I206" s="59">
        <f>IF(G206&lt;&gt;"",5,"")</f>
        <v>5</v>
      </c>
      <c r="J206" s="59" t="s">
        <v>226</v>
      </c>
    </row>
    <row r="207" spans="1:10" hidden="1">
      <c r="A207" s="222"/>
      <c r="B207" s="85" t="s">
        <v>199</v>
      </c>
      <c r="C207" s="224"/>
      <c r="D207" s="61" t="s">
        <v>50</v>
      </c>
      <c r="E207" s="62"/>
      <c r="F207" s="63"/>
      <c r="G207" s="62"/>
      <c r="H207" s="62"/>
      <c r="I207" s="62">
        <f>SUM(I203:I206)</f>
        <v>20</v>
      </c>
      <c r="J207" s="62"/>
    </row>
    <row r="208" spans="1:10">
      <c r="A208" s="222">
        <v>42</v>
      </c>
      <c r="B208" s="85" t="s">
        <v>199</v>
      </c>
      <c r="C208" s="224" t="s">
        <v>227</v>
      </c>
      <c r="D208" s="58" t="s">
        <v>39</v>
      </c>
      <c r="E208" s="59"/>
      <c r="F208" s="60" t="s">
        <v>222</v>
      </c>
      <c r="G208" s="59" t="s">
        <v>41</v>
      </c>
      <c r="H208" s="59"/>
      <c r="I208" s="59">
        <f>IF(G208&lt;&gt;"",5,0)</f>
        <v>5</v>
      </c>
      <c r="J208" s="59" t="s">
        <v>223</v>
      </c>
    </row>
    <row r="209" spans="1:10" hidden="1">
      <c r="A209" s="222"/>
      <c r="B209" s="85" t="s">
        <v>199</v>
      </c>
      <c r="C209" s="224"/>
      <c r="D209" s="58" t="s">
        <v>43</v>
      </c>
      <c r="E209" s="59" t="s">
        <v>44</v>
      </c>
      <c r="F209" s="60" t="s">
        <v>108</v>
      </c>
      <c r="G209" s="59" t="s">
        <v>41</v>
      </c>
      <c r="H209" s="59"/>
      <c r="I209" s="59">
        <f>IF(G209&lt;&gt;"",5,"0")</f>
        <v>5</v>
      </c>
      <c r="J209" s="59" t="s">
        <v>141</v>
      </c>
    </row>
    <row r="210" spans="1:10" ht="30" hidden="1">
      <c r="A210" s="222"/>
      <c r="B210" s="85" t="s">
        <v>199</v>
      </c>
      <c r="C210" s="224"/>
      <c r="D210" s="58" t="s">
        <v>46</v>
      </c>
      <c r="E210" s="59"/>
      <c r="F210" s="60" t="s">
        <v>109</v>
      </c>
      <c r="G210" s="59" t="s">
        <v>41</v>
      </c>
      <c r="H210" s="59"/>
      <c r="I210" s="59">
        <f>IF(G210&lt;&gt;"",5,0)</f>
        <v>5</v>
      </c>
      <c r="J210" s="59" t="s">
        <v>141</v>
      </c>
    </row>
    <row r="211" spans="1:10" hidden="1">
      <c r="A211" s="222"/>
      <c r="B211" s="85" t="s">
        <v>199</v>
      </c>
      <c r="C211" s="224"/>
      <c r="D211" s="58" t="s">
        <v>48</v>
      </c>
      <c r="E211" s="59"/>
      <c r="F211" s="60"/>
      <c r="G211" s="59" t="s">
        <v>41</v>
      </c>
      <c r="H211" s="59"/>
      <c r="I211" s="59">
        <f>IF(G211&lt;&gt;"",5,0)</f>
        <v>5</v>
      </c>
      <c r="J211" s="59" t="s">
        <v>226</v>
      </c>
    </row>
    <row r="212" spans="1:10" hidden="1">
      <c r="A212" s="222"/>
      <c r="B212" s="85" t="s">
        <v>199</v>
      </c>
      <c r="C212" s="224"/>
      <c r="D212" s="61" t="s">
        <v>50</v>
      </c>
      <c r="E212" s="62"/>
      <c r="F212" s="63"/>
      <c r="G212" s="62"/>
      <c r="H212" s="62"/>
      <c r="I212" s="62">
        <f>SUM(I208:I211)</f>
        <v>20</v>
      </c>
      <c r="J212" s="62"/>
    </row>
    <row r="213" spans="1:10">
      <c r="A213" s="222">
        <v>43</v>
      </c>
      <c r="B213" s="85" t="s">
        <v>199</v>
      </c>
      <c r="C213" s="224" t="s">
        <v>228</v>
      </c>
      <c r="D213" s="58" t="s">
        <v>39</v>
      </c>
      <c r="E213" s="59"/>
      <c r="F213" s="60" t="s">
        <v>222</v>
      </c>
      <c r="G213" s="59" t="s">
        <v>41</v>
      </c>
      <c r="H213" s="59"/>
      <c r="I213" s="59">
        <f>IF(G213&lt;&gt;"",5,0)</f>
        <v>5</v>
      </c>
      <c r="J213" s="59" t="s">
        <v>223</v>
      </c>
    </row>
    <row r="214" spans="1:10" hidden="1">
      <c r="A214" s="222"/>
      <c r="B214" s="85" t="s">
        <v>199</v>
      </c>
      <c r="C214" s="224"/>
      <c r="D214" s="58" t="s">
        <v>43</v>
      </c>
      <c r="E214" s="59" t="s">
        <v>44</v>
      </c>
      <c r="F214" s="60" t="s">
        <v>108</v>
      </c>
      <c r="G214" s="59" t="s">
        <v>41</v>
      </c>
      <c r="H214" s="59"/>
      <c r="I214" s="59">
        <f>IF(G214&lt;&gt;"",5,"0")</f>
        <v>5</v>
      </c>
      <c r="J214" s="59" t="s">
        <v>141</v>
      </c>
    </row>
    <row r="215" spans="1:10" ht="30" hidden="1">
      <c r="A215" s="222"/>
      <c r="B215" s="85" t="s">
        <v>199</v>
      </c>
      <c r="C215" s="224"/>
      <c r="D215" s="58" t="s">
        <v>46</v>
      </c>
      <c r="E215" s="59"/>
      <c r="F215" s="60" t="s">
        <v>109</v>
      </c>
      <c r="G215" s="59" t="s">
        <v>41</v>
      </c>
      <c r="H215" s="59"/>
      <c r="I215" s="59">
        <f>IF(G215&lt;&gt;"",5,0)</f>
        <v>5</v>
      </c>
      <c r="J215" s="59" t="s">
        <v>141</v>
      </c>
    </row>
    <row r="216" spans="1:10" hidden="1">
      <c r="A216" s="222"/>
      <c r="B216" s="85" t="s">
        <v>199</v>
      </c>
      <c r="C216" s="224"/>
      <c r="D216" s="58" t="s">
        <v>48</v>
      </c>
      <c r="E216" s="59"/>
      <c r="F216" s="60"/>
      <c r="G216" s="59" t="s">
        <v>41</v>
      </c>
      <c r="H216" s="59"/>
      <c r="I216" s="59">
        <f>IF(G216&lt;&gt;"",5,0)</f>
        <v>5</v>
      </c>
      <c r="J216" s="59" t="s">
        <v>226</v>
      </c>
    </row>
    <row r="217" spans="1:10" hidden="1">
      <c r="A217" s="222"/>
      <c r="B217" s="85" t="s">
        <v>199</v>
      </c>
      <c r="C217" s="224"/>
      <c r="D217" s="61" t="s">
        <v>50</v>
      </c>
      <c r="E217" s="62"/>
      <c r="F217" s="63"/>
      <c r="G217" s="62"/>
      <c r="H217" s="62"/>
      <c r="I217" s="62">
        <f>SUM(I213:I216)</f>
        <v>20</v>
      </c>
      <c r="J217" s="62"/>
    </row>
    <row r="218" spans="1:10" ht="15" customHeight="1">
      <c r="A218" s="222">
        <v>44</v>
      </c>
      <c r="B218" s="85" t="s">
        <v>154</v>
      </c>
      <c r="C218" s="223" t="s">
        <v>229</v>
      </c>
      <c r="D218" s="58" t="s">
        <v>39</v>
      </c>
      <c r="E218" s="59"/>
      <c r="F218" s="60" t="s">
        <v>222</v>
      </c>
      <c r="G218" s="59" t="s">
        <v>41</v>
      </c>
      <c r="H218" s="59"/>
      <c r="I218" s="59">
        <v>5</v>
      </c>
      <c r="J218" s="59" t="s">
        <v>97</v>
      </c>
    </row>
    <row r="219" spans="1:10" hidden="1">
      <c r="A219" s="222"/>
      <c r="B219" s="85" t="s">
        <v>154</v>
      </c>
      <c r="C219" s="223"/>
      <c r="D219" s="58" t="s">
        <v>43</v>
      </c>
      <c r="E219" s="59" t="s">
        <v>44</v>
      </c>
      <c r="F219" s="60" t="s">
        <v>108</v>
      </c>
      <c r="G219" s="59" t="s">
        <v>41</v>
      </c>
      <c r="H219" s="59"/>
      <c r="I219" s="59">
        <v>5</v>
      </c>
      <c r="J219" s="59" t="s">
        <v>97</v>
      </c>
    </row>
    <row r="220" spans="1:10" ht="30" hidden="1">
      <c r="A220" s="222"/>
      <c r="B220" s="85" t="s">
        <v>154</v>
      </c>
      <c r="C220" s="223"/>
      <c r="D220" s="58" t="s">
        <v>46</v>
      </c>
      <c r="E220" s="59"/>
      <c r="F220" s="60" t="s">
        <v>109</v>
      </c>
      <c r="G220" s="59" t="s">
        <v>41</v>
      </c>
      <c r="H220" s="59"/>
      <c r="I220" s="59">
        <v>5</v>
      </c>
      <c r="J220" s="59" t="s">
        <v>97</v>
      </c>
    </row>
    <row r="221" spans="1:10" hidden="1">
      <c r="A221" s="222"/>
      <c r="B221" s="85" t="s">
        <v>154</v>
      </c>
      <c r="C221" s="223"/>
      <c r="D221" s="58" t="s">
        <v>48</v>
      </c>
      <c r="E221" s="59"/>
      <c r="F221" s="60"/>
      <c r="G221" s="59" t="s">
        <v>41</v>
      </c>
      <c r="H221" s="59"/>
      <c r="I221" s="59">
        <v>5</v>
      </c>
      <c r="J221" s="59" t="s">
        <v>97</v>
      </c>
    </row>
    <row r="222" spans="1:10" hidden="1">
      <c r="A222" s="222"/>
      <c r="B222" s="85" t="s">
        <v>154</v>
      </c>
      <c r="C222" s="223"/>
      <c r="D222" s="61" t="s">
        <v>50</v>
      </c>
      <c r="E222" s="62"/>
      <c r="F222" s="63"/>
      <c r="G222" s="62"/>
      <c r="H222" s="62"/>
      <c r="I222" s="62">
        <v>20</v>
      </c>
      <c r="J222" s="62"/>
    </row>
    <row r="223" spans="1:10">
      <c r="A223" s="222">
        <v>45</v>
      </c>
      <c r="B223" s="85" t="s">
        <v>154</v>
      </c>
      <c r="C223" s="223" t="s">
        <v>230</v>
      </c>
      <c r="D223" s="58" t="s">
        <v>39</v>
      </c>
      <c r="E223" s="59"/>
      <c r="F223" s="60" t="s">
        <v>222</v>
      </c>
      <c r="G223" s="59" t="s">
        <v>41</v>
      </c>
      <c r="H223" s="59"/>
      <c r="I223" s="59">
        <f>IF(G223&lt;&gt;"",5,"0")</f>
        <v>5</v>
      </c>
      <c r="J223" s="59" t="s">
        <v>97</v>
      </c>
    </row>
    <row r="224" spans="1:10" hidden="1">
      <c r="A224" s="222"/>
      <c r="B224" s="85" t="s">
        <v>154</v>
      </c>
      <c r="C224" s="223"/>
      <c r="D224" s="58" t="s">
        <v>43</v>
      </c>
      <c r="E224" s="59" t="s">
        <v>44</v>
      </c>
      <c r="F224" s="60" t="s">
        <v>231</v>
      </c>
      <c r="G224" s="59"/>
      <c r="H224" s="59"/>
      <c r="I224" s="59">
        <f>IF(G224&lt;&gt;"",5,0)</f>
        <v>0</v>
      </c>
      <c r="J224" s="59" t="s">
        <v>97</v>
      </c>
    </row>
    <row r="225" spans="1:10" ht="30" hidden="1">
      <c r="A225" s="222"/>
      <c r="B225" s="85" t="s">
        <v>154</v>
      </c>
      <c r="C225" s="223"/>
      <c r="D225" s="58" t="s">
        <v>46</v>
      </c>
      <c r="E225" s="59"/>
      <c r="F225" s="60" t="s">
        <v>109</v>
      </c>
      <c r="G225" s="59" t="s">
        <v>41</v>
      </c>
      <c r="H225" s="59"/>
      <c r="I225" s="59">
        <f>IF(G225&lt;&gt;"",5,"0")</f>
        <v>5</v>
      </c>
      <c r="J225" s="59" t="s">
        <v>97</v>
      </c>
    </row>
    <row r="226" spans="1:10" hidden="1">
      <c r="A226" s="222"/>
      <c r="B226" s="85" t="s">
        <v>154</v>
      </c>
      <c r="C226" s="223"/>
      <c r="D226" s="58" t="s">
        <v>48</v>
      </c>
      <c r="E226" s="59"/>
      <c r="F226" s="60"/>
      <c r="G226" s="59" t="s">
        <v>41</v>
      </c>
      <c r="H226" s="59"/>
      <c r="I226" s="59">
        <f>IF(G226&lt;&gt;"",5,"0")</f>
        <v>5</v>
      </c>
      <c r="J226" s="59" t="s">
        <v>97</v>
      </c>
    </row>
    <row r="227" spans="1:10" hidden="1">
      <c r="A227" s="222"/>
      <c r="B227" s="85" t="s">
        <v>154</v>
      </c>
      <c r="C227" s="223"/>
      <c r="D227" s="61" t="s">
        <v>50</v>
      </c>
      <c r="E227" s="62"/>
      <c r="F227" s="63"/>
      <c r="G227" s="62"/>
      <c r="H227" s="62"/>
      <c r="I227" s="62">
        <v>15</v>
      </c>
      <c r="J227" s="62"/>
    </row>
    <row r="228" spans="1:10">
      <c r="A228" s="222">
        <v>46</v>
      </c>
      <c r="B228" s="85" t="s">
        <v>154</v>
      </c>
      <c r="C228" s="223" t="s">
        <v>232</v>
      </c>
      <c r="D228" s="58" t="s">
        <v>39</v>
      </c>
      <c r="E228" s="59"/>
      <c r="F228" s="60" t="s">
        <v>233</v>
      </c>
      <c r="G228" s="59"/>
      <c r="H228" s="59" t="s">
        <v>41</v>
      </c>
      <c r="I228" s="59">
        <f>IF(G228&lt;&gt;"",5,0)</f>
        <v>0</v>
      </c>
      <c r="J228" s="59" t="s">
        <v>97</v>
      </c>
    </row>
    <row r="229" spans="1:10" hidden="1">
      <c r="A229" s="222"/>
      <c r="B229" s="85" t="s">
        <v>154</v>
      </c>
      <c r="C229" s="223"/>
      <c r="D229" s="58" t="s">
        <v>43</v>
      </c>
      <c r="E229" s="59" t="s">
        <v>44</v>
      </c>
      <c r="F229" s="60" t="s">
        <v>108</v>
      </c>
      <c r="G229" s="59" t="s">
        <v>41</v>
      </c>
      <c r="H229" s="59"/>
      <c r="I229" s="59">
        <f>IF(G229&lt;&gt;"",5,"0")</f>
        <v>5</v>
      </c>
      <c r="J229" s="59" t="s">
        <v>97</v>
      </c>
    </row>
    <row r="230" spans="1:10" ht="30" hidden="1">
      <c r="A230" s="222"/>
      <c r="B230" s="85" t="s">
        <v>154</v>
      </c>
      <c r="C230" s="223"/>
      <c r="D230" s="58" t="s">
        <v>46</v>
      </c>
      <c r="E230" s="59"/>
      <c r="F230" s="60" t="s">
        <v>109</v>
      </c>
      <c r="G230" s="59" t="s">
        <v>41</v>
      </c>
      <c r="H230" s="59"/>
      <c r="I230" s="59">
        <f>IF(G230&lt;&gt;"",5,"0")</f>
        <v>5</v>
      </c>
      <c r="J230" s="59" t="s">
        <v>97</v>
      </c>
    </row>
    <row r="231" spans="1:10" hidden="1">
      <c r="A231" s="222"/>
      <c r="B231" s="85" t="s">
        <v>154</v>
      </c>
      <c r="C231" s="223"/>
      <c r="D231" s="58" t="s">
        <v>48</v>
      </c>
      <c r="E231" s="59"/>
      <c r="F231" s="60"/>
      <c r="G231" s="59" t="s">
        <v>41</v>
      </c>
      <c r="H231" s="59"/>
      <c r="I231" s="59">
        <f>IF(G231&lt;&gt;"",5,"0")</f>
        <v>5</v>
      </c>
      <c r="J231" s="59" t="s">
        <v>97</v>
      </c>
    </row>
    <row r="232" spans="1:10" hidden="1">
      <c r="A232" s="222"/>
      <c r="B232" s="85" t="s">
        <v>154</v>
      </c>
      <c r="C232" s="223"/>
      <c r="D232" s="61" t="s">
        <v>50</v>
      </c>
      <c r="E232" s="62"/>
      <c r="F232" s="63"/>
      <c r="G232" s="62"/>
      <c r="H232" s="62"/>
      <c r="I232" s="62">
        <v>15</v>
      </c>
      <c r="J232" s="62"/>
    </row>
    <row r="233" spans="1:10">
      <c r="A233" s="222">
        <v>47</v>
      </c>
      <c r="B233" s="85" t="s">
        <v>101</v>
      </c>
      <c r="C233" s="223" t="s">
        <v>234</v>
      </c>
      <c r="D233" s="58" t="s">
        <v>39</v>
      </c>
      <c r="E233" s="59"/>
      <c r="F233" s="60" t="s">
        <v>235</v>
      </c>
      <c r="G233" s="59" t="s">
        <v>41</v>
      </c>
      <c r="H233" s="59"/>
      <c r="I233" s="59">
        <v>5</v>
      </c>
      <c r="J233" s="59" t="s">
        <v>97</v>
      </c>
    </row>
    <row r="234" spans="1:10" hidden="1">
      <c r="A234" s="222"/>
      <c r="B234" s="85" t="s">
        <v>101</v>
      </c>
      <c r="C234" s="223"/>
      <c r="D234" s="58" t="s">
        <v>43</v>
      </c>
      <c r="E234" s="59" t="s">
        <v>44</v>
      </c>
      <c r="F234" s="60" t="s">
        <v>108</v>
      </c>
      <c r="G234" s="59" t="s">
        <v>41</v>
      </c>
      <c r="H234" s="59"/>
      <c r="I234" s="59">
        <v>5</v>
      </c>
      <c r="J234" s="59" t="s">
        <v>97</v>
      </c>
    </row>
    <row r="235" spans="1:10" ht="30" hidden="1">
      <c r="A235" s="222"/>
      <c r="B235" s="85" t="s">
        <v>101</v>
      </c>
      <c r="C235" s="223"/>
      <c r="D235" s="58" t="s">
        <v>46</v>
      </c>
      <c r="E235" s="59"/>
      <c r="F235" s="60" t="s">
        <v>109</v>
      </c>
      <c r="G235" s="59" t="s">
        <v>41</v>
      </c>
      <c r="H235" s="59"/>
      <c r="I235" s="59">
        <v>5</v>
      </c>
      <c r="J235" s="59" t="s">
        <v>97</v>
      </c>
    </row>
    <row r="236" spans="1:10" hidden="1">
      <c r="A236" s="222"/>
      <c r="B236" s="85" t="s">
        <v>101</v>
      </c>
      <c r="C236" s="223"/>
      <c r="D236" s="58" t="s">
        <v>48</v>
      </c>
      <c r="E236" s="59"/>
      <c r="F236" s="60" t="s">
        <v>236</v>
      </c>
      <c r="G236" s="59" t="s">
        <v>41</v>
      </c>
      <c r="H236" s="59"/>
      <c r="I236" s="59">
        <v>5</v>
      </c>
      <c r="J236" s="59" t="s">
        <v>97</v>
      </c>
    </row>
    <row r="237" spans="1:10" hidden="1">
      <c r="A237" s="222"/>
      <c r="B237" s="85" t="s">
        <v>101</v>
      </c>
      <c r="C237" s="223"/>
      <c r="D237" s="61" t="s">
        <v>50</v>
      </c>
      <c r="E237" s="62"/>
      <c r="F237" s="63"/>
      <c r="G237" s="62"/>
      <c r="H237" s="62"/>
      <c r="I237" s="62">
        <f>SUM(I233:I236)</f>
        <v>20</v>
      </c>
      <c r="J237" s="62"/>
    </row>
    <row r="238" spans="1:10">
      <c r="A238" s="222">
        <v>48</v>
      </c>
      <c r="B238" s="85" t="s">
        <v>101</v>
      </c>
      <c r="C238" s="223" t="s">
        <v>237</v>
      </c>
      <c r="D238" s="58" t="s">
        <v>39</v>
      </c>
      <c r="E238" s="59"/>
      <c r="F238" s="60" t="s">
        <v>238</v>
      </c>
      <c r="G238" s="59"/>
      <c r="H238" s="59" t="s">
        <v>41</v>
      </c>
      <c r="I238" s="59">
        <f>IF(G238&lt;&gt;"",5,0)</f>
        <v>0</v>
      </c>
      <c r="J238" s="59" t="s">
        <v>239</v>
      </c>
    </row>
    <row r="239" spans="1:10" hidden="1">
      <c r="A239" s="222"/>
      <c r="B239" s="85" t="s">
        <v>101</v>
      </c>
      <c r="C239" s="223"/>
      <c r="D239" s="58" t="s">
        <v>43</v>
      </c>
      <c r="E239" s="59" t="s">
        <v>44</v>
      </c>
      <c r="F239" s="60" t="s">
        <v>108</v>
      </c>
      <c r="G239" s="59" t="s">
        <v>41</v>
      </c>
      <c r="H239" s="59"/>
      <c r="I239" s="59">
        <f>IF(G239&lt;&gt;"",5,"0")</f>
        <v>5</v>
      </c>
      <c r="J239" s="59" t="s">
        <v>97</v>
      </c>
    </row>
    <row r="240" spans="1:10" ht="30" hidden="1">
      <c r="A240" s="222"/>
      <c r="B240" s="85" t="s">
        <v>101</v>
      </c>
      <c r="C240" s="223"/>
      <c r="D240" s="58" t="s">
        <v>46</v>
      </c>
      <c r="E240" s="59"/>
      <c r="F240" s="60" t="s">
        <v>109</v>
      </c>
      <c r="G240" s="59" t="s">
        <v>41</v>
      </c>
      <c r="H240" s="59"/>
      <c r="I240" s="59">
        <f>IF(G240&lt;&gt;"",5,"0")</f>
        <v>5</v>
      </c>
      <c r="J240" s="59" t="s">
        <v>97</v>
      </c>
    </row>
    <row r="241" spans="1:10" hidden="1">
      <c r="A241" s="222"/>
      <c r="B241" s="85" t="s">
        <v>101</v>
      </c>
      <c r="C241" s="223"/>
      <c r="D241" s="58" t="s">
        <v>48</v>
      </c>
      <c r="E241" s="59"/>
      <c r="F241" s="60"/>
      <c r="G241" s="59" t="s">
        <v>41</v>
      </c>
      <c r="H241" s="59"/>
      <c r="I241" s="59">
        <f>IF(G241&lt;&gt;"",5,"0")</f>
        <v>5</v>
      </c>
      <c r="J241" s="59" t="s">
        <v>97</v>
      </c>
    </row>
    <row r="242" spans="1:10" hidden="1">
      <c r="A242" s="222"/>
      <c r="B242" s="85" t="s">
        <v>101</v>
      </c>
      <c r="C242" s="223"/>
      <c r="D242" s="61" t="s">
        <v>50</v>
      </c>
      <c r="E242" s="62"/>
      <c r="F242" s="63"/>
      <c r="G242" s="62"/>
      <c r="H242" s="62"/>
      <c r="I242" s="62">
        <v>15</v>
      </c>
      <c r="J242" s="62"/>
    </row>
    <row r="243" spans="1:10">
      <c r="A243" s="222">
        <v>49</v>
      </c>
      <c r="B243" s="85" t="s">
        <v>94</v>
      </c>
      <c r="C243" s="223" t="s">
        <v>240</v>
      </c>
      <c r="D243" s="58" t="s">
        <v>39</v>
      </c>
      <c r="E243" s="59"/>
      <c r="F243" s="60" t="s">
        <v>241</v>
      </c>
      <c r="G243" s="59" t="s">
        <v>41</v>
      </c>
      <c r="H243" s="59"/>
      <c r="I243" s="59">
        <v>5</v>
      </c>
      <c r="J243" s="59" t="s">
        <v>97</v>
      </c>
    </row>
    <row r="244" spans="1:10" hidden="1">
      <c r="A244" s="222"/>
      <c r="B244" s="85" t="s">
        <v>94</v>
      </c>
      <c r="C244" s="223"/>
      <c r="D244" s="58" t="s">
        <v>43</v>
      </c>
      <c r="E244" s="59" t="s">
        <v>44</v>
      </c>
      <c r="F244" s="60" t="s">
        <v>108</v>
      </c>
      <c r="G244" s="59" t="s">
        <v>41</v>
      </c>
      <c r="H244" s="59"/>
      <c r="I244" s="59">
        <v>5</v>
      </c>
      <c r="J244" s="59" t="s">
        <v>97</v>
      </c>
    </row>
    <row r="245" spans="1:10" ht="30" hidden="1">
      <c r="A245" s="222"/>
      <c r="B245" s="85" t="s">
        <v>94</v>
      </c>
      <c r="C245" s="223"/>
      <c r="D245" s="58" t="s">
        <v>46</v>
      </c>
      <c r="E245" s="59"/>
      <c r="F245" s="60" t="s">
        <v>109</v>
      </c>
      <c r="G245" s="59" t="s">
        <v>41</v>
      </c>
      <c r="H245" s="59"/>
      <c r="I245" s="59">
        <v>5</v>
      </c>
      <c r="J245" s="59" t="s">
        <v>97</v>
      </c>
    </row>
    <row r="246" spans="1:10" hidden="1">
      <c r="A246" s="222"/>
      <c r="B246" s="85" t="s">
        <v>94</v>
      </c>
      <c r="C246" s="223"/>
      <c r="D246" s="58" t="s">
        <v>48</v>
      </c>
      <c r="E246" s="59"/>
      <c r="F246" s="60"/>
      <c r="G246" s="59" t="s">
        <v>41</v>
      </c>
      <c r="H246" s="59"/>
      <c r="I246" s="59">
        <v>5</v>
      </c>
      <c r="J246" s="59" t="s">
        <v>97</v>
      </c>
    </row>
    <row r="247" spans="1:10" hidden="1">
      <c r="A247" s="222"/>
      <c r="B247" s="85" t="s">
        <v>94</v>
      </c>
      <c r="C247" s="223"/>
      <c r="D247" s="61" t="s">
        <v>50</v>
      </c>
      <c r="E247" s="62"/>
      <c r="F247" s="63"/>
      <c r="G247" s="62"/>
      <c r="H247" s="62"/>
      <c r="I247" s="62">
        <v>20</v>
      </c>
      <c r="J247" s="62"/>
    </row>
    <row r="248" spans="1:10">
      <c r="A248" s="222">
        <v>50</v>
      </c>
      <c r="B248" s="85" t="s">
        <v>55</v>
      </c>
      <c r="C248" s="223" t="s">
        <v>242</v>
      </c>
      <c r="D248" s="58" t="s">
        <v>39</v>
      </c>
      <c r="E248" s="59"/>
      <c r="F248" s="60" t="s">
        <v>243</v>
      </c>
      <c r="G248" s="59"/>
      <c r="H248" s="59" t="s">
        <v>41</v>
      </c>
      <c r="I248" s="59">
        <f>IF(G248&lt;&gt;"",5,0)</f>
        <v>0</v>
      </c>
      <c r="J248" s="59" t="s">
        <v>97</v>
      </c>
    </row>
    <row r="249" spans="1:10" hidden="1">
      <c r="A249" s="222"/>
      <c r="B249" s="85" t="s">
        <v>55</v>
      </c>
      <c r="C249" s="223"/>
      <c r="D249" s="58" t="s">
        <v>43</v>
      </c>
      <c r="E249" s="59" t="s">
        <v>44</v>
      </c>
      <c r="F249" s="60" t="s">
        <v>108</v>
      </c>
      <c r="G249" s="59" t="s">
        <v>41</v>
      </c>
      <c r="H249" s="59"/>
      <c r="I249" s="59">
        <f>IF(G249&lt;&gt;"",5,"0")</f>
        <v>5</v>
      </c>
      <c r="J249" s="59" t="s">
        <v>97</v>
      </c>
    </row>
    <row r="250" spans="1:10" ht="30" hidden="1">
      <c r="A250" s="222"/>
      <c r="B250" s="85" t="s">
        <v>55</v>
      </c>
      <c r="C250" s="223"/>
      <c r="D250" s="58" t="s">
        <v>46</v>
      </c>
      <c r="E250" s="59"/>
      <c r="F250" s="60" t="s">
        <v>109</v>
      </c>
      <c r="G250" s="59" t="s">
        <v>41</v>
      </c>
      <c r="H250" s="59"/>
      <c r="I250" s="59">
        <f>IF(G250&lt;&gt;"",5,"0")</f>
        <v>5</v>
      </c>
      <c r="J250" s="59" t="s">
        <v>97</v>
      </c>
    </row>
    <row r="251" spans="1:10" hidden="1">
      <c r="A251" s="222"/>
      <c r="B251" s="85" t="s">
        <v>55</v>
      </c>
      <c r="C251" s="223"/>
      <c r="D251" s="58" t="s">
        <v>48</v>
      </c>
      <c r="E251" s="59"/>
      <c r="F251" s="60" t="s">
        <v>236</v>
      </c>
      <c r="G251" s="59"/>
      <c r="H251" s="59" t="s">
        <v>41</v>
      </c>
      <c r="I251" s="59">
        <f>IF(G251&lt;&gt;"",5,0)</f>
        <v>0</v>
      </c>
      <c r="J251" s="59" t="s">
        <v>97</v>
      </c>
    </row>
    <row r="252" spans="1:10" hidden="1">
      <c r="A252" s="222"/>
      <c r="B252" s="85" t="s">
        <v>55</v>
      </c>
      <c r="C252" s="223"/>
      <c r="D252" s="61" t="s">
        <v>50</v>
      </c>
      <c r="E252" s="62"/>
      <c r="F252" s="63"/>
      <c r="G252" s="62"/>
      <c r="H252" s="62"/>
      <c r="I252" s="62">
        <v>10</v>
      </c>
      <c r="J252" s="62"/>
    </row>
  </sheetData>
  <autoFilter ref="A2:J252">
    <filterColumn colId="3">
      <filters>
        <filter val="Báo cáo đúng ASO"/>
      </filters>
    </filterColumn>
  </autoFilter>
  <mergeCells count="114"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/>
  <cols>
    <col min="3" max="4" width="15.28515625" bestFit="1" customWidth="1"/>
  </cols>
  <sheetData>
    <row r="1" spans="1:4">
      <c r="A1" s="147" t="s">
        <v>301</v>
      </c>
      <c r="B1" s="147"/>
      <c r="C1" s="147" t="s">
        <v>299</v>
      </c>
      <c r="D1" s="147" t="s">
        <v>300</v>
      </c>
    </row>
    <row r="2" spans="1:4">
      <c r="A2" s="147" t="s">
        <v>298</v>
      </c>
      <c r="B2" s="147">
        <v>26</v>
      </c>
      <c r="C2" s="148">
        <f>B2*6000000</f>
        <v>156000000</v>
      </c>
      <c r="D2" s="148">
        <f>C2</f>
        <v>156000000</v>
      </c>
    </row>
    <row r="3" spans="1:4">
      <c r="A3" s="147" t="s">
        <v>17</v>
      </c>
      <c r="B3" s="147">
        <v>5</v>
      </c>
      <c r="C3" s="148">
        <f>7200000*B3</f>
        <v>36000000</v>
      </c>
      <c r="D3" s="148">
        <f>(7200000-1920000)*5</f>
        <v>26400000</v>
      </c>
    </row>
    <row r="4" spans="1:4">
      <c r="A4" s="147" t="s">
        <v>17</v>
      </c>
      <c r="B4" s="147">
        <v>2</v>
      </c>
      <c r="C4" s="148">
        <f>10200000*B4</f>
        <v>20400000</v>
      </c>
      <c r="D4" s="148">
        <f>4200000*2</f>
        <v>8400000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</vt:lpstr>
      <vt:lpstr>KQ audit</vt:lpstr>
      <vt:lpstr>Sheet1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2019-03-19T08:02:58Z</cp:lastPrinted>
  <dcterms:created xsi:type="dcterms:W3CDTF">2012-12-13T09:34:20Z</dcterms:created>
  <dcterms:modified xsi:type="dcterms:W3CDTF">2019-04-23T02:27:14Z</dcterms:modified>
</cp:coreProperties>
</file>