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\LE\MT\MT\Incentive\T12\"/>
    </mc:Choice>
  </mc:AlternateContent>
  <bookViews>
    <workbookView xWindow="0" yWindow="0" windowWidth="15345" windowHeight="4650" firstSheet="2" activeTab="2"/>
  </bookViews>
  <sheets>
    <sheet name="SODA" sheetId="1" state="hidden" r:id="rId1"/>
    <sheet name="TRANSFER" sheetId="2" state="hidden" r:id="rId2"/>
    <sheet name="Coop North" sheetId="3" r:id="rId3"/>
  </sheets>
  <definedNames>
    <definedName name="_xlnm._FilterDatabase" localSheetId="1" hidden="1">TRANSFER!$A$2:$EC$13</definedName>
  </definedNames>
  <calcPr calcId="152511"/>
</workbook>
</file>

<file path=xl/calcChain.xml><?xml version="1.0" encoding="utf-8"?>
<calcChain xmlns="http://schemas.openxmlformats.org/spreadsheetml/2006/main">
  <c r="AD5" i="3" l="1"/>
  <c r="AE5" i="3" s="1"/>
  <c r="AD6" i="3"/>
  <c r="AE6" i="3" s="1"/>
  <c r="AD7" i="3"/>
  <c r="AE7" i="3" s="1"/>
  <c r="AD8" i="3"/>
  <c r="AE8" i="3" s="1"/>
  <c r="AD9" i="3"/>
  <c r="AE9" i="3" s="1"/>
  <c r="AD10" i="3"/>
  <c r="AE10" i="3" s="1"/>
  <c r="AD11" i="3"/>
  <c r="AE11" i="3" s="1"/>
  <c r="AD12" i="3"/>
  <c r="AD13" i="3"/>
  <c r="AE13" i="3" s="1"/>
  <c r="AD4" i="3"/>
  <c r="AG13" i="3"/>
  <c r="AG12" i="3"/>
  <c r="AE12" i="3"/>
  <c r="AG11" i="3"/>
  <c r="AG10" i="3"/>
  <c r="AF8" i="3"/>
  <c r="AF6" i="3"/>
  <c r="AF5" i="3"/>
  <c r="AF4" i="3"/>
  <c r="AG4" i="3" s="1"/>
  <c r="AE4" i="3"/>
  <c r="AH7" i="3" l="1"/>
  <c r="AH8" i="3"/>
  <c r="AH10" i="3"/>
  <c r="AH12" i="3"/>
  <c r="AH13" i="3"/>
  <c r="AH5" i="3"/>
  <c r="AH9" i="3"/>
  <c r="AH11" i="3"/>
  <c r="AH4" i="3"/>
  <c r="AH6" i="3"/>
  <c r="AH14" i="3" l="1"/>
  <c r="O5" i="3"/>
  <c r="O8" i="3"/>
  <c r="O6" i="3"/>
  <c r="O4" i="3"/>
  <c r="P4" i="3" s="1"/>
  <c r="Q7" i="3"/>
  <c r="AI7" i="3" s="1"/>
  <c r="P10" i="3"/>
  <c r="P11" i="3"/>
  <c r="Q11" i="3" s="1"/>
  <c r="AI11" i="3" s="1"/>
  <c r="P12" i="3"/>
  <c r="P13" i="3"/>
  <c r="M5" i="3"/>
  <c r="N5" i="3" s="1"/>
  <c r="M6" i="3"/>
  <c r="N6" i="3" s="1"/>
  <c r="M7" i="3"/>
  <c r="N7" i="3" s="1"/>
  <c r="M8" i="3"/>
  <c r="N8" i="3" s="1"/>
  <c r="M9" i="3"/>
  <c r="N9" i="3" s="1"/>
  <c r="M10" i="3"/>
  <c r="N10" i="3" s="1"/>
  <c r="M11" i="3"/>
  <c r="N11" i="3" s="1"/>
  <c r="M12" i="3"/>
  <c r="N12" i="3" s="1"/>
  <c r="M13" i="3"/>
  <c r="N13" i="3" s="1"/>
  <c r="M4" i="3"/>
  <c r="N4" i="3" s="1"/>
  <c r="Q8" i="3" l="1"/>
  <c r="AI8" i="3" s="1"/>
  <c r="Q12" i="3"/>
  <c r="AI12" i="3" s="1"/>
  <c r="Q6" i="3"/>
  <c r="AI6" i="3" s="1"/>
  <c r="Q13" i="3"/>
  <c r="AI13" i="3" s="1"/>
  <c r="Q10" i="3"/>
  <c r="AI10" i="3" s="1"/>
  <c r="Q5" i="3"/>
  <c r="AI5" i="3" s="1"/>
  <c r="Q9" i="3"/>
  <c r="AI9" i="3" s="1"/>
  <c r="Q4" i="3"/>
  <c r="AI4" i="3" l="1"/>
  <c r="Q14" i="3"/>
  <c r="AI14" i="3" s="1"/>
  <c r="AI17" i="3" s="1"/>
  <c r="AI18" i="3" s="1"/>
</calcChain>
</file>

<file path=xl/sharedStrings.xml><?xml version="1.0" encoding="utf-8"?>
<sst xmlns="http://schemas.openxmlformats.org/spreadsheetml/2006/main" count="146" uniqueCount="52">
  <si>
    <t>IMFGR</t>
  </si>
  <si>
    <t>asnum</t>
  </si>
  <si>
    <t>Asname</t>
  </si>
  <si>
    <t>SKU</t>
  </si>
  <si>
    <t>IDESCR</t>
  </si>
  <si>
    <t>130-Cty TNHH Nabati Viet Nam</t>
  </si>
  <si>
    <t>B.xopNABATIRICHEESE hg 20x8g</t>
  </si>
  <si>
    <t>B.xop NA.RICH p.mai hg 20x16g</t>
  </si>
  <si>
    <t>B.xop NA.RICHEESEp.mai ht 350g</t>
  </si>
  <si>
    <t>B.xop NA.RICHOCO soco hg20x16g</t>
  </si>
  <si>
    <t>B.RICH.AHH TRIP p.mai hg 160g</t>
  </si>
  <si>
    <t>B.xop NA.RICHEESE p.mai 52g</t>
  </si>
  <si>
    <t>B.xop NA.RICHOCO soco 52g</t>
  </si>
  <si>
    <t>B.quyNABAsocoN.brownies8x14g</t>
  </si>
  <si>
    <t>B.que NA.RICHEESEROLL'Sht 330g</t>
  </si>
  <si>
    <t>B.quy NA.Nextar brownieht 336g</t>
  </si>
  <si>
    <t>Banh xop NABATI kem t.xanh 40g</t>
  </si>
  <si>
    <t>Hà tĩnh</t>
  </si>
  <si>
    <t>Hà Nội</t>
  </si>
  <si>
    <t>Vĩnh phúc</t>
  </si>
  <si>
    <t>Hải phòng</t>
  </si>
  <si>
    <t>Thanh hóa</t>
  </si>
  <si>
    <t>Bắc Giang</t>
  </si>
  <si>
    <t>Nam Định</t>
  </si>
  <si>
    <t>Việt Trì</t>
  </si>
  <si>
    <t>Victoria (SCA)</t>
  </si>
  <si>
    <t>Goldsilk (SCA)</t>
  </si>
  <si>
    <t>Vinaconex (Golddensilk)(SCA)</t>
  </si>
  <si>
    <t>Long Biên(SCA) KT 31.10</t>
  </si>
  <si>
    <t>Quy Nhơn</t>
  </si>
  <si>
    <t>Đà Nẵng</t>
  </si>
  <si>
    <t>Tam Kỳ</t>
  </si>
  <si>
    <t>Huế</t>
  </si>
  <si>
    <t>Quảng Ngãi</t>
  </si>
  <si>
    <t>Quảng Trị</t>
  </si>
  <si>
    <t>An Nhơn</t>
  </si>
  <si>
    <t>Quảng Bình</t>
  </si>
  <si>
    <t>Đức Phổ</t>
  </si>
  <si>
    <t>Sơn Trà</t>
  </si>
  <si>
    <t>Tổng cộng
 (hộp)</t>
  </si>
  <si>
    <t>Tổng cộng 
(thùng)</t>
  </si>
  <si>
    <t>Giá (-vat)</t>
  </si>
  <si>
    <t>Giá (+vat)</t>
  </si>
  <si>
    <t>Thành tiền</t>
  </si>
  <si>
    <t>Tổng Coop Central</t>
  </si>
  <si>
    <t>Tổng Coop North</t>
  </si>
  <si>
    <t>Tổng Coop North &amp; Central</t>
  </si>
  <si>
    <t>ok</t>
  </si>
  <si>
    <t>R</t>
  </si>
  <si>
    <t>Cen+North</t>
  </si>
  <si>
    <t>Sell in Co.op T12</t>
  </si>
  <si>
    <t>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</si>
</sst>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47">
    <xf numFmtId="0" fontId="0" fillId="0" borderId="0" xfId="0"/>
    <xf numFmtId="0" fontId="3" fillId="2" borderId="1" xfId="2" applyFont="1" applyFill="1" applyBorder="1" applyAlignment="1">
      <alignment horizontal="center"/>
    </xf>
    <xf numFmtId="0" fontId="3" fillId="2" borderId="1" xfId="2" applyNumberFormat="1" applyFont="1" applyFill="1" applyBorder="1" applyAlignment="1">
      <alignment horizontal="center"/>
    </xf>
    <xf numFmtId="0" fontId="3" fillId="3" borderId="1" xfId="2" applyNumberFormat="1" applyFont="1" applyFill="1" applyBorder="1" applyAlignment="1">
      <alignment horizontal="center"/>
    </xf>
    <xf numFmtId="0" fontId="3" fillId="0" borderId="2" xfId="2" applyFont="1" applyFill="1" applyBorder="1" applyAlignment="1">
      <alignment horizontal="center"/>
    </xf>
    <xf numFmtId="0" fontId="3" fillId="0" borderId="2" xfId="2" applyFont="1" applyFill="1" applyBorder="1" applyAlignment="1"/>
    <xf numFmtId="164" fontId="2" fillId="0" borderId="0" xfId="1" applyNumberFormat="1" applyFont="1" applyAlignment="1"/>
    <xf numFmtId="164" fontId="3" fillId="0" borderId="2" xfId="1" applyNumberFormat="1" applyFont="1" applyFill="1" applyBorder="1" applyAlignment="1">
      <alignment horizontal="right"/>
    </xf>
    <xf numFmtId="0" fontId="3" fillId="2" borderId="1" xfId="3" applyFont="1" applyFill="1" applyBorder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164" fontId="0" fillId="0" borderId="0" xfId="1" applyNumberFormat="1" applyFont="1"/>
    <xf numFmtId="0" fontId="3" fillId="0" borderId="2" xfId="3" applyFont="1" applyFill="1" applyBorder="1" applyAlignment="1">
      <alignment horizontal="center" wrapText="1"/>
    </xf>
    <xf numFmtId="0" fontId="3" fillId="0" borderId="2" xfId="3" applyFont="1" applyFill="1" applyBorder="1" applyAlignment="1">
      <alignment wrapText="1"/>
    </xf>
    <xf numFmtId="164" fontId="3" fillId="0" borderId="2" xfId="1" applyNumberFormat="1" applyFont="1" applyFill="1" applyBorder="1" applyAlignment="1">
      <alignment horizontal="right" wrapText="1"/>
    </xf>
    <xf numFmtId="164" fontId="2" fillId="0" borderId="0" xfId="1" applyNumberFormat="1" applyFont="1"/>
    <xf numFmtId="164" fontId="0" fillId="0" borderId="0" xfId="1" applyNumberFormat="1" applyFont="1" applyAlignment="1">
      <alignment horizontal="center"/>
    </xf>
    <xf numFmtId="0" fontId="0" fillId="4" borderId="0" xfId="0" applyFill="1"/>
    <xf numFmtId="164" fontId="3" fillId="3" borderId="1" xfId="1" applyNumberFormat="1" applyFont="1" applyFill="1" applyBorder="1" applyAlignment="1">
      <alignment horizontal="center"/>
    </xf>
    <xf numFmtId="164" fontId="2" fillId="4" borderId="0" xfId="1" applyNumberFormat="1" applyFont="1" applyFill="1"/>
    <xf numFmtId="164" fontId="3" fillId="4" borderId="2" xfId="1" applyNumberFormat="1" applyFont="1" applyFill="1" applyBorder="1" applyAlignment="1">
      <alignment horizontal="right" wrapText="1"/>
    </xf>
    <xf numFmtId="164" fontId="0" fillId="5" borderId="3" xfId="1" applyNumberFormat="1" applyFont="1" applyFill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64" fontId="4" fillId="5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horizontal="center" vertical="center"/>
    </xf>
    <xf numFmtId="164" fontId="4" fillId="0" borderId="3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4" fillId="4" borderId="3" xfId="1" applyNumberFormat="1" applyFont="1" applyFill="1" applyBorder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0" fontId="0" fillId="7" borderId="0" xfId="0" applyFill="1" applyAlignment="1">
      <alignment vertical="center"/>
    </xf>
    <xf numFmtId="0" fontId="0" fillId="7" borderId="3" xfId="0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/>
    </xf>
    <xf numFmtId="164" fontId="4" fillId="7" borderId="3" xfId="1" applyNumberFormat="1" applyFont="1" applyFill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43" fontId="4" fillId="7" borderId="3" xfId="1" applyFont="1" applyFill="1" applyBorder="1" applyAlignment="1">
      <alignment horizontal="center" vertical="center"/>
    </xf>
    <xf numFmtId="43" fontId="0" fillId="0" borderId="0" xfId="1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4" fontId="4" fillId="0" borderId="3" xfId="1" applyNumberFormat="1" applyFont="1" applyBorder="1" applyAlignment="1">
      <alignment horizontal="center" vertical="center" wrapText="1"/>
    </xf>
    <xf numFmtId="164" fontId="4" fillId="4" borderId="0" xfId="1" applyNumberFormat="1" applyFont="1" applyFill="1" applyBorder="1" applyAlignment="1">
      <alignment horizontal="center" vertical="center"/>
    </xf>
    <xf numFmtId="164" fontId="4" fillId="6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4">
    <cellStyle name="Comma" xfId="1" builtinId="3"/>
    <cellStyle name="Normal" xfId="0" builtinId="0"/>
    <cellStyle name="Normal_Sheet1" xfId="2"/>
    <cellStyle name="Normal_TF_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6"/>
  <sheetViews>
    <sheetView workbookViewId="0">
      <selection activeCell="D12" sqref="D12"/>
    </sheetView>
  </sheetViews>
  <sheetFormatPr defaultRowHeight="15" x14ac:dyDescent="0.25"/>
  <sheetData>
    <row r="1" spans="1:1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>
        <v>112</v>
      </c>
      <c r="G1" s="2">
        <v>114</v>
      </c>
      <c r="H1" s="2">
        <v>118</v>
      </c>
      <c r="I1" s="2">
        <v>119</v>
      </c>
      <c r="J1" s="2">
        <v>120</v>
      </c>
      <c r="K1" s="2">
        <v>121</v>
      </c>
      <c r="L1" s="2">
        <v>122</v>
      </c>
      <c r="M1" s="2">
        <v>123</v>
      </c>
      <c r="N1" s="2">
        <v>124</v>
      </c>
      <c r="O1" s="2">
        <v>127</v>
      </c>
      <c r="P1" s="2">
        <v>128</v>
      </c>
      <c r="Q1" s="2">
        <v>130</v>
      </c>
      <c r="R1" s="2">
        <v>131</v>
      </c>
      <c r="S1" s="2">
        <v>132</v>
      </c>
      <c r="T1" s="2">
        <v>133</v>
      </c>
      <c r="U1" s="2">
        <v>134</v>
      </c>
      <c r="V1" s="2">
        <v>135</v>
      </c>
      <c r="W1" s="2">
        <v>136</v>
      </c>
      <c r="X1" s="2">
        <v>137</v>
      </c>
      <c r="Y1" s="2">
        <v>138</v>
      </c>
      <c r="Z1" s="2">
        <v>140</v>
      </c>
      <c r="AA1" s="2">
        <v>141</v>
      </c>
      <c r="AB1" s="2">
        <v>142</v>
      </c>
      <c r="AC1" s="2">
        <v>144</v>
      </c>
      <c r="AD1" s="2">
        <v>145</v>
      </c>
      <c r="AE1" s="2">
        <v>147</v>
      </c>
      <c r="AF1" s="2">
        <v>148</v>
      </c>
      <c r="AG1" s="2">
        <v>150</v>
      </c>
      <c r="AH1" s="2">
        <v>151</v>
      </c>
      <c r="AI1" s="2">
        <v>152</v>
      </c>
      <c r="AJ1" s="2">
        <v>153</v>
      </c>
      <c r="AK1" s="2">
        <v>154</v>
      </c>
      <c r="AL1" s="2">
        <v>155</v>
      </c>
      <c r="AM1" s="2">
        <v>157</v>
      </c>
      <c r="AN1" s="2">
        <v>158</v>
      </c>
      <c r="AO1" s="2">
        <v>159</v>
      </c>
      <c r="AP1" s="2">
        <v>160</v>
      </c>
      <c r="AQ1" s="2">
        <v>161</v>
      </c>
      <c r="AR1" s="2">
        <v>162</v>
      </c>
      <c r="AS1" s="2">
        <v>164</v>
      </c>
      <c r="AT1" s="2">
        <v>167</v>
      </c>
      <c r="AU1" s="2">
        <v>170</v>
      </c>
      <c r="AV1" s="2">
        <v>171</v>
      </c>
      <c r="AW1" s="2">
        <v>173</v>
      </c>
      <c r="AX1" s="2">
        <v>174</v>
      </c>
      <c r="AY1" s="2">
        <v>175</v>
      </c>
      <c r="AZ1" s="2">
        <v>176</v>
      </c>
      <c r="BA1" s="2">
        <v>178</v>
      </c>
      <c r="BB1" s="2">
        <v>179</v>
      </c>
      <c r="BC1" s="2">
        <v>180</v>
      </c>
      <c r="BD1" s="2">
        <v>181</v>
      </c>
      <c r="BE1" s="2">
        <v>183</v>
      </c>
      <c r="BF1" s="2">
        <v>184</v>
      </c>
      <c r="BG1" s="2">
        <v>185</v>
      </c>
      <c r="BH1" s="2">
        <v>186</v>
      </c>
      <c r="BI1" s="2">
        <v>187</v>
      </c>
      <c r="BJ1" s="2">
        <v>189</v>
      </c>
      <c r="BK1" s="2">
        <v>196</v>
      </c>
      <c r="BL1" s="2">
        <v>197</v>
      </c>
      <c r="BM1" s="2">
        <v>199</v>
      </c>
      <c r="BN1" s="2">
        <v>299</v>
      </c>
      <c r="BO1" s="3">
        <v>300</v>
      </c>
      <c r="BP1" s="2">
        <v>301</v>
      </c>
      <c r="BQ1" s="2">
        <v>304</v>
      </c>
      <c r="BR1" s="2">
        <v>305</v>
      </c>
      <c r="BS1" s="2">
        <v>306</v>
      </c>
      <c r="BT1" s="2">
        <v>501</v>
      </c>
      <c r="BU1" s="2">
        <v>502</v>
      </c>
      <c r="BV1" s="2">
        <v>503</v>
      </c>
      <c r="BW1" s="2">
        <v>504</v>
      </c>
      <c r="BX1" s="2">
        <v>505</v>
      </c>
      <c r="BY1" s="2">
        <v>507</v>
      </c>
      <c r="BZ1" s="2">
        <v>512</v>
      </c>
      <c r="CA1" s="2">
        <v>513</v>
      </c>
      <c r="CB1" s="2">
        <v>514</v>
      </c>
      <c r="CC1" s="2">
        <v>515</v>
      </c>
      <c r="CD1" s="2">
        <v>516</v>
      </c>
      <c r="CE1" s="2">
        <v>517</v>
      </c>
      <c r="CF1" s="2">
        <v>518</v>
      </c>
      <c r="CG1" s="2">
        <v>519</v>
      </c>
      <c r="CH1" s="2">
        <v>520</v>
      </c>
      <c r="CI1" s="2">
        <v>521</v>
      </c>
      <c r="CJ1" s="2">
        <v>522</v>
      </c>
      <c r="CK1" s="2">
        <v>523</v>
      </c>
      <c r="CL1" s="2">
        <v>525</v>
      </c>
      <c r="CM1" s="2">
        <v>526</v>
      </c>
      <c r="CN1" s="2">
        <v>527</v>
      </c>
      <c r="CO1" s="2">
        <v>528</v>
      </c>
      <c r="CP1" s="2">
        <v>529</v>
      </c>
      <c r="CQ1" s="2">
        <v>531</v>
      </c>
      <c r="CR1" s="2">
        <v>532</v>
      </c>
      <c r="CS1" s="2">
        <v>533</v>
      </c>
      <c r="CT1" s="2">
        <v>534</v>
      </c>
      <c r="CU1" s="2">
        <v>535</v>
      </c>
      <c r="CV1" s="2">
        <v>536</v>
      </c>
      <c r="CW1" s="2">
        <v>537</v>
      </c>
      <c r="CX1" s="2">
        <v>538</v>
      </c>
      <c r="CY1" s="2">
        <v>539</v>
      </c>
      <c r="CZ1" s="2">
        <v>540</v>
      </c>
      <c r="DA1" s="2">
        <v>542</v>
      </c>
      <c r="DB1" s="2">
        <v>543</v>
      </c>
      <c r="DC1" s="2">
        <v>545</v>
      </c>
      <c r="DD1" s="2">
        <v>546</v>
      </c>
      <c r="DE1" s="2">
        <v>547</v>
      </c>
      <c r="DF1" s="2">
        <v>548</v>
      </c>
      <c r="DG1" s="2">
        <v>549</v>
      </c>
      <c r="DH1" s="2">
        <v>552</v>
      </c>
      <c r="DI1" s="2">
        <v>553</v>
      </c>
      <c r="DJ1" s="2">
        <v>554</v>
      </c>
      <c r="DK1" s="2">
        <v>555</v>
      </c>
      <c r="DL1" s="2">
        <v>557</v>
      </c>
      <c r="DM1" s="2">
        <v>559</v>
      </c>
      <c r="DN1" s="2">
        <v>560</v>
      </c>
      <c r="DO1" s="2">
        <v>561</v>
      </c>
      <c r="DP1" s="2">
        <v>562</v>
      </c>
      <c r="DQ1" s="2">
        <v>563</v>
      </c>
      <c r="DR1" s="2">
        <v>564</v>
      </c>
      <c r="DS1" s="2">
        <v>566</v>
      </c>
      <c r="DT1" s="3">
        <v>8000</v>
      </c>
    </row>
    <row r="2" spans="1:124" x14ac:dyDescent="0.25">
      <c r="A2" s="4">
        <v>2</v>
      </c>
      <c r="B2" s="4">
        <v>19219</v>
      </c>
      <c r="C2" s="5" t="s">
        <v>5</v>
      </c>
      <c r="D2" s="4">
        <v>3284683</v>
      </c>
      <c r="E2" s="5" t="s">
        <v>6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7">
        <v>-5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</row>
    <row r="3" spans="1:124" x14ac:dyDescent="0.25">
      <c r="A3" s="4">
        <v>2</v>
      </c>
      <c r="B3" s="4">
        <v>19219</v>
      </c>
      <c r="C3" s="5" t="s">
        <v>5</v>
      </c>
      <c r="D3" s="4">
        <v>3352387</v>
      </c>
      <c r="E3" s="5" t="s">
        <v>7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7">
        <v>-14</v>
      </c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7">
        <v>-1</v>
      </c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</row>
    <row r="4" spans="1:124" x14ac:dyDescent="0.25">
      <c r="A4" s="4">
        <v>2</v>
      </c>
      <c r="B4" s="4">
        <v>19219</v>
      </c>
      <c r="C4" s="5" t="s">
        <v>5</v>
      </c>
      <c r="D4" s="4">
        <v>3360436</v>
      </c>
      <c r="E4" s="5" t="s">
        <v>8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7">
        <v>1200</v>
      </c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</row>
    <row r="5" spans="1:124" x14ac:dyDescent="0.25">
      <c r="A5" s="4">
        <v>2</v>
      </c>
      <c r="B5" s="4">
        <v>19219</v>
      </c>
      <c r="C5" s="5" t="s">
        <v>5</v>
      </c>
      <c r="D5" s="4">
        <v>3384346</v>
      </c>
      <c r="E5" s="5" t="s">
        <v>9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7">
        <v>-1</v>
      </c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7">
        <v>-14</v>
      </c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7">
        <v>-2</v>
      </c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</row>
    <row r="6" spans="1:124" x14ac:dyDescent="0.25">
      <c r="A6" s="4">
        <v>2</v>
      </c>
      <c r="B6" s="4">
        <v>19219</v>
      </c>
      <c r="C6" s="5" t="s">
        <v>5</v>
      </c>
      <c r="D6" s="4">
        <v>3408152</v>
      </c>
      <c r="E6" s="5" t="s">
        <v>10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7">
        <v>-3</v>
      </c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13"/>
  <sheetViews>
    <sheetView workbookViewId="0">
      <pane xSplit="5" ySplit="2" topLeftCell="DK3" activePane="bottomRight" state="frozen"/>
      <selection pane="topRight" activeCell="F1" sqref="F1"/>
      <selection pane="bottomLeft" activeCell="A3" sqref="A3"/>
      <selection pane="bottomRight" activeCell="DO1" sqref="DO1:DR13"/>
    </sheetView>
  </sheetViews>
  <sheetFormatPr defaultRowHeight="15" x14ac:dyDescent="0.25"/>
  <cols>
    <col min="1" max="1" width="3" customWidth="1"/>
    <col min="2" max="2" width="6.7109375" customWidth="1"/>
    <col min="3" max="3" width="13.85546875" customWidth="1"/>
    <col min="5" max="5" width="35.140625" customWidth="1"/>
    <col min="6" max="6" width="10.85546875" style="16" customWidth="1"/>
    <col min="16" max="16" width="9.140625" style="16"/>
    <col min="19" max="19" width="9.140625" style="16"/>
    <col min="24" max="24" width="9.140625" style="16"/>
    <col min="30" max="30" width="9.140625" style="16"/>
    <col min="33" max="33" width="9.140625" style="16"/>
    <col min="45" max="46" width="9.140625" style="16"/>
    <col min="54" max="54" width="9.140625" style="16"/>
    <col min="57" max="57" width="9.140625" style="16"/>
    <col min="59" max="59" width="9.140625" style="16"/>
    <col min="71" max="72" width="9.140625" style="16"/>
    <col min="82" max="82" width="9.140625" style="16"/>
    <col min="91" max="91" width="9.140625" style="16"/>
    <col min="95" max="95" width="9.140625" style="16"/>
    <col min="107" max="107" width="9.140625" style="16"/>
    <col min="116" max="116" width="9.140625" style="16"/>
    <col min="119" max="122" width="9.140625" style="16"/>
  </cols>
  <sheetData>
    <row r="1" spans="1:133" x14ac:dyDescent="0.25">
      <c r="F1" s="16" t="s">
        <v>29</v>
      </c>
      <c r="P1" s="16" t="s">
        <v>30</v>
      </c>
      <c r="S1" s="16" t="s">
        <v>31</v>
      </c>
      <c r="X1" s="16" t="s">
        <v>32</v>
      </c>
      <c r="AD1" s="16" t="s">
        <v>33</v>
      </c>
      <c r="AG1" s="16" t="s">
        <v>17</v>
      </c>
      <c r="AS1" s="16" t="s">
        <v>18</v>
      </c>
      <c r="AT1" s="16" t="s">
        <v>34</v>
      </c>
      <c r="BB1" s="16" t="s">
        <v>19</v>
      </c>
      <c r="BE1" s="16" t="s">
        <v>20</v>
      </c>
      <c r="BG1" s="16" t="s">
        <v>21</v>
      </c>
      <c r="BS1" s="16" t="s">
        <v>35</v>
      </c>
      <c r="BT1" s="16" t="s">
        <v>22</v>
      </c>
      <c r="CD1" s="16" t="s">
        <v>36</v>
      </c>
      <c r="CM1" s="16" t="s">
        <v>37</v>
      </c>
      <c r="CQ1" s="16" t="s">
        <v>23</v>
      </c>
      <c r="DC1" s="16" t="s">
        <v>24</v>
      </c>
      <c r="DL1" s="16" t="s">
        <v>38</v>
      </c>
      <c r="DO1" s="16" t="s">
        <v>25</v>
      </c>
      <c r="DP1" s="16" t="s">
        <v>26</v>
      </c>
      <c r="DQ1" s="16" t="s">
        <v>27</v>
      </c>
      <c r="DR1" s="16" t="s">
        <v>28</v>
      </c>
    </row>
    <row r="2" spans="1:133" s="15" customFormat="1" x14ac:dyDescent="0.2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17">
        <v>112</v>
      </c>
      <c r="G2" s="9">
        <v>114</v>
      </c>
      <c r="H2" s="9">
        <v>118</v>
      </c>
      <c r="I2" s="9">
        <v>119</v>
      </c>
      <c r="J2" s="9">
        <v>120</v>
      </c>
      <c r="K2" s="9">
        <v>121</v>
      </c>
      <c r="L2" s="9">
        <v>122</v>
      </c>
      <c r="M2" s="9">
        <v>123</v>
      </c>
      <c r="N2" s="9">
        <v>124</v>
      </c>
      <c r="O2" s="9">
        <v>127</v>
      </c>
      <c r="P2" s="17">
        <v>128</v>
      </c>
      <c r="Q2" s="9">
        <v>130</v>
      </c>
      <c r="R2" s="9">
        <v>131</v>
      </c>
      <c r="S2" s="17">
        <v>132</v>
      </c>
      <c r="T2" s="9">
        <v>133</v>
      </c>
      <c r="U2" s="9">
        <v>134</v>
      </c>
      <c r="V2" s="9">
        <v>135</v>
      </c>
      <c r="W2" s="9">
        <v>136</v>
      </c>
      <c r="X2" s="17">
        <v>137</v>
      </c>
      <c r="Y2" s="9">
        <v>138</v>
      </c>
      <c r="Z2" s="9">
        <v>140</v>
      </c>
      <c r="AA2" s="9">
        <v>141</v>
      </c>
      <c r="AB2" s="9">
        <v>142</v>
      </c>
      <c r="AC2" s="9">
        <v>144</v>
      </c>
      <c r="AD2" s="17">
        <v>145</v>
      </c>
      <c r="AE2" s="9">
        <v>147</v>
      </c>
      <c r="AF2" s="9">
        <v>148</v>
      </c>
      <c r="AG2" s="17">
        <v>150</v>
      </c>
      <c r="AH2" s="9">
        <v>151</v>
      </c>
      <c r="AI2" s="9">
        <v>152</v>
      </c>
      <c r="AJ2" s="9">
        <v>153</v>
      </c>
      <c r="AK2" s="9">
        <v>154</v>
      </c>
      <c r="AL2" s="9">
        <v>155</v>
      </c>
      <c r="AM2" s="9">
        <v>157</v>
      </c>
      <c r="AN2" s="9">
        <v>158</v>
      </c>
      <c r="AO2" s="9">
        <v>159</v>
      </c>
      <c r="AP2" s="9">
        <v>160</v>
      </c>
      <c r="AQ2" s="9">
        <v>161</v>
      </c>
      <c r="AR2" s="9">
        <v>162</v>
      </c>
      <c r="AS2" s="17">
        <v>164</v>
      </c>
      <c r="AT2" s="17">
        <v>167</v>
      </c>
      <c r="AU2" s="9">
        <v>170</v>
      </c>
      <c r="AV2" s="9">
        <v>171</v>
      </c>
      <c r="AW2" s="9">
        <v>173</v>
      </c>
      <c r="AX2" s="9">
        <v>174</v>
      </c>
      <c r="AY2" s="9">
        <v>175</v>
      </c>
      <c r="AZ2" s="9">
        <v>176</v>
      </c>
      <c r="BA2" s="9">
        <v>178</v>
      </c>
      <c r="BB2" s="17">
        <v>179</v>
      </c>
      <c r="BC2" s="9">
        <v>180</v>
      </c>
      <c r="BD2" s="9">
        <v>181</v>
      </c>
      <c r="BE2" s="17">
        <v>183</v>
      </c>
      <c r="BF2" s="9">
        <v>184</v>
      </c>
      <c r="BG2" s="17">
        <v>185</v>
      </c>
      <c r="BH2" s="9">
        <v>186</v>
      </c>
      <c r="BI2" s="9">
        <v>187</v>
      </c>
      <c r="BJ2" s="9">
        <v>189</v>
      </c>
      <c r="BK2" s="9">
        <v>196</v>
      </c>
      <c r="BL2" s="9">
        <v>197</v>
      </c>
      <c r="BM2" s="9">
        <v>199</v>
      </c>
      <c r="BN2" s="9">
        <v>299</v>
      </c>
      <c r="BO2" s="9">
        <v>301</v>
      </c>
      <c r="BP2" s="9">
        <v>304</v>
      </c>
      <c r="BQ2" s="9">
        <v>305</v>
      </c>
      <c r="BR2" s="9">
        <v>306</v>
      </c>
      <c r="BS2" s="17">
        <v>501</v>
      </c>
      <c r="BT2" s="17">
        <v>502</v>
      </c>
      <c r="BU2" s="9">
        <v>503</v>
      </c>
      <c r="BV2" s="9">
        <v>504</v>
      </c>
      <c r="BW2" s="9">
        <v>505</v>
      </c>
      <c r="BX2" s="9">
        <v>506</v>
      </c>
      <c r="BY2" s="9">
        <v>507</v>
      </c>
      <c r="BZ2" s="9">
        <v>508</v>
      </c>
      <c r="CA2" s="9">
        <v>509</v>
      </c>
      <c r="CB2" s="9">
        <v>510</v>
      </c>
      <c r="CC2" s="9">
        <v>511</v>
      </c>
      <c r="CD2" s="17">
        <v>512</v>
      </c>
      <c r="CE2" s="9">
        <v>513</v>
      </c>
      <c r="CF2" s="9">
        <v>514</v>
      </c>
      <c r="CG2" s="9">
        <v>515</v>
      </c>
      <c r="CH2" s="9">
        <v>516</v>
      </c>
      <c r="CI2" s="9">
        <v>517</v>
      </c>
      <c r="CJ2" s="9">
        <v>518</v>
      </c>
      <c r="CK2" s="9">
        <v>519</v>
      </c>
      <c r="CL2" s="9">
        <v>520</v>
      </c>
      <c r="CM2" s="17">
        <v>521</v>
      </c>
      <c r="CN2" s="9">
        <v>522</v>
      </c>
      <c r="CO2" s="9">
        <v>523</v>
      </c>
      <c r="CP2" s="9">
        <v>524</v>
      </c>
      <c r="CQ2" s="17">
        <v>525</v>
      </c>
      <c r="CR2" s="9">
        <v>526</v>
      </c>
      <c r="CS2" s="9">
        <v>527</v>
      </c>
      <c r="CT2" s="9">
        <v>528</v>
      </c>
      <c r="CU2" s="9">
        <v>529</v>
      </c>
      <c r="CV2" s="9">
        <v>530</v>
      </c>
      <c r="CW2" s="9">
        <v>531</v>
      </c>
      <c r="CX2" s="9">
        <v>532</v>
      </c>
      <c r="CY2" s="9">
        <v>533</v>
      </c>
      <c r="CZ2" s="9">
        <v>534</v>
      </c>
      <c r="DA2" s="9">
        <v>535</v>
      </c>
      <c r="DB2" s="9">
        <v>536</v>
      </c>
      <c r="DC2" s="17">
        <v>537</v>
      </c>
      <c r="DD2" s="9">
        <v>538</v>
      </c>
      <c r="DE2" s="9">
        <v>539</v>
      </c>
      <c r="DF2" s="9">
        <v>540</v>
      </c>
      <c r="DG2" s="9">
        <v>541</v>
      </c>
      <c r="DH2" s="9">
        <v>542</v>
      </c>
      <c r="DI2" s="9">
        <v>543</v>
      </c>
      <c r="DJ2" s="9">
        <v>545</v>
      </c>
      <c r="DK2" s="9">
        <v>546</v>
      </c>
      <c r="DL2" s="17">
        <v>547</v>
      </c>
      <c r="DM2" s="9">
        <v>548</v>
      </c>
      <c r="DN2" s="9">
        <v>549</v>
      </c>
      <c r="DO2" s="17">
        <v>552</v>
      </c>
      <c r="DP2" s="17">
        <v>553</v>
      </c>
      <c r="DQ2" s="17">
        <v>554</v>
      </c>
      <c r="DR2" s="17">
        <v>555</v>
      </c>
      <c r="DS2" s="9">
        <v>556</v>
      </c>
      <c r="DT2" s="9">
        <v>557</v>
      </c>
      <c r="DU2" s="9">
        <v>559</v>
      </c>
      <c r="DV2" s="9">
        <v>560</v>
      </c>
      <c r="DW2" s="9">
        <v>561</v>
      </c>
      <c r="DX2" s="9">
        <v>562</v>
      </c>
      <c r="DY2" s="9">
        <v>563</v>
      </c>
      <c r="DZ2" s="9">
        <v>564</v>
      </c>
      <c r="EA2" s="9">
        <v>565</v>
      </c>
      <c r="EB2" s="9">
        <v>566</v>
      </c>
      <c r="EC2" s="9">
        <v>4201</v>
      </c>
    </row>
    <row r="3" spans="1:133" s="10" customFormat="1" ht="25.9" customHeight="1" x14ac:dyDescent="0.25">
      <c r="A3" s="11">
        <v>2</v>
      </c>
      <c r="B3" s="11">
        <v>19219</v>
      </c>
      <c r="C3" s="12" t="s">
        <v>5</v>
      </c>
      <c r="D3" s="11">
        <v>3284683</v>
      </c>
      <c r="E3" s="12" t="s">
        <v>6</v>
      </c>
      <c r="F3" s="19">
        <v>156</v>
      </c>
      <c r="G3" s="13">
        <v>108</v>
      </c>
      <c r="H3" s="13">
        <v>120</v>
      </c>
      <c r="I3" s="14"/>
      <c r="J3" s="13">
        <v>60</v>
      </c>
      <c r="K3" s="13">
        <v>30</v>
      </c>
      <c r="L3" s="13">
        <v>60</v>
      </c>
      <c r="M3" s="13">
        <v>138</v>
      </c>
      <c r="N3" s="13">
        <v>180</v>
      </c>
      <c r="O3" s="13">
        <v>300</v>
      </c>
      <c r="P3" s="19">
        <v>12</v>
      </c>
      <c r="Q3" s="13">
        <v>300</v>
      </c>
      <c r="R3" s="13">
        <v>90</v>
      </c>
      <c r="S3" s="19">
        <v>114</v>
      </c>
      <c r="T3" s="13">
        <v>120</v>
      </c>
      <c r="U3" s="14"/>
      <c r="V3" s="13">
        <v>30</v>
      </c>
      <c r="W3" s="13">
        <v>60</v>
      </c>
      <c r="X3" s="19">
        <v>0</v>
      </c>
      <c r="Y3" s="13">
        <v>120</v>
      </c>
      <c r="Z3" s="13">
        <v>120</v>
      </c>
      <c r="AA3" s="13">
        <v>480</v>
      </c>
      <c r="AB3" s="13">
        <v>24</v>
      </c>
      <c r="AC3" s="14"/>
      <c r="AD3" s="19">
        <v>36</v>
      </c>
      <c r="AE3" s="13">
        <v>96</v>
      </c>
      <c r="AF3" s="13">
        <v>60</v>
      </c>
      <c r="AG3" s="18"/>
      <c r="AH3" s="13">
        <v>420</v>
      </c>
      <c r="AI3" s="13">
        <v>120</v>
      </c>
      <c r="AJ3" s="13">
        <v>60</v>
      </c>
      <c r="AK3" s="13">
        <v>270</v>
      </c>
      <c r="AL3" s="13">
        <v>252</v>
      </c>
      <c r="AM3" s="13">
        <v>60</v>
      </c>
      <c r="AN3" s="13">
        <v>150</v>
      </c>
      <c r="AO3" s="13">
        <v>120</v>
      </c>
      <c r="AP3" s="13">
        <v>300</v>
      </c>
      <c r="AQ3" s="13">
        <v>342</v>
      </c>
      <c r="AR3" s="13">
        <v>60</v>
      </c>
      <c r="AS3" s="19">
        <v>102</v>
      </c>
      <c r="AT3" s="18"/>
      <c r="AU3" s="13">
        <v>54</v>
      </c>
      <c r="AV3" s="13">
        <v>30</v>
      </c>
      <c r="AW3" s="13">
        <v>0</v>
      </c>
      <c r="AX3" s="13">
        <v>30</v>
      </c>
      <c r="AY3" s="13">
        <v>180</v>
      </c>
      <c r="AZ3" s="13">
        <v>60</v>
      </c>
      <c r="BA3" s="13">
        <v>150</v>
      </c>
      <c r="BB3" s="19">
        <v>30</v>
      </c>
      <c r="BC3" s="13">
        <v>78</v>
      </c>
      <c r="BD3" s="13">
        <v>30</v>
      </c>
      <c r="BE3" s="19">
        <v>42</v>
      </c>
      <c r="BF3" s="13">
        <v>18</v>
      </c>
      <c r="BG3" s="19">
        <v>120</v>
      </c>
      <c r="BH3" s="13">
        <v>150</v>
      </c>
      <c r="BI3" s="14"/>
      <c r="BJ3" s="13">
        <v>120</v>
      </c>
      <c r="BK3" s="13">
        <v>60</v>
      </c>
      <c r="BL3" s="13">
        <v>30</v>
      </c>
      <c r="BM3" s="13">
        <v>30</v>
      </c>
      <c r="BN3" s="13">
        <v>2020</v>
      </c>
      <c r="BO3" s="13">
        <v>30</v>
      </c>
      <c r="BP3" s="13">
        <v>570</v>
      </c>
      <c r="BQ3" s="13">
        <v>162</v>
      </c>
      <c r="BR3" s="13">
        <v>300</v>
      </c>
      <c r="BS3" s="19">
        <v>30</v>
      </c>
      <c r="BT3" s="19">
        <v>0</v>
      </c>
      <c r="BU3" s="13">
        <v>48</v>
      </c>
      <c r="BV3" s="13">
        <v>12</v>
      </c>
      <c r="BW3" s="13">
        <v>282</v>
      </c>
      <c r="BX3" s="13">
        <v>222</v>
      </c>
      <c r="BY3" s="13">
        <v>120</v>
      </c>
      <c r="BZ3" s="14"/>
      <c r="CA3" s="14"/>
      <c r="CB3" s="13">
        <v>30</v>
      </c>
      <c r="CC3" s="13">
        <v>90</v>
      </c>
      <c r="CD3" s="19">
        <v>42</v>
      </c>
      <c r="CE3" s="13">
        <v>0</v>
      </c>
      <c r="CF3" s="13">
        <v>270</v>
      </c>
      <c r="CG3" s="13">
        <v>120</v>
      </c>
      <c r="CH3" s="13">
        <v>360</v>
      </c>
      <c r="CI3" s="13">
        <v>30</v>
      </c>
      <c r="CJ3" s="13">
        <v>48</v>
      </c>
      <c r="CK3" s="14"/>
      <c r="CL3" s="14"/>
      <c r="CM3" s="19">
        <v>12</v>
      </c>
      <c r="CN3" s="13">
        <v>138</v>
      </c>
      <c r="CO3" s="13">
        <v>12</v>
      </c>
      <c r="CP3" s="13">
        <v>108</v>
      </c>
      <c r="CQ3" s="19">
        <v>6</v>
      </c>
      <c r="CR3" s="13">
        <v>18</v>
      </c>
      <c r="CS3" s="13">
        <v>30</v>
      </c>
      <c r="CT3" s="13">
        <v>12</v>
      </c>
      <c r="CU3" s="13">
        <v>30</v>
      </c>
      <c r="CV3" s="13">
        <v>390</v>
      </c>
      <c r="CW3" s="13">
        <v>12</v>
      </c>
      <c r="CX3" s="13">
        <v>48</v>
      </c>
      <c r="CY3" s="14"/>
      <c r="CZ3" s="13">
        <v>48</v>
      </c>
      <c r="DA3" s="14"/>
      <c r="DB3" s="14"/>
      <c r="DC3" s="19">
        <v>18</v>
      </c>
      <c r="DD3" s="13">
        <v>30</v>
      </c>
      <c r="DE3" s="14"/>
      <c r="DF3" s="13">
        <v>36</v>
      </c>
      <c r="DG3" s="13">
        <v>30</v>
      </c>
      <c r="DH3" s="13">
        <v>30</v>
      </c>
      <c r="DI3" s="14"/>
      <c r="DJ3" s="14"/>
      <c r="DK3" s="13">
        <v>42</v>
      </c>
      <c r="DL3" s="19">
        <v>0</v>
      </c>
      <c r="DM3" s="13">
        <v>120</v>
      </c>
      <c r="DN3" s="13">
        <v>48</v>
      </c>
      <c r="DO3" s="19">
        <v>0</v>
      </c>
      <c r="DP3" s="18"/>
      <c r="DQ3" s="19">
        <v>0</v>
      </c>
      <c r="DR3" s="18"/>
      <c r="DS3" s="14"/>
      <c r="DT3" s="14"/>
      <c r="DU3" s="14"/>
      <c r="DV3" s="14"/>
      <c r="DW3" s="13">
        <v>18</v>
      </c>
      <c r="DX3" s="13">
        <v>30</v>
      </c>
      <c r="DY3" s="14"/>
      <c r="DZ3" s="13">
        <v>18</v>
      </c>
      <c r="EA3" s="13">
        <v>120</v>
      </c>
      <c r="EB3" s="13">
        <v>60</v>
      </c>
      <c r="EC3" s="13">
        <v>0</v>
      </c>
    </row>
    <row r="4" spans="1:133" s="10" customFormat="1" ht="25.9" customHeight="1" x14ac:dyDescent="0.25">
      <c r="A4" s="11">
        <v>2</v>
      </c>
      <c r="B4" s="11">
        <v>19219</v>
      </c>
      <c r="C4" s="12" t="s">
        <v>5</v>
      </c>
      <c r="D4" s="11">
        <v>3352387</v>
      </c>
      <c r="E4" s="12" t="s">
        <v>7</v>
      </c>
      <c r="F4" s="19">
        <v>462</v>
      </c>
      <c r="G4" s="13">
        <v>168</v>
      </c>
      <c r="H4" s="13">
        <v>360</v>
      </c>
      <c r="I4" s="13">
        <v>228</v>
      </c>
      <c r="J4" s="13">
        <v>420</v>
      </c>
      <c r="K4" s="13">
        <v>180</v>
      </c>
      <c r="L4" s="13">
        <v>180</v>
      </c>
      <c r="M4" s="13">
        <v>150</v>
      </c>
      <c r="N4" s="13">
        <v>240</v>
      </c>
      <c r="O4" s="13">
        <v>300</v>
      </c>
      <c r="P4" s="19">
        <v>90</v>
      </c>
      <c r="Q4" s="13">
        <v>660</v>
      </c>
      <c r="R4" s="13">
        <v>180</v>
      </c>
      <c r="S4" s="19">
        <v>66</v>
      </c>
      <c r="T4" s="13">
        <v>180</v>
      </c>
      <c r="U4" s="13">
        <v>240</v>
      </c>
      <c r="V4" s="13">
        <v>60</v>
      </c>
      <c r="W4" s="13">
        <v>390</v>
      </c>
      <c r="X4" s="19">
        <v>150</v>
      </c>
      <c r="Y4" s="13">
        <v>240</v>
      </c>
      <c r="Z4" s="13">
        <v>120</v>
      </c>
      <c r="AA4" s="13">
        <v>600</v>
      </c>
      <c r="AB4" s="13">
        <v>216</v>
      </c>
      <c r="AC4" s="13">
        <v>210</v>
      </c>
      <c r="AD4" s="19">
        <v>114</v>
      </c>
      <c r="AE4" s="13">
        <v>228</v>
      </c>
      <c r="AF4" s="13">
        <v>192</v>
      </c>
      <c r="AG4" s="19">
        <v>18</v>
      </c>
      <c r="AH4" s="13">
        <v>732</v>
      </c>
      <c r="AI4" s="13">
        <v>90</v>
      </c>
      <c r="AJ4" s="13">
        <v>180</v>
      </c>
      <c r="AK4" s="13">
        <v>342</v>
      </c>
      <c r="AL4" s="13">
        <v>528</v>
      </c>
      <c r="AM4" s="13">
        <v>360</v>
      </c>
      <c r="AN4" s="13">
        <v>210</v>
      </c>
      <c r="AO4" s="13">
        <v>300</v>
      </c>
      <c r="AP4" s="13">
        <v>420</v>
      </c>
      <c r="AQ4" s="13">
        <v>690</v>
      </c>
      <c r="AR4" s="13">
        <v>600</v>
      </c>
      <c r="AS4" s="19">
        <v>120</v>
      </c>
      <c r="AT4" s="19">
        <v>60</v>
      </c>
      <c r="AU4" s="13">
        <v>216</v>
      </c>
      <c r="AV4" s="13">
        <v>72</v>
      </c>
      <c r="AW4" s="13">
        <v>180</v>
      </c>
      <c r="AX4" s="13">
        <v>180</v>
      </c>
      <c r="AY4" s="13">
        <v>720</v>
      </c>
      <c r="AZ4" s="13">
        <v>90</v>
      </c>
      <c r="BA4" s="13">
        <v>330</v>
      </c>
      <c r="BB4" s="19">
        <v>48</v>
      </c>
      <c r="BC4" s="13">
        <v>60</v>
      </c>
      <c r="BD4" s="13">
        <v>30</v>
      </c>
      <c r="BE4" s="19">
        <v>84</v>
      </c>
      <c r="BF4" s="13">
        <v>240</v>
      </c>
      <c r="BG4" s="19">
        <v>60</v>
      </c>
      <c r="BH4" s="13">
        <v>180</v>
      </c>
      <c r="BI4" s="13">
        <v>300</v>
      </c>
      <c r="BJ4" s="13">
        <v>210</v>
      </c>
      <c r="BK4" s="13">
        <v>480</v>
      </c>
      <c r="BL4" s="13">
        <v>156</v>
      </c>
      <c r="BM4" s="13">
        <v>258</v>
      </c>
      <c r="BN4" s="13">
        <v>2964</v>
      </c>
      <c r="BO4" s="13">
        <v>1320</v>
      </c>
      <c r="BP4" s="13">
        <v>510</v>
      </c>
      <c r="BQ4" s="13">
        <v>300</v>
      </c>
      <c r="BR4" s="13">
        <v>540</v>
      </c>
      <c r="BS4" s="19">
        <v>30</v>
      </c>
      <c r="BT4" s="19">
        <v>54</v>
      </c>
      <c r="BU4" s="13">
        <v>156</v>
      </c>
      <c r="BV4" s="13">
        <v>36</v>
      </c>
      <c r="BW4" s="13">
        <v>960</v>
      </c>
      <c r="BX4" s="13">
        <v>690</v>
      </c>
      <c r="BY4" s="13">
        <v>120</v>
      </c>
      <c r="BZ4" s="13">
        <v>90</v>
      </c>
      <c r="CA4" s="14"/>
      <c r="CB4" s="13">
        <v>30</v>
      </c>
      <c r="CC4" s="13">
        <v>270</v>
      </c>
      <c r="CD4" s="19">
        <v>60</v>
      </c>
      <c r="CE4" s="13">
        <v>60</v>
      </c>
      <c r="CF4" s="13">
        <v>480</v>
      </c>
      <c r="CG4" s="13">
        <v>360</v>
      </c>
      <c r="CH4" s="13">
        <v>390</v>
      </c>
      <c r="CI4" s="13">
        <v>102</v>
      </c>
      <c r="CJ4" s="13">
        <v>108</v>
      </c>
      <c r="CK4" s="13">
        <v>150</v>
      </c>
      <c r="CL4" s="13">
        <v>24</v>
      </c>
      <c r="CM4" s="19">
        <v>42</v>
      </c>
      <c r="CN4" s="13">
        <v>210</v>
      </c>
      <c r="CO4" s="13">
        <v>24</v>
      </c>
      <c r="CP4" s="13">
        <v>132</v>
      </c>
      <c r="CQ4" s="19">
        <v>12</v>
      </c>
      <c r="CR4" s="13">
        <v>42</v>
      </c>
      <c r="CS4" s="13">
        <v>42</v>
      </c>
      <c r="CT4" s="13">
        <v>54</v>
      </c>
      <c r="CU4" s="13">
        <v>90</v>
      </c>
      <c r="CV4" s="13">
        <v>504</v>
      </c>
      <c r="CW4" s="13">
        <v>48</v>
      </c>
      <c r="CX4" s="13">
        <v>66</v>
      </c>
      <c r="CY4" s="13">
        <v>30</v>
      </c>
      <c r="CZ4" s="13">
        <v>72</v>
      </c>
      <c r="DA4" s="13">
        <v>30</v>
      </c>
      <c r="DB4" s="13">
        <v>30</v>
      </c>
      <c r="DC4" s="19">
        <v>24</v>
      </c>
      <c r="DD4" s="13">
        <v>30</v>
      </c>
      <c r="DE4" s="13">
        <v>30</v>
      </c>
      <c r="DF4" s="13">
        <v>138</v>
      </c>
      <c r="DG4" s="13">
        <v>60</v>
      </c>
      <c r="DH4" s="13">
        <v>18</v>
      </c>
      <c r="DI4" s="13">
        <v>24</v>
      </c>
      <c r="DJ4" s="13">
        <v>54</v>
      </c>
      <c r="DK4" s="14"/>
      <c r="DL4" s="19">
        <v>48</v>
      </c>
      <c r="DM4" s="13">
        <v>120</v>
      </c>
      <c r="DN4" s="13">
        <v>18</v>
      </c>
      <c r="DO4" s="19">
        <v>30</v>
      </c>
      <c r="DP4" s="19">
        <v>18</v>
      </c>
      <c r="DQ4" s="19">
        <v>18</v>
      </c>
      <c r="DR4" s="19">
        <v>60</v>
      </c>
      <c r="DS4" s="13">
        <v>42</v>
      </c>
      <c r="DT4" s="13">
        <v>12</v>
      </c>
      <c r="DU4" s="14"/>
      <c r="DV4" s="13">
        <v>60</v>
      </c>
      <c r="DW4" s="13">
        <v>18</v>
      </c>
      <c r="DX4" s="13">
        <v>30</v>
      </c>
      <c r="DY4" s="13">
        <v>12</v>
      </c>
      <c r="DZ4" s="13">
        <v>30</v>
      </c>
      <c r="EA4" s="13">
        <v>120</v>
      </c>
      <c r="EB4" s="13">
        <v>60</v>
      </c>
      <c r="EC4" s="14"/>
    </row>
    <row r="5" spans="1:133" s="10" customFormat="1" ht="25.9" customHeight="1" x14ac:dyDescent="0.25">
      <c r="A5" s="11">
        <v>2</v>
      </c>
      <c r="B5" s="11">
        <v>19219</v>
      </c>
      <c r="C5" s="12" t="s">
        <v>5</v>
      </c>
      <c r="D5" s="11">
        <v>3360436</v>
      </c>
      <c r="E5" s="12" t="s">
        <v>8</v>
      </c>
      <c r="F5" s="19">
        <v>66</v>
      </c>
      <c r="G5" s="13">
        <v>78</v>
      </c>
      <c r="H5" s="13">
        <v>960</v>
      </c>
      <c r="I5" s="13">
        <v>12</v>
      </c>
      <c r="J5" s="13">
        <v>12</v>
      </c>
      <c r="K5" s="14"/>
      <c r="L5" s="13">
        <v>240</v>
      </c>
      <c r="M5" s="13">
        <v>120</v>
      </c>
      <c r="N5" s="13">
        <v>360</v>
      </c>
      <c r="O5" s="13">
        <v>300</v>
      </c>
      <c r="P5" s="19">
        <v>24</v>
      </c>
      <c r="Q5" s="13">
        <v>90</v>
      </c>
      <c r="R5" s="13">
        <v>18</v>
      </c>
      <c r="S5" s="19">
        <v>30</v>
      </c>
      <c r="T5" s="14"/>
      <c r="U5" s="13">
        <v>300</v>
      </c>
      <c r="V5" s="14"/>
      <c r="W5" s="13">
        <v>150</v>
      </c>
      <c r="X5" s="19">
        <v>120</v>
      </c>
      <c r="Y5" s="13">
        <v>30</v>
      </c>
      <c r="Z5" s="13">
        <v>48</v>
      </c>
      <c r="AA5" s="13">
        <v>180</v>
      </c>
      <c r="AB5" s="13">
        <v>222</v>
      </c>
      <c r="AC5" s="13">
        <v>30</v>
      </c>
      <c r="AD5" s="19">
        <v>150</v>
      </c>
      <c r="AE5" s="13">
        <v>30</v>
      </c>
      <c r="AF5" s="13">
        <v>360</v>
      </c>
      <c r="AG5" s="18"/>
      <c r="AH5" s="13">
        <v>300</v>
      </c>
      <c r="AI5" s="13">
        <v>30</v>
      </c>
      <c r="AJ5" s="13">
        <v>120</v>
      </c>
      <c r="AK5" s="13">
        <v>330</v>
      </c>
      <c r="AL5" s="13">
        <v>120</v>
      </c>
      <c r="AM5" s="13">
        <v>150</v>
      </c>
      <c r="AN5" s="13">
        <v>90</v>
      </c>
      <c r="AO5" s="14"/>
      <c r="AP5" s="13">
        <v>120</v>
      </c>
      <c r="AQ5" s="13">
        <v>30</v>
      </c>
      <c r="AR5" s="13">
        <v>360</v>
      </c>
      <c r="AS5" s="19">
        <v>30</v>
      </c>
      <c r="AT5" s="18"/>
      <c r="AU5" s="13">
        <v>24</v>
      </c>
      <c r="AV5" s="14"/>
      <c r="AW5" s="13">
        <v>30</v>
      </c>
      <c r="AX5" s="13">
        <v>360</v>
      </c>
      <c r="AY5" s="13">
        <v>210</v>
      </c>
      <c r="AZ5" s="14"/>
      <c r="BA5" s="13">
        <v>228</v>
      </c>
      <c r="BB5" s="18"/>
      <c r="BC5" s="13">
        <v>30</v>
      </c>
      <c r="BD5" s="14"/>
      <c r="BE5" s="19">
        <v>120</v>
      </c>
      <c r="BF5" s="14"/>
      <c r="BG5" s="18"/>
      <c r="BH5" s="13">
        <v>30</v>
      </c>
      <c r="BI5" s="13">
        <v>120</v>
      </c>
      <c r="BJ5" s="13">
        <v>138</v>
      </c>
      <c r="BK5" s="13">
        <v>18</v>
      </c>
      <c r="BL5" s="13">
        <v>66</v>
      </c>
      <c r="BM5" s="14"/>
      <c r="BN5" s="13">
        <v>1121</v>
      </c>
      <c r="BO5" s="14"/>
      <c r="BP5" s="13">
        <v>378</v>
      </c>
      <c r="BQ5" s="13">
        <v>180</v>
      </c>
      <c r="BR5" s="13">
        <v>360</v>
      </c>
      <c r="BS5" s="18"/>
      <c r="BT5" s="18"/>
      <c r="BU5" s="14"/>
      <c r="BV5" s="14"/>
      <c r="BW5" s="13">
        <v>120</v>
      </c>
      <c r="BX5" s="13">
        <v>120</v>
      </c>
      <c r="BY5" s="14"/>
      <c r="BZ5" s="14"/>
      <c r="CA5" s="14"/>
      <c r="CB5" s="14"/>
      <c r="CC5" s="13">
        <v>60</v>
      </c>
      <c r="CD5" s="18"/>
      <c r="CE5" s="14"/>
      <c r="CF5" s="13">
        <v>30</v>
      </c>
      <c r="CG5" s="13">
        <v>60</v>
      </c>
      <c r="CH5" s="14"/>
      <c r="CI5" s="13">
        <v>12</v>
      </c>
      <c r="CJ5" s="14"/>
      <c r="CK5" s="14"/>
      <c r="CL5" s="14"/>
      <c r="CM5" s="19">
        <v>30</v>
      </c>
      <c r="CN5" s="13">
        <v>120</v>
      </c>
      <c r="CO5" s="13">
        <v>30</v>
      </c>
      <c r="CP5" s="13">
        <v>24</v>
      </c>
      <c r="CQ5" s="18"/>
      <c r="CR5" s="14"/>
      <c r="CS5" s="13">
        <v>12</v>
      </c>
      <c r="CT5" s="14"/>
      <c r="CU5" s="13">
        <v>60</v>
      </c>
      <c r="CV5" s="14"/>
      <c r="CW5" s="13">
        <v>12</v>
      </c>
      <c r="CX5" s="14"/>
      <c r="CY5" s="14"/>
      <c r="CZ5" s="13">
        <v>30</v>
      </c>
      <c r="DA5" s="14"/>
      <c r="DB5" s="14"/>
      <c r="DC5" s="18"/>
      <c r="DD5" s="14"/>
      <c r="DE5" s="14"/>
      <c r="DF5" s="14"/>
      <c r="DG5" s="13">
        <v>12</v>
      </c>
      <c r="DH5" s="13">
        <v>60</v>
      </c>
      <c r="DI5" s="14"/>
      <c r="DJ5" s="14"/>
      <c r="DK5" s="14"/>
      <c r="DL5" s="18"/>
      <c r="DM5" s="14"/>
      <c r="DN5" s="14"/>
      <c r="DO5" s="18"/>
      <c r="DP5" s="18"/>
      <c r="DQ5" s="18"/>
      <c r="DR5" s="18"/>
      <c r="DS5" s="13">
        <v>6</v>
      </c>
      <c r="DT5" s="14"/>
      <c r="DU5" s="14"/>
      <c r="DV5" s="13">
        <v>12</v>
      </c>
      <c r="DW5" s="13">
        <v>12</v>
      </c>
      <c r="DX5" s="13">
        <v>6</v>
      </c>
      <c r="DY5" s="13">
        <v>6</v>
      </c>
      <c r="DZ5" s="13">
        <v>6</v>
      </c>
      <c r="EA5" s="13">
        <v>30</v>
      </c>
      <c r="EB5" s="13">
        <v>30</v>
      </c>
      <c r="EC5" s="13">
        <v>12</v>
      </c>
    </row>
    <row r="6" spans="1:133" s="10" customFormat="1" ht="25.9" customHeight="1" x14ac:dyDescent="0.25">
      <c r="A6" s="11">
        <v>2</v>
      </c>
      <c r="B6" s="11">
        <v>19219</v>
      </c>
      <c r="C6" s="12" t="s">
        <v>5</v>
      </c>
      <c r="D6" s="11">
        <v>3373113</v>
      </c>
      <c r="E6" s="12" t="s">
        <v>11</v>
      </c>
      <c r="F6" s="18"/>
      <c r="G6" s="13">
        <v>360</v>
      </c>
      <c r="H6" s="13">
        <v>420</v>
      </c>
      <c r="I6" s="13">
        <v>300</v>
      </c>
      <c r="J6" s="13">
        <v>600</v>
      </c>
      <c r="K6" s="13">
        <v>600</v>
      </c>
      <c r="L6" s="13">
        <v>420</v>
      </c>
      <c r="M6" s="13">
        <v>960</v>
      </c>
      <c r="N6" s="13">
        <v>1080</v>
      </c>
      <c r="O6" s="13">
        <v>1200</v>
      </c>
      <c r="P6" s="19">
        <v>720</v>
      </c>
      <c r="Q6" s="13">
        <v>1080</v>
      </c>
      <c r="R6" s="13">
        <v>600</v>
      </c>
      <c r="S6" s="19">
        <v>958</v>
      </c>
      <c r="T6" s="13">
        <v>180</v>
      </c>
      <c r="U6" s="13">
        <v>600</v>
      </c>
      <c r="V6" s="13">
        <v>300</v>
      </c>
      <c r="W6" s="13">
        <v>1200</v>
      </c>
      <c r="X6" s="19">
        <v>60</v>
      </c>
      <c r="Y6" s="13">
        <v>900</v>
      </c>
      <c r="Z6" s="13">
        <v>780</v>
      </c>
      <c r="AA6" s="13">
        <v>300</v>
      </c>
      <c r="AB6" s="13">
        <v>840</v>
      </c>
      <c r="AC6" s="13">
        <v>480</v>
      </c>
      <c r="AD6" s="19">
        <v>240</v>
      </c>
      <c r="AE6" s="13">
        <v>1200</v>
      </c>
      <c r="AF6" s="13">
        <v>600</v>
      </c>
      <c r="AG6" s="19">
        <v>0</v>
      </c>
      <c r="AH6" s="13">
        <v>1200</v>
      </c>
      <c r="AI6" s="13">
        <v>420</v>
      </c>
      <c r="AJ6" s="13">
        <v>300</v>
      </c>
      <c r="AK6" s="13">
        <v>300</v>
      </c>
      <c r="AL6" s="13">
        <v>600</v>
      </c>
      <c r="AM6" s="13">
        <v>300</v>
      </c>
      <c r="AN6" s="13">
        <v>480</v>
      </c>
      <c r="AO6" s="13">
        <v>420</v>
      </c>
      <c r="AP6" s="13">
        <v>1200</v>
      </c>
      <c r="AQ6" s="13">
        <v>1800</v>
      </c>
      <c r="AR6" s="13">
        <v>900</v>
      </c>
      <c r="AS6" s="19">
        <v>480</v>
      </c>
      <c r="AT6" s="19">
        <v>120</v>
      </c>
      <c r="AU6" s="13">
        <v>420</v>
      </c>
      <c r="AV6" s="13">
        <v>240</v>
      </c>
      <c r="AW6" s="13">
        <v>300</v>
      </c>
      <c r="AX6" s="13">
        <v>600</v>
      </c>
      <c r="AY6" s="13">
        <v>300</v>
      </c>
      <c r="AZ6" s="13">
        <v>600</v>
      </c>
      <c r="BA6" s="13">
        <v>600</v>
      </c>
      <c r="BB6" s="19">
        <v>240</v>
      </c>
      <c r="BC6" s="13">
        <v>300</v>
      </c>
      <c r="BD6" s="13">
        <v>240</v>
      </c>
      <c r="BE6" s="19">
        <v>600</v>
      </c>
      <c r="BF6" s="13">
        <v>720</v>
      </c>
      <c r="BG6" s="19">
        <v>360</v>
      </c>
      <c r="BH6" s="13">
        <v>900</v>
      </c>
      <c r="BI6" s="13">
        <v>780</v>
      </c>
      <c r="BJ6" s="13">
        <v>1500</v>
      </c>
      <c r="BK6" s="13">
        <v>900</v>
      </c>
      <c r="BL6" s="13">
        <v>900</v>
      </c>
      <c r="BM6" s="13">
        <v>780</v>
      </c>
      <c r="BN6" s="13">
        <v>18900</v>
      </c>
      <c r="BO6" s="13">
        <v>2160</v>
      </c>
      <c r="BP6" s="13">
        <v>1320</v>
      </c>
      <c r="BQ6" s="13">
        <v>600</v>
      </c>
      <c r="BR6" s="13">
        <v>600</v>
      </c>
      <c r="BS6" s="18"/>
      <c r="BT6" s="19">
        <v>120</v>
      </c>
      <c r="BU6" s="13">
        <v>780</v>
      </c>
      <c r="BV6" s="13">
        <v>300</v>
      </c>
      <c r="BW6" s="13">
        <v>1500</v>
      </c>
      <c r="BX6" s="13">
        <v>1320</v>
      </c>
      <c r="BY6" s="13">
        <v>600</v>
      </c>
      <c r="BZ6" s="14"/>
      <c r="CA6" s="13">
        <v>120</v>
      </c>
      <c r="CB6" s="13">
        <v>180</v>
      </c>
      <c r="CC6" s="13">
        <v>540</v>
      </c>
      <c r="CD6" s="19">
        <v>300</v>
      </c>
      <c r="CE6" s="13">
        <v>480</v>
      </c>
      <c r="CF6" s="13">
        <v>600</v>
      </c>
      <c r="CG6" s="13">
        <v>780</v>
      </c>
      <c r="CH6" s="13">
        <v>1980</v>
      </c>
      <c r="CI6" s="13">
        <v>540</v>
      </c>
      <c r="CJ6" s="13">
        <v>660</v>
      </c>
      <c r="CK6" s="13">
        <v>600</v>
      </c>
      <c r="CL6" s="13">
        <v>120</v>
      </c>
      <c r="CM6" s="19">
        <v>120</v>
      </c>
      <c r="CN6" s="13">
        <v>1560</v>
      </c>
      <c r="CO6" s="13">
        <v>120</v>
      </c>
      <c r="CP6" s="13">
        <v>360</v>
      </c>
      <c r="CQ6" s="19">
        <v>180</v>
      </c>
      <c r="CR6" s="13">
        <v>300</v>
      </c>
      <c r="CS6" s="13">
        <v>120</v>
      </c>
      <c r="CT6" s="13">
        <v>60</v>
      </c>
      <c r="CU6" s="13">
        <v>600</v>
      </c>
      <c r="CV6" s="13">
        <v>180</v>
      </c>
      <c r="CW6" s="13">
        <v>60</v>
      </c>
      <c r="CX6" s="13">
        <v>300</v>
      </c>
      <c r="CY6" s="13">
        <v>480</v>
      </c>
      <c r="CZ6" s="13">
        <v>300</v>
      </c>
      <c r="DA6" s="13">
        <v>180</v>
      </c>
      <c r="DB6" s="13">
        <v>120</v>
      </c>
      <c r="DC6" s="19">
        <v>120</v>
      </c>
      <c r="DD6" s="14"/>
      <c r="DE6" s="13">
        <v>300</v>
      </c>
      <c r="DF6" s="13">
        <v>539</v>
      </c>
      <c r="DG6" s="13">
        <v>180</v>
      </c>
      <c r="DH6" s="13">
        <v>180</v>
      </c>
      <c r="DI6" s="14"/>
      <c r="DJ6" s="13">
        <v>120</v>
      </c>
      <c r="DK6" s="13">
        <v>60</v>
      </c>
      <c r="DL6" s="18"/>
      <c r="DM6" s="14"/>
      <c r="DN6" s="13">
        <v>60</v>
      </c>
      <c r="DO6" s="19">
        <v>240</v>
      </c>
      <c r="DP6" s="18"/>
      <c r="DQ6" s="19">
        <v>300</v>
      </c>
      <c r="DR6" s="18"/>
      <c r="DS6" s="13">
        <v>180</v>
      </c>
      <c r="DT6" s="13">
        <v>180</v>
      </c>
      <c r="DU6" s="14"/>
      <c r="DV6" s="14"/>
      <c r="DW6" s="13">
        <v>120</v>
      </c>
      <c r="DX6" s="13">
        <v>300</v>
      </c>
      <c r="DY6" s="14"/>
      <c r="DZ6" s="13">
        <v>180</v>
      </c>
      <c r="EA6" s="13">
        <v>600</v>
      </c>
      <c r="EB6" s="13">
        <v>300</v>
      </c>
      <c r="EC6" s="13">
        <v>60</v>
      </c>
    </row>
    <row r="7" spans="1:133" s="10" customFormat="1" ht="25.9" customHeight="1" x14ac:dyDescent="0.25">
      <c r="A7" s="11">
        <v>2</v>
      </c>
      <c r="B7" s="11">
        <v>19219</v>
      </c>
      <c r="C7" s="12" t="s">
        <v>5</v>
      </c>
      <c r="D7" s="11">
        <v>3384346</v>
      </c>
      <c r="E7" s="12" t="s">
        <v>9</v>
      </c>
      <c r="F7" s="18"/>
      <c r="G7" s="13">
        <v>84</v>
      </c>
      <c r="H7" s="13">
        <v>36</v>
      </c>
      <c r="I7" s="13">
        <v>48</v>
      </c>
      <c r="J7" s="13">
        <v>36</v>
      </c>
      <c r="K7" s="13">
        <v>90</v>
      </c>
      <c r="L7" s="14"/>
      <c r="M7" s="13">
        <v>60</v>
      </c>
      <c r="N7" s="13">
        <v>30</v>
      </c>
      <c r="O7" s="13">
        <v>120</v>
      </c>
      <c r="P7" s="19">
        <v>42</v>
      </c>
      <c r="Q7" s="13">
        <v>180</v>
      </c>
      <c r="R7" s="13">
        <v>60</v>
      </c>
      <c r="S7" s="19">
        <v>24</v>
      </c>
      <c r="T7" s="13">
        <v>54</v>
      </c>
      <c r="U7" s="14"/>
      <c r="V7" s="13">
        <v>30</v>
      </c>
      <c r="W7" s="13">
        <v>42</v>
      </c>
      <c r="X7" s="19">
        <v>12</v>
      </c>
      <c r="Y7" s="13">
        <v>60</v>
      </c>
      <c r="Z7" s="13">
        <v>90</v>
      </c>
      <c r="AA7" s="13">
        <v>240</v>
      </c>
      <c r="AB7" s="13">
        <v>36</v>
      </c>
      <c r="AC7" s="13">
        <v>90</v>
      </c>
      <c r="AD7" s="19">
        <v>30</v>
      </c>
      <c r="AE7" s="13">
        <v>18</v>
      </c>
      <c r="AF7" s="13">
        <v>18</v>
      </c>
      <c r="AG7" s="18"/>
      <c r="AH7" s="13">
        <v>210</v>
      </c>
      <c r="AI7" s="13">
        <v>30</v>
      </c>
      <c r="AJ7" s="13">
        <v>30</v>
      </c>
      <c r="AK7" s="13">
        <v>24</v>
      </c>
      <c r="AL7" s="13">
        <v>108</v>
      </c>
      <c r="AM7" s="13">
        <v>24</v>
      </c>
      <c r="AN7" s="13">
        <v>60</v>
      </c>
      <c r="AO7" s="13">
        <v>60</v>
      </c>
      <c r="AP7" s="13">
        <v>60</v>
      </c>
      <c r="AQ7" s="13">
        <v>180</v>
      </c>
      <c r="AR7" s="13">
        <v>120</v>
      </c>
      <c r="AS7" s="19">
        <v>60</v>
      </c>
      <c r="AT7" s="19">
        <v>36</v>
      </c>
      <c r="AU7" s="13">
        <v>30</v>
      </c>
      <c r="AV7" s="13">
        <v>12</v>
      </c>
      <c r="AW7" s="13">
        <v>60</v>
      </c>
      <c r="AX7" s="13">
        <v>90</v>
      </c>
      <c r="AY7" s="14"/>
      <c r="AZ7" s="13">
        <v>60</v>
      </c>
      <c r="BA7" s="13">
        <v>90</v>
      </c>
      <c r="BB7" s="19">
        <v>30</v>
      </c>
      <c r="BC7" s="13">
        <v>18</v>
      </c>
      <c r="BD7" s="13">
        <v>18</v>
      </c>
      <c r="BE7" s="19">
        <v>12</v>
      </c>
      <c r="BF7" s="13">
        <v>24</v>
      </c>
      <c r="BG7" s="18"/>
      <c r="BH7" s="13">
        <v>60</v>
      </c>
      <c r="BI7" s="13">
        <v>90</v>
      </c>
      <c r="BJ7" s="13">
        <v>204</v>
      </c>
      <c r="BK7" s="13">
        <v>42</v>
      </c>
      <c r="BL7" s="13">
        <v>60</v>
      </c>
      <c r="BM7" s="13">
        <v>84</v>
      </c>
      <c r="BN7" s="13">
        <v>900</v>
      </c>
      <c r="BO7" s="13">
        <v>120</v>
      </c>
      <c r="BP7" s="13">
        <v>180</v>
      </c>
      <c r="BQ7" s="13">
        <v>30</v>
      </c>
      <c r="BR7" s="14"/>
      <c r="BS7" s="18"/>
      <c r="BT7" s="19">
        <v>30</v>
      </c>
      <c r="BU7" s="13">
        <v>42</v>
      </c>
      <c r="BV7" s="13">
        <v>18</v>
      </c>
      <c r="BW7" s="13">
        <v>102</v>
      </c>
      <c r="BX7" s="13">
        <v>84</v>
      </c>
      <c r="BY7" s="13">
        <v>48</v>
      </c>
      <c r="BZ7" s="13">
        <v>18</v>
      </c>
      <c r="CA7" s="13">
        <v>12</v>
      </c>
      <c r="CB7" s="13">
        <v>12</v>
      </c>
      <c r="CC7" s="13">
        <v>48</v>
      </c>
      <c r="CD7" s="18"/>
      <c r="CE7" s="13">
        <v>36</v>
      </c>
      <c r="CF7" s="13">
        <v>60</v>
      </c>
      <c r="CG7" s="13">
        <v>120</v>
      </c>
      <c r="CH7" s="13">
        <v>48</v>
      </c>
      <c r="CI7" s="13">
        <v>30</v>
      </c>
      <c r="CJ7" s="13">
        <v>30</v>
      </c>
      <c r="CK7" s="13">
        <v>6</v>
      </c>
      <c r="CL7" s="14"/>
      <c r="CM7" s="19">
        <v>42</v>
      </c>
      <c r="CN7" s="13">
        <v>126</v>
      </c>
      <c r="CO7" s="13">
        <v>6</v>
      </c>
      <c r="CP7" s="13">
        <v>30</v>
      </c>
      <c r="CQ7" s="19">
        <v>12</v>
      </c>
      <c r="CR7" s="14"/>
      <c r="CS7" s="13">
        <v>24</v>
      </c>
      <c r="CT7" s="13">
        <v>12</v>
      </c>
      <c r="CU7" s="13">
        <v>60</v>
      </c>
      <c r="CV7" s="13">
        <v>90</v>
      </c>
      <c r="CW7" s="13">
        <v>18</v>
      </c>
      <c r="CX7" s="13">
        <v>18</v>
      </c>
      <c r="CY7" s="14"/>
      <c r="CZ7" s="13">
        <v>30</v>
      </c>
      <c r="DA7" s="14"/>
      <c r="DB7" s="14"/>
      <c r="DC7" s="18"/>
      <c r="DD7" s="13">
        <v>30</v>
      </c>
      <c r="DE7" s="14"/>
      <c r="DF7" s="14"/>
      <c r="DG7" s="14"/>
      <c r="DH7" s="13">
        <v>6</v>
      </c>
      <c r="DI7" s="14"/>
      <c r="DJ7" s="13">
        <v>12</v>
      </c>
      <c r="DK7" s="13">
        <v>30</v>
      </c>
      <c r="DL7" s="19">
        <v>12</v>
      </c>
      <c r="DM7" s="14"/>
      <c r="DN7" s="13">
        <v>6</v>
      </c>
      <c r="DO7" s="19">
        <v>30</v>
      </c>
      <c r="DP7" s="18"/>
      <c r="DQ7" s="19">
        <v>18</v>
      </c>
      <c r="DR7" s="18"/>
      <c r="DS7" s="13">
        <v>6</v>
      </c>
      <c r="DT7" s="13">
        <v>12</v>
      </c>
      <c r="DU7" s="14"/>
      <c r="DV7" s="14"/>
      <c r="DW7" s="13">
        <v>12</v>
      </c>
      <c r="DX7" s="13">
        <v>18</v>
      </c>
      <c r="DY7" s="14"/>
      <c r="DZ7" s="13">
        <v>18</v>
      </c>
      <c r="EA7" s="13">
        <v>30</v>
      </c>
      <c r="EB7" s="13">
        <v>30</v>
      </c>
      <c r="EC7" s="14"/>
    </row>
    <row r="8" spans="1:133" s="10" customFormat="1" ht="25.9" customHeight="1" x14ac:dyDescent="0.25">
      <c r="A8" s="11">
        <v>2</v>
      </c>
      <c r="B8" s="11">
        <v>19219</v>
      </c>
      <c r="C8" s="12" t="s">
        <v>5</v>
      </c>
      <c r="D8" s="11">
        <v>3384347</v>
      </c>
      <c r="E8" s="12" t="s">
        <v>12</v>
      </c>
      <c r="F8" s="19">
        <v>120</v>
      </c>
      <c r="G8" s="13">
        <v>180</v>
      </c>
      <c r="H8" s="13">
        <v>180</v>
      </c>
      <c r="I8" s="13">
        <v>360</v>
      </c>
      <c r="J8" s="13">
        <v>360</v>
      </c>
      <c r="K8" s="13">
        <v>540</v>
      </c>
      <c r="L8" s="13">
        <v>120</v>
      </c>
      <c r="M8" s="13">
        <v>540</v>
      </c>
      <c r="N8" s="13">
        <v>300</v>
      </c>
      <c r="O8" s="13">
        <v>900</v>
      </c>
      <c r="P8" s="19">
        <v>720</v>
      </c>
      <c r="Q8" s="13">
        <v>600</v>
      </c>
      <c r="R8" s="13">
        <v>240</v>
      </c>
      <c r="S8" s="19">
        <v>600</v>
      </c>
      <c r="T8" s="13">
        <v>180</v>
      </c>
      <c r="U8" s="14"/>
      <c r="V8" s="14"/>
      <c r="W8" s="13">
        <v>540</v>
      </c>
      <c r="X8" s="19">
        <v>60</v>
      </c>
      <c r="Y8" s="13">
        <v>600</v>
      </c>
      <c r="Z8" s="13">
        <v>780</v>
      </c>
      <c r="AA8" s="14"/>
      <c r="AB8" s="13">
        <v>120</v>
      </c>
      <c r="AC8" s="13">
        <v>240</v>
      </c>
      <c r="AD8" s="19">
        <v>360</v>
      </c>
      <c r="AE8" s="13">
        <v>300</v>
      </c>
      <c r="AF8" s="13">
        <v>300</v>
      </c>
      <c r="AG8" s="19">
        <v>180</v>
      </c>
      <c r="AH8" s="13">
        <v>1200</v>
      </c>
      <c r="AI8" s="13">
        <v>180</v>
      </c>
      <c r="AJ8" s="13">
        <v>120</v>
      </c>
      <c r="AK8" s="13">
        <v>180</v>
      </c>
      <c r="AL8" s="13">
        <v>600</v>
      </c>
      <c r="AM8" s="13">
        <v>120</v>
      </c>
      <c r="AN8" s="13">
        <v>300</v>
      </c>
      <c r="AO8" s="13">
        <v>360</v>
      </c>
      <c r="AP8" s="13">
        <v>300</v>
      </c>
      <c r="AQ8" s="13">
        <v>780</v>
      </c>
      <c r="AR8" s="13">
        <v>540</v>
      </c>
      <c r="AS8" s="19">
        <v>540</v>
      </c>
      <c r="AT8" s="19">
        <v>120</v>
      </c>
      <c r="AU8" s="13">
        <v>180</v>
      </c>
      <c r="AV8" s="13">
        <v>120</v>
      </c>
      <c r="AW8" s="13">
        <v>600</v>
      </c>
      <c r="AX8" s="13">
        <v>300</v>
      </c>
      <c r="AY8" s="14"/>
      <c r="AZ8" s="14"/>
      <c r="BA8" s="13">
        <v>300</v>
      </c>
      <c r="BB8" s="19">
        <v>60</v>
      </c>
      <c r="BC8" s="13">
        <v>60</v>
      </c>
      <c r="BD8" s="13">
        <v>120</v>
      </c>
      <c r="BE8" s="19">
        <v>120</v>
      </c>
      <c r="BF8" s="13">
        <v>120</v>
      </c>
      <c r="BG8" s="19">
        <v>60</v>
      </c>
      <c r="BH8" s="13">
        <v>900</v>
      </c>
      <c r="BI8" s="13">
        <v>300</v>
      </c>
      <c r="BJ8" s="13">
        <v>300</v>
      </c>
      <c r="BK8" s="13">
        <v>300</v>
      </c>
      <c r="BL8" s="13">
        <v>360</v>
      </c>
      <c r="BM8" s="13">
        <v>660</v>
      </c>
      <c r="BN8" s="13">
        <v>8460</v>
      </c>
      <c r="BO8" s="13">
        <v>300</v>
      </c>
      <c r="BP8" s="13">
        <v>600</v>
      </c>
      <c r="BQ8" s="13">
        <v>480</v>
      </c>
      <c r="BR8" s="14"/>
      <c r="BS8" s="19">
        <v>120</v>
      </c>
      <c r="BT8" s="19">
        <v>120</v>
      </c>
      <c r="BU8" s="14"/>
      <c r="BV8" s="13">
        <v>300</v>
      </c>
      <c r="BW8" s="13">
        <v>600</v>
      </c>
      <c r="BX8" s="13">
        <v>120</v>
      </c>
      <c r="BY8" s="13">
        <v>120</v>
      </c>
      <c r="BZ8" s="14"/>
      <c r="CA8" s="14"/>
      <c r="CB8" s="13">
        <v>60</v>
      </c>
      <c r="CC8" s="13">
        <v>240</v>
      </c>
      <c r="CD8" s="19">
        <v>180</v>
      </c>
      <c r="CE8" s="13">
        <v>360</v>
      </c>
      <c r="CF8" s="13">
        <v>360</v>
      </c>
      <c r="CG8" s="13">
        <v>300</v>
      </c>
      <c r="CH8" s="13">
        <v>600</v>
      </c>
      <c r="CI8" s="13">
        <v>420</v>
      </c>
      <c r="CJ8" s="13">
        <v>120</v>
      </c>
      <c r="CK8" s="13">
        <v>240</v>
      </c>
      <c r="CL8" s="13">
        <v>120</v>
      </c>
      <c r="CM8" s="19">
        <v>240</v>
      </c>
      <c r="CN8" s="13">
        <v>720</v>
      </c>
      <c r="CO8" s="13">
        <v>60</v>
      </c>
      <c r="CP8" s="13">
        <v>180</v>
      </c>
      <c r="CQ8" s="19">
        <v>120</v>
      </c>
      <c r="CR8" s="13">
        <v>120</v>
      </c>
      <c r="CS8" s="13">
        <v>180</v>
      </c>
      <c r="CT8" s="13">
        <v>60</v>
      </c>
      <c r="CU8" s="13">
        <v>300</v>
      </c>
      <c r="CV8" s="13">
        <v>60</v>
      </c>
      <c r="CW8" s="14"/>
      <c r="CX8" s="13">
        <v>180</v>
      </c>
      <c r="CY8" s="13">
        <v>180</v>
      </c>
      <c r="CZ8" s="13">
        <v>180</v>
      </c>
      <c r="DA8" s="14"/>
      <c r="DB8" s="14"/>
      <c r="DC8" s="19">
        <v>60</v>
      </c>
      <c r="DD8" s="14"/>
      <c r="DE8" s="14"/>
      <c r="DF8" s="13">
        <v>420</v>
      </c>
      <c r="DG8" s="13">
        <v>360</v>
      </c>
      <c r="DH8" s="13">
        <v>120</v>
      </c>
      <c r="DI8" s="14"/>
      <c r="DJ8" s="13">
        <v>60</v>
      </c>
      <c r="DK8" s="13">
        <v>120</v>
      </c>
      <c r="DL8" s="18"/>
      <c r="DM8" s="14"/>
      <c r="DN8" s="13">
        <v>60</v>
      </c>
      <c r="DO8" s="19">
        <v>120</v>
      </c>
      <c r="DP8" s="18"/>
      <c r="DQ8" s="19">
        <v>180</v>
      </c>
      <c r="DR8" s="18"/>
      <c r="DS8" s="13">
        <v>180</v>
      </c>
      <c r="DT8" s="13">
        <v>120</v>
      </c>
      <c r="DU8" s="14"/>
      <c r="DV8" s="13">
        <v>180</v>
      </c>
      <c r="DW8" s="13">
        <v>60</v>
      </c>
      <c r="DX8" s="13">
        <v>180</v>
      </c>
      <c r="DY8" s="14"/>
      <c r="DZ8" s="13">
        <v>120</v>
      </c>
      <c r="EA8" s="13">
        <v>300</v>
      </c>
      <c r="EB8" s="13">
        <v>300</v>
      </c>
      <c r="EC8" s="14"/>
    </row>
    <row r="9" spans="1:133" s="10" customFormat="1" ht="25.9" customHeight="1" x14ac:dyDescent="0.25">
      <c r="A9" s="11">
        <v>2</v>
      </c>
      <c r="B9" s="11">
        <v>19219</v>
      </c>
      <c r="C9" s="12" t="s">
        <v>5</v>
      </c>
      <c r="D9" s="11">
        <v>3408152</v>
      </c>
      <c r="E9" s="12" t="s">
        <v>10</v>
      </c>
      <c r="F9" s="19">
        <v>60</v>
      </c>
      <c r="G9" s="13">
        <v>140</v>
      </c>
      <c r="H9" s="13">
        <v>80</v>
      </c>
      <c r="I9" s="13">
        <v>60</v>
      </c>
      <c r="J9" s="13">
        <v>140</v>
      </c>
      <c r="K9" s="13">
        <v>40</v>
      </c>
      <c r="L9" s="13">
        <v>400</v>
      </c>
      <c r="M9" s="13">
        <v>140</v>
      </c>
      <c r="N9" s="13">
        <v>160</v>
      </c>
      <c r="O9" s="14"/>
      <c r="P9" s="19">
        <v>180</v>
      </c>
      <c r="Q9" s="13">
        <v>180</v>
      </c>
      <c r="R9" s="13">
        <v>40</v>
      </c>
      <c r="S9" s="19">
        <v>120</v>
      </c>
      <c r="T9" s="13">
        <v>480</v>
      </c>
      <c r="U9" s="13">
        <v>100</v>
      </c>
      <c r="V9" s="13">
        <v>60</v>
      </c>
      <c r="W9" s="13">
        <v>160</v>
      </c>
      <c r="X9" s="19">
        <v>80</v>
      </c>
      <c r="Y9" s="13">
        <v>200</v>
      </c>
      <c r="Z9" s="13">
        <v>60</v>
      </c>
      <c r="AA9" s="13">
        <v>500</v>
      </c>
      <c r="AB9" s="13">
        <v>80</v>
      </c>
      <c r="AC9" s="13">
        <v>120</v>
      </c>
      <c r="AD9" s="19">
        <v>60</v>
      </c>
      <c r="AE9" s="13">
        <v>120</v>
      </c>
      <c r="AF9" s="13">
        <v>100</v>
      </c>
      <c r="AG9" s="18"/>
      <c r="AH9" s="13">
        <v>400</v>
      </c>
      <c r="AI9" s="13">
        <v>100</v>
      </c>
      <c r="AJ9" s="13">
        <v>80</v>
      </c>
      <c r="AK9" s="13">
        <v>100</v>
      </c>
      <c r="AL9" s="13">
        <v>140</v>
      </c>
      <c r="AM9" s="13">
        <v>360</v>
      </c>
      <c r="AN9" s="13">
        <v>60</v>
      </c>
      <c r="AO9" s="13">
        <v>140</v>
      </c>
      <c r="AP9" s="13">
        <v>200</v>
      </c>
      <c r="AQ9" s="13">
        <v>260</v>
      </c>
      <c r="AR9" s="13">
        <v>440</v>
      </c>
      <c r="AS9" s="19">
        <v>100</v>
      </c>
      <c r="AT9" s="19">
        <v>60</v>
      </c>
      <c r="AU9" s="13">
        <v>100</v>
      </c>
      <c r="AV9" s="13">
        <v>60</v>
      </c>
      <c r="AW9" s="13">
        <v>200</v>
      </c>
      <c r="AX9" s="13">
        <v>140</v>
      </c>
      <c r="AY9" s="13">
        <v>100</v>
      </c>
      <c r="AZ9" s="13">
        <v>560</v>
      </c>
      <c r="BA9" s="13">
        <v>240</v>
      </c>
      <c r="BB9" s="19">
        <v>60</v>
      </c>
      <c r="BC9" s="13">
        <v>40</v>
      </c>
      <c r="BD9" s="13">
        <v>40</v>
      </c>
      <c r="BE9" s="19">
        <v>100</v>
      </c>
      <c r="BF9" s="13">
        <v>120</v>
      </c>
      <c r="BG9" s="18"/>
      <c r="BH9" s="14"/>
      <c r="BI9" s="14"/>
      <c r="BJ9" s="13">
        <v>220</v>
      </c>
      <c r="BK9" s="13">
        <v>120</v>
      </c>
      <c r="BL9" s="13">
        <v>140</v>
      </c>
      <c r="BM9" s="13">
        <v>220</v>
      </c>
      <c r="BN9" s="13">
        <v>2720</v>
      </c>
      <c r="BO9" s="13">
        <v>140</v>
      </c>
      <c r="BP9" s="13">
        <v>600</v>
      </c>
      <c r="BQ9" s="13">
        <v>220</v>
      </c>
      <c r="BR9" s="13">
        <v>200</v>
      </c>
      <c r="BS9" s="18"/>
      <c r="BT9" s="19">
        <v>40</v>
      </c>
      <c r="BU9" s="13">
        <v>80</v>
      </c>
      <c r="BV9" s="13">
        <v>60</v>
      </c>
      <c r="BW9" s="13">
        <v>300</v>
      </c>
      <c r="BX9" s="13">
        <v>80</v>
      </c>
      <c r="BY9" s="13">
        <v>100</v>
      </c>
      <c r="BZ9" s="13">
        <v>40</v>
      </c>
      <c r="CA9" s="13">
        <v>40</v>
      </c>
      <c r="CB9" s="13">
        <v>20</v>
      </c>
      <c r="CC9" s="13">
        <v>100</v>
      </c>
      <c r="CD9" s="18"/>
      <c r="CE9" s="13">
        <v>1480</v>
      </c>
      <c r="CF9" s="13">
        <v>220</v>
      </c>
      <c r="CG9" s="13">
        <v>20</v>
      </c>
      <c r="CH9" s="13">
        <v>400</v>
      </c>
      <c r="CI9" s="13">
        <v>80</v>
      </c>
      <c r="CJ9" s="13">
        <v>80</v>
      </c>
      <c r="CK9" s="13">
        <v>20</v>
      </c>
      <c r="CL9" s="14"/>
      <c r="CM9" s="19">
        <v>80</v>
      </c>
      <c r="CN9" s="13">
        <v>200</v>
      </c>
      <c r="CO9" s="13">
        <v>40</v>
      </c>
      <c r="CP9" s="13">
        <v>20</v>
      </c>
      <c r="CQ9" s="18"/>
      <c r="CR9" s="13">
        <v>40</v>
      </c>
      <c r="CS9" s="13">
        <v>40</v>
      </c>
      <c r="CT9" s="14"/>
      <c r="CU9" s="13">
        <v>100</v>
      </c>
      <c r="CV9" s="13">
        <v>120</v>
      </c>
      <c r="CW9" s="14"/>
      <c r="CX9" s="13">
        <v>80</v>
      </c>
      <c r="CY9" s="14"/>
      <c r="CZ9" s="13">
        <v>20</v>
      </c>
      <c r="DA9" s="13">
        <v>20</v>
      </c>
      <c r="DB9" s="14"/>
      <c r="DC9" s="19">
        <v>20</v>
      </c>
      <c r="DD9" s="14"/>
      <c r="DE9" s="13">
        <v>40</v>
      </c>
      <c r="DF9" s="14"/>
      <c r="DG9" s="14"/>
      <c r="DH9" s="13">
        <v>40</v>
      </c>
      <c r="DI9" s="14"/>
      <c r="DJ9" s="13">
        <v>40</v>
      </c>
      <c r="DK9" s="14"/>
      <c r="DL9" s="18"/>
      <c r="DM9" s="14"/>
      <c r="DN9" s="13">
        <v>20</v>
      </c>
      <c r="DO9" s="18"/>
      <c r="DP9" s="18"/>
      <c r="DQ9" s="19">
        <v>60</v>
      </c>
      <c r="DR9" s="18"/>
      <c r="DS9" s="13">
        <v>60</v>
      </c>
      <c r="DT9" s="14"/>
      <c r="DU9" s="14"/>
      <c r="DV9" s="13">
        <v>80</v>
      </c>
      <c r="DW9" s="13">
        <v>40</v>
      </c>
      <c r="DX9" s="13">
        <v>40</v>
      </c>
      <c r="DY9" s="14"/>
      <c r="DZ9" s="13">
        <v>20</v>
      </c>
      <c r="EA9" s="13">
        <v>100</v>
      </c>
      <c r="EB9" s="13">
        <v>200</v>
      </c>
      <c r="EC9" s="14"/>
    </row>
    <row r="10" spans="1:133" s="10" customFormat="1" ht="25.9" customHeight="1" x14ac:dyDescent="0.25">
      <c r="A10" s="11">
        <v>2</v>
      </c>
      <c r="B10" s="11">
        <v>19219</v>
      </c>
      <c r="C10" s="12" t="s">
        <v>5</v>
      </c>
      <c r="D10" s="11">
        <v>3429507</v>
      </c>
      <c r="E10" s="12" t="s">
        <v>13</v>
      </c>
      <c r="F10" s="18"/>
      <c r="G10" s="13">
        <v>150</v>
      </c>
      <c r="H10" s="13">
        <v>30</v>
      </c>
      <c r="I10" s="14"/>
      <c r="J10" s="14"/>
      <c r="K10" s="14"/>
      <c r="L10" s="14"/>
      <c r="M10" s="13">
        <v>480</v>
      </c>
      <c r="N10" s="13">
        <v>210</v>
      </c>
      <c r="O10" s="13">
        <v>150</v>
      </c>
      <c r="P10" s="19">
        <v>330</v>
      </c>
      <c r="Q10" s="13">
        <v>180</v>
      </c>
      <c r="R10" s="14"/>
      <c r="S10" s="19">
        <v>30</v>
      </c>
      <c r="T10" s="13">
        <v>60</v>
      </c>
      <c r="U10" s="13">
        <v>300</v>
      </c>
      <c r="V10" s="13">
        <v>30</v>
      </c>
      <c r="W10" s="13">
        <v>150</v>
      </c>
      <c r="X10" s="19">
        <v>0</v>
      </c>
      <c r="Y10" s="13">
        <v>150</v>
      </c>
      <c r="Z10" s="14"/>
      <c r="AA10" s="13">
        <v>300</v>
      </c>
      <c r="AB10" s="13">
        <v>30</v>
      </c>
      <c r="AC10" s="14"/>
      <c r="AD10" s="19">
        <v>120</v>
      </c>
      <c r="AE10" s="13">
        <v>150</v>
      </c>
      <c r="AF10" s="13">
        <v>60</v>
      </c>
      <c r="AG10" s="19">
        <v>0</v>
      </c>
      <c r="AH10" s="14"/>
      <c r="AI10" s="14"/>
      <c r="AJ10" s="14"/>
      <c r="AK10" s="13">
        <v>60</v>
      </c>
      <c r="AL10" s="13">
        <v>300</v>
      </c>
      <c r="AM10" s="13">
        <v>90</v>
      </c>
      <c r="AN10" s="13">
        <v>60</v>
      </c>
      <c r="AO10" s="13">
        <v>120</v>
      </c>
      <c r="AP10" s="13">
        <v>60</v>
      </c>
      <c r="AQ10" s="14"/>
      <c r="AR10" s="13">
        <v>600</v>
      </c>
      <c r="AS10" s="19">
        <v>90</v>
      </c>
      <c r="AT10" s="18"/>
      <c r="AU10" s="13">
        <v>270</v>
      </c>
      <c r="AV10" s="14"/>
      <c r="AW10" s="13">
        <v>240</v>
      </c>
      <c r="AX10" s="13">
        <v>150</v>
      </c>
      <c r="AY10" s="14"/>
      <c r="AZ10" s="13">
        <v>120</v>
      </c>
      <c r="BA10" s="13">
        <v>150</v>
      </c>
      <c r="BB10" s="19">
        <v>60</v>
      </c>
      <c r="BC10" s="13">
        <v>60</v>
      </c>
      <c r="BD10" s="13">
        <v>30</v>
      </c>
      <c r="BE10" s="19">
        <v>300</v>
      </c>
      <c r="BF10" s="13">
        <v>210</v>
      </c>
      <c r="BG10" s="18"/>
      <c r="BH10" s="13">
        <v>90</v>
      </c>
      <c r="BI10" s="14"/>
      <c r="BJ10" s="13">
        <v>690</v>
      </c>
      <c r="BK10" s="13">
        <v>120</v>
      </c>
      <c r="BL10" s="13">
        <v>330</v>
      </c>
      <c r="BM10" s="13">
        <v>240</v>
      </c>
      <c r="BN10" s="13">
        <v>1590</v>
      </c>
      <c r="BO10" s="13">
        <v>120</v>
      </c>
      <c r="BP10" s="13">
        <v>450</v>
      </c>
      <c r="BQ10" s="13">
        <v>270</v>
      </c>
      <c r="BR10" s="13">
        <v>300</v>
      </c>
      <c r="BS10" s="19">
        <v>60</v>
      </c>
      <c r="BT10" s="18"/>
      <c r="BU10" s="13">
        <v>120</v>
      </c>
      <c r="BV10" s="14"/>
      <c r="BW10" s="13">
        <v>450</v>
      </c>
      <c r="BX10" s="14"/>
      <c r="BY10" s="14"/>
      <c r="BZ10" s="14"/>
      <c r="CA10" s="14"/>
      <c r="CB10" s="14"/>
      <c r="CC10" s="13">
        <v>60</v>
      </c>
      <c r="CD10" s="19">
        <v>150</v>
      </c>
      <c r="CE10" s="13">
        <v>60</v>
      </c>
      <c r="CF10" s="14"/>
      <c r="CG10" s="13">
        <v>120</v>
      </c>
      <c r="CH10" s="13">
        <v>300</v>
      </c>
      <c r="CI10" s="13">
        <v>30</v>
      </c>
      <c r="CJ10" s="13">
        <v>120</v>
      </c>
      <c r="CK10" s="13">
        <v>60</v>
      </c>
      <c r="CL10" s="14"/>
      <c r="CM10" s="18"/>
      <c r="CN10" s="13">
        <v>300</v>
      </c>
      <c r="CO10" s="13">
        <v>60</v>
      </c>
      <c r="CP10" s="13">
        <v>60</v>
      </c>
      <c r="CQ10" s="19">
        <v>60</v>
      </c>
      <c r="CR10" s="14"/>
      <c r="CS10" s="13">
        <v>30</v>
      </c>
      <c r="CT10" s="13">
        <v>90</v>
      </c>
      <c r="CU10" s="13">
        <v>240</v>
      </c>
      <c r="CV10" s="13">
        <v>210</v>
      </c>
      <c r="CW10" s="14"/>
      <c r="CX10" s="13">
        <v>60</v>
      </c>
      <c r="CY10" s="14"/>
      <c r="CZ10" s="14"/>
      <c r="DA10" s="14"/>
      <c r="DB10" s="14"/>
      <c r="DC10" s="18"/>
      <c r="DD10" s="14"/>
      <c r="DE10" s="14"/>
      <c r="DF10" s="14"/>
      <c r="DG10" s="13">
        <v>60</v>
      </c>
      <c r="DH10" s="14"/>
      <c r="DI10" s="14"/>
      <c r="DJ10" s="13">
        <v>30</v>
      </c>
      <c r="DK10" s="14"/>
      <c r="DL10" s="19">
        <v>30</v>
      </c>
      <c r="DM10" s="13">
        <v>150</v>
      </c>
      <c r="DN10" s="13">
        <v>30</v>
      </c>
      <c r="DO10" s="18"/>
      <c r="DP10" s="18"/>
      <c r="DQ10" s="19">
        <v>0</v>
      </c>
      <c r="DR10" s="18"/>
      <c r="DS10" s="14"/>
      <c r="DT10" s="14"/>
      <c r="DU10" s="14"/>
      <c r="DV10" s="14"/>
      <c r="DW10" s="14"/>
      <c r="DX10" s="13">
        <v>60</v>
      </c>
      <c r="DY10" s="14"/>
      <c r="DZ10" s="14"/>
      <c r="EA10" s="14"/>
      <c r="EB10" s="13">
        <v>150</v>
      </c>
      <c r="EC10" s="14"/>
    </row>
    <row r="11" spans="1:133" s="10" customFormat="1" ht="25.9" customHeight="1" x14ac:dyDescent="0.25">
      <c r="A11" s="11">
        <v>2</v>
      </c>
      <c r="B11" s="11">
        <v>19219</v>
      </c>
      <c r="C11" s="12" t="s">
        <v>5</v>
      </c>
      <c r="D11" s="11">
        <v>3441792</v>
      </c>
      <c r="E11" s="12" t="s">
        <v>14</v>
      </c>
      <c r="F11" s="19">
        <v>0</v>
      </c>
      <c r="G11" s="14"/>
      <c r="H11" s="13">
        <v>180</v>
      </c>
      <c r="I11" s="13">
        <v>12</v>
      </c>
      <c r="J11" s="13">
        <v>12</v>
      </c>
      <c r="K11" s="14"/>
      <c r="L11" s="14"/>
      <c r="M11" s="13">
        <v>120</v>
      </c>
      <c r="N11" s="14"/>
      <c r="O11" s="13">
        <v>54</v>
      </c>
      <c r="P11" s="18"/>
      <c r="Q11" s="13">
        <v>30</v>
      </c>
      <c r="R11" s="13">
        <v>0</v>
      </c>
      <c r="S11" s="18"/>
      <c r="T11" s="14"/>
      <c r="U11" s="14"/>
      <c r="V11" s="14"/>
      <c r="W11" s="13">
        <v>60</v>
      </c>
      <c r="X11" s="18"/>
      <c r="Y11" s="13">
        <v>54</v>
      </c>
      <c r="Z11" s="14"/>
      <c r="AA11" s="13">
        <v>56</v>
      </c>
      <c r="AB11" s="14"/>
      <c r="AC11" s="14"/>
      <c r="AD11" s="18"/>
      <c r="AE11" s="14"/>
      <c r="AF11" s="13">
        <v>0</v>
      </c>
      <c r="AG11" s="18"/>
      <c r="AH11" s="13">
        <v>180</v>
      </c>
      <c r="AI11" s="14"/>
      <c r="AJ11" s="13">
        <v>0</v>
      </c>
      <c r="AK11" s="14"/>
      <c r="AL11" s="13">
        <v>12</v>
      </c>
      <c r="AM11" s="13">
        <v>0</v>
      </c>
      <c r="AN11" s="14"/>
      <c r="AO11" s="14"/>
      <c r="AP11" s="13">
        <v>60</v>
      </c>
      <c r="AQ11" s="13">
        <v>270</v>
      </c>
      <c r="AR11" s="14"/>
      <c r="AS11" s="19">
        <v>30</v>
      </c>
      <c r="AT11" s="18"/>
      <c r="AU11" s="14"/>
      <c r="AV11" s="14"/>
      <c r="AW11" s="14"/>
      <c r="AX11" s="13">
        <v>0</v>
      </c>
      <c r="AY11" s="13">
        <v>0</v>
      </c>
      <c r="AZ11" s="14"/>
      <c r="BA11" s="14"/>
      <c r="BB11" s="18"/>
      <c r="BC11" s="13">
        <v>0</v>
      </c>
      <c r="BD11" s="14"/>
      <c r="BE11" s="19">
        <v>120</v>
      </c>
      <c r="BF11" s="14"/>
      <c r="BG11" s="18"/>
      <c r="BH11" s="13">
        <v>0</v>
      </c>
      <c r="BI11" s="13">
        <v>60</v>
      </c>
      <c r="BJ11" s="13">
        <v>6</v>
      </c>
      <c r="BK11" s="13">
        <v>18</v>
      </c>
      <c r="BL11" s="13">
        <v>30</v>
      </c>
      <c r="BM11" s="14"/>
      <c r="BN11" s="13">
        <v>276</v>
      </c>
      <c r="BO11" s="14"/>
      <c r="BP11" s="13">
        <v>0</v>
      </c>
      <c r="BQ11" s="13">
        <v>0</v>
      </c>
      <c r="BR11" s="13">
        <v>180</v>
      </c>
      <c r="BS11" s="18"/>
      <c r="BT11" s="18"/>
      <c r="BU11" s="14"/>
      <c r="BV11" s="14"/>
      <c r="BW11" s="13">
        <v>30</v>
      </c>
      <c r="BX11" s="13">
        <v>30</v>
      </c>
      <c r="BY11" s="14"/>
      <c r="BZ11" s="14"/>
      <c r="CA11" s="14"/>
      <c r="CB11" s="14"/>
      <c r="CC11" s="14"/>
      <c r="CD11" s="18"/>
      <c r="CE11" s="14"/>
      <c r="CF11" s="14"/>
      <c r="CG11" s="14"/>
      <c r="CH11" s="14"/>
      <c r="CI11" s="14"/>
      <c r="CJ11" s="14"/>
      <c r="CK11" s="13">
        <v>48</v>
      </c>
      <c r="CL11" s="14"/>
      <c r="CM11" s="18"/>
      <c r="CN11" s="14"/>
      <c r="CO11" s="13">
        <v>30</v>
      </c>
      <c r="CP11" s="13">
        <v>24</v>
      </c>
      <c r="CQ11" s="18"/>
      <c r="CR11" s="14"/>
      <c r="CS11" s="13">
        <v>12</v>
      </c>
      <c r="CT11" s="14"/>
      <c r="CU11" s="14"/>
      <c r="CV11" s="14"/>
      <c r="CW11" s="14"/>
      <c r="CX11" s="14"/>
      <c r="CY11" s="14"/>
      <c r="CZ11" s="13">
        <v>12</v>
      </c>
      <c r="DA11" s="14"/>
      <c r="DB11" s="14"/>
      <c r="DC11" s="18"/>
      <c r="DD11" s="14"/>
      <c r="DE11" s="14"/>
      <c r="DF11" s="13">
        <v>0</v>
      </c>
      <c r="DG11" s="14"/>
      <c r="DH11" s="14"/>
      <c r="DI11" s="14"/>
      <c r="DJ11" s="14"/>
      <c r="DK11" s="14"/>
      <c r="DL11" s="18"/>
      <c r="DM11" s="13">
        <v>30</v>
      </c>
      <c r="DN11" s="14"/>
      <c r="DO11" s="18"/>
      <c r="DP11" s="18"/>
      <c r="DQ11" s="19">
        <v>6</v>
      </c>
      <c r="DR11" s="18"/>
      <c r="DS11" s="14"/>
      <c r="DT11" s="14"/>
      <c r="DU11" s="14"/>
      <c r="DV11" s="13">
        <v>0</v>
      </c>
      <c r="DW11" s="13">
        <v>0</v>
      </c>
      <c r="DX11" s="14"/>
      <c r="DY11" s="14"/>
      <c r="DZ11" s="13">
        <v>0</v>
      </c>
      <c r="EA11" s="13">
        <v>30</v>
      </c>
      <c r="EB11" s="13">
        <v>30</v>
      </c>
      <c r="EC11" s="13">
        <v>0</v>
      </c>
    </row>
    <row r="12" spans="1:133" s="10" customFormat="1" ht="25.9" customHeight="1" x14ac:dyDescent="0.25">
      <c r="A12" s="11">
        <v>2</v>
      </c>
      <c r="B12" s="11">
        <v>19219</v>
      </c>
      <c r="C12" s="12" t="s">
        <v>5</v>
      </c>
      <c r="D12" s="11">
        <v>3441793</v>
      </c>
      <c r="E12" s="12" t="s">
        <v>15</v>
      </c>
      <c r="F12" s="18"/>
      <c r="G12" s="14"/>
      <c r="H12" s="14"/>
      <c r="I12" s="14"/>
      <c r="J12" s="14"/>
      <c r="K12" s="14"/>
      <c r="L12" s="14"/>
      <c r="M12" s="14"/>
      <c r="N12" s="14"/>
      <c r="O12" s="14"/>
      <c r="P12" s="18"/>
      <c r="Q12" s="14"/>
      <c r="R12" s="14"/>
      <c r="S12" s="18"/>
      <c r="T12" s="14"/>
      <c r="U12" s="14"/>
      <c r="V12" s="14"/>
      <c r="W12" s="14"/>
      <c r="X12" s="18"/>
      <c r="Y12" s="14"/>
      <c r="Z12" s="14"/>
      <c r="AA12" s="14"/>
      <c r="AB12" s="14"/>
      <c r="AC12" s="14"/>
      <c r="AD12" s="18"/>
      <c r="AE12" s="14"/>
      <c r="AF12" s="14"/>
      <c r="AG12" s="18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9">
        <v>0</v>
      </c>
      <c r="AT12" s="18"/>
      <c r="AU12" s="14"/>
      <c r="AV12" s="14"/>
      <c r="AW12" s="14"/>
      <c r="AX12" s="14"/>
      <c r="AY12" s="14"/>
      <c r="AZ12" s="14"/>
      <c r="BA12" s="14"/>
      <c r="BB12" s="18"/>
      <c r="BC12" s="14"/>
      <c r="BD12" s="14"/>
      <c r="BE12" s="19">
        <v>0</v>
      </c>
      <c r="BF12" s="14"/>
      <c r="BG12" s="18"/>
      <c r="BH12" s="14"/>
      <c r="BI12" s="14"/>
      <c r="BJ12" s="14"/>
      <c r="BK12" s="14"/>
      <c r="BL12" s="14"/>
      <c r="BM12" s="14"/>
      <c r="BN12" s="13">
        <v>0</v>
      </c>
      <c r="BO12" s="14"/>
      <c r="BP12" s="13">
        <v>0</v>
      </c>
      <c r="BQ12" s="14"/>
      <c r="BR12" s="13">
        <v>0</v>
      </c>
      <c r="BS12" s="18"/>
      <c r="BT12" s="18"/>
      <c r="BU12" s="14"/>
      <c r="BV12" s="14"/>
      <c r="BW12" s="14"/>
      <c r="BX12" s="14"/>
      <c r="BY12" s="14"/>
      <c r="BZ12" s="14"/>
      <c r="CA12" s="14"/>
      <c r="CB12" s="14"/>
      <c r="CC12" s="14"/>
      <c r="CD12" s="18"/>
      <c r="CE12" s="14"/>
      <c r="CF12" s="14"/>
      <c r="CG12" s="14"/>
      <c r="CH12" s="14"/>
      <c r="CI12" s="14"/>
      <c r="CJ12" s="14"/>
      <c r="CK12" s="14"/>
      <c r="CL12" s="14"/>
      <c r="CM12" s="18"/>
      <c r="CN12" s="14"/>
      <c r="CO12" s="14"/>
      <c r="CP12" s="14"/>
      <c r="CQ12" s="18"/>
      <c r="CR12" s="14"/>
      <c r="CS12" s="13">
        <v>0</v>
      </c>
      <c r="CT12" s="14"/>
      <c r="CU12" s="14"/>
      <c r="CV12" s="14"/>
      <c r="CW12" s="14"/>
      <c r="CX12" s="14"/>
      <c r="CY12" s="14"/>
      <c r="CZ12" s="14"/>
      <c r="DA12" s="14"/>
      <c r="DB12" s="14"/>
      <c r="DC12" s="18"/>
      <c r="DD12" s="14"/>
      <c r="DE12" s="14"/>
      <c r="DF12" s="14"/>
      <c r="DG12" s="14"/>
      <c r="DH12" s="14"/>
      <c r="DI12" s="14"/>
      <c r="DJ12" s="14"/>
      <c r="DK12" s="14"/>
      <c r="DL12" s="18"/>
      <c r="DM12" s="14"/>
      <c r="DN12" s="14"/>
      <c r="DO12" s="18"/>
      <c r="DP12" s="18"/>
      <c r="DQ12" s="19">
        <v>0</v>
      </c>
      <c r="DR12" s="18"/>
      <c r="DS12" s="14"/>
      <c r="DT12" s="14"/>
      <c r="DU12" s="14"/>
      <c r="DV12" s="14"/>
      <c r="DW12" s="14"/>
      <c r="DX12" s="14"/>
      <c r="DY12" s="14"/>
      <c r="DZ12" s="13">
        <v>0</v>
      </c>
      <c r="EA12" s="13">
        <v>0</v>
      </c>
      <c r="EB12" s="13">
        <v>0</v>
      </c>
      <c r="EC12" s="14"/>
    </row>
    <row r="13" spans="1:133" s="10" customFormat="1" ht="25.9" customHeight="1" x14ac:dyDescent="0.25">
      <c r="A13" s="11">
        <v>2</v>
      </c>
      <c r="B13" s="11">
        <v>19219</v>
      </c>
      <c r="C13" s="12" t="s">
        <v>5</v>
      </c>
      <c r="D13" s="11">
        <v>3479885</v>
      </c>
      <c r="E13" s="12" t="s">
        <v>16</v>
      </c>
      <c r="F13" s="19">
        <v>60</v>
      </c>
      <c r="G13" s="13">
        <v>180</v>
      </c>
      <c r="H13" s="14"/>
      <c r="I13" s="14"/>
      <c r="J13" s="13">
        <v>120</v>
      </c>
      <c r="K13" s="13">
        <v>300</v>
      </c>
      <c r="L13" s="13">
        <v>180</v>
      </c>
      <c r="M13" s="13">
        <v>300</v>
      </c>
      <c r="N13" s="13">
        <v>240</v>
      </c>
      <c r="O13" s="13">
        <v>300</v>
      </c>
      <c r="P13" s="18"/>
      <c r="Q13" s="14"/>
      <c r="R13" s="14"/>
      <c r="S13" s="19">
        <v>180</v>
      </c>
      <c r="T13" s="13">
        <v>420</v>
      </c>
      <c r="U13" s="14"/>
      <c r="V13" s="14"/>
      <c r="W13" s="13">
        <v>180</v>
      </c>
      <c r="X13" s="18"/>
      <c r="Y13" s="13">
        <v>300</v>
      </c>
      <c r="Z13" s="13">
        <v>300</v>
      </c>
      <c r="AA13" s="13">
        <v>600</v>
      </c>
      <c r="AB13" s="13">
        <v>180</v>
      </c>
      <c r="AC13" s="14"/>
      <c r="AD13" s="19">
        <v>180</v>
      </c>
      <c r="AE13" s="14"/>
      <c r="AF13" s="14"/>
      <c r="AG13" s="18"/>
      <c r="AH13" s="14"/>
      <c r="AI13" s="13">
        <v>120</v>
      </c>
      <c r="AJ13" s="14"/>
      <c r="AK13" s="13">
        <v>300</v>
      </c>
      <c r="AL13" s="14"/>
      <c r="AM13" s="13">
        <v>600</v>
      </c>
      <c r="AN13" s="13">
        <v>360</v>
      </c>
      <c r="AO13" s="13">
        <v>240</v>
      </c>
      <c r="AP13" s="13">
        <v>600</v>
      </c>
      <c r="AQ13" s="13">
        <v>780</v>
      </c>
      <c r="AR13" s="13">
        <v>600</v>
      </c>
      <c r="AS13" s="18"/>
      <c r="AT13" s="18"/>
      <c r="AU13" s="13">
        <v>240</v>
      </c>
      <c r="AV13" s="13">
        <v>180</v>
      </c>
      <c r="AW13" s="13">
        <v>600</v>
      </c>
      <c r="AX13" s="13">
        <v>480</v>
      </c>
      <c r="AY13" s="13">
        <v>120</v>
      </c>
      <c r="AZ13" s="13">
        <v>120</v>
      </c>
      <c r="BA13" s="13">
        <v>180</v>
      </c>
      <c r="BB13" s="18"/>
      <c r="BC13" s="14"/>
      <c r="BD13" s="14"/>
      <c r="BE13" s="19">
        <v>420</v>
      </c>
      <c r="BF13" s="14"/>
      <c r="BG13" s="18"/>
      <c r="BH13" s="13">
        <v>300</v>
      </c>
      <c r="BI13" s="14"/>
      <c r="BJ13" s="13">
        <v>600</v>
      </c>
      <c r="BK13" s="13">
        <v>120</v>
      </c>
      <c r="BL13" s="13">
        <v>420</v>
      </c>
      <c r="BM13" s="14"/>
      <c r="BN13" s="13">
        <v>5340</v>
      </c>
      <c r="BO13" s="13">
        <v>300</v>
      </c>
      <c r="BP13" s="13">
        <v>720</v>
      </c>
      <c r="BQ13" s="13">
        <v>480</v>
      </c>
      <c r="BR13" s="14"/>
      <c r="BS13" s="18"/>
      <c r="BT13" s="18"/>
      <c r="BU13" s="13">
        <v>120</v>
      </c>
      <c r="BV13" s="13">
        <v>180</v>
      </c>
      <c r="BW13" s="13">
        <v>420</v>
      </c>
      <c r="BX13" s="13">
        <v>180</v>
      </c>
      <c r="BY13" s="13">
        <v>120</v>
      </c>
      <c r="BZ13" s="13">
        <v>120</v>
      </c>
      <c r="CA13" s="14"/>
      <c r="CB13" s="14"/>
      <c r="CC13" s="13">
        <v>120</v>
      </c>
      <c r="CD13" s="19">
        <v>300</v>
      </c>
      <c r="CE13" s="14"/>
      <c r="CF13" s="14"/>
      <c r="CG13" s="13">
        <v>120</v>
      </c>
      <c r="CH13" s="14"/>
      <c r="CI13" s="13">
        <v>120</v>
      </c>
      <c r="CJ13" s="13">
        <v>60</v>
      </c>
      <c r="CK13" s="14"/>
      <c r="CL13" s="14"/>
      <c r="CM13" s="18"/>
      <c r="CN13" s="13">
        <v>420</v>
      </c>
      <c r="CO13" s="14"/>
      <c r="CP13" s="14"/>
      <c r="CQ13" s="19">
        <v>60</v>
      </c>
      <c r="CR13" s="14"/>
      <c r="CS13" s="14"/>
      <c r="CT13" s="14"/>
      <c r="CU13" s="13">
        <v>120</v>
      </c>
      <c r="CV13" s="13">
        <v>60</v>
      </c>
      <c r="CW13" s="14"/>
      <c r="CX13" s="13">
        <v>120</v>
      </c>
      <c r="CY13" s="14"/>
      <c r="CZ13" s="13">
        <v>180</v>
      </c>
      <c r="DA13" s="14"/>
      <c r="DB13" s="14"/>
      <c r="DC13" s="18"/>
      <c r="DD13" s="14"/>
      <c r="DE13" s="14"/>
      <c r="DF13" s="14"/>
      <c r="DG13" s="14"/>
      <c r="DH13" s="14"/>
      <c r="DI13" s="14"/>
      <c r="DJ13" s="14"/>
      <c r="DK13" s="14"/>
      <c r="DL13" s="19">
        <v>60</v>
      </c>
      <c r="DM13" s="13">
        <v>60</v>
      </c>
      <c r="DN13" s="14"/>
      <c r="DO13" s="18"/>
      <c r="DP13" s="18"/>
      <c r="DQ13" s="19">
        <v>60</v>
      </c>
      <c r="DR13" s="18"/>
      <c r="DS13" s="13">
        <v>60</v>
      </c>
      <c r="DT13" s="14"/>
      <c r="DU13" s="14"/>
      <c r="DV13" s="14"/>
      <c r="DW13" s="13">
        <v>60</v>
      </c>
      <c r="DX13" s="14"/>
      <c r="DY13" s="14"/>
      <c r="DZ13" s="14"/>
      <c r="EA13" s="13">
        <v>300</v>
      </c>
      <c r="EB13" s="14"/>
      <c r="EC13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8"/>
  <sheetViews>
    <sheetView showGridLines="0" tabSelected="1" workbookViewId="0">
      <pane xSplit="1" ySplit="3" topLeftCell="B11" activePane="bottomRight" state="frozen"/>
      <selection pane="topRight" activeCell="B1" sqref="B1"/>
      <selection pane="bottomLeft" activeCell="A4" sqref="A4"/>
      <selection pane="bottomRight" activeCell="AG21" sqref="AG21"/>
    </sheetView>
  </sheetViews>
  <sheetFormatPr defaultRowHeight="15" outlineLevelCol="1" x14ac:dyDescent="0.25"/>
  <cols>
    <col min="1" max="1" width="9.140625" style="25"/>
    <col min="2" max="2" width="34.5703125" style="25" customWidth="1"/>
    <col min="3" max="12" width="0" style="28" hidden="1" customWidth="1" outlineLevel="1"/>
    <col min="13" max="13" width="14.140625" style="28" customWidth="1" collapsed="1"/>
    <col min="14" max="14" width="14.140625" style="28" customWidth="1"/>
    <col min="15" max="15" width="14.140625" style="28" hidden="1" customWidth="1"/>
    <col min="16" max="16" width="14.140625" style="38" customWidth="1"/>
    <col min="17" max="17" width="14.140625" style="30" customWidth="1"/>
    <col min="18" max="29" width="0" style="28" hidden="1" customWidth="1" outlineLevel="1"/>
    <col min="30" max="30" width="11.85546875" style="28" customWidth="1" collapsed="1"/>
    <col min="31" max="31" width="11.85546875" style="28" customWidth="1"/>
    <col min="32" max="32" width="11.85546875" style="28" hidden="1" customWidth="1"/>
    <col min="33" max="33" width="11.85546875" style="28" customWidth="1"/>
    <col min="34" max="34" width="15.85546875" style="28" customWidth="1"/>
    <col min="35" max="35" width="14" style="28" customWidth="1"/>
    <col min="36" max="16384" width="9.140625" style="25"/>
  </cols>
  <sheetData>
    <row r="2" spans="1:37" s="24" customFormat="1" ht="43.5" customHeight="1" x14ac:dyDescent="0.25">
      <c r="C2" s="22" t="s">
        <v>29</v>
      </c>
      <c r="D2" s="22" t="s">
        <v>30</v>
      </c>
      <c r="E2" s="22" t="s">
        <v>31</v>
      </c>
      <c r="F2" s="22" t="s">
        <v>32</v>
      </c>
      <c r="G2" s="22" t="s">
        <v>33</v>
      </c>
      <c r="H2" s="22" t="s">
        <v>34</v>
      </c>
      <c r="I2" s="22" t="s">
        <v>35</v>
      </c>
      <c r="J2" s="22" t="s">
        <v>36</v>
      </c>
      <c r="K2" s="22" t="s">
        <v>37</v>
      </c>
      <c r="L2" s="22" t="s">
        <v>38</v>
      </c>
      <c r="M2" s="39" t="s">
        <v>44</v>
      </c>
      <c r="N2" s="40"/>
      <c r="O2" s="40"/>
      <c r="P2" s="40"/>
      <c r="Q2" s="41"/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  <c r="W2" s="22" t="s">
        <v>22</v>
      </c>
      <c r="X2" s="22" t="s">
        <v>23</v>
      </c>
      <c r="Y2" s="22" t="s">
        <v>24</v>
      </c>
      <c r="Z2" s="22" t="s">
        <v>25</v>
      </c>
      <c r="AA2" s="22" t="s">
        <v>26</v>
      </c>
      <c r="AB2" s="22" t="s">
        <v>27</v>
      </c>
      <c r="AC2" s="22" t="s">
        <v>28</v>
      </c>
      <c r="AD2" s="42" t="s">
        <v>45</v>
      </c>
      <c r="AE2" s="42"/>
      <c r="AF2" s="42"/>
      <c r="AG2" s="42"/>
      <c r="AH2" s="42"/>
      <c r="AI2" s="43" t="s">
        <v>46</v>
      </c>
    </row>
    <row r="3" spans="1:37" s="31" customFormat="1" ht="35.25" customHeight="1" x14ac:dyDescent="0.25">
      <c r="A3" s="31" t="s">
        <v>3</v>
      </c>
      <c r="B3" s="31" t="s">
        <v>4</v>
      </c>
      <c r="C3" s="32">
        <v>112</v>
      </c>
      <c r="D3" s="32">
        <v>128</v>
      </c>
      <c r="E3" s="32">
        <v>132</v>
      </c>
      <c r="F3" s="32">
        <v>137</v>
      </c>
      <c r="G3" s="32">
        <v>145</v>
      </c>
      <c r="H3" s="32">
        <v>167</v>
      </c>
      <c r="I3" s="32">
        <v>501</v>
      </c>
      <c r="J3" s="32">
        <v>512</v>
      </c>
      <c r="K3" s="32">
        <v>521</v>
      </c>
      <c r="L3" s="32">
        <v>547</v>
      </c>
      <c r="M3" s="33" t="s">
        <v>39</v>
      </c>
      <c r="N3" s="33" t="s">
        <v>40</v>
      </c>
      <c r="O3" s="34" t="s">
        <v>41</v>
      </c>
      <c r="P3" s="37" t="s">
        <v>42</v>
      </c>
      <c r="Q3" s="35" t="s">
        <v>43</v>
      </c>
      <c r="R3" s="32">
        <v>150</v>
      </c>
      <c r="S3" s="32">
        <v>164</v>
      </c>
      <c r="T3" s="32">
        <v>179</v>
      </c>
      <c r="U3" s="32">
        <v>183</v>
      </c>
      <c r="V3" s="32">
        <v>185</v>
      </c>
      <c r="W3" s="32">
        <v>502</v>
      </c>
      <c r="X3" s="32">
        <v>525</v>
      </c>
      <c r="Y3" s="32">
        <v>537</v>
      </c>
      <c r="Z3" s="32">
        <v>552</v>
      </c>
      <c r="AA3" s="32">
        <v>553</v>
      </c>
      <c r="AB3" s="32">
        <v>554</v>
      </c>
      <c r="AC3" s="32">
        <v>555</v>
      </c>
      <c r="AD3" s="33" t="s">
        <v>39</v>
      </c>
      <c r="AE3" s="33" t="s">
        <v>40</v>
      </c>
      <c r="AF3" s="34" t="s">
        <v>41</v>
      </c>
      <c r="AG3" s="34" t="s">
        <v>42</v>
      </c>
      <c r="AH3" s="35" t="s">
        <v>43</v>
      </c>
      <c r="AI3" s="43"/>
    </row>
    <row r="4" spans="1:37" ht="21.75" customHeight="1" x14ac:dyDescent="0.25">
      <c r="A4" s="25">
        <v>3284683</v>
      </c>
      <c r="B4" s="25" t="s">
        <v>6</v>
      </c>
      <c r="C4" s="26">
        <v>156</v>
      </c>
      <c r="D4" s="26">
        <v>12</v>
      </c>
      <c r="E4" s="26">
        <v>114</v>
      </c>
      <c r="F4" s="26">
        <v>0</v>
      </c>
      <c r="G4" s="26">
        <v>36</v>
      </c>
      <c r="H4" s="26"/>
      <c r="I4" s="26">
        <v>30</v>
      </c>
      <c r="J4" s="26">
        <v>42</v>
      </c>
      <c r="K4" s="26">
        <v>12</v>
      </c>
      <c r="L4" s="26">
        <v>0</v>
      </c>
      <c r="M4" s="26">
        <f>SUM(C4:L4)</f>
        <v>402</v>
      </c>
      <c r="N4" s="26">
        <f>M4/6</f>
        <v>67</v>
      </c>
      <c r="O4" s="20">
        <f>152727</f>
        <v>152727</v>
      </c>
      <c r="P4" s="36">
        <f>O4*1.1</f>
        <v>167999.7</v>
      </c>
      <c r="Q4" s="27">
        <f>P4*N4</f>
        <v>11255979.9</v>
      </c>
      <c r="R4" s="26"/>
      <c r="S4" s="26">
        <v>102</v>
      </c>
      <c r="T4" s="26">
        <v>30</v>
      </c>
      <c r="U4" s="26">
        <v>42</v>
      </c>
      <c r="V4" s="26">
        <v>120</v>
      </c>
      <c r="W4" s="26">
        <v>0</v>
      </c>
      <c r="X4" s="26">
        <v>6</v>
      </c>
      <c r="Y4" s="26">
        <v>18</v>
      </c>
      <c r="Z4" s="26">
        <v>0</v>
      </c>
      <c r="AA4" s="26"/>
      <c r="AB4" s="26">
        <v>0</v>
      </c>
      <c r="AC4" s="26"/>
      <c r="AD4" s="26">
        <f>SUM(R4:AC4)</f>
        <v>318</v>
      </c>
      <c r="AE4" s="26">
        <f>AD4/6</f>
        <v>53</v>
      </c>
      <c r="AF4" s="20">
        <f>152727</f>
        <v>152727</v>
      </c>
      <c r="AG4" s="21">
        <f>AF4*1.1</f>
        <v>167999.7</v>
      </c>
      <c r="AH4" s="27">
        <f>AG4*AE4</f>
        <v>8903984.1000000015</v>
      </c>
      <c r="AI4" s="23">
        <f>AH4+Q4</f>
        <v>20159964</v>
      </c>
      <c r="AK4" s="25" t="s">
        <v>48</v>
      </c>
    </row>
    <row r="5" spans="1:37" ht="21.75" customHeight="1" x14ac:dyDescent="0.25">
      <c r="A5" s="25">
        <v>3352387</v>
      </c>
      <c r="B5" s="25" t="s">
        <v>7</v>
      </c>
      <c r="C5" s="26">
        <v>462</v>
      </c>
      <c r="D5" s="26">
        <v>90</v>
      </c>
      <c r="E5" s="26">
        <v>66</v>
      </c>
      <c r="F5" s="26">
        <v>150</v>
      </c>
      <c r="G5" s="26">
        <v>114</v>
      </c>
      <c r="H5" s="26">
        <v>60</v>
      </c>
      <c r="I5" s="26">
        <v>30</v>
      </c>
      <c r="J5" s="26">
        <v>60</v>
      </c>
      <c r="K5" s="26">
        <v>42</v>
      </c>
      <c r="L5" s="26">
        <v>48</v>
      </c>
      <c r="M5" s="26">
        <f t="shared" ref="M5:M13" si="0">SUM(C5:L5)</f>
        <v>1122</v>
      </c>
      <c r="N5" s="26">
        <f>M5/6</f>
        <v>187</v>
      </c>
      <c r="O5" s="21">
        <f>204000*85%</f>
        <v>173400</v>
      </c>
      <c r="P5" s="36">
        <v>190740</v>
      </c>
      <c r="Q5" s="27">
        <f t="shared" ref="Q5:Q13" si="1">P5*N5</f>
        <v>35668380</v>
      </c>
      <c r="R5" s="26">
        <v>18</v>
      </c>
      <c r="S5" s="26">
        <v>120</v>
      </c>
      <c r="T5" s="26">
        <v>48</v>
      </c>
      <c r="U5" s="26">
        <v>84</v>
      </c>
      <c r="V5" s="26">
        <v>60</v>
      </c>
      <c r="W5" s="26">
        <v>54</v>
      </c>
      <c r="X5" s="26">
        <v>12</v>
      </c>
      <c r="Y5" s="26">
        <v>24</v>
      </c>
      <c r="Z5" s="26">
        <v>30</v>
      </c>
      <c r="AA5" s="26">
        <v>18</v>
      </c>
      <c r="AB5" s="26">
        <v>18</v>
      </c>
      <c r="AC5" s="26">
        <v>60</v>
      </c>
      <c r="AD5" s="26">
        <f t="shared" ref="AD5:AD13" si="2">SUM(R5:AC5)</f>
        <v>546</v>
      </c>
      <c r="AE5" s="26">
        <f>AD5/6</f>
        <v>91</v>
      </c>
      <c r="AF5" s="21">
        <f>204000*85%</f>
        <v>173400</v>
      </c>
      <c r="AG5" s="21">
        <v>190740</v>
      </c>
      <c r="AH5" s="27">
        <f t="shared" ref="AH5:AH13" si="3">AG5*AE5</f>
        <v>17357340</v>
      </c>
      <c r="AI5" s="23">
        <f t="shared" ref="AI5:AI13" si="4">AH5+Q5</f>
        <v>53025720</v>
      </c>
      <c r="AK5" s="25" t="s">
        <v>48</v>
      </c>
    </row>
    <row r="6" spans="1:37" ht="21.75" customHeight="1" x14ac:dyDescent="0.25">
      <c r="A6" s="25">
        <v>3360436</v>
      </c>
      <c r="B6" s="25" t="s">
        <v>8</v>
      </c>
      <c r="C6" s="26">
        <v>66</v>
      </c>
      <c r="D6" s="26">
        <v>24</v>
      </c>
      <c r="E6" s="26">
        <v>30</v>
      </c>
      <c r="F6" s="26">
        <v>120</v>
      </c>
      <c r="G6" s="26">
        <v>150</v>
      </c>
      <c r="H6" s="26"/>
      <c r="I6" s="26"/>
      <c r="J6" s="26"/>
      <c r="K6" s="26">
        <v>30</v>
      </c>
      <c r="L6" s="26"/>
      <c r="M6" s="26">
        <f t="shared" si="0"/>
        <v>420</v>
      </c>
      <c r="N6" s="26">
        <f>M6/6</f>
        <v>70</v>
      </c>
      <c r="O6" s="21">
        <f>300000*88%</f>
        <v>264000</v>
      </c>
      <c r="P6" s="36">
        <v>290400.00000000006</v>
      </c>
      <c r="Q6" s="27">
        <f t="shared" si="1"/>
        <v>20328000.000000004</v>
      </c>
      <c r="R6" s="26"/>
      <c r="S6" s="26">
        <v>30</v>
      </c>
      <c r="T6" s="26"/>
      <c r="U6" s="26">
        <v>120</v>
      </c>
      <c r="V6" s="26"/>
      <c r="W6" s="26"/>
      <c r="X6" s="26"/>
      <c r="Y6" s="26"/>
      <c r="Z6" s="26"/>
      <c r="AA6" s="26"/>
      <c r="AB6" s="26"/>
      <c r="AC6" s="26"/>
      <c r="AD6" s="26">
        <f t="shared" si="2"/>
        <v>150</v>
      </c>
      <c r="AE6" s="26">
        <f>AD6/6</f>
        <v>25</v>
      </c>
      <c r="AF6" s="21">
        <f>300000*88%</f>
        <v>264000</v>
      </c>
      <c r="AG6" s="21">
        <v>290400.00000000006</v>
      </c>
      <c r="AH6" s="27">
        <f t="shared" si="3"/>
        <v>7260000.0000000019</v>
      </c>
      <c r="AI6" s="23">
        <f t="shared" si="4"/>
        <v>27588000.000000007</v>
      </c>
      <c r="AK6" s="25" t="s">
        <v>48</v>
      </c>
    </row>
    <row r="7" spans="1:37" ht="21.75" customHeight="1" x14ac:dyDescent="0.25">
      <c r="A7" s="25">
        <v>3373113</v>
      </c>
      <c r="B7" s="25" t="s">
        <v>11</v>
      </c>
      <c r="C7" s="26"/>
      <c r="D7" s="26">
        <v>720</v>
      </c>
      <c r="E7" s="26">
        <v>958</v>
      </c>
      <c r="F7" s="26">
        <v>60</v>
      </c>
      <c r="G7" s="26">
        <v>240</v>
      </c>
      <c r="H7" s="26">
        <v>120</v>
      </c>
      <c r="I7" s="26"/>
      <c r="J7" s="26">
        <v>300</v>
      </c>
      <c r="K7" s="26">
        <v>120</v>
      </c>
      <c r="L7" s="26"/>
      <c r="M7" s="26">
        <f t="shared" si="0"/>
        <v>2518</v>
      </c>
      <c r="N7" s="26">
        <f>M7/60</f>
        <v>41.966666666666669</v>
      </c>
      <c r="O7" s="21">
        <v>300000</v>
      </c>
      <c r="P7" s="36">
        <v>330000</v>
      </c>
      <c r="Q7" s="27">
        <f t="shared" si="1"/>
        <v>13849000</v>
      </c>
      <c r="R7" s="26">
        <v>0</v>
      </c>
      <c r="S7" s="26">
        <v>480</v>
      </c>
      <c r="T7" s="26">
        <v>240</v>
      </c>
      <c r="U7" s="26">
        <v>600</v>
      </c>
      <c r="V7" s="26">
        <v>360</v>
      </c>
      <c r="W7" s="26">
        <v>120</v>
      </c>
      <c r="X7" s="26">
        <v>180</v>
      </c>
      <c r="Y7" s="26">
        <v>120</v>
      </c>
      <c r="Z7" s="26">
        <v>240</v>
      </c>
      <c r="AA7" s="26"/>
      <c r="AB7" s="26">
        <v>300</v>
      </c>
      <c r="AC7" s="26"/>
      <c r="AD7" s="26">
        <f t="shared" si="2"/>
        <v>2640</v>
      </c>
      <c r="AE7" s="26">
        <f>AD7/60</f>
        <v>44</v>
      </c>
      <c r="AF7" s="21">
        <v>300000</v>
      </c>
      <c r="AG7" s="21">
        <v>330000</v>
      </c>
      <c r="AH7" s="27">
        <f t="shared" si="3"/>
        <v>14520000</v>
      </c>
      <c r="AI7" s="23">
        <f t="shared" si="4"/>
        <v>28369000</v>
      </c>
      <c r="AK7" s="25" t="s">
        <v>48</v>
      </c>
    </row>
    <row r="8" spans="1:37" ht="21.75" customHeight="1" x14ac:dyDescent="0.25">
      <c r="A8" s="25">
        <v>3384346</v>
      </c>
      <c r="B8" s="25" t="s">
        <v>9</v>
      </c>
      <c r="C8" s="26"/>
      <c r="D8" s="26">
        <v>42</v>
      </c>
      <c r="E8" s="26">
        <v>24</v>
      </c>
      <c r="F8" s="26">
        <v>12</v>
      </c>
      <c r="G8" s="26">
        <v>30</v>
      </c>
      <c r="H8" s="26">
        <v>36</v>
      </c>
      <c r="I8" s="26"/>
      <c r="J8" s="26"/>
      <c r="K8" s="26">
        <v>42</v>
      </c>
      <c r="L8" s="26">
        <v>12</v>
      </c>
      <c r="M8" s="26">
        <f t="shared" si="0"/>
        <v>198</v>
      </c>
      <c r="N8" s="26">
        <f>M8/6</f>
        <v>33</v>
      </c>
      <c r="O8" s="21">
        <f>204000*85%</f>
        <v>173400</v>
      </c>
      <c r="P8" s="36">
        <v>190740</v>
      </c>
      <c r="Q8" s="27">
        <f t="shared" si="1"/>
        <v>6294420</v>
      </c>
      <c r="R8" s="26"/>
      <c r="S8" s="26">
        <v>60</v>
      </c>
      <c r="T8" s="26">
        <v>30</v>
      </c>
      <c r="U8" s="26">
        <v>12</v>
      </c>
      <c r="V8" s="26"/>
      <c r="W8" s="26">
        <v>30</v>
      </c>
      <c r="X8" s="26">
        <v>12</v>
      </c>
      <c r="Y8" s="26"/>
      <c r="Z8" s="26">
        <v>30</v>
      </c>
      <c r="AA8" s="26"/>
      <c r="AB8" s="26">
        <v>18</v>
      </c>
      <c r="AC8" s="26"/>
      <c r="AD8" s="26">
        <f t="shared" si="2"/>
        <v>192</v>
      </c>
      <c r="AE8" s="26">
        <f>AD8/6</f>
        <v>32</v>
      </c>
      <c r="AF8" s="21">
        <f>204000*85%</f>
        <v>173400</v>
      </c>
      <c r="AG8" s="21">
        <v>190740</v>
      </c>
      <c r="AH8" s="27">
        <f t="shared" si="3"/>
        <v>6103680</v>
      </c>
      <c r="AI8" s="23">
        <f t="shared" si="4"/>
        <v>12398100</v>
      </c>
      <c r="AK8" s="25" t="s">
        <v>48</v>
      </c>
    </row>
    <row r="9" spans="1:37" ht="21.75" customHeight="1" x14ac:dyDescent="0.25">
      <c r="A9" s="25">
        <v>3384347</v>
      </c>
      <c r="B9" s="25" t="s">
        <v>12</v>
      </c>
      <c r="C9" s="26">
        <v>120</v>
      </c>
      <c r="D9" s="26">
        <v>720</v>
      </c>
      <c r="E9" s="26">
        <v>600</v>
      </c>
      <c r="F9" s="26">
        <v>60</v>
      </c>
      <c r="G9" s="26">
        <v>360</v>
      </c>
      <c r="H9" s="26">
        <v>120</v>
      </c>
      <c r="I9" s="26">
        <v>120</v>
      </c>
      <c r="J9" s="26">
        <v>180</v>
      </c>
      <c r="K9" s="26">
        <v>240</v>
      </c>
      <c r="L9" s="26"/>
      <c r="M9" s="26">
        <f t="shared" si="0"/>
        <v>2520</v>
      </c>
      <c r="N9" s="26">
        <f>M9/60</f>
        <v>42</v>
      </c>
      <c r="O9" s="21">
        <v>300000</v>
      </c>
      <c r="P9" s="36">
        <v>330000</v>
      </c>
      <c r="Q9" s="27">
        <f t="shared" si="1"/>
        <v>13860000</v>
      </c>
      <c r="R9" s="26">
        <v>180</v>
      </c>
      <c r="S9" s="26">
        <v>540</v>
      </c>
      <c r="T9" s="26">
        <v>60</v>
      </c>
      <c r="U9" s="26">
        <v>120</v>
      </c>
      <c r="V9" s="26">
        <v>60</v>
      </c>
      <c r="W9" s="26">
        <v>120</v>
      </c>
      <c r="X9" s="26">
        <v>120</v>
      </c>
      <c r="Y9" s="26">
        <v>60</v>
      </c>
      <c r="Z9" s="26">
        <v>120</v>
      </c>
      <c r="AA9" s="26"/>
      <c r="AB9" s="26">
        <v>180</v>
      </c>
      <c r="AC9" s="26"/>
      <c r="AD9" s="26">
        <f t="shared" si="2"/>
        <v>1560</v>
      </c>
      <c r="AE9" s="26">
        <f>AD9/60</f>
        <v>26</v>
      </c>
      <c r="AF9" s="21">
        <v>300000</v>
      </c>
      <c r="AG9" s="21">
        <v>330000</v>
      </c>
      <c r="AH9" s="27">
        <f t="shared" si="3"/>
        <v>8580000</v>
      </c>
      <c r="AI9" s="23">
        <f t="shared" si="4"/>
        <v>22440000</v>
      </c>
      <c r="AK9" s="25" t="s">
        <v>48</v>
      </c>
    </row>
    <row r="10" spans="1:37" ht="21.75" customHeight="1" x14ac:dyDescent="0.25">
      <c r="A10" s="25">
        <v>3408152</v>
      </c>
      <c r="B10" s="25" t="s">
        <v>10</v>
      </c>
      <c r="C10" s="26">
        <v>60</v>
      </c>
      <c r="D10" s="26">
        <v>180</v>
      </c>
      <c r="E10" s="26">
        <v>120</v>
      </c>
      <c r="F10" s="26">
        <v>80</v>
      </c>
      <c r="G10" s="26">
        <v>60</v>
      </c>
      <c r="H10" s="26">
        <v>60</v>
      </c>
      <c r="I10" s="26"/>
      <c r="J10" s="26"/>
      <c r="K10" s="26">
        <v>80</v>
      </c>
      <c r="L10" s="26"/>
      <c r="M10" s="26">
        <f t="shared" si="0"/>
        <v>640</v>
      </c>
      <c r="N10" s="26">
        <f>M10/20</f>
        <v>32</v>
      </c>
      <c r="O10" s="21">
        <v>340000</v>
      </c>
      <c r="P10" s="36">
        <f t="shared" ref="P10:P13" si="5">O10*1.1</f>
        <v>374000.00000000006</v>
      </c>
      <c r="Q10" s="27">
        <f t="shared" si="1"/>
        <v>11968000.000000002</v>
      </c>
      <c r="R10" s="26"/>
      <c r="S10" s="26">
        <v>100</v>
      </c>
      <c r="T10" s="26">
        <v>60</v>
      </c>
      <c r="U10" s="26">
        <v>100</v>
      </c>
      <c r="V10" s="26"/>
      <c r="W10" s="26">
        <v>40</v>
      </c>
      <c r="X10" s="26"/>
      <c r="Y10" s="26">
        <v>20</v>
      </c>
      <c r="Z10" s="26"/>
      <c r="AA10" s="26"/>
      <c r="AB10" s="26">
        <v>60</v>
      </c>
      <c r="AC10" s="26"/>
      <c r="AD10" s="26">
        <f t="shared" si="2"/>
        <v>380</v>
      </c>
      <c r="AE10" s="26">
        <f>AD10/20</f>
        <v>19</v>
      </c>
      <c r="AF10" s="21">
        <v>340000</v>
      </c>
      <c r="AG10" s="21">
        <f t="shared" ref="AG10:AG13" si="6">AF10*1.1</f>
        <v>374000.00000000006</v>
      </c>
      <c r="AH10" s="27">
        <f t="shared" si="3"/>
        <v>7106000.0000000009</v>
      </c>
      <c r="AI10" s="23">
        <f t="shared" si="4"/>
        <v>19074000.000000004</v>
      </c>
      <c r="AK10" s="25" t="s">
        <v>48</v>
      </c>
    </row>
    <row r="11" spans="1:37" ht="21.75" customHeight="1" x14ac:dyDescent="0.25">
      <c r="A11" s="25">
        <v>3429507</v>
      </c>
      <c r="B11" s="25" t="s">
        <v>13</v>
      </c>
      <c r="C11" s="26"/>
      <c r="D11" s="26">
        <v>330</v>
      </c>
      <c r="E11" s="26">
        <v>30</v>
      </c>
      <c r="F11" s="26">
        <v>0</v>
      </c>
      <c r="G11" s="26">
        <v>120</v>
      </c>
      <c r="H11" s="26"/>
      <c r="I11" s="26">
        <v>60</v>
      </c>
      <c r="J11" s="26">
        <v>150</v>
      </c>
      <c r="K11" s="26"/>
      <c r="L11" s="26">
        <v>30</v>
      </c>
      <c r="M11" s="26">
        <f t="shared" si="0"/>
        <v>720</v>
      </c>
      <c r="N11" s="26">
        <f>M11/30</f>
        <v>24</v>
      </c>
      <c r="O11" s="21">
        <v>300000</v>
      </c>
      <c r="P11" s="36">
        <f t="shared" si="5"/>
        <v>330000</v>
      </c>
      <c r="Q11" s="27">
        <f t="shared" si="1"/>
        <v>7920000</v>
      </c>
      <c r="R11" s="26">
        <v>0</v>
      </c>
      <c r="S11" s="26">
        <v>90</v>
      </c>
      <c r="T11" s="26">
        <v>60</v>
      </c>
      <c r="U11" s="26">
        <v>300</v>
      </c>
      <c r="V11" s="26"/>
      <c r="W11" s="26"/>
      <c r="X11" s="26">
        <v>60</v>
      </c>
      <c r="Y11" s="26"/>
      <c r="Z11" s="26"/>
      <c r="AA11" s="26"/>
      <c r="AB11" s="26">
        <v>0</v>
      </c>
      <c r="AC11" s="26"/>
      <c r="AD11" s="26">
        <f t="shared" si="2"/>
        <v>510</v>
      </c>
      <c r="AE11" s="26">
        <f>AD11/30</f>
        <v>17</v>
      </c>
      <c r="AF11" s="21">
        <v>300000</v>
      </c>
      <c r="AG11" s="21">
        <f t="shared" si="6"/>
        <v>330000</v>
      </c>
      <c r="AH11" s="27">
        <f t="shared" si="3"/>
        <v>5610000</v>
      </c>
      <c r="AI11" s="23">
        <f t="shared" si="4"/>
        <v>13530000</v>
      </c>
      <c r="AK11" s="25" t="s">
        <v>48</v>
      </c>
    </row>
    <row r="12" spans="1:37" ht="21.75" customHeight="1" x14ac:dyDescent="0.25">
      <c r="A12" s="25">
        <v>3441792</v>
      </c>
      <c r="B12" s="25" t="s">
        <v>14</v>
      </c>
      <c r="C12" s="26">
        <v>0</v>
      </c>
      <c r="D12" s="26"/>
      <c r="E12" s="26"/>
      <c r="F12" s="26"/>
      <c r="G12" s="26"/>
      <c r="H12" s="26"/>
      <c r="I12" s="26"/>
      <c r="J12" s="26"/>
      <c r="K12" s="26"/>
      <c r="L12" s="26"/>
      <c r="M12" s="26">
        <f t="shared" si="0"/>
        <v>0</v>
      </c>
      <c r="N12" s="26">
        <f>M12/6</f>
        <v>0</v>
      </c>
      <c r="O12" s="21">
        <v>252000</v>
      </c>
      <c r="P12" s="36">
        <f t="shared" si="5"/>
        <v>277200</v>
      </c>
      <c r="Q12" s="27">
        <f t="shared" si="1"/>
        <v>0</v>
      </c>
      <c r="R12" s="26"/>
      <c r="S12" s="26">
        <v>30</v>
      </c>
      <c r="T12" s="26"/>
      <c r="U12" s="26">
        <v>120</v>
      </c>
      <c r="V12" s="26"/>
      <c r="W12" s="26"/>
      <c r="X12" s="26"/>
      <c r="Y12" s="26"/>
      <c r="Z12" s="26"/>
      <c r="AA12" s="26"/>
      <c r="AB12" s="26">
        <v>6</v>
      </c>
      <c r="AC12" s="26"/>
      <c r="AD12" s="26">
        <f t="shared" si="2"/>
        <v>156</v>
      </c>
      <c r="AE12" s="26">
        <f>AD12/6</f>
        <v>26</v>
      </c>
      <c r="AF12" s="21">
        <v>252000</v>
      </c>
      <c r="AG12" s="21">
        <f t="shared" si="6"/>
        <v>277200</v>
      </c>
      <c r="AH12" s="27">
        <f t="shared" si="3"/>
        <v>7207200</v>
      </c>
      <c r="AI12" s="23">
        <f t="shared" si="4"/>
        <v>7207200</v>
      </c>
      <c r="AK12" s="25" t="s">
        <v>48</v>
      </c>
    </row>
    <row r="13" spans="1:37" ht="21.75" customHeight="1" x14ac:dyDescent="0.25">
      <c r="A13" s="25">
        <v>3479885</v>
      </c>
      <c r="B13" s="25" t="s">
        <v>16</v>
      </c>
      <c r="C13" s="26">
        <v>60</v>
      </c>
      <c r="D13" s="26"/>
      <c r="E13" s="26">
        <v>180</v>
      </c>
      <c r="F13" s="26"/>
      <c r="G13" s="26">
        <v>180</v>
      </c>
      <c r="H13" s="26"/>
      <c r="I13" s="26"/>
      <c r="J13" s="26">
        <v>300</v>
      </c>
      <c r="K13" s="26"/>
      <c r="L13" s="26">
        <v>60</v>
      </c>
      <c r="M13" s="26">
        <f t="shared" si="0"/>
        <v>780</v>
      </c>
      <c r="N13" s="26">
        <f>M13/60</f>
        <v>13</v>
      </c>
      <c r="O13" s="21">
        <v>300000</v>
      </c>
      <c r="P13" s="36">
        <f t="shared" si="5"/>
        <v>330000</v>
      </c>
      <c r="Q13" s="27">
        <f t="shared" si="1"/>
        <v>4290000</v>
      </c>
      <c r="R13" s="26"/>
      <c r="S13" s="26"/>
      <c r="T13" s="26"/>
      <c r="U13" s="26">
        <v>420</v>
      </c>
      <c r="V13" s="26"/>
      <c r="W13" s="26"/>
      <c r="X13" s="26">
        <v>60</v>
      </c>
      <c r="Y13" s="26"/>
      <c r="Z13" s="26"/>
      <c r="AA13" s="26"/>
      <c r="AB13" s="26">
        <v>60</v>
      </c>
      <c r="AC13" s="26"/>
      <c r="AD13" s="26">
        <f t="shared" si="2"/>
        <v>540</v>
      </c>
      <c r="AE13" s="26">
        <f>AD13/60</f>
        <v>9</v>
      </c>
      <c r="AF13" s="21">
        <v>300000</v>
      </c>
      <c r="AG13" s="21">
        <f t="shared" si="6"/>
        <v>330000</v>
      </c>
      <c r="AH13" s="27">
        <f t="shared" si="3"/>
        <v>2970000</v>
      </c>
      <c r="AI13" s="23">
        <f t="shared" si="4"/>
        <v>7260000</v>
      </c>
      <c r="AK13" s="25" t="s">
        <v>48</v>
      </c>
    </row>
    <row r="14" spans="1:37" x14ac:dyDescent="0.25">
      <c r="Q14" s="29">
        <f>SUM(Q4:Q13)</f>
        <v>125433779.90000001</v>
      </c>
      <c r="AH14" s="29">
        <f>SUM(AH4:AH13)</f>
        <v>85618204.100000009</v>
      </c>
      <c r="AI14" s="45">
        <f>AH14+Q14</f>
        <v>211051984</v>
      </c>
    </row>
    <row r="15" spans="1:37" x14ac:dyDescent="0.25">
      <c r="Q15" s="44"/>
      <c r="AH15" s="25"/>
      <c r="AI15" s="25"/>
    </row>
    <row r="16" spans="1:37" x14ac:dyDescent="0.25">
      <c r="C16" s="28" t="s">
        <v>47</v>
      </c>
      <c r="D16" s="28" t="s">
        <v>47</v>
      </c>
      <c r="E16" s="28" t="s">
        <v>47</v>
      </c>
      <c r="F16" s="28" t="s">
        <v>47</v>
      </c>
      <c r="G16" s="28" t="s">
        <v>47</v>
      </c>
      <c r="H16" s="28" t="s">
        <v>47</v>
      </c>
      <c r="I16" s="28" t="s">
        <v>47</v>
      </c>
      <c r="J16" s="28" t="s">
        <v>47</v>
      </c>
      <c r="K16" s="28" t="s">
        <v>47</v>
      </c>
      <c r="L16" s="28" t="s">
        <v>47</v>
      </c>
      <c r="R16" s="28" t="s">
        <v>47</v>
      </c>
      <c r="S16" s="28" t="s">
        <v>47</v>
      </c>
      <c r="T16" s="28" t="s">
        <v>47</v>
      </c>
      <c r="U16" s="28" t="s">
        <v>47</v>
      </c>
      <c r="V16" s="28" t="s">
        <v>47</v>
      </c>
      <c r="W16" s="28" t="s">
        <v>47</v>
      </c>
      <c r="X16" s="28" t="s">
        <v>47</v>
      </c>
      <c r="Y16" s="28" t="s">
        <v>47</v>
      </c>
      <c r="Z16" s="28" t="s">
        <v>47</v>
      </c>
      <c r="AA16" s="28" t="s">
        <v>47</v>
      </c>
      <c r="AB16" s="28" t="s">
        <v>47</v>
      </c>
      <c r="AC16" s="28" t="s">
        <v>47</v>
      </c>
      <c r="AH16" s="46" t="s">
        <v>50</v>
      </c>
      <c r="AI16" s="30">
        <v>3082195.827</v>
      </c>
    </row>
    <row r="17" spans="34:35" x14ac:dyDescent="0.25">
      <c r="AH17" s="46" t="s">
        <v>49</v>
      </c>
      <c r="AI17" s="30">
        <f>+AI14/1000</f>
        <v>211051.984</v>
      </c>
    </row>
    <row r="18" spans="34:35" x14ac:dyDescent="0.25">
      <c r="AH18" s="46" t="s">
        <v>51</v>
      </c>
      <c r="AI18" s="30">
        <f>+AI16-AI17</f>
        <v>2871143.8429999999</v>
      </c>
    </row>
  </sheetData>
  <mergeCells count="3">
    <mergeCell ref="M2:Q2"/>
    <mergeCell ref="AD2:AH2"/>
    <mergeCell ref="AI2:A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SODA</vt:lpstr>
      <vt:lpstr>TRANSFER</vt:lpstr>
      <vt:lpstr>Coop North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Thi Ngoc Anh</dc:creator>
  <cp:lastModifiedBy>AutoBVT</cp:lastModifiedBy>
  <dcterms:created xsi:type="dcterms:W3CDTF">2020-01-03T08:30:04Z</dcterms:created>
  <dcterms:modified xsi:type="dcterms:W3CDTF">2020-01-04T09:03:40Z</dcterms:modified>
</cp:coreProperties>
</file>