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155"/>
  </bookViews>
  <sheets>
    <sheet name="BIG C +LOTTE " sheetId="5" r:id="rId1"/>
    <sheet name="COOP SOUTH" sheetId="4" r:id="rId2"/>
    <sheet name="COOP CEN+NORTH" sheetId="1" r:id="rId3"/>
    <sheet name="Data Nguyễn Dung" sheetId="2" r:id="rId4"/>
    <sheet name="Data Huong Thuy" sheetId="3" r:id="rId5"/>
  </sheets>
  <calcPr calcId="152511" calcMode="manual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5" l="1"/>
  <c r="I22" i="5" s="1"/>
  <c r="G22" i="5"/>
  <c r="F22" i="5"/>
  <c r="H21" i="5"/>
  <c r="I21" i="5" s="1"/>
  <c r="G21" i="5"/>
  <c r="F21" i="5"/>
  <c r="H20" i="5"/>
  <c r="I20" i="5" s="1"/>
  <c r="G20" i="5"/>
  <c r="F20" i="5"/>
  <c r="H19" i="5"/>
  <c r="I19" i="5" s="1"/>
  <c r="G19" i="5"/>
  <c r="F19" i="5"/>
  <c r="H18" i="5"/>
  <c r="I18" i="5" s="1"/>
  <c r="G18" i="5"/>
  <c r="F18" i="5"/>
  <c r="D15" i="5"/>
  <c r="G17" i="4" l="1"/>
  <c r="F17" i="4"/>
  <c r="E17" i="4"/>
  <c r="K9" i="1" l="1"/>
  <c r="G9" i="1"/>
  <c r="K6" i="1" l="1"/>
  <c r="G6" i="1"/>
  <c r="D17" i="4" l="1"/>
  <c r="F15" i="1" l="1"/>
  <c r="E15" i="1"/>
  <c r="D15" i="1"/>
  <c r="E35" i="2" l="1"/>
  <c r="F34" i="2"/>
  <c r="E34" i="2"/>
  <c r="D34" i="2"/>
  <c r="F25" i="2"/>
  <c r="E25" i="2"/>
  <c r="D25" i="2"/>
  <c r="F18" i="2"/>
  <c r="F35" i="2" s="1"/>
  <c r="E18" i="2"/>
  <c r="D18" i="2"/>
  <c r="F10" i="2"/>
  <c r="E10" i="2"/>
  <c r="D10" i="2"/>
  <c r="D35" i="2" l="1"/>
  <c r="K8" i="1" l="1"/>
  <c r="G8" i="1"/>
</calcChain>
</file>

<file path=xl/sharedStrings.xml><?xml version="1.0" encoding="utf-8"?>
<sst xmlns="http://schemas.openxmlformats.org/spreadsheetml/2006/main" count="130" uniqueCount="97">
  <si>
    <t>ASNUM</t>
  </si>
  <si>
    <t>INUMBR</t>
  </si>
  <si>
    <t>IDESCR</t>
  </si>
  <si>
    <t>Tổng cộng 
(thùng)</t>
  </si>
  <si>
    <t>Giá (-vat)</t>
  </si>
  <si>
    <t>Giá (+vat)</t>
  </si>
  <si>
    <t>Thành tiền</t>
  </si>
  <si>
    <t>B.xop NA.RICHOCO soco 58g</t>
  </si>
  <si>
    <t>B.xopNABATIRICHEESEhg20x8.5g</t>
  </si>
  <si>
    <t>B.xop NA.RICHEESE p.mai 58g</t>
  </si>
  <si>
    <t>Tổng Coop North-Hoàng Lệ Hương</t>
  </si>
  <si>
    <t>Tổng Coop Central-Lê Đoàn Hương Giang</t>
  </si>
  <si>
    <t>Trương Thị Liên</t>
  </si>
  <si>
    <t>3TMart</t>
  </si>
  <si>
    <t>Đức Thành</t>
  </si>
  <si>
    <t>Sunmart</t>
  </si>
  <si>
    <t>VT mart</t>
  </si>
  <si>
    <t>Vinmart</t>
  </si>
  <si>
    <t>Vinmart+</t>
  </si>
  <si>
    <t>Total</t>
  </si>
  <si>
    <t>Đinh Trang Thư</t>
  </si>
  <si>
    <t>AEON North</t>
  </si>
  <si>
    <t>Hapro Mart</t>
  </si>
  <si>
    <t>Hoàng Cầu</t>
  </si>
  <si>
    <t>Intimex</t>
  </si>
  <si>
    <t>Mường thanh</t>
  </si>
  <si>
    <t>Lê Thị Vân Anh</t>
  </si>
  <si>
    <t>M10 Mart</t>
  </si>
  <si>
    <t>Đầu tư Long Biên</t>
  </si>
  <si>
    <t>Hapro Food</t>
  </si>
  <si>
    <t>Qmart</t>
  </si>
  <si>
    <t>Dư Ngọc Anh</t>
  </si>
  <si>
    <t>Citimart</t>
  </si>
  <si>
    <t>Dabaco</t>
  </si>
  <si>
    <t>Huy Hùng</t>
  </si>
  <si>
    <t>Lan Chi</t>
  </si>
  <si>
    <t>TTTM Vân Hồ</t>
  </si>
  <si>
    <t>V+ Hòa Bình</t>
  </si>
  <si>
    <t>Na 8.5g</t>
  </si>
  <si>
    <t>Na 58g</t>
  </si>
  <si>
    <t>So 58g</t>
  </si>
  <si>
    <t>Promo- Value</t>
  </si>
  <si>
    <t>Promo-Cases</t>
  </si>
  <si>
    <t>Bùi Thị Duyên</t>
  </si>
  <si>
    <t>Phan Thị Ngọc Út</t>
  </si>
  <si>
    <t>Lê Tấn Vũ</t>
  </si>
  <si>
    <t>Đỗ Cao Trí</t>
  </si>
  <si>
    <t>Trần Thị Kim Hà</t>
  </si>
  <si>
    <t>Nguyễn Thị Hồng Lam</t>
  </si>
  <si>
    <t>Trần Thị Ngọc Gấm</t>
  </si>
  <si>
    <t>Phạm Phương Sinh</t>
  </si>
  <si>
    <t>Vin-Na 58</t>
  </si>
  <si>
    <t>Vin-So 58</t>
  </si>
  <si>
    <t>Vin-Na 17</t>
  </si>
  <si>
    <t>Emart-Na 8.5</t>
  </si>
  <si>
    <t>BHX-Na 58</t>
  </si>
  <si>
    <t>BHX-So 58</t>
  </si>
  <si>
    <t>BHX-Na 17</t>
  </si>
  <si>
    <t>BHX-Na 8.5</t>
  </si>
  <si>
    <t>Aeon-Na 8.5</t>
  </si>
  <si>
    <t>Kohnan-Na 58</t>
  </si>
  <si>
    <t>Kohnan-Na 8.5</t>
  </si>
  <si>
    <t>Total Actual Promotion T5-value</t>
  </si>
  <si>
    <t>Số thùng Actual Promotion</t>
  </si>
  <si>
    <t>Giá KM có VAT</t>
  </si>
  <si>
    <t>Đặng Thiên Thanh</t>
  </si>
  <si>
    <t xml:space="preserve">Nguyễn Công Đạt </t>
  </si>
  <si>
    <t>Phạm Diệp Mỹ Tiên</t>
  </si>
  <si>
    <t>Võ Thị Bé Sáu</t>
  </si>
  <si>
    <t>Nguyễn Đức Thịnh</t>
  </si>
  <si>
    <t>Phan Thị Trúc Phương</t>
  </si>
  <si>
    <t>Phạm Minh Thuộc</t>
  </si>
  <si>
    <t xml:space="preserve">SOUTH </t>
  </si>
  <si>
    <t>MTE</t>
  </si>
  <si>
    <t>PROMOTION-value</t>
  </si>
  <si>
    <t>COOP SOUTH</t>
  </si>
  <si>
    <t>COOP CEN+NORTH</t>
  </si>
  <si>
    <t>NGUYỄN DUNG</t>
  </si>
  <si>
    <t>HƯƠNG THỦY</t>
  </si>
  <si>
    <t>Promotion-Cases</t>
  </si>
  <si>
    <t>Na 8.5</t>
  </si>
  <si>
    <t>Vacancy 1</t>
  </si>
  <si>
    <t>Vacancy 2</t>
  </si>
  <si>
    <t>Vacancy 3</t>
  </si>
  <si>
    <t>ACC</t>
  </si>
  <si>
    <t>LOTTE</t>
  </si>
  <si>
    <t>Row Labels</t>
  </si>
  <si>
    <t>Sum of Na 58g</t>
  </si>
  <si>
    <t>Sum of Na 8,5g</t>
  </si>
  <si>
    <t>Đoàn Thị Hoài Thu</t>
  </si>
  <si>
    <t>Hoàng Lệ Hương</t>
  </si>
  <si>
    <t>Lê Đoàn Hương Giang</t>
  </si>
  <si>
    <t>Nguyễn Thị Bích Trâm</t>
  </si>
  <si>
    <t>Nguyễn Thị Hoàng Mỹ</t>
  </si>
  <si>
    <t>Grand Total</t>
  </si>
  <si>
    <t>big c</t>
  </si>
  <si>
    <t>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</si>
</sst>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ahoma"/>
      <family val="2"/>
    </font>
    <font>
      <sz val="11"/>
      <color indexed="8"/>
      <name val="Calibri"/>
      <family val="2"/>
    </font>
    <font>
      <sz val="14"/>
      <color indexed="1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1" fillId="0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3" fontId="0" fillId="0" borderId="0" xfId="0" applyNumberFormat="1"/>
    <xf numFmtId="164" fontId="0" fillId="0" borderId="0" xfId="0" applyNumberFormat="1"/>
    <xf numFmtId="0" fontId="2" fillId="3" borderId="0" xfId="0" applyFont="1" applyFill="1"/>
    <xf numFmtId="164" fontId="2" fillId="3" borderId="0" xfId="1" applyNumberFormat="1" applyFont="1" applyFill="1"/>
    <xf numFmtId="164" fontId="2" fillId="0" borderId="0" xfId="1" applyNumberFormat="1" applyFont="1"/>
    <xf numFmtId="164" fontId="0" fillId="0" borderId="1" xfId="1" applyNumberFormat="1" applyFont="1" applyBorder="1"/>
    <xf numFmtId="0" fontId="2" fillId="3" borderId="1" xfId="0" applyFont="1" applyFill="1" applyBorder="1"/>
    <xf numFmtId="164" fontId="2" fillId="3" borderId="1" xfId="1" applyNumberFormat="1" applyFont="1" applyFill="1" applyBorder="1"/>
    <xf numFmtId="164" fontId="0" fillId="0" borderId="1" xfId="0" applyNumberFormat="1" applyBorder="1"/>
    <xf numFmtId="0" fontId="2" fillId="4" borderId="0" xfId="0" applyFont="1" applyFill="1"/>
    <xf numFmtId="0" fontId="0" fillId="0" borderId="8" xfId="0" applyBorder="1"/>
    <xf numFmtId="164" fontId="2" fillId="0" borderId="9" xfId="1" applyNumberFormat="1" applyFont="1" applyFill="1" applyBorder="1"/>
    <xf numFmtId="0" fontId="2" fillId="0" borderId="9" xfId="0" applyFont="1" applyBorder="1" applyAlignment="1">
      <alignment horizontal="center" wrapText="1"/>
    </xf>
    <xf numFmtId="0" fontId="0" fillId="0" borderId="10" xfId="0" applyFill="1" applyBorder="1"/>
    <xf numFmtId="0" fontId="0" fillId="0" borderId="12" xfId="0" applyFill="1" applyBorder="1"/>
    <xf numFmtId="0" fontId="2" fillId="5" borderId="7" xfId="0" applyFont="1" applyFill="1" applyBorder="1" applyAlignment="1">
      <alignment wrapText="1"/>
    </xf>
    <xf numFmtId="164" fontId="2" fillId="5" borderId="9" xfId="1" applyNumberFormat="1" applyFont="1" applyFill="1" applyBorder="1"/>
    <xf numFmtId="0" fontId="0" fillId="0" borderId="7" xfId="0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164" fontId="2" fillId="0" borderId="5" xfId="1" applyNumberFormat="1" applyFont="1" applyBorder="1" applyAlignment="1">
      <alignment wrapText="1"/>
    </xf>
    <xf numFmtId="0" fontId="2" fillId="5" borderId="0" xfId="0" applyFont="1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7" xfId="0" applyFont="1" applyFill="1" applyBorder="1"/>
    <xf numFmtId="1" fontId="2" fillId="3" borderId="1" xfId="0" applyNumberFormat="1" applyFont="1" applyFill="1" applyBorder="1"/>
    <xf numFmtId="1" fontId="2" fillId="0" borderId="1" xfId="0" applyNumberFormat="1" applyFont="1" applyBorder="1"/>
    <xf numFmtId="0" fontId="3" fillId="0" borderId="1" xfId="0" applyFont="1" applyFill="1" applyBorder="1" applyAlignment="1">
      <alignment vertical="center"/>
    </xf>
    <xf numFmtId="164" fontId="5" fillId="0" borderId="1" xfId="2" applyNumberFormat="1" applyFont="1" applyFill="1" applyBorder="1" applyAlignment="1">
      <alignment wrapText="1"/>
    </xf>
    <xf numFmtId="0" fontId="2" fillId="4" borderId="6" xfId="0" applyFont="1" applyFill="1" applyBorder="1"/>
    <xf numFmtId="0" fontId="0" fillId="4" borderId="0" xfId="0" applyFill="1"/>
    <xf numFmtId="0" fontId="2" fillId="4" borderId="1" xfId="0" applyFont="1" applyFill="1" applyBorder="1"/>
    <xf numFmtId="0" fontId="2" fillId="0" borderId="2" xfId="0" applyFont="1" applyBorder="1"/>
    <xf numFmtId="164" fontId="1" fillId="4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3" applyFont="1"/>
  </cellXfs>
  <cellStyles count="4">
    <cellStyle name="Comma" xfId="1" builtinId="3"/>
    <cellStyle name="Comma 2 3" xfId="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LE/LE/MT/MT/1.Sell%20in/T5/Sell%20in%2031.05-MT-LOTTE%20BIG%20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631.397863888888" createdVersion="5" refreshedVersion="5" minRefreshableVersion="3" recordCount="58">
  <cacheSource type="worksheet">
    <worksheetSource ref="B1:E59" sheet="Promotion T5-By MTE" r:id="rId2"/>
  </cacheSource>
  <cacheFields count="4">
    <cacheField name="ACC" numFmtId="0">
      <sharedItems count="2">
        <s v="BIG C"/>
        <s v="LOTTE"/>
      </sharedItems>
    </cacheField>
    <cacheField name="MTE" numFmtId="0">
      <sharedItems count="5">
        <s v="Đoàn Thị Hoài Thu"/>
        <s v="Nguyễn Thị Bích Trâm"/>
        <s v="Lê Đoàn Hương Giang"/>
        <s v="Hoàng Lệ Hương"/>
        <s v="Nguyễn Thị Hoàng Mỹ"/>
      </sharedItems>
    </cacheField>
    <cacheField name="Na 58g" numFmtId="0">
      <sharedItems containsString="0" containsBlank="1" containsNumber="1" containsInteger="1" minValue="1" maxValue="13"/>
    </cacheField>
    <cacheField name="Na 8,5g" numFmtId="0">
      <sharedItems containsString="0" containsBlank="1" containsNumber="1" containsInteger="1" minValue="1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n v="4"/>
    <m/>
  </r>
  <r>
    <x v="0"/>
    <x v="1"/>
    <n v="2"/>
    <m/>
  </r>
  <r>
    <x v="0"/>
    <x v="1"/>
    <n v="5"/>
    <m/>
  </r>
  <r>
    <x v="0"/>
    <x v="2"/>
    <n v="9"/>
    <m/>
  </r>
  <r>
    <x v="0"/>
    <x v="1"/>
    <n v="2"/>
    <m/>
  </r>
  <r>
    <x v="0"/>
    <x v="3"/>
    <n v="7"/>
    <m/>
  </r>
  <r>
    <x v="0"/>
    <x v="3"/>
    <n v="6"/>
    <m/>
  </r>
  <r>
    <x v="0"/>
    <x v="3"/>
    <n v="4"/>
    <m/>
  </r>
  <r>
    <x v="0"/>
    <x v="3"/>
    <n v="7"/>
    <m/>
  </r>
  <r>
    <x v="0"/>
    <x v="3"/>
    <n v="5"/>
    <m/>
  </r>
  <r>
    <x v="0"/>
    <x v="3"/>
    <n v="5"/>
    <m/>
  </r>
  <r>
    <x v="0"/>
    <x v="3"/>
    <n v="7"/>
    <m/>
  </r>
  <r>
    <x v="0"/>
    <x v="0"/>
    <n v="2"/>
    <m/>
  </r>
  <r>
    <x v="0"/>
    <x v="3"/>
    <n v="7"/>
    <m/>
  </r>
  <r>
    <x v="0"/>
    <x v="3"/>
    <n v="13"/>
    <m/>
  </r>
  <r>
    <x v="0"/>
    <x v="3"/>
    <n v="10"/>
    <m/>
  </r>
  <r>
    <x v="0"/>
    <x v="1"/>
    <n v="8"/>
    <m/>
  </r>
  <r>
    <x v="0"/>
    <x v="3"/>
    <n v="12"/>
    <m/>
  </r>
  <r>
    <x v="0"/>
    <x v="1"/>
    <n v="5"/>
    <m/>
  </r>
  <r>
    <x v="0"/>
    <x v="0"/>
    <n v="2"/>
    <m/>
  </r>
  <r>
    <x v="1"/>
    <x v="3"/>
    <n v="2"/>
    <m/>
  </r>
  <r>
    <x v="1"/>
    <x v="0"/>
    <n v="5"/>
    <m/>
  </r>
  <r>
    <x v="1"/>
    <x v="0"/>
    <n v="10"/>
    <m/>
  </r>
  <r>
    <x v="1"/>
    <x v="2"/>
    <n v="3"/>
    <m/>
  </r>
  <r>
    <x v="1"/>
    <x v="1"/>
    <n v="3"/>
    <m/>
  </r>
  <r>
    <x v="1"/>
    <x v="0"/>
    <n v="7"/>
    <m/>
  </r>
  <r>
    <x v="1"/>
    <x v="0"/>
    <n v="3"/>
    <m/>
  </r>
  <r>
    <x v="1"/>
    <x v="1"/>
    <n v="4"/>
    <m/>
  </r>
  <r>
    <x v="1"/>
    <x v="0"/>
    <n v="4"/>
    <m/>
  </r>
  <r>
    <x v="1"/>
    <x v="1"/>
    <n v="5"/>
    <m/>
  </r>
  <r>
    <x v="0"/>
    <x v="4"/>
    <n v="2"/>
    <m/>
  </r>
  <r>
    <x v="0"/>
    <x v="4"/>
    <n v="1"/>
    <m/>
  </r>
  <r>
    <x v="0"/>
    <x v="1"/>
    <n v="4"/>
    <m/>
  </r>
  <r>
    <x v="0"/>
    <x v="1"/>
    <n v="5"/>
    <m/>
  </r>
  <r>
    <x v="0"/>
    <x v="1"/>
    <n v="4"/>
    <m/>
  </r>
  <r>
    <x v="0"/>
    <x v="4"/>
    <n v="5"/>
    <m/>
  </r>
  <r>
    <x v="0"/>
    <x v="3"/>
    <n v="5"/>
    <m/>
  </r>
  <r>
    <x v="0"/>
    <x v="4"/>
    <n v="4"/>
    <m/>
  </r>
  <r>
    <x v="0"/>
    <x v="3"/>
    <n v="1"/>
    <m/>
  </r>
  <r>
    <x v="0"/>
    <x v="3"/>
    <m/>
    <m/>
  </r>
  <r>
    <x v="0"/>
    <x v="3"/>
    <n v="3"/>
    <m/>
  </r>
  <r>
    <x v="0"/>
    <x v="3"/>
    <m/>
    <m/>
  </r>
  <r>
    <x v="0"/>
    <x v="1"/>
    <n v="2"/>
    <m/>
  </r>
  <r>
    <x v="0"/>
    <x v="1"/>
    <n v="5"/>
    <m/>
  </r>
  <r>
    <x v="0"/>
    <x v="4"/>
    <n v="1"/>
    <m/>
  </r>
  <r>
    <x v="0"/>
    <x v="3"/>
    <n v="1"/>
    <m/>
  </r>
  <r>
    <x v="0"/>
    <x v="3"/>
    <m/>
    <m/>
  </r>
  <r>
    <x v="0"/>
    <x v="1"/>
    <n v="2"/>
    <m/>
  </r>
  <r>
    <x v="0"/>
    <x v="3"/>
    <n v="3"/>
    <m/>
  </r>
  <r>
    <x v="0"/>
    <x v="3"/>
    <n v="2"/>
    <m/>
  </r>
  <r>
    <x v="1"/>
    <x v="3"/>
    <n v="3"/>
    <m/>
  </r>
  <r>
    <x v="1"/>
    <x v="1"/>
    <n v="10"/>
    <m/>
  </r>
  <r>
    <x v="1"/>
    <x v="2"/>
    <n v="10"/>
    <m/>
  </r>
  <r>
    <x v="1"/>
    <x v="3"/>
    <n v="3"/>
    <m/>
  </r>
  <r>
    <x v="1"/>
    <x v="4"/>
    <n v="2"/>
    <m/>
  </r>
  <r>
    <x v="1"/>
    <x v="4"/>
    <n v="3"/>
    <m/>
  </r>
  <r>
    <x v="1"/>
    <x v="1"/>
    <n v="5"/>
    <n v="15"/>
  </r>
  <r>
    <x v="1"/>
    <x v="1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 rowPageCount="1" colPageCount="1"/>
  <pivotFields count="4">
    <pivotField axis="axisPage" showAll="0" defaultSubtotal="0">
      <items count="2">
        <item x="0"/>
        <item x="1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Na 58g" fld="2" baseField="0" baseItem="0"/>
    <dataField name="Sum of Na 8,5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topLeftCell="A4" workbookViewId="0">
      <selection activeCell="K11" sqref="K11"/>
    </sheetView>
  </sheetViews>
  <sheetFormatPr defaultRowHeight="15" x14ac:dyDescent="0.25"/>
  <cols>
    <col min="1" max="1" width="20.42578125" customWidth="1"/>
    <col min="2" max="2" width="13.5703125" customWidth="1"/>
    <col min="3" max="3" width="14.140625" customWidth="1"/>
    <col min="4" max="4" width="11.28515625" customWidth="1"/>
    <col min="5" max="5" width="6.85546875" customWidth="1"/>
    <col min="6" max="6" width="11.5703125" customWidth="1"/>
    <col min="7" max="7" width="6.85546875" customWidth="1"/>
    <col min="8" max="8" width="9.42578125" customWidth="1"/>
    <col min="9" max="9" width="8" bestFit="1" customWidth="1"/>
    <col min="10" max="10" width="3.85546875" customWidth="1"/>
    <col min="11" max="11" width="7.28515625" customWidth="1"/>
    <col min="12" max="12" width="6.85546875" customWidth="1"/>
    <col min="13" max="13" width="7.28515625" customWidth="1"/>
    <col min="14" max="14" width="6.85546875" customWidth="1"/>
    <col min="15" max="15" width="7.28515625" customWidth="1"/>
    <col min="16" max="16" width="6.85546875" customWidth="1"/>
    <col min="17" max="17" width="7.28515625" customWidth="1"/>
    <col min="18" max="18" width="6.85546875" customWidth="1"/>
    <col min="19" max="19" width="7.28515625" customWidth="1"/>
    <col min="20" max="20" width="6.85546875" customWidth="1"/>
    <col min="21" max="21" width="7.28515625" customWidth="1"/>
    <col min="22" max="22" width="7.85546875" customWidth="1"/>
    <col min="23" max="23" width="7.28515625" customWidth="1"/>
    <col min="24" max="24" width="7.85546875" customWidth="1"/>
    <col min="25" max="25" width="7.28515625" customWidth="1"/>
    <col min="26" max="26" width="7.85546875" customWidth="1"/>
    <col min="28" max="28" width="12.140625" bestFit="1" customWidth="1"/>
    <col min="29" max="29" width="11.28515625" bestFit="1" customWidth="1"/>
  </cols>
  <sheetData>
    <row r="1" spans="1:7" x14ac:dyDescent="0.25">
      <c r="A1" t="s">
        <v>84</v>
      </c>
      <c r="B1" t="s">
        <v>85</v>
      </c>
    </row>
    <row r="3" spans="1:7" x14ac:dyDescent="0.25">
      <c r="A3" t="s">
        <v>86</v>
      </c>
      <c r="B3" t="s">
        <v>87</v>
      </c>
      <c r="C3" t="s">
        <v>88</v>
      </c>
    </row>
    <row r="4" spans="1:7" x14ac:dyDescent="0.25">
      <c r="A4" s="58" t="s">
        <v>89</v>
      </c>
      <c r="B4" s="59">
        <v>29</v>
      </c>
      <c r="C4" s="59"/>
    </row>
    <row r="5" spans="1:7" x14ac:dyDescent="0.25">
      <c r="A5" s="58" t="s">
        <v>90</v>
      </c>
      <c r="B5" s="59">
        <v>8</v>
      </c>
      <c r="C5" s="59"/>
    </row>
    <row r="6" spans="1:7" x14ac:dyDescent="0.25">
      <c r="A6" s="58" t="s">
        <v>91</v>
      </c>
      <c r="B6" s="59">
        <v>13</v>
      </c>
      <c r="C6" s="59"/>
    </row>
    <row r="7" spans="1:7" x14ac:dyDescent="0.25">
      <c r="A7" s="58" t="s">
        <v>92</v>
      </c>
      <c r="B7" s="59">
        <v>29</v>
      </c>
      <c r="C7" s="59">
        <v>15</v>
      </c>
    </row>
    <row r="8" spans="1:7" x14ac:dyDescent="0.25">
      <c r="A8" s="58" t="s">
        <v>93</v>
      </c>
      <c r="B8" s="59">
        <v>5</v>
      </c>
      <c r="C8" s="59"/>
    </row>
    <row r="9" spans="1:7" x14ac:dyDescent="0.25">
      <c r="A9" s="58" t="s">
        <v>94</v>
      </c>
      <c r="B9" s="59">
        <v>84</v>
      </c>
      <c r="C9" s="59">
        <v>15</v>
      </c>
    </row>
    <row r="11" spans="1:7" x14ac:dyDescent="0.25">
      <c r="B11" s="60"/>
      <c r="C11" s="60"/>
      <c r="D11" s="60"/>
    </row>
    <row r="12" spans="1:7" x14ac:dyDescent="0.25">
      <c r="A12" s="61"/>
      <c r="B12" s="2"/>
      <c r="C12" s="2"/>
      <c r="D12" s="62"/>
      <c r="F12" s="20"/>
    </row>
    <row r="13" spans="1:7" x14ac:dyDescent="0.25">
      <c r="A13" s="61"/>
      <c r="B13" s="2"/>
      <c r="C13" s="2"/>
      <c r="D13" s="62"/>
      <c r="F13" s="20"/>
    </row>
    <row r="14" spans="1:7" x14ac:dyDescent="0.25">
      <c r="A14" s="2"/>
      <c r="B14" s="2"/>
      <c r="C14" s="2"/>
      <c r="D14" s="2"/>
    </row>
    <row r="15" spans="1:7" x14ac:dyDescent="0.25">
      <c r="B15" s="5">
        <v>293249.65999999997</v>
      </c>
      <c r="C15" s="5">
        <v>280500</v>
      </c>
      <c r="D15" s="5">
        <f>115036.7*1.1</f>
        <v>126540.37000000001</v>
      </c>
    </row>
    <row r="16" spans="1:7" x14ac:dyDescent="0.25">
      <c r="B16" t="s">
        <v>95</v>
      </c>
      <c r="C16" t="s">
        <v>96</v>
      </c>
      <c r="F16" t="s">
        <v>95</v>
      </c>
      <c r="G16" t="s">
        <v>96</v>
      </c>
    </row>
    <row r="17" spans="1:9" x14ac:dyDescent="0.25">
      <c r="A17" t="s">
        <v>86</v>
      </c>
      <c r="B17" t="s">
        <v>87</v>
      </c>
      <c r="C17" t="s">
        <v>87</v>
      </c>
      <c r="D17" t="s">
        <v>88</v>
      </c>
      <c r="F17" t="s">
        <v>87</v>
      </c>
      <c r="G17" t="s">
        <v>87</v>
      </c>
      <c r="H17" t="s">
        <v>88</v>
      </c>
    </row>
    <row r="18" spans="1:9" x14ac:dyDescent="0.25">
      <c r="A18" t="s">
        <v>89</v>
      </c>
      <c r="B18">
        <v>8</v>
      </c>
      <c r="C18">
        <v>29</v>
      </c>
      <c r="F18" s="5">
        <f>+B18*$B$15/1000</f>
        <v>2345.9972799999996</v>
      </c>
      <c r="G18" s="5">
        <f>+C18*$C$15/1000</f>
        <v>8134.5</v>
      </c>
      <c r="H18" s="5">
        <f>+D18*$D$15/1000</f>
        <v>0</v>
      </c>
      <c r="I18" s="17">
        <f>SUM(F18:H18)</f>
        <v>10480.49728</v>
      </c>
    </row>
    <row r="19" spans="1:9" x14ac:dyDescent="0.25">
      <c r="A19" t="s">
        <v>90</v>
      </c>
      <c r="B19">
        <v>98</v>
      </c>
      <c r="C19">
        <v>8</v>
      </c>
      <c r="F19" s="5">
        <f t="shared" ref="F19:F22" si="0">+B19*$B$15/1000</f>
        <v>28738.466679999998</v>
      </c>
      <c r="G19" s="5">
        <f t="shared" ref="G19:G22" si="1">+C19*$C$15/1000</f>
        <v>2244</v>
      </c>
      <c r="H19" s="5">
        <f t="shared" ref="H19:H22" si="2">+D19*$D$15/1000</f>
        <v>0</v>
      </c>
      <c r="I19" s="17">
        <f t="shared" ref="I19:I22" si="3">SUM(F19:H19)</f>
        <v>30982.466679999998</v>
      </c>
    </row>
    <row r="20" spans="1:9" x14ac:dyDescent="0.25">
      <c r="A20" t="s">
        <v>91</v>
      </c>
      <c r="B20">
        <v>9</v>
      </c>
      <c r="C20">
        <v>13</v>
      </c>
      <c r="F20" s="5">
        <f t="shared" si="0"/>
        <v>2639.24694</v>
      </c>
      <c r="G20" s="5">
        <f t="shared" si="1"/>
        <v>3646.5</v>
      </c>
      <c r="H20" s="5">
        <f t="shared" si="2"/>
        <v>0</v>
      </c>
      <c r="I20" s="17">
        <f t="shared" si="3"/>
        <v>6285.74694</v>
      </c>
    </row>
    <row r="21" spans="1:9" x14ac:dyDescent="0.25">
      <c r="A21" t="s">
        <v>92</v>
      </c>
      <c r="B21">
        <v>44</v>
      </c>
      <c r="C21">
        <v>29</v>
      </c>
      <c r="D21">
        <v>15</v>
      </c>
      <c r="F21" s="5">
        <f t="shared" si="0"/>
        <v>12902.98504</v>
      </c>
      <c r="G21" s="5">
        <f t="shared" si="1"/>
        <v>8134.5</v>
      </c>
      <c r="H21" s="5">
        <f t="shared" si="2"/>
        <v>1898.10555</v>
      </c>
      <c r="I21" s="17">
        <f t="shared" si="3"/>
        <v>22935.59059</v>
      </c>
    </row>
    <row r="22" spans="1:9" x14ac:dyDescent="0.25">
      <c r="A22" t="s">
        <v>93</v>
      </c>
      <c r="B22">
        <v>13</v>
      </c>
      <c r="C22">
        <v>5</v>
      </c>
      <c r="F22" s="5">
        <f t="shared" si="0"/>
        <v>3812.2455799999998</v>
      </c>
      <c r="G22" s="5">
        <f t="shared" si="1"/>
        <v>1402.5</v>
      </c>
      <c r="H22" s="5">
        <f t="shared" si="2"/>
        <v>0</v>
      </c>
      <c r="I22" s="17">
        <f t="shared" si="3"/>
        <v>5214.7455799999998</v>
      </c>
    </row>
    <row r="23" spans="1:9" x14ac:dyDescent="0.25">
      <c r="A23" t="s">
        <v>94</v>
      </c>
      <c r="B23">
        <v>172</v>
      </c>
      <c r="C23">
        <v>84</v>
      </c>
      <c r="D23">
        <v>15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9"/>
  <sheetViews>
    <sheetView showGridLines="0" topLeftCell="A3" workbookViewId="0">
      <selection activeCell="C21" sqref="C21"/>
    </sheetView>
  </sheetViews>
  <sheetFormatPr defaultRowHeight="15" x14ac:dyDescent="0.25"/>
  <cols>
    <col min="3" max="3" width="24.5703125" bestFit="1" customWidth="1"/>
    <col min="4" max="4" width="17.7109375" customWidth="1"/>
    <col min="5" max="6" width="13.42578125" bestFit="1" customWidth="1"/>
    <col min="7" max="7" width="15" bestFit="1" customWidth="1"/>
    <col min="8" max="8" width="15.28515625" bestFit="1" customWidth="1"/>
    <col min="9" max="9" width="12.5703125" bestFit="1" customWidth="1"/>
  </cols>
  <sheetData>
    <row r="3" spans="3:10" x14ac:dyDescent="0.25">
      <c r="D3" s="17"/>
    </row>
    <row r="4" spans="3:10" x14ac:dyDescent="0.25">
      <c r="C4" s="25" t="s">
        <v>75</v>
      </c>
      <c r="D4" s="17"/>
      <c r="E4" s="5">
        <v>126000</v>
      </c>
      <c r="F4" s="5">
        <v>280500</v>
      </c>
      <c r="G4" s="5">
        <v>280500</v>
      </c>
    </row>
    <row r="5" spans="3:10" x14ac:dyDescent="0.25">
      <c r="E5" s="53" t="s">
        <v>79</v>
      </c>
      <c r="F5" s="53"/>
      <c r="G5" s="53"/>
    </row>
    <row r="6" spans="3:10" x14ac:dyDescent="0.25">
      <c r="C6" s="8" t="s">
        <v>73</v>
      </c>
      <c r="D6" s="50" t="s">
        <v>74</v>
      </c>
      <c r="E6" s="49" t="s">
        <v>38</v>
      </c>
      <c r="F6" s="49" t="s">
        <v>39</v>
      </c>
      <c r="G6" s="49" t="s">
        <v>40</v>
      </c>
    </row>
    <row r="7" spans="3:10" ht="18" x14ac:dyDescent="0.25">
      <c r="C7" s="45" t="s">
        <v>65</v>
      </c>
      <c r="D7" s="46">
        <v>72095.805124904437</v>
      </c>
      <c r="E7" s="52">
        <v>193.74</v>
      </c>
      <c r="F7" s="52">
        <v>124</v>
      </c>
      <c r="G7" s="52">
        <v>46</v>
      </c>
      <c r="H7" s="5"/>
      <c r="I7" s="5"/>
      <c r="J7" s="17"/>
    </row>
    <row r="8" spans="3:10" ht="18" x14ac:dyDescent="0.25">
      <c r="C8" s="45" t="s">
        <v>66</v>
      </c>
      <c r="D8" s="46">
        <v>146655.03</v>
      </c>
      <c r="E8" s="52">
        <v>391.61796275971102</v>
      </c>
      <c r="F8" s="52">
        <v>253</v>
      </c>
      <c r="G8" s="52">
        <v>93.92</v>
      </c>
      <c r="H8" s="5"/>
      <c r="I8" s="5"/>
      <c r="J8" s="17"/>
    </row>
    <row r="9" spans="3:10" ht="18" x14ac:dyDescent="0.25">
      <c r="C9" s="45" t="s">
        <v>67</v>
      </c>
      <c r="D9" s="46">
        <v>129303.56</v>
      </c>
      <c r="E9" s="52">
        <v>345</v>
      </c>
      <c r="F9" s="52">
        <v>224.005</v>
      </c>
      <c r="G9" s="52">
        <v>82</v>
      </c>
      <c r="H9" s="5"/>
      <c r="I9" s="5"/>
      <c r="J9" s="17"/>
    </row>
    <row r="10" spans="3:10" ht="18" x14ac:dyDescent="0.25">
      <c r="C10" s="45" t="s">
        <v>68</v>
      </c>
      <c r="D10" s="46">
        <v>95803.960580463186</v>
      </c>
      <c r="E10" s="52">
        <v>255</v>
      </c>
      <c r="F10" s="52">
        <v>165</v>
      </c>
      <c r="G10" s="52">
        <v>62</v>
      </c>
      <c r="H10" s="5"/>
      <c r="I10" s="5"/>
      <c r="J10" s="17"/>
    </row>
    <row r="11" spans="3:10" ht="18" x14ac:dyDescent="0.25">
      <c r="C11" s="45" t="s">
        <v>69</v>
      </c>
      <c r="D11" s="46">
        <v>123016.01280554815</v>
      </c>
      <c r="E11" s="52">
        <v>328</v>
      </c>
      <c r="F11" s="52">
        <v>213</v>
      </c>
      <c r="G11" s="52">
        <v>78.224000000000004</v>
      </c>
      <c r="H11" s="5"/>
      <c r="I11" s="5"/>
      <c r="J11" s="17"/>
    </row>
    <row r="12" spans="3:10" ht="18" x14ac:dyDescent="0.25">
      <c r="C12" s="45" t="s">
        <v>70</v>
      </c>
      <c r="D12" s="46">
        <v>105006.23042837901</v>
      </c>
      <c r="E12" s="52">
        <v>280.40174303901182</v>
      </c>
      <c r="F12" s="52">
        <v>182</v>
      </c>
      <c r="G12" s="52">
        <v>66.396000000000001</v>
      </c>
      <c r="H12" s="5"/>
      <c r="I12" s="5"/>
      <c r="J12" s="17"/>
    </row>
    <row r="13" spans="3:10" ht="18" x14ac:dyDescent="0.25">
      <c r="C13" s="45" t="s">
        <v>71</v>
      </c>
      <c r="D13" s="46">
        <v>158793.49577558925</v>
      </c>
      <c r="E13" s="52">
        <v>424</v>
      </c>
      <c r="F13" s="52">
        <v>275</v>
      </c>
      <c r="G13" s="52">
        <v>100.6455</v>
      </c>
      <c r="H13" s="5"/>
      <c r="I13" s="5"/>
      <c r="J13" s="17"/>
    </row>
    <row r="14" spans="3:10" ht="18" x14ac:dyDescent="0.25">
      <c r="C14" s="45" t="s">
        <v>81</v>
      </c>
      <c r="D14" s="46">
        <v>80587.685485741255</v>
      </c>
      <c r="E14" s="52">
        <v>216</v>
      </c>
      <c r="F14" s="52">
        <v>140</v>
      </c>
      <c r="G14" s="52">
        <v>50.274999999999999</v>
      </c>
      <c r="H14" s="5"/>
      <c r="I14" s="5"/>
      <c r="J14" s="17"/>
    </row>
    <row r="15" spans="3:10" ht="18" x14ac:dyDescent="0.25">
      <c r="C15" s="45" t="s">
        <v>82</v>
      </c>
      <c r="D15" s="46">
        <v>78408.63279765562</v>
      </c>
      <c r="E15" s="52">
        <v>209</v>
      </c>
      <c r="F15" s="52">
        <v>135.6</v>
      </c>
      <c r="G15" s="52">
        <v>50.05</v>
      </c>
      <c r="H15" s="5"/>
      <c r="I15" s="5"/>
      <c r="J15" s="17"/>
    </row>
    <row r="16" spans="3:10" ht="18" x14ac:dyDescent="0.25">
      <c r="C16" s="45" t="s">
        <v>83</v>
      </c>
      <c r="D16" s="46">
        <v>104574.587001719</v>
      </c>
      <c r="E16" s="52">
        <v>278.75</v>
      </c>
      <c r="F16" s="52">
        <v>180.9</v>
      </c>
      <c r="G16" s="52">
        <v>66.703999999999994</v>
      </c>
      <c r="H16" s="5"/>
      <c r="I16" s="5"/>
      <c r="J16" s="17"/>
    </row>
    <row r="17" spans="3:9" ht="18" x14ac:dyDescent="0.25">
      <c r="C17" s="45" t="s">
        <v>72</v>
      </c>
      <c r="D17" s="46">
        <f>SUM(D7:D16)</f>
        <v>1094245</v>
      </c>
      <c r="E17" s="52">
        <f>SUM(E7:E16)</f>
        <v>2921.5097057987227</v>
      </c>
      <c r="F17" s="52">
        <f t="shared" ref="F17:G17" si="0">SUM(F7:F16)</f>
        <v>1892.5050000000001</v>
      </c>
      <c r="G17" s="52">
        <f t="shared" si="0"/>
        <v>696.21449999999993</v>
      </c>
      <c r="I17" s="5"/>
    </row>
    <row r="19" spans="3:9" x14ac:dyDescent="0.25">
      <c r="E19" s="16"/>
      <c r="F19" s="16"/>
      <c r="G19" s="16"/>
    </row>
  </sheetData>
  <mergeCells count="1">
    <mergeCell ref="E5:G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opLeftCell="B1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D17" sqref="D17"/>
    </sheetView>
  </sheetViews>
  <sheetFormatPr defaultRowHeight="15" x14ac:dyDescent="0.25"/>
  <cols>
    <col min="3" max="3" width="31.5703125" customWidth="1"/>
    <col min="4" max="4" width="12.28515625" customWidth="1"/>
    <col min="5" max="6" width="11.5703125" bestFit="1" customWidth="1"/>
    <col min="7" max="7" width="13.42578125" bestFit="1" customWidth="1"/>
    <col min="8" max="8" width="17.42578125" customWidth="1"/>
    <col min="9" max="9" width="10.42578125" bestFit="1" customWidth="1"/>
    <col min="10" max="10" width="12.140625" customWidth="1"/>
    <col min="11" max="11" width="13.140625" customWidth="1"/>
    <col min="12" max="237" width="9.140625" style="6"/>
    <col min="238" max="238" width="31.5703125" style="6" customWidth="1"/>
    <col min="239" max="246" width="9.140625" style="6"/>
    <col min="247" max="247" width="11" style="6" customWidth="1"/>
    <col min="248" max="248" width="12.28515625" style="6" customWidth="1"/>
    <col min="249" max="250" width="11.5703125" style="6" bestFit="1" customWidth="1"/>
    <col min="251" max="251" width="13.42578125" style="6" bestFit="1" customWidth="1"/>
    <col min="252" max="264" width="9.140625" style="6"/>
    <col min="265" max="265" width="12.140625" style="6" customWidth="1"/>
    <col min="266" max="266" width="13.140625" style="6" customWidth="1"/>
    <col min="267" max="267" width="15.28515625" style="6" customWidth="1"/>
    <col min="268" max="493" width="9.140625" style="6"/>
    <col min="494" max="494" width="31.5703125" style="6" customWidth="1"/>
    <col min="495" max="502" width="9.140625" style="6"/>
    <col min="503" max="503" width="11" style="6" customWidth="1"/>
    <col min="504" max="504" width="12.28515625" style="6" customWidth="1"/>
    <col min="505" max="506" width="11.5703125" style="6" bestFit="1" customWidth="1"/>
    <col min="507" max="507" width="13.42578125" style="6" bestFit="1" customWidth="1"/>
    <col min="508" max="520" width="9.140625" style="6"/>
    <col min="521" max="521" width="12.140625" style="6" customWidth="1"/>
    <col min="522" max="522" width="13.140625" style="6" customWidth="1"/>
    <col min="523" max="523" width="15.28515625" style="6" customWidth="1"/>
    <col min="524" max="749" width="9.140625" style="6"/>
    <col min="750" max="750" width="31.5703125" style="6" customWidth="1"/>
    <col min="751" max="758" width="9.140625" style="6"/>
    <col min="759" max="759" width="11" style="6" customWidth="1"/>
    <col min="760" max="760" width="12.28515625" style="6" customWidth="1"/>
    <col min="761" max="762" width="11.5703125" style="6" bestFit="1" customWidth="1"/>
    <col min="763" max="763" width="13.42578125" style="6" bestFit="1" customWidth="1"/>
    <col min="764" max="776" width="9.140625" style="6"/>
    <col min="777" max="777" width="12.140625" style="6" customWidth="1"/>
    <col min="778" max="778" width="13.140625" style="6" customWidth="1"/>
    <col min="779" max="779" width="15.28515625" style="6" customWidth="1"/>
    <col min="780" max="1005" width="9.140625" style="6"/>
    <col min="1006" max="1006" width="31.5703125" style="6" customWidth="1"/>
    <col min="1007" max="1014" width="9.140625" style="6"/>
    <col min="1015" max="1015" width="11" style="6" customWidth="1"/>
    <col min="1016" max="1016" width="12.28515625" style="6" customWidth="1"/>
    <col min="1017" max="1018" width="11.5703125" style="6" bestFit="1" customWidth="1"/>
    <col min="1019" max="1019" width="13.42578125" style="6" bestFit="1" customWidth="1"/>
    <col min="1020" max="1032" width="9.140625" style="6"/>
    <col min="1033" max="1033" width="12.140625" style="6" customWidth="1"/>
    <col min="1034" max="1034" width="13.140625" style="6" customWidth="1"/>
    <col min="1035" max="1035" width="15.28515625" style="6" customWidth="1"/>
    <col min="1036" max="1261" width="9.140625" style="6"/>
    <col min="1262" max="1262" width="31.5703125" style="6" customWidth="1"/>
    <col min="1263" max="1270" width="9.140625" style="6"/>
    <col min="1271" max="1271" width="11" style="6" customWidth="1"/>
    <col min="1272" max="1272" width="12.28515625" style="6" customWidth="1"/>
    <col min="1273" max="1274" width="11.5703125" style="6" bestFit="1" customWidth="1"/>
    <col min="1275" max="1275" width="13.42578125" style="6" bestFit="1" customWidth="1"/>
    <col min="1276" max="1288" width="9.140625" style="6"/>
    <col min="1289" max="1289" width="12.140625" style="6" customWidth="1"/>
    <col min="1290" max="1290" width="13.140625" style="6" customWidth="1"/>
    <col min="1291" max="1291" width="15.28515625" style="6" customWidth="1"/>
    <col min="1292" max="1517" width="9.140625" style="6"/>
    <col min="1518" max="1518" width="31.5703125" style="6" customWidth="1"/>
    <col min="1519" max="1526" width="9.140625" style="6"/>
    <col min="1527" max="1527" width="11" style="6" customWidth="1"/>
    <col min="1528" max="1528" width="12.28515625" style="6" customWidth="1"/>
    <col min="1529" max="1530" width="11.5703125" style="6" bestFit="1" customWidth="1"/>
    <col min="1531" max="1531" width="13.42578125" style="6" bestFit="1" customWidth="1"/>
    <col min="1532" max="1544" width="9.140625" style="6"/>
    <col min="1545" max="1545" width="12.140625" style="6" customWidth="1"/>
    <col min="1546" max="1546" width="13.140625" style="6" customWidth="1"/>
    <col min="1547" max="1547" width="15.28515625" style="6" customWidth="1"/>
    <col min="1548" max="1773" width="9.140625" style="6"/>
    <col min="1774" max="1774" width="31.5703125" style="6" customWidth="1"/>
    <col min="1775" max="1782" width="9.140625" style="6"/>
    <col min="1783" max="1783" width="11" style="6" customWidth="1"/>
    <col min="1784" max="1784" width="12.28515625" style="6" customWidth="1"/>
    <col min="1785" max="1786" width="11.5703125" style="6" bestFit="1" customWidth="1"/>
    <col min="1787" max="1787" width="13.42578125" style="6" bestFit="1" customWidth="1"/>
    <col min="1788" max="1800" width="9.140625" style="6"/>
    <col min="1801" max="1801" width="12.140625" style="6" customWidth="1"/>
    <col min="1802" max="1802" width="13.140625" style="6" customWidth="1"/>
    <col min="1803" max="1803" width="15.28515625" style="6" customWidth="1"/>
    <col min="1804" max="2029" width="9.140625" style="6"/>
    <col min="2030" max="2030" width="31.5703125" style="6" customWidth="1"/>
    <col min="2031" max="2038" width="9.140625" style="6"/>
    <col min="2039" max="2039" width="11" style="6" customWidth="1"/>
    <col min="2040" max="2040" width="12.28515625" style="6" customWidth="1"/>
    <col min="2041" max="2042" width="11.5703125" style="6" bestFit="1" customWidth="1"/>
    <col min="2043" max="2043" width="13.42578125" style="6" bestFit="1" customWidth="1"/>
    <col min="2044" max="2056" width="9.140625" style="6"/>
    <col min="2057" max="2057" width="12.140625" style="6" customWidth="1"/>
    <col min="2058" max="2058" width="13.140625" style="6" customWidth="1"/>
    <col min="2059" max="2059" width="15.28515625" style="6" customWidth="1"/>
    <col min="2060" max="2285" width="9.140625" style="6"/>
    <col min="2286" max="2286" width="31.5703125" style="6" customWidth="1"/>
    <col min="2287" max="2294" width="9.140625" style="6"/>
    <col min="2295" max="2295" width="11" style="6" customWidth="1"/>
    <col min="2296" max="2296" width="12.28515625" style="6" customWidth="1"/>
    <col min="2297" max="2298" width="11.5703125" style="6" bestFit="1" customWidth="1"/>
    <col min="2299" max="2299" width="13.42578125" style="6" bestFit="1" customWidth="1"/>
    <col min="2300" max="2312" width="9.140625" style="6"/>
    <col min="2313" max="2313" width="12.140625" style="6" customWidth="1"/>
    <col min="2314" max="2314" width="13.140625" style="6" customWidth="1"/>
    <col min="2315" max="2315" width="15.28515625" style="6" customWidth="1"/>
    <col min="2316" max="2541" width="9.140625" style="6"/>
    <col min="2542" max="2542" width="31.5703125" style="6" customWidth="1"/>
    <col min="2543" max="2550" width="9.140625" style="6"/>
    <col min="2551" max="2551" width="11" style="6" customWidth="1"/>
    <col min="2552" max="2552" width="12.28515625" style="6" customWidth="1"/>
    <col min="2553" max="2554" width="11.5703125" style="6" bestFit="1" customWidth="1"/>
    <col min="2555" max="2555" width="13.42578125" style="6" bestFit="1" customWidth="1"/>
    <col min="2556" max="2568" width="9.140625" style="6"/>
    <col min="2569" max="2569" width="12.140625" style="6" customWidth="1"/>
    <col min="2570" max="2570" width="13.140625" style="6" customWidth="1"/>
    <col min="2571" max="2571" width="15.28515625" style="6" customWidth="1"/>
    <col min="2572" max="2797" width="9.140625" style="6"/>
    <col min="2798" max="2798" width="31.5703125" style="6" customWidth="1"/>
    <col min="2799" max="2806" width="9.140625" style="6"/>
    <col min="2807" max="2807" width="11" style="6" customWidth="1"/>
    <col min="2808" max="2808" width="12.28515625" style="6" customWidth="1"/>
    <col min="2809" max="2810" width="11.5703125" style="6" bestFit="1" customWidth="1"/>
    <col min="2811" max="2811" width="13.42578125" style="6" bestFit="1" customWidth="1"/>
    <col min="2812" max="2824" width="9.140625" style="6"/>
    <col min="2825" max="2825" width="12.140625" style="6" customWidth="1"/>
    <col min="2826" max="2826" width="13.140625" style="6" customWidth="1"/>
    <col min="2827" max="2827" width="15.28515625" style="6" customWidth="1"/>
    <col min="2828" max="3053" width="9.140625" style="6"/>
    <col min="3054" max="3054" width="31.5703125" style="6" customWidth="1"/>
    <col min="3055" max="3062" width="9.140625" style="6"/>
    <col min="3063" max="3063" width="11" style="6" customWidth="1"/>
    <col min="3064" max="3064" width="12.28515625" style="6" customWidth="1"/>
    <col min="3065" max="3066" width="11.5703125" style="6" bestFit="1" customWidth="1"/>
    <col min="3067" max="3067" width="13.42578125" style="6" bestFit="1" customWidth="1"/>
    <col min="3068" max="3080" width="9.140625" style="6"/>
    <col min="3081" max="3081" width="12.140625" style="6" customWidth="1"/>
    <col min="3082" max="3082" width="13.140625" style="6" customWidth="1"/>
    <col min="3083" max="3083" width="15.28515625" style="6" customWidth="1"/>
    <col min="3084" max="3309" width="9.140625" style="6"/>
    <col min="3310" max="3310" width="31.5703125" style="6" customWidth="1"/>
    <col min="3311" max="3318" width="9.140625" style="6"/>
    <col min="3319" max="3319" width="11" style="6" customWidth="1"/>
    <col min="3320" max="3320" width="12.28515625" style="6" customWidth="1"/>
    <col min="3321" max="3322" width="11.5703125" style="6" bestFit="1" customWidth="1"/>
    <col min="3323" max="3323" width="13.42578125" style="6" bestFit="1" customWidth="1"/>
    <col min="3324" max="3336" width="9.140625" style="6"/>
    <col min="3337" max="3337" width="12.140625" style="6" customWidth="1"/>
    <col min="3338" max="3338" width="13.140625" style="6" customWidth="1"/>
    <col min="3339" max="3339" width="15.28515625" style="6" customWidth="1"/>
    <col min="3340" max="3565" width="9.140625" style="6"/>
    <col min="3566" max="3566" width="31.5703125" style="6" customWidth="1"/>
    <col min="3567" max="3574" width="9.140625" style="6"/>
    <col min="3575" max="3575" width="11" style="6" customWidth="1"/>
    <col min="3576" max="3576" width="12.28515625" style="6" customWidth="1"/>
    <col min="3577" max="3578" width="11.5703125" style="6" bestFit="1" customWidth="1"/>
    <col min="3579" max="3579" width="13.42578125" style="6" bestFit="1" customWidth="1"/>
    <col min="3580" max="3592" width="9.140625" style="6"/>
    <col min="3593" max="3593" width="12.140625" style="6" customWidth="1"/>
    <col min="3594" max="3594" width="13.140625" style="6" customWidth="1"/>
    <col min="3595" max="3595" width="15.28515625" style="6" customWidth="1"/>
    <col min="3596" max="3821" width="9.140625" style="6"/>
    <col min="3822" max="3822" width="31.5703125" style="6" customWidth="1"/>
    <col min="3823" max="3830" width="9.140625" style="6"/>
    <col min="3831" max="3831" width="11" style="6" customWidth="1"/>
    <col min="3832" max="3832" width="12.28515625" style="6" customWidth="1"/>
    <col min="3833" max="3834" width="11.5703125" style="6" bestFit="1" customWidth="1"/>
    <col min="3835" max="3835" width="13.42578125" style="6" bestFit="1" customWidth="1"/>
    <col min="3836" max="3848" width="9.140625" style="6"/>
    <col min="3849" max="3849" width="12.140625" style="6" customWidth="1"/>
    <col min="3850" max="3850" width="13.140625" style="6" customWidth="1"/>
    <col min="3851" max="3851" width="15.28515625" style="6" customWidth="1"/>
    <col min="3852" max="4077" width="9.140625" style="6"/>
    <col min="4078" max="4078" width="31.5703125" style="6" customWidth="1"/>
    <col min="4079" max="4086" width="9.140625" style="6"/>
    <col min="4087" max="4087" width="11" style="6" customWidth="1"/>
    <col min="4088" max="4088" width="12.28515625" style="6" customWidth="1"/>
    <col min="4089" max="4090" width="11.5703125" style="6" bestFit="1" customWidth="1"/>
    <col min="4091" max="4091" width="13.42578125" style="6" bestFit="1" customWidth="1"/>
    <col min="4092" max="4104" width="9.140625" style="6"/>
    <col min="4105" max="4105" width="12.140625" style="6" customWidth="1"/>
    <col min="4106" max="4106" width="13.140625" style="6" customWidth="1"/>
    <col min="4107" max="4107" width="15.28515625" style="6" customWidth="1"/>
    <col min="4108" max="4333" width="9.140625" style="6"/>
    <col min="4334" max="4334" width="31.5703125" style="6" customWidth="1"/>
    <col min="4335" max="4342" width="9.140625" style="6"/>
    <col min="4343" max="4343" width="11" style="6" customWidth="1"/>
    <col min="4344" max="4344" width="12.28515625" style="6" customWidth="1"/>
    <col min="4345" max="4346" width="11.5703125" style="6" bestFit="1" customWidth="1"/>
    <col min="4347" max="4347" width="13.42578125" style="6" bestFit="1" customWidth="1"/>
    <col min="4348" max="4360" width="9.140625" style="6"/>
    <col min="4361" max="4361" width="12.140625" style="6" customWidth="1"/>
    <col min="4362" max="4362" width="13.140625" style="6" customWidth="1"/>
    <col min="4363" max="4363" width="15.28515625" style="6" customWidth="1"/>
    <col min="4364" max="4589" width="9.140625" style="6"/>
    <col min="4590" max="4590" width="31.5703125" style="6" customWidth="1"/>
    <col min="4591" max="4598" width="9.140625" style="6"/>
    <col min="4599" max="4599" width="11" style="6" customWidth="1"/>
    <col min="4600" max="4600" width="12.28515625" style="6" customWidth="1"/>
    <col min="4601" max="4602" width="11.5703125" style="6" bestFit="1" customWidth="1"/>
    <col min="4603" max="4603" width="13.42578125" style="6" bestFit="1" customWidth="1"/>
    <col min="4604" max="4616" width="9.140625" style="6"/>
    <col min="4617" max="4617" width="12.140625" style="6" customWidth="1"/>
    <col min="4618" max="4618" width="13.140625" style="6" customWidth="1"/>
    <col min="4619" max="4619" width="15.28515625" style="6" customWidth="1"/>
    <col min="4620" max="4845" width="9.140625" style="6"/>
    <col min="4846" max="4846" width="31.5703125" style="6" customWidth="1"/>
    <col min="4847" max="4854" width="9.140625" style="6"/>
    <col min="4855" max="4855" width="11" style="6" customWidth="1"/>
    <col min="4856" max="4856" width="12.28515625" style="6" customWidth="1"/>
    <col min="4857" max="4858" width="11.5703125" style="6" bestFit="1" customWidth="1"/>
    <col min="4859" max="4859" width="13.42578125" style="6" bestFit="1" customWidth="1"/>
    <col min="4860" max="4872" width="9.140625" style="6"/>
    <col min="4873" max="4873" width="12.140625" style="6" customWidth="1"/>
    <col min="4874" max="4874" width="13.140625" style="6" customWidth="1"/>
    <col min="4875" max="4875" width="15.28515625" style="6" customWidth="1"/>
    <col min="4876" max="5101" width="9.140625" style="6"/>
    <col min="5102" max="5102" width="31.5703125" style="6" customWidth="1"/>
    <col min="5103" max="5110" width="9.140625" style="6"/>
    <col min="5111" max="5111" width="11" style="6" customWidth="1"/>
    <col min="5112" max="5112" width="12.28515625" style="6" customWidth="1"/>
    <col min="5113" max="5114" width="11.5703125" style="6" bestFit="1" customWidth="1"/>
    <col min="5115" max="5115" width="13.42578125" style="6" bestFit="1" customWidth="1"/>
    <col min="5116" max="5128" width="9.140625" style="6"/>
    <col min="5129" max="5129" width="12.140625" style="6" customWidth="1"/>
    <col min="5130" max="5130" width="13.140625" style="6" customWidth="1"/>
    <col min="5131" max="5131" width="15.28515625" style="6" customWidth="1"/>
    <col min="5132" max="5357" width="9.140625" style="6"/>
    <col min="5358" max="5358" width="31.5703125" style="6" customWidth="1"/>
    <col min="5359" max="5366" width="9.140625" style="6"/>
    <col min="5367" max="5367" width="11" style="6" customWidth="1"/>
    <col min="5368" max="5368" width="12.28515625" style="6" customWidth="1"/>
    <col min="5369" max="5370" width="11.5703125" style="6" bestFit="1" customWidth="1"/>
    <col min="5371" max="5371" width="13.42578125" style="6" bestFit="1" customWidth="1"/>
    <col min="5372" max="5384" width="9.140625" style="6"/>
    <col min="5385" max="5385" width="12.140625" style="6" customWidth="1"/>
    <col min="5386" max="5386" width="13.140625" style="6" customWidth="1"/>
    <col min="5387" max="5387" width="15.28515625" style="6" customWidth="1"/>
    <col min="5388" max="5613" width="9.140625" style="6"/>
    <col min="5614" max="5614" width="31.5703125" style="6" customWidth="1"/>
    <col min="5615" max="5622" width="9.140625" style="6"/>
    <col min="5623" max="5623" width="11" style="6" customWidth="1"/>
    <col min="5624" max="5624" width="12.28515625" style="6" customWidth="1"/>
    <col min="5625" max="5626" width="11.5703125" style="6" bestFit="1" customWidth="1"/>
    <col min="5627" max="5627" width="13.42578125" style="6" bestFit="1" customWidth="1"/>
    <col min="5628" max="5640" width="9.140625" style="6"/>
    <col min="5641" max="5641" width="12.140625" style="6" customWidth="1"/>
    <col min="5642" max="5642" width="13.140625" style="6" customWidth="1"/>
    <col min="5643" max="5643" width="15.28515625" style="6" customWidth="1"/>
    <col min="5644" max="5869" width="9.140625" style="6"/>
    <col min="5870" max="5870" width="31.5703125" style="6" customWidth="1"/>
    <col min="5871" max="5878" width="9.140625" style="6"/>
    <col min="5879" max="5879" width="11" style="6" customWidth="1"/>
    <col min="5880" max="5880" width="12.28515625" style="6" customWidth="1"/>
    <col min="5881" max="5882" width="11.5703125" style="6" bestFit="1" customWidth="1"/>
    <col min="5883" max="5883" width="13.42578125" style="6" bestFit="1" customWidth="1"/>
    <col min="5884" max="5896" width="9.140625" style="6"/>
    <col min="5897" max="5897" width="12.140625" style="6" customWidth="1"/>
    <col min="5898" max="5898" width="13.140625" style="6" customWidth="1"/>
    <col min="5899" max="5899" width="15.28515625" style="6" customWidth="1"/>
    <col min="5900" max="6125" width="9.140625" style="6"/>
    <col min="6126" max="6126" width="31.5703125" style="6" customWidth="1"/>
    <col min="6127" max="6134" width="9.140625" style="6"/>
    <col min="6135" max="6135" width="11" style="6" customWidth="1"/>
    <col min="6136" max="6136" width="12.28515625" style="6" customWidth="1"/>
    <col min="6137" max="6138" width="11.5703125" style="6" bestFit="1" customWidth="1"/>
    <col min="6139" max="6139" width="13.42578125" style="6" bestFit="1" customWidth="1"/>
    <col min="6140" max="6152" width="9.140625" style="6"/>
    <col min="6153" max="6153" width="12.140625" style="6" customWidth="1"/>
    <col min="6154" max="6154" width="13.140625" style="6" customWidth="1"/>
    <col min="6155" max="6155" width="15.28515625" style="6" customWidth="1"/>
    <col min="6156" max="6381" width="9.140625" style="6"/>
    <col min="6382" max="6382" width="31.5703125" style="6" customWidth="1"/>
    <col min="6383" max="6390" width="9.140625" style="6"/>
    <col min="6391" max="6391" width="11" style="6" customWidth="1"/>
    <col min="6392" max="6392" width="12.28515625" style="6" customWidth="1"/>
    <col min="6393" max="6394" width="11.5703125" style="6" bestFit="1" customWidth="1"/>
    <col min="6395" max="6395" width="13.42578125" style="6" bestFit="1" customWidth="1"/>
    <col min="6396" max="6408" width="9.140625" style="6"/>
    <col min="6409" max="6409" width="12.140625" style="6" customWidth="1"/>
    <col min="6410" max="6410" width="13.140625" style="6" customWidth="1"/>
    <col min="6411" max="6411" width="15.28515625" style="6" customWidth="1"/>
    <col min="6412" max="6637" width="9.140625" style="6"/>
    <col min="6638" max="6638" width="31.5703125" style="6" customWidth="1"/>
    <col min="6639" max="6646" width="9.140625" style="6"/>
    <col min="6647" max="6647" width="11" style="6" customWidth="1"/>
    <col min="6648" max="6648" width="12.28515625" style="6" customWidth="1"/>
    <col min="6649" max="6650" width="11.5703125" style="6" bestFit="1" customWidth="1"/>
    <col min="6651" max="6651" width="13.42578125" style="6" bestFit="1" customWidth="1"/>
    <col min="6652" max="6664" width="9.140625" style="6"/>
    <col min="6665" max="6665" width="12.140625" style="6" customWidth="1"/>
    <col min="6666" max="6666" width="13.140625" style="6" customWidth="1"/>
    <col min="6667" max="6667" width="15.28515625" style="6" customWidth="1"/>
    <col min="6668" max="6893" width="9.140625" style="6"/>
    <col min="6894" max="6894" width="31.5703125" style="6" customWidth="1"/>
    <col min="6895" max="6902" width="9.140625" style="6"/>
    <col min="6903" max="6903" width="11" style="6" customWidth="1"/>
    <col min="6904" max="6904" width="12.28515625" style="6" customWidth="1"/>
    <col min="6905" max="6906" width="11.5703125" style="6" bestFit="1" customWidth="1"/>
    <col min="6907" max="6907" width="13.42578125" style="6" bestFit="1" customWidth="1"/>
    <col min="6908" max="6920" width="9.140625" style="6"/>
    <col min="6921" max="6921" width="12.140625" style="6" customWidth="1"/>
    <col min="6922" max="6922" width="13.140625" style="6" customWidth="1"/>
    <col min="6923" max="6923" width="15.28515625" style="6" customWidth="1"/>
    <col min="6924" max="7149" width="9.140625" style="6"/>
    <col min="7150" max="7150" width="31.5703125" style="6" customWidth="1"/>
    <col min="7151" max="7158" width="9.140625" style="6"/>
    <col min="7159" max="7159" width="11" style="6" customWidth="1"/>
    <col min="7160" max="7160" width="12.28515625" style="6" customWidth="1"/>
    <col min="7161" max="7162" width="11.5703125" style="6" bestFit="1" customWidth="1"/>
    <col min="7163" max="7163" width="13.42578125" style="6" bestFit="1" customWidth="1"/>
    <col min="7164" max="7176" width="9.140625" style="6"/>
    <col min="7177" max="7177" width="12.140625" style="6" customWidth="1"/>
    <col min="7178" max="7178" width="13.140625" style="6" customWidth="1"/>
    <col min="7179" max="7179" width="15.28515625" style="6" customWidth="1"/>
    <col min="7180" max="7405" width="9.140625" style="6"/>
    <col min="7406" max="7406" width="31.5703125" style="6" customWidth="1"/>
    <col min="7407" max="7414" width="9.140625" style="6"/>
    <col min="7415" max="7415" width="11" style="6" customWidth="1"/>
    <col min="7416" max="7416" width="12.28515625" style="6" customWidth="1"/>
    <col min="7417" max="7418" width="11.5703125" style="6" bestFit="1" customWidth="1"/>
    <col min="7419" max="7419" width="13.42578125" style="6" bestFit="1" customWidth="1"/>
    <col min="7420" max="7432" width="9.140625" style="6"/>
    <col min="7433" max="7433" width="12.140625" style="6" customWidth="1"/>
    <col min="7434" max="7434" width="13.140625" style="6" customWidth="1"/>
    <col min="7435" max="7435" width="15.28515625" style="6" customWidth="1"/>
    <col min="7436" max="7661" width="9.140625" style="6"/>
    <col min="7662" max="7662" width="31.5703125" style="6" customWidth="1"/>
    <col min="7663" max="7670" width="9.140625" style="6"/>
    <col min="7671" max="7671" width="11" style="6" customWidth="1"/>
    <col min="7672" max="7672" width="12.28515625" style="6" customWidth="1"/>
    <col min="7673" max="7674" width="11.5703125" style="6" bestFit="1" customWidth="1"/>
    <col min="7675" max="7675" width="13.42578125" style="6" bestFit="1" customWidth="1"/>
    <col min="7676" max="7688" width="9.140625" style="6"/>
    <col min="7689" max="7689" width="12.140625" style="6" customWidth="1"/>
    <col min="7690" max="7690" width="13.140625" style="6" customWidth="1"/>
    <col min="7691" max="7691" width="15.28515625" style="6" customWidth="1"/>
    <col min="7692" max="7917" width="9.140625" style="6"/>
    <col min="7918" max="7918" width="31.5703125" style="6" customWidth="1"/>
    <col min="7919" max="7926" width="9.140625" style="6"/>
    <col min="7927" max="7927" width="11" style="6" customWidth="1"/>
    <col min="7928" max="7928" width="12.28515625" style="6" customWidth="1"/>
    <col min="7929" max="7930" width="11.5703125" style="6" bestFit="1" customWidth="1"/>
    <col min="7931" max="7931" width="13.42578125" style="6" bestFit="1" customWidth="1"/>
    <col min="7932" max="7944" width="9.140625" style="6"/>
    <col min="7945" max="7945" width="12.140625" style="6" customWidth="1"/>
    <col min="7946" max="7946" width="13.140625" style="6" customWidth="1"/>
    <col min="7947" max="7947" width="15.28515625" style="6" customWidth="1"/>
    <col min="7948" max="8173" width="9.140625" style="6"/>
    <col min="8174" max="8174" width="31.5703125" style="6" customWidth="1"/>
    <col min="8175" max="8182" width="9.140625" style="6"/>
    <col min="8183" max="8183" width="11" style="6" customWidth="1"/>
    <col min="8184" max="8184" width="12.28515625" style="6" customWidth="1"/>
    <col min="8185" max="8186" width="11.5703125" style="6" bestFit="1" customWidth="1"/>
    <col min="8187" max="8187" width="13.42578125" style="6" bestFit="1" customWidth="1"/>
    <col min="8188" max="8200" width="9.140625" style="6"/>
    <col min="8201" max="8201" width="12.140625" style="6" customWidth="1"/>
    <col min="8202" max="8202" width="13.140625" style="6" customWidth="1"/>
    <col min="8203" max="8203" width="15.28515625" style="6" customWidth="1"/>
    <col min="8204" max="8429" width="9.140625" style="6"/>
    <col min="8430" max="8430" width="31.5703125" style="6" customWidth="1"/>
    <col min="8431" max="8438" width="9.140625" style="6"/>
    <col min="8439" max="8439" width="11" style="6" customWidth="1"/>
    <col min="8440" max="8440" width="12.28515625" style="6" customWidth="1"/>
    <col min="8441" max="8442" width="11.5703125" style="6" bestFit="1" customWidth="1"/>
    <col min="8443" max="8443" width="13.42578125" style="6" bestFit="1" customWidth="1"/>
    <col min="8444" max="8456" width="9.140625" style="6"/>
    <col min="8457" max="8457" width="12.140625" style="6" customWidth="1"/>
    <col min="8458" max="8458" width="13.140625" style="6" customWidth="1"/>
    <col min="8459" max="8459" width="15.28515625" style="6" customWidth="1"/>
    <col min="8460" max="8685" width="9.140625" style="6"/>
    <col min="8686" max="8686" width="31.5703125" style="6" customWidth="1"/>
    <col min="8687" max="8694" width="9.140625" style="6"/>
    <col min="8695" max="8695" width="11" style="6" customWidth="1"/>
    <col min="8696" max="8696" width="12.28515625" style="6" customWidth="1"/>
    <col min="8697" max="8698" width="11.5703125" style="6" bestFit="1" customWidth="1"/>
    <col min="8699" max="8699" width="13.42578125" style="6" bestFit="1" customWidth="1"/>
    <col min="8700" max="8712" width="9.140625" style="6"/>
    <col min="8713" max="8713" width="12.140625" style="6" customWidth="1"/>
    <col min="8714" max="8714" width="13.140625" style="6" customWidth="1"/>
    <col min="8715" max="8715" width="15.28515625" style="6" customWidth="1"/>
    <col min="8716" max="8941" width="9.140625" style="6"/>
    <col min="8942" max="8942" width="31.5703125" style="6" customWidth="1"/>
    <col min="8943" max="8950" width="9.140625" style="6"/>
    <col min="8951" max="8951" width="11" style="6" customWidth="1"/>
    <col min="8952" max="8952" width="12.28515625" style="6" customWidth="1"/>
    <col min="8953" max="8954" width="11.5703125" style="6" bestFit="1" customWidth="1"/>
    <col min="8955" max="8955" width="13.42578125" style="6" bestFit="1" customWidth="1"/>
    <col min="8956" max="8968" width="9.140625" style="6"/>
    <col min="8969" max="8969" width="12.140625" style="6" customWidth="1"/>
    <col min="8970" max="8970" width="13.140625" style="6" customWidth="1"/>
    <col min="8971" max="8971" width="15.28515625" style="6" customWidth="1"/>
    <col min="8972" max="9197" width="9.140625" style="6"/>
    <col min="9198" max="9198" width="31.5703125" style="6" customWidth="1"/>
    <col min="9199" max="9206" width="9.140625" style="6"/>
    <col min="9207" max="9207" width="11" style="6" customWidth="1"/>
    <col min="9208" max="9208" width="12.28515625" style="6" customWidth="1"/>
    <col min="9209" max="9210" width="11.5703125" style="6" bestFit="1" customWidth="1"/>
    <col min="9211" max="9211" width="13.42578125" style="6" bestFit="1" customWidth="1"/>
    <col min="9212" max="9224" width="9.140625" style="6"/>
    <col min="9225" max="9225" width="12.140625" style="6" customWidth="1"/>
    <col min="9226" max="9226" width="13.140625" style="6" customWidth="1"/>
    <col min="9227" max="9227" width="15.28515625" style="6" customWidth="1"/>
    <col min="9228" max="9453" width="9.140625" style="6"/>
    <col min="9454" max="9454" width="31.5703125" style="6" customWidth="1"/>
    <col min="9455" max="9462" width="9.140625" style="6"/>
    <col min="9463" max="9463" width="11" style="6" customWidth="1"/>
    <col min="9464" max="9464" width="12.28515625" style="6" customWidth="1"/>
    <col min="9465" max="9466" width="11.5703125" style="6" bestFit="1" customWidth="1"/>
    <col min="9467" max="9467" width="13.42578125" style="6" bestFit="1" customWidth="1"/>
    <col min="9468" max="9480" width="9.140625" style="6"/>
    <col min="9481" max="9481" width="12.140625" style="6" customWidth="1"/>
    <col min="9482" max="9482" width="13.140625" style="6" customWidth="1"/>
    <col min="9483" max="9483" width="15.28515625" style="6" customWidth="1"/>
    <col min="9484" max="9709" width="9.140625" style="6"/>
    <col min="9710" max="9710" width="31.5703125" style="6" customWidth="1"/>
    <col min="9711" max="9718" width="9.140625" style="6"/>
    <col min="9719" max="9719" width="11" style="6" customWidth="1"/>
    <col min="9720" max="9720" width="12.28515625" style="6" customWidth="1"/>
    <col min="9721" max="9722" width="11.5703125" style="6" bestFit="1" customWidth="1"/>
    <col min="9723" max="9723" width="13.42578125" style="6" bestFit="1" customWidth="1"/>
    <col min="9724" max="9736" width="9.140625" style="6"/>
    <col min="9737" max="9737" width="12.140625" style="6" customWidth="1"/>
    <col min="9738" max="9738" width="13.140625" style="6" customWidth="1"/>
    <col min="9739" max="9739" width="15.28515625" style="6" customWidth="1"/>
    <col min="9740" max="9965" width="9.140625" style="6"/>
    <col min="9966" max="9966" width="31.5703125" style="6" customWidth="1"/>
    <col min="9967" max="9974" width="9.140625" style="6"/>
    <col min="9975" max="9975" width="11" style="6" customWidth="1"/>
    <col min="9976" max="9976" width="12.28515625" style="6" customWidth="1"/>
    <col min="9977" max="9978" width="11.5703125" style="6" bestFit="1" customWidth="1"/>
    <col min="9979" max="9979" width="13.42578125" style="6" bestFit="1" customWidth="1"/>
    <col min="9980" max="9992" width="9.140625" style="6"/>
    <col min="9993" max="9993" width="12.140625" style="6" customWidth="1"/>
    <col min="9994" max="9994" width="13.140625" style="6" customWidth="1"/>
    <col min="9995" max="9995" width="15.28515625" style="6" customWidth="1"/>
    <col min="9996" max="10221" width="9.140625" style="6"/>
    <col min="10222" max="10222" width="31.5703125" style="6" customWidth="1"/>
    <col min="10223" max="10230" width="9.140625" style="6"/>
    <col min="10231" max="10231" width="11" style="6" customWidth="1"/>
    <col min="10232" max="10232" width="12.28515625" style="6" customWidth="1"/>
    <col min="10233" max="10234" width="11.5703125" style="6" bestFit="1" customWidth="1"/>
    <col min="10235" max="10235" width="13.42578125" style="6" bestFit="1" customWidth="1"/>
    <col min="10236" max="10248" width="9.140625" style="6"/>
    <col min="10249" max="10249" width="12.140625" style="6" customWidth="1"/>
    <col min="10250" max="10250" width="13.140625" style="6" customWidth="1"/>
    <col min="10251" max="10251" width="15.28515625" style="6" customWidth="1"/>
    <col min="10252" max="10477" width="9.140625" style="6"/>
    <col min="10478" max="10478" width="31.5703125" style="6" customWidth="1"/>
    <col min="10479" max="10486" width="9.140625" style="6"/>
    <col min="10487" max="10487" width="11" style="6" customWidth="1"/>
    <col min="10488" max="10488" width="12.28515625" style="6" customWidth="1"/>
    <col min="10489" max="10490" width="11.5703125" style="6" bestFit="1" customWidth="1"/>
    <col min="10491" max="10491" width="13.42578125" style="6" bestFit="1" customWidth="1"/>
    <col min="10492" max="10504" width="9.140625" style="6"/>
    <col min="10505" max="10505" width="12.140625" style="6" customWidth="1"/>
    <col min="10506" max="10506" width="13.140625" style="6" customWidth="1"/>
    <col min="10507" max="10507" width="15.28515625" style="6" customWidth="1"/>
    <col min="10508" max="10733" width="9.140625" style="6"/>
    <col min="10734" max="10734" width="31.5703125" style="6" customWidth="1"/>
    <col min="10735" max="10742" width="9.140625" style="6"/>
    <col min="10743" max="10743" width="11" style="6" customWidth="1"/>
    <col min="10744" max="10744" width="12.28515625" style="6" customWidth="1"/>
    <col min="10745" max="10746" width="11.5703125" style="6" bestFit="1" customWidth="1"/>
    <col min="10747" max="10747" width="13.42578125" style="6" bestFit="1" customWidth="1"/>
    <col min="10748" max="10760" width="9.140625" style="6"/>
    <col min="10761" max="10761" width="12.140625" style="6" customWidth="1"/>
    <col min="10762" max="10762" width="13.140625" style="6" customWidth="1"/>
    <col min="10763" max="10763" width="15.28515625" style="6" customWidth="1"/>
    <col min="10764" max="10989" width="9.140625" style="6"/>
    <col min="10990" max="10990" width="31.5703125" style="6" customWidth="1"/>
    <col min="10991" max="10998" width="9.140625" style="6"/>
    <col min="10999" max="10999" width="11" style="6" customWidth="1"/>
    <col min="11000" max="11000" width="12.28515625" style="6" customWidth="1"/>
    <col min="11001" max="11002" width="11.5703125" style="6" bestFit="1" customWidth="1"/>
    <col min="11003" max="11003" width="13.42578125" style="6" bestFit="1" customWidth="1"/>
    <col min="11004" max="11016" width="9.140625" style="6"/>
    <col min="11017" max="11017" width="12.140625" style="6" customWidth="1"/>
    <col min="11018" max="11018" width="13.140625" style="6" customWidth="1"/>
    <col min="11019" max="11019" width="15.28515625" style="6" customWidth="1"/>
    <col min="11020" max="11245" width="9.140625" style="6"/>
    <col min="11246" max="11246" width="31.5703125" style="6" customWidth="1"/>
    <col min="11247" max="11254" width="9.140625" style="6"/>
    <col min="11255" max="11255" width="11" style="6" customWidth="1"/>
    <col min="11256" max="11256" width="12.28515625" style="6" customWidth="1"/>
    <col min="11257" max="11258" width="11.5703125" style="6" bestFit="1" customWidth="1"/>
    <col min="11259" max="11259" width="13.42578125" style="6" bestFit="1" customWidth="1"/>
    <col min="11260" max="11272" width="9.140625" style="6"/>
    <col min="11273" max="11273" width="12.140625" style="6" customWidth="1"/>
    <col min="11274" max="11274" width="13.140625" style="6" customWidth="1"/>
    <col min="11275" max="11275" width="15.28515625" style="6" customWidth="1"/>
    <col min="11276" max="11501" width="9.140625" style="6"/>
    <col min="11502" max="11502" width="31.5703125" style="6" customWidth="1"/>
    <col min="11503" max="11510" width="9.140625" style="6"/>
    <col min="11511" max="11511" width="11" style="6" customWidth="1"/>
    <col min="11512" max="11512" width="12.28515625" style="6" customWidth="1"/>
    <col min="11513" max="11514" width="11.5703125" style="6" bestFit="1" customWidth="1"/>
    <col min="11515" max="11515" width="13.42578125" style="6" bestFit="1" customWidth="1"/>
    <col min="11516" max="11528" width="9.140625" style="6"/>
    <col min="11529" max="11529" width="12.140625" style="6" customWidth="1"/>
    <col min="11530" max="11530" width="13.140625" style="6" customWidth="1"/>
    <col min="11531" max="11531" width="15.28515625" style="6" customWidth="1"/>
    <col min="11532" max="11757" width="9.140625" style="6"/>
    <col min="11758" max="11758" width="31.5703125" style="6" customWidth="1"/>
    <col min="11759" max="11766" width="9.140625" style="6"/>
    <col min="11767" max="11767" width="11" style="6" customWidth="1"/>
    <col min="11768" max="11768" width="12.28515625" style="6" customWidth="1"/>
    <col min="11769" max="11770" width="11.5703125" style="6" bestFit="1" customWidth="1"/>
    <col min="11771" max="11771" width="13.42578125" style="6" bestFit="1" customWidth="1"/>
    <col min="11772" max="11784" width="9.140625" style="6"/>
    <col min="11785" max="11785" width="12.140625" style="6" customWidth="1"/>
    <col min="11786" max="11786" width="13.140625" style="6" customWidth="1"/>
    <col min="11787" max="11787" width="15.28515625" style="6" customWidth="1"/>
    <col min="11788" max="12013" width="9.140625" style="6"/>
    <col min="12014" max="12014" width="31.5703125" style="6" customWidth="1"/>
    <col min="12015" max="12022" width="9.140625" style="6"/>
    <col min="12023" max="12023" width="11" style="6" customWidth="1"/>
    <col min="12024" max="12024" width="12.28515625" style="6" customWidth="1"/>
    <col min="12025" max="12026" width="11.5703125" style="6" bestFit="1" customWidth="1"/>
    <col min="12027" max="12027" width="13.42578125" style="6" bestFit="1" customWidth="1"/>
    <col min="12028" max="12040" width="9.140625" style="6"/>
    <col min="12041" max="12041" width="12.140625" style="6" customWidth="1"/>
    <col min="12042" max="12042" width="13.140625" style="6" customWidth="1"/>
    <col min="12043" max="12043" width="15.28515625" style="6" customWidth="1"/>
    <col min="12044" max="12269" width="9.140625" style="6"/>
    <col min="12270" max="12270" width="31.5703125" style="6" customWidth="1"/>
    <col min="12271" max="12278" width="9.140625" style="6"/>
    <col min="12279" max="12279" width="11" style="6" customWidth="1"/>
    <col min="12280" max="12280" width="12.28515625" style="6" customWidth="1"/>
    <col min="12281" max="12282" width="11.5703125" style="6" bestFit="1" customWidth="1"/>
    <col min="12283" max="12283" width="13.42578125" style="6" bestFit="1" customWidth="1"/>
    <col min="12284" max="12296" width="9.140625" style="6"/>
    <col min="12297" max="12297" width="12.140625" style="6" customWidth="1"/>
    <col min="12298" max="12298" width="13.140625" style="6" customWidth="1"/>
    <col min="12299" max="12299" width="15.28515625" style="6" customWidth="1"/>
    <col min="12300" max="12525" width="9.140625" style="6"/>
    <col min="12526" max="12526" width="31.5703125" style="6" customWidth="1"/>
    <col min="12527" max="12534" width="9.140625" style="6"/>
    <col min="12535" max="12535" width="11" style="6" customWidth="1"/>
    <col min="12536" max="12536" width="12.28515625" style="6" customWidth="1"/>
    <col min="12537" max="12538" width="11.5703125" style="6" bestFit="1" customWidth="1"/>
    <col min="12539" max="12539" width="13.42578125" style="6" bestFit="1" customWidth="1"/>
    <col min="12540" max="12552" width="9.140625" style="6"/>
    <col min="12553" max="12553" width="12.140625" style="6" customWidth="1"/>
    <col min="12554" max="12554" width="13.140625" style="6" customWidth="1"/>
    <col min="12555" max="12555" width="15.28515625" style="6" customWidth="1"/>
    <col min="12556" max="12781" width="9.140625" style="6"/>
    <col min="12782" max="12782" width="31.5703125" style="6" customWidth="1"/>
    <col min="12783" max="12790" width="9.140625" style="6"/>
    <col min="12791" max="12791" width="11" style="6" customWidth="1"/>
    <col min="12792" max="12792" width="12.28515625" style="6" customWidth="1"/>
    <col min="12793" max="12794" width="11.5703125" style="6" bestFit="1" customWidth="1"/>
    <col min="12795" max="12795" width="13.42578125" style="6" bestFit="1" customWidth="1"/>
    <col min="12796" max="12808" width="9.140625" style="6"/>
    <col min="12809" max="12809" width="12.140625" style="6" customWidth="1"/>
    <col min="12810" max="12810" width="13.140625" style="6" customWidth="1"/>
    <col min="12811" max="12811" width="15.28515625" style="6" customWidth="1"/>
    <col min="12812" max="13037" width="9.140625" style="6"/>
    <col min="13038" max="13038" width="31.5703125" style="6" customWidth="1"/>
    <col min="13039" max="13046" width="9.140625" style="6"/>
    <col min="13047" max="13047" width="11" style="6" customWidth="1"/>
    <col min="13048" max="13048" width="12.28515625" style="6" customWidth="1"/>
    <col min="13049" max="13050" width="11.5703125" style="6" bestFit="1" customWidth="1"/>
    <col min="13051" max="13051" width="13.42578125" style="6" bestFit="1" customWidth="1"/>
    <col min="13052" max="13064" width="9.140625" style="6"/>
    <col min="13065" max="13065" width="12.140625" style="6" customWidth="1"/>
    <col min="13066" max="13066" width="13.140625" style="6" customWidth="1"/>
    <col min="13067" max="13067" width="15.28515625" style="6" customWidth="1"/>
    <col min="13068" max="13293" width="9.140625" style="6"/>
    <col min="13294" max="13294" width="31.5703125" style="6" customWidth="1"/>
    <col min="13295" max="13302" width="9.140625" style="6"/>
    <col min="13303" max="13303" width="11" style="6" customWidth="1"/>
    <col min="13304" max="13304" width="12.28515625" style="6" customWidth="1"/>
    <col min="13305" max="13306" width="11.5703125" style="6" bestFit="1" customWidth="1"/>
    <col min="13307" max="13307" width="13.42578125" style="6" bestFit="1" customWidth="1"/>
    <col min="13308" max="13320" width="9.140625" style="6"/>
    <col min="13321" max="13321" width="12.140625" style="6" customWidth="1"/>
    <col min="13322" max="13322" width="13.140625" style="6" customWidth="1"/>
    <col min="13323" max="13323" width="15.28515625" style="6" customWidth="1"/>
    <col min="13324" max="13549" width="9.140625" style="6"/>
    <col min="13550" max="13550" width="31.5703125" style="6" customWidth="1"/>
    <col min="13551" max="13558" width="9.140625" style="6"/>
    <col min="13559" max="13559" width="11" style="6" customWidth="1"/>
    <col min="13560" max="13560" width="12.28515625" style="6" customWidth="1"/>
    <col min="13561" max="13562" width="11.5703125" style="6" bestFit="1" customWidth="1"/>
    <col min="13563" max="13563" width="13.42578125" style="6" bestFit="1" customWidth="1"/>
    <col min="13564" max="13576" width="9.140625" style="6"/>
    <col min="13577" max="13577" width="12.140625" style="6" customWidth="1"/>
    <col min="13578" max="13578" width="13.140625" style="6" customWidth="1"/>
    <col min="13579" max="13579" width="15.28515625" style="6" customWidth="1"/>
    <col min="13580" max="13805" width="9.140625" style="6"/>
    <col min="13806" max="13806" width="31.5703125" style="6" customWidth="1"/>
    <col min="13807" max="13814" width="9.140625" style="6"/>
    <col min="13815" max="13815" width="11" style="6" customWidth="1"/>
    <col min="13816" max="13816" width="12.28515625" style="6" customWidth="1"/>
    <col min="13817" max="13818" width="11.5703125" style="6" bestFit="1" customWidth="1"/>
    <col min="13819" max="13819" width="13.42578125" style="6" bestFit="1" customWidth="1"/>
    <col min="13820" max="13832" width="9.140625" style="6"/>
    <col min="13833" max="13833" width="12.140625" style="6" customWidth="1"/>
    <col min="13834" max="13834" width="13.140625" style="6" customWidth="1"/>
    <col min="13835" max="13835" width="15.28515625" style="6" customWidth="1"/>
    <col min="13836" max="14061" width="9.140625" style="6"/>
    <col min="14062" max="14062" width="31.5703125" style="6" customWidth="1"/>
    <col min="14063" max="14070" width="9.140625" style="6"/>
    <col min="14071" max="14071" width="11" style="6" customWidth="1"/>
    <col min="14072" max="14072" width="12.28515625" style="6" customWidth="1"/>
    <col min="14073" max="14074" width="11.5703125" style="6" bestFit="1" customWidth="1"/>
    <col min="14075" max="14075" width="13.42578125" style="6" bestFit="1" customWidth="1"/>
    <col min="14076" max="14088" width="9.140625" style="6"/>
    <col min="14089" max="14089" width="12.140625" style="6" customWidth="1"/>
    <col min="14090" max="14090" width="13.140625" style="6" customWidth="1"/>
    <col min="14091" max="14091" width="15.28515625" style="6" customWidth="1"/>
    <col min="14092" max="14317" width="9.140625" style="6"/>
    <col min="14318" max="14318" width="31.5703125" style="6" customWidth="1"/>
    <col min="14319" max="14326" width="9.140625" style="6"/>
    <col min="14327" max="14327" width="11" style="6" customWidth="1"/>
    <col min="14328" max="14328" width="12.28515625" style="6" customWidth="1"/>
    <col min="14329" max="14330" width="11.5703125" style="6" bestFit="1" customWidth="1"/>
    <col min="14331" max="14331" width="13.42578125" style="6" bestFit="1" customWidth="1"/>
    <col min="14332" max="14344" width="9.140625" style="6"/>
    <col min="14345" max="14345" width="12.140625" style="6" customWidth="1"/>
    <col min="14346" max="14346" width="13.140625" style="6" customWidth="1"/>
    <col min="14347" max="14347" width="15.28515625" style="6" customWidth="1"/>
    <col min="14348" max="14573" width="9.140625" style="6"/>
    <col min="14574" max="14574" width="31.5703125" style="6" customWidth="1"/>
    <col min="14575" max="14582" width="9.140625" style="6"/>
    <col min="14583" max="14583" width="11" style="6" customWidth="1"/>
    <col min="14584" max="14584" width="12.28515625" style="6" customWidth="1"/>
    <col min="14585" max="14586" width="11.5703125" style="6" bestFit="1" customWidth="1"/>
    <col min="14587" max="14587" width="13.42578125" style="6" bestFit="1" customWidth="1"/>
    <col min="14588" max="14600" width="9.140625" style="6"/>
    <col min="14601" max="14601" width="12.140625" style="6" customWidth="1"/>
    <col min="14602" max="14602" width="13.140625" style="6" customWidth="1"/>
    <col min="14603" max="14603" width="15.28515625" style="6" customWidth="1"/>
    <col min="14604" max="14829" width="9.140625" style="6"/>
    <col min="14830" max="14830" width="31.5703125" style="6" customWidth="1"/>
    <col min="14831" max="14838" width="9.140625" style="6"/>
    <col min="14839" max="14839" width="11" style="6" customWidth="1"/>
    <col min="14840" max="14840" width="12.28515625" style="6" customWidth="1"/>
    <col min="14841" max="14842" width="11.5703125" style="6" bestFit="1" customWidth="1"/>
    <col min="14843" max="14843" width="13.42578125" style="6" bestFit="1" customWidth="1"/>
    <col min="14844" max="14856" width="9.140625" style="6"/>
    <col min="14857" max="14857" width="12.140625" style="6" customWidth="1"/>
    <col min="14858" max="14858" width="13.140625" style="6" customWidth="1"/>
    <col min="14859" max="14859" width="15.28515625" style="6" customWidth="1"/>
    <col min="14860" max="15085" width="9.140625" style="6"/>
    <col min="15086" max="15086" width="31.5703125" style="6" customWidth="1"/>
    <col min="15087" max="15094" width="9.140625" style="6"/>
    <col min="15095" max="15095" width="11" style="6" customWidth="1"/>
    <col min="15096" max="15096" width="12.28515625" style="6" customWidth="1"/>
    <col min="15097" max="15098" width="11.5703125" style="6" bestFit="1" customWidth="1"/>
    <col min="15099" max="15099" width="13.42578125" style="6" bestFit="1" customWidth="1"/>
    <col min="15100" max="15112" width="9.140625" style="6"/>
    <col min="15113" max="15113" width="12.140625" style="6" customWidth="1"/>
    <col min="15114" max="15114" width="13.140625" style="6" customWidth="1"/>
    <col min="15115" max="15115" width="15.28515625" style="6" customWidth="1"/>
    <col min="15116" max="15341" width="9.140625" style="6"/>
    <col min="15342" max="15342" width="31.5703125" style="6" customWidth="1"/>
    <col min="15343" max="15350" width="9.140625" style="6"/>
    <col min="15351" max="15351" width="11" style="6" customWidth="1"/>
    <col min="15352" max="15352" width="12.28515625" style="6" customWidth="1"/>
    <col min="15353" max="15354" width="11.5703125" style="6" bestFit="1" customWidth="1"/>
    <col min="15355" max="15355" width="13.42578125" style="6" bestFit="1" customWidth="1"/>
    <col min="15356" max="15368" width="9.140625" style="6"/>
    <col min="15369" max="15369" width="12.140625" style="6" customWidth="1"/>
    <col min="15370" max="15370" width="13.140625" style="6" customWidth="1"/>
    <col min="15371" max="15371" width="15.28515625" style="6" customWidth="1"/>
    <col min="15372" max="15597" width="9.140625" style="6"/>
    <col min="15598" max="15598" width="31.5703125" style="6" customWidth="1"/>
    <col min="15599" max="15606" width="9.140625" style="6"/>
    <col min="15607" max="15607" width="11" style="6" customWidth="1"/>
    <col min="15608" max="15608" width="12.28515625" style="6" customWidth="1"/>
    <col min="15609" max="15610" width="11.5703125" style="6" bestFit="1" customWidth="1"/>
    <col min="15611" max="15611" width="13.42578125" style="6" bestFit="1" customWidth="1"/>
    <col min="15612" max="15624" width="9.140625" style="6"/>
    <col min="15625" max="15625" width="12.140625" style="6" customWidth="1"/>
    <col min="15626" max="15626" width="13.140625" style="6" customWidth="1"/>
    <col min="15627" max="15627" width="15.28515625" style="6" customWidth="1"/>
    <col min="15628" max="15853" width="9.140625" style="6"/>
    <col min="15854" max="15854" width="31.5703125" style="6" customWidth="1"/>
    <col min="15855" max="15862" width="9.140625" style="6"/>
    <col min="15863" max="15863" width="11" style="6" customWidth="1"/>
    <col min="15864" max="15864" width="12.28515625" style="6" customWidth="1"/>
    <col min="15865" max="15866" width="11.5703125" style="6" bestFit="1" customWidth="1"/>
    <col min="15867" max="15867" width="13.42578125" style="6" bestFit="1" customWidth="1"/>
    <col min="15868" max="15880" width="9.140625" style="6"/>
    <col min="15881" max="15881" width="12.140625" style="6" customWidth="1"/>
    <col min="15882" max="15882" width="13.140625" style="6" customWidth="1"/>
    <col min="15883" max="15883" width="15.28515625" style="6" customWidth="1"/>
    <col min="15884" max="16109" width="9.140625" style="6"/>
    <col min="16110" max="16110" width="31.5703125" style="6" customWidth="1"/>
    <col min="16111" max="16118" width="9.140625" style="6"/>
    <col min="16119" max="16119" width="11" style="6" customWidth="1"/>
    <col min="16120" max="16120" width="12.28515625" style="6" customWidth="1"/>
    <col min="16121" max="16122" width="11.5703125" style="6" bestFit="1" customWidth="1"/>
    <col min="16123" max="16123" width="13.42578125" style="6" bestFit="1" customWidth="1"/>
    <col min="16124" max="16136" width="9.140625" style="6"/>
    <col min="16137" max="16137" width="12.140625" style="6" customWidth="1"/>
    <col min="16138" max="16138" width="13.140625" style="6" customWidth="1"/>
    <col min="16139" max="16139" width="15.28515625" style="6" customWidth="1"/>
    <col min="16140" max="16384" width="9.140625" style="6"/>
  </cols>
  <sheetData>
    <row r="1" spans="1:11" x14ac:dyDescent="0.25">
      <c r="B1" s="25" t="s">
        <v>76</v>
      </c>
      <c r="C1" s="48"/>
    </row>
    <row r="3" spans="1:11" ht="32.25" customHeight="1" x14ac:dyDescent="0.25">
      <c r="B3" s="8"/>
      <c r="C3" s="8"/>
      <c r="D3" s="54" t="s">
        <v>10</v>
      </c>
      <c r="E3" s="55"/>
      <c r="F3" s="55"/>
      <c r="G3" s="56"/>
      <c r="H3" s="54" t="s">
        <v>11</v>
      </c>
      <c r="I3" s="55"/>
      <c r="J3" s="55"/>
      <c r="K3" s="56"/>
    </row>
    <row r="4" spans="1:11" ht="24" customHeight="1" x14ac:dyDescent="0.25">
      <c r="A4" s="1" t="s">
        <v>0</v>
      </c>
      <c r="B4" s="9" t="s">
        <v>1</v>
      </c>
      <c r="C4" s="9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3</v>
      </c>
      <c r="I4" s="8" t="s">
        <v>4</v>
      </c>
      <c r="J4" s="8" t="s">
        <v>5</v>
      </c>
      <c r="K4" s="8" t="s">
        <v>6</v>
      </c>
    </row>
    <row r="5" spans="1:11" ht="18" customHeight="1" x14ac:dyDescent="0.25">
      <c r="A5" s="11">
        <v>19219</v>
      </c>
      <c r="B5" s="12">
        <v>3384347</v>
      </c>
      <c r="C5" s="13" t="s">
        <v>7</v>
      </c>
      <c r="D5" s="12">
        <v>10</v>
      </c>
      <c r="E5" s="14">
        <v>255000</v>
      </c>
      <c r="F5" s="14">
        <v>280500</v>
      </c>
      <c r="G5" s="14">
        <v>2805000</v>
      </c>
      <c r="H5" s="12">
        <v>21</v>
      </c>
      <c r="I5" s="14">
        <v>255000</v>
      </c>
      <c r="J5" s="14">
        <v>280500</v>
      </c>
      <c r="K5" s="14">
        <v>5890500</v>
      </c>
    </row>
    <row r="6" spans="1:11" ht="18" customHeight="1" x14ac:dyDescent="0.25">
      <c r="A6" s="11">
        <v>19219</v>
      </c>
      <c r="B6" s="12">
        <v>3284683</v>
      </c>
      <c r="C6" s="13" t="s">
        <v>8</v>
      </c>
      <c r="D6" s="12">
        <v>20</v>
      </c>
      <c r="E6" s="14">
        <v>126000</v>
      </c>
      <c r="F6" s="51">
        <v>126000</v>
      </c>
      <c r="G6" s="14">
        <f>+F6*D6</f>
        <v>2520000</v>
      </c>
      <c r="H6" s="12">
        <v>58</v>
      </c>
      <c r="I6" s="14">
        <v>126000</v>
      </c>
      <c r="J6" s="51">
        <v>126000</v>
      </c>
      <c r="K6" s="14">
        <f>+J6*H6</f>
        <v>7308000</v>
      </c>
    </row>
    <row r="7" spans="1:11" ht="18" customHeight="1" x14ac:dyDescent="0.25">
      <c r="A7" s="11">
        <v>19219</v>
      </c>
      <c r="B7" s="12">
        <v>3373113</v>
      </c>
      <c r="C7" s="13" t="s">
        <v>9</v>
      </c>
      <c r="D7" s="12">
        <v>15</v>
      </c>
      <c r="E7" s="14">
        <v>255000</v>
      </c>
      <c r="F7" s="14">
        <v>280500</v>
      </c>
      <c r="G7" s="14">
        <v>4207500</v>
      </c>
      <c r="H7" s="12">
        <v>52</v>
      </c>
      <c r="I7" s="14">
        <v>255000</v>
      </c>
      <c r="J7" s="14">
        <v>280500</v>
      </c>
      <c r="K7" s="14">
        <v>14586000</v>
      </c>
    </row>
    <row r="8" spans="1:11" s="7" customFormat="1" ht="19.5" customHeight="1" x14ac:dyDescent="0.25">
      <c r="A8" s="2"/>
      <c r="B8" s="10"/>
      <c r="C8" s="10"/>
      <c r="D8" s="3"/>
      <c r="E8" s="3"/>
      <c r="F8" s="3"/>
      <c r="G8" s="4">
        <f>SUM(G5:G7)</f>
        <v>9532500</v>
      </c>
      <c r="H8" s="3"/>
      <c r="I8" s="3"/>
      <c r="J8" s="3"/>
      <c r="K8" s="4">
        <f>SUM(K5:K7)</f>
        <v>27784500</v>
      </c>
    </row>
    <row r="9" spans="1:11" x14ac:dyDescent="0.25">
      <c r="G9">
        <f>+G8/1000</f>
        <v>9532.5</v>
      </c>
      <c r="K9">
        <f>+K8/1000</f>
        <v>27784.5</v>
      </c>
    </row>
    <row r="10" spans="1:11" hidden="1" x14ac:dyDescent="0.25"/>
    <row r="11" spans="1:11" hidden="1" x14ac:dyDescent="0.25">
      <c r="D11" t="s">
        <v>80</v>
      </c>
      <c r="E11" t="s">
        <v>39</v>
      </c>
      <c r="F11" t="s">
        <v>40</v>
      </c>
    </row>
    <row r="12" spans="1:11" hidden="1" x14ac:dyDescent="0.25">
      <c r="D12">
        <v>3000</v>
      </c>
      <c r="E12">
        <v>1960</v>
      </c>
      <c r="F12">
        <v>730</v>
      </c>
    </row>
    <row r="13" spans="1:11" hidden="1" x14ac:dyDescent="0.25">
      <c r="D13">
        <v>20</v>
      </c>
      <c r="E13">
        <v>15</v>
      </c>
      <c r="F13">
        <v>10</v>
      </c>
    </row>
    <row r="14" spans="1:11" hidden="1" x14ac:dyDescent="0.25">
      <c r="D14">
        <v>58</v>
      </c>
      <c r="E14">
        <v>52</v>
      </c>
      <c r="F14">
        <v>21</v>
      </c>
    </row>
    <row r="15" spans="1:11" hidden="1" x14ac:dyDescent="0.25">
      <c r="D15">
        <f>+D12-D13-D14</f>
        <v>2922</v>
      </c>
      <c r="E15">
        <f t="shared" ref="E15:F15" si="0">+E12-E13-E14</f>
        <v>1893</v>
      </c>
      <c r="F15">
        <f t="shared" si="0"/>
        <v>699</v>
      </c>
    </row>
    <row r="16" spans="1:11" hidden="1" x14ac:dyDescent="0.25"/>
  </sheetData>
  <mergeCells count="2">
    <mergeCell ref="D3:G3"/>
    <mergeCell ref="H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workbookViewId="0"/>
  </sheetViews>
  <sheetFormatPr defaultRowHeight="15" x14ac:dyDescent="0.25"/>
  <cols>
    <col min="1" max="1" width="17" customWidth="1"/>
    <col min="2" max="2" width="18.7109375" customWidth="1"/>
    <col min="3" max="3" width="14.7109375" style="5" bestFit="1" customWidth="1"/>
    <col min="4" max="6" width="11.5703125" bestFit="1" customWidth="1"/>
    <col min="7" max="7" width="18.140625" customWidth="1"/>
    <col min="8" max="9" width="11.5703125" bestFit="1" customWidth="1"/>
    <col min="11" max="11" width="11.5703125" bestFit="1" customWidth="1"/>
  </cols>
  <sheetData>
    <row r="1" spans="1:11" x14ac:dyDescent="0.25">
      <c r="A1" s="25" t="s">
        <v>77</v>
      </c>
      <c r="C1" s="20" t="s">
        <v>64</v>
      </c>
      <c r="D1" s="20">
        <v>119011.12300000002</v>
      </c>
      <c r="E1" s="20">
        <v>255255.00000000003</v>
      </c>
      <c r="F1" s="20">
        <v>258060.00000000003</v>
      </c>
    </row>
    <row r="2" spans="1:11" x14ac:dyDescent="0.25">
      <c r="D2" s="57" t="s">
        <v>42</v>
      </c>
      <c r="E2" s="57"/>
      <c r="F2" s="57"/>
    </row>
    <row r="3" spans="1:11" x14ac:dyDescent="0.25">
      <c r="C3" s="15" t="s">
        <v>41</v>
      </c>
      <c r="D3" s="10" t="s">
        <v>38</v>
      </c>
      <c r="E3" s="10" t="s">
        <v>39</v>
      </c>
      <c r="F3" s="10" t="s">
        <v>40</v>
      </c>
    </row>
    <row r="4" spans="1:11" x14ac:dyDescent="0.25">
      <c r="A4" s="25" t="s">
        <v>12</v>
      </c>
      <c r="B4" t="s">
        <v>13</v>
      </c>
      <c r="C4" s="5">
        <v>595.0556150000001</v>
      </c>
      <c r="D4" s="8">
        <v>5</v>
      </c>
      <c r="E4" s="8"/>
      <c r="F4" s="8"/>
      <c r="G4" s="5"/>
      <c r="H4" s="5"/>
      <c r="I4" s="5"/>
      <c r="K4" s="16"/>
    </row>
    <row r="5" spans="1:11" x14ac:dyDescent="0.25">
      <c r="B5" t="s">
        <v>14</v>
      </c>
      <c r="C5" s="5">
        <v>12359.981150000001</v>
      </c>
      <c r="D5" s="8">
        <v>50</v>
      </c>
      <c r="E5" s="8">
        <v>15</v>
      </c>
      <c r="F5" s="8">
        <v>10</v>
      </c>
      <c r="G5" s="5"/>
      <c r="H5" s="5"/>
      <c r="I5" s="5"/>
      <c r="K5" s="16"/>
    </row>
    <row r="6" spans="1:11" x14ac:dyDescent="0.25">
      <c r="B6" t="s">
        <v>15</v>
      </c>
      <c r="C6" s="5">
        <v>952.08898400000021</v>
      </c>
      <c r="D6" s="8">
        <v>8</v>
      </c>
      <c r="E6" s="8"/>
      <c r="F6" s="8"/>
      <c r="G6" s="5"/>
      <c r="H6" s="5"/>
      <c r="I6" s="5"/>
      <c r="K6" s="16"/>
    </row>
    <row r="7" spans="1:11" x14ac:dyDescent="0.25">
      <c r="B7" t="s">
        <v>16</v>
      </c>
      <c r="C7" s="5">
        <v>1190.1112300000002</v>
      </c>
      <c r="D7" s="8">
        <v>10</v>
      </c>
      <c r="E7" s="8"/>
      <c r="F7" s="8"/>
      <c r="G7" s="5"/>
    </row>
    <row r="8" spans="1:11" x14ac:dyDescent="0.25">
      <c r="B8" t="s">
        <v>17</v>
      </c>
      <c r="C8" s="5">
        <v>32847.069947999997</v>
      </c>
      <c r="D8" s="21">
        <v>275.99999999999989</v>
      </c>
      <c r="E8" s="21"/>
      <c r="F8" s="21"/>
      <c r="G8" s="5"/>
    </row>
    <row r="9" spans="1:11" x14ac:dyDescent="0.25">
      <c r="B9" t="s">
        <v>18</v>
      </c>
      <c r="C9" s="5">
        <v>73329.893547679996</v>
      </c>
      <c r="D9" s="21">
        <v>616.15999999999985</v>
      </c>
      <c r="E9" s="8"/>
      <c r="F9" s="8"/>
      <c r="G9" s="5"/>
    </row>
    <row r="10" spans="1:11" s="2" customFormat="1" x14ac:dyDescent="0.25">
      <c r="B10" s="18" t="s">
        <v>19</v>
      </c>
      <c r="C10" s="19">
        <v>121274.20047467999</v>
      </c>
      <c r="D10" s="23">
        <f>SUM(D4:D9)</f>
        <v>965.15999999999974</v>
      </c>
      <c r="E10" s="23">
        <f t="shared" ref="E10:F10" si="0">SUM(E4:E9)</f>
        <v>15</v>
      </c>
      <c r="F10" s="23">
        <f t="shared" si="0"/>
        <v>10</v>
      </c>
      <c r="G10" s="5"/>
    </row>
    <row r="11" spans="1:11" x14ac:dyDescent="0.25">
      <c r="A11" s="25" t="s">
        <v>20</v>
      </c>
      <c r="B11" t="s">
        <v>21</v>
      </c>
      <c r="C11" s="5">
        <v>1785.1668450000002</v>
      </c>
      <c r="D11" s="8">
        <v>15</v>
      </c>
      <c r="E11" s="8"/>
      <c r="F11" s="8"/>
      <c r="G11" s="5"/>
    </row>
    <row r="12" spans="1:11" x14ac:dyDescent="0.25">
      <c r="B12" t="s">
        <v>22</v>
      </c>
      <c r="C12" s="5">
        <v>238.02224600000005</v>
      </c>
      <c r="D12" s="8">
        <v>2</v>
      </c>
      <c r="E12" s="8"/>
      <c r="F12" s="8"/>
      <c r="G12" s="5"/>
    </row>
    <row r="13" spans="1:11" x14ac:dyDescent="0.25">
      <c r="B13" t="s">
        <v>23</v>
      </c>
      <c r="C13" s="5">
        <v>595.0556150000001</v>
      </c>
      <c r="D13" s="8">
        <v>5</v>
      </c>
      <c r="E13" s="8"/>
      <c r="F13" s="8"/>
      <c r="G13" s="5"/>
    </row>
    <row r="14" spans="1:11" x14ac:dyDescent="0.25">
      <c r="B14" t="s">
        <v>24</v>
      </c>
      <c r="C14" s="5">
        <v>7616.7118720000017</v>
      </c>
      <c r="D14" s="8">
        <v>64</v>
      </c>
      <c r="E14" s="8"/>
      <c r="F14" s="8"/>
      <c r="G14" s="5"/>
    </row>
    <row r="15" spans="1:11" x14ac:dyDescent="0.25">
      <c r="B15" t="s">
        <v>25</v>
      </c>
      <c r="C15" s="5">
        <v>1190.1112300000002</v>
      </c>
      <c r="D15" s="8">
        <v>10</v>
      </c>
      <c r="E15" s="8"/>
      <c r="F15" s="8"/>
      <c r="G15" s="5"/>
    </row>
    <row r="16" spans="1:11" x14ac:dyDescent="0.25">
      <c r="B16" t="s">
        <v>17</v>
      </c>
      <c r="C16" s="5">
        <v>80860.250779000067</v>
      </c>
      <c r="D16" s="21">
        <v>675.12123029878512</v>
      </c>
      <c r="E16" s="8"/>
      <c r="F16" s="24"/>
      <c r="G16" s="5"/>
    </row>
    <row r="17" spans="1:7" x14ac:dyDescent="0.25">
      <c r="B17" t="s">
        <v>18</v>
      </c>
      <c r="C17" s="5">
        <v>49935.877099570003</v>
      </c>
      <c r="D17" s="21">
        <v>419.58999999999992</v>
      </c>
      <c r="E17" s="8">
        <v>1</v>
      </c>
      <c r="F17" s="8">
        <v>1</v>
      </c>
      <c r="G17" s="5"/>
    </row>
    <row r="18" spans="1:7" s="2" customFormat="1" x14ac:dyDescent="0.25">
      <c r="B18" s="18" t="s">
        <v>19</v>
      </c>
      <c r="C18" s="19">
        <v>142221.19568657008</v>
      </c>
      <c r="D18" s="23">
        <f>SUM(D11:D17)</f>
        <v>1190.711230298785</v>
      </c>
      <c r="E18" s="22">
        <f t="shared" ref="E18:F18" si="1">SUM(E11:E17)</f>
        <v>1</v>
      </c>
      <c r="F18" s="22">
        <f t="shared" si="1"/>
        <v>1</v>
      </c>
      <c r="G18" s="5"/>
    </row>
    <row r="19" spans="1:7" x14ac:dyDescent="0.25">
      <c r="A19" s="25" t="s">
        <v>26</v>
      </c>
      <c r="B19" t="s">
        <v>27</v>
      </c>
      <c r="C19" s="5">
        <v>1309.1223530000002</v>
      </c>
      <c r="D19" s="8">
        <v>11</v>
      </c>
      <c r="E19" s="8"/>
      <c r="F19" s="8"/>
      <c r="G19" s="5"/>
    </row>
    <row r="20" spans="1:7" x14ac:dyDescent="0.25">
      <c r="B20" t="s">
        <v>28</v>
      </c>
      <c r="C20" s="5">
        <v>2499.2335830000006</v>
      </c>
      <c r="D20" s="8">
        <v>21</v>
      </c>
      <c r="E20" s="8"/>
      <c r="F20" s="8"/>
      <c r="G20" s="5"/>
    </row>
    <row r="21" spans="1:7" x14ac:dyDescent="0.25">
      <c r="B21" t="s">
        <v>29</v>
      </c>
      <c r="C21" s="5">
        <v>238.02224600000005</v>
      </c>
      <c r="D21" s="8">
        <v>2</v>
      </c>
      <c r="E21" s="8"/>
      <c r="F21" s="8"/>
      <c r="G21" s="5"/>
    </row>
    <row r="22" spans="1:7" x14ac:dyDescent="0.25">
      <c r="B22" t="s">
        <v>30</v>
      </c>
      <c r="C22" s="5">
        <v>19517.824172000001</v>
      </c>
      <c r="D22" s="8">
        <v>164</v>
      </c>
      <c r="E22" s="8"/>
      <c r="F22" s="8"/>
      <c r="G22" s="5"/>
    </row>
    <row r="23" spans="1:7" x14ac:dyDescent="0.25">
      <c r="B23" t="s">
        <v>17</v>
      </c>
      <c r="C23" s="5">
        <v>12674.887166333334</v>
      </c>
      <c r="D23" s="21">
        <v>104.35690255887538</v>
      </c>
      <c r="E23" s="8"/>
      <c r="F23" s="8"/>
      <c r="G23" s="5"/>
    </row>
    <row r="24" spans="1:7" x14ac:dyDescent="0.25">
      <c r="B24" t="s">
        <v>18</v>
      </c>
      <c r="C24" s="5">
        <v>50997.45631673</v>
      </c>
      <c r="D24" s="21">
        <v>428.50999999999993</v>
      </c>
      <c r="E24" s="8">
        <v>1</v>
      </c>
      <c r="F24" s="8"/>
      <c r="G24" s="5"/>
    </row>
    <row r="25" spans="1:7" s="2" customFormat="1" x14ac:dyDescent="0.25">
      <c r="B25" s="18" t="s">
        <v>19</v>
      </c>
      <c r="C25" s="19">
        <v>87236.545837063342</v>
      </c>
      <c r="D25" s="43">
        <f>SUM(D19:D24)</f>
        <v>730.86690255887538</v>
      </c>
      <c r="E25" s="22">
        <f t="shared" ref="E25:F25" si="2">SUM(E19:E24)</f>
        <v>1</v>
      </c>
      <c r="F25" s="22">
        <f t="shared" si="2"/>
        <v>0</v>
      </c>
      <c r="G25" s="5"/>
    </row>
    <row r="26" spans="1:7" x14ac:dyDescent="0.25">
      <c r="A26" s="25" t="s">
        <v>31</v>
      </c>
      <c r="B26" t="s">
        <v>32</v>
      </c>
      <c r="C26" s="5">
        <v>2499.2335830000006</v>
      </c>
      <c r="D26" s="8">
        <v>21</v>
      </c>
      <c r="E26" s="8"/>
      <c r="F26" s="8"/>
      <c r="G26" s="5"/>
    </row>
    <row r="27" spans="1:7" x14ac:dyDescent="0.25">
      <c r="B27" t="s">
        <v>33</v>
      </c>
      <c r="C27" s="5">
        <v>2975.2780750000006</v>
      </c>
      <c r="D27" s="8">
        <v>25</v>
      </c>
      <c r="E27" s="8"/>
      <c r="F27" s="8"/>
      <c r="G27" s="5"/>
    </row>
    <row r="28" spans="1:7" x14ac:dyDescent="0.25">
      <c r="B28" t="s">
        <v>34</v>
      </c>
      <c r="C28" s="5">
        <v>2618.2447060000004</v>
      </c>
      <c r="D28" s="8">
        <v>22</v>
      </c>
      <c r="E28" s="8"/>
      <c r="F28" s="8"/>
      <c r="G28" s="5"/>
    </row>
    <row r="29" spans="1:7" x14ac:dyDescent="0.25">
      <c r="B29" t="s">
        <v>35</v>
      </c>
      <c r="C29" s="5">
        <v>6902.6451340000012</v>
      </c>
      <c r="D29" s="8">
        <v>58</v>
      </c>
      <c r="E29" s="8"/>
      <c r="F29" s="8"/>
      <c r="G29" s="5"/>
    </row>
    <row r="30" spans="1:7" x14ac:dyDescent="0.25">
      <c r="B30" t="s">
        <v>36</v>
      </c>
      <c r="C30" s="5">
        <v>357.03336900000005</v>
      </c>
      <c r="D30" s="8">
        <v>3</v>
      </c>
      <c r="E30" s="8"/>
      <c r="F30" s="8"/>
      <c r="G30" s="5"/>
    </row>
    <row r="31" spans="1:7" x14ac:dyDescent="0.25">
      <c r="B31" t="s">
        <v>37</v>
      </c>
      <c r="C31" s="5">
        <v>4813.7613370000008</v>
      </c>
      <c r="D31" s="8">
        <v>19</v>
      </c>
      <c r="E31" s="8">
        <v>10</v>
      </c>
      <c r="F31" s="8"/>
      <c r="G31" s="5"/>
    </row>
    <row r="32" spans="1:7" x14ac:dyDescent="0.25">
      <c r="B32" t="s">
        <v>17</v>
      </c>
      <c r="C32" s="5">
        <v>53713.686847333338</v>
      </c>
      <c r="D32" s="21">
        <v>449.18853380900646</v>
      </c>
      <c r="E32" s="8"/>
      <c r="F32" s="8"/>
      <c r="G32" s="5"/>
    </row>
    <row r="33" spans="2:7" x14ac:dyDescent="0.25">
      <c r="B33" t="s">
        <v>18</v>
      </c>
      <c r="C33" s="5">
        <v>50428.58314879</v>
      </c>
      <c r="D33" s="21">
        <v>423.7299999999999</v>
      </c>
      <c r="E33" s="8">
        <v>1</v>
      </c>
      <c r="F33" s="8"/>
      <c r="G33" s="5"/>
    </row>
    <row r="34" spans="2:7" s="2" customFormat="1" x14ac:dyDescent="0.25">
      <c r="B34" s="18" t="s">
        <v>19</v>
      </c>
      <c r="C34" s="19">
        <v>124308.46620012334</v>
      </c>
      <c r="D34" s="43">
        <f>SUM(D26:D33)</f>
        <v>1020.9185338090064</v>
      </c>
      <c r="E34" s="22">
        <f t="shared" ref="E34:F34" si="3">SUM(E26:E33)</f>
        <v>11</v>
      </c>
      <c r="F34" s="22">
        <f t="shared" si="3"/>
        <v>0</v>
      </c>
      <c r="G34" s="5"/>
    </row>
    <row r="35" spans="2:7" s="2" customFormat="1" x14ac:dyDescent="0.25">
      <c r="C35" s="20">
        <v>475040.40819843678</v>
      </c>
      <c r="D35" s="44">
        <f>SUM(D34,D25,D18,D10)</f>
        <v>3907.6566666666668</v>
      </c>
      <c r="E35" s="10">
        <f t="shared" ref="E35:F35" si="4">SUM(E34,E25,E18,E10)</f>
        <v>28</v>
      </c>
      <c r="F35" s="10">
        <f t="shared" si="4"/>
        <v>11</v>
      </c>
      <c r="G35" s="5"/>
    </row>
  </sheetData>
  <mergeCells count="1">
    <mergeCell ref="D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zoomScale="75" zoomScaleNormal="75" workbookViewId="0"/>
  </sheetViews>
  <sheetFormatPr defaultRowHeight="15" x14ac:dyDescent="0.25"/>
  <cols>
    <col min="1" max="1" width="21.42578125" customWidth="1"/>
    <col min="2" max="12" width="11.5703125" style="35" customWidth="1"/>
    <col min="13" max="13" width="18.28515625" customWidth="1"/>
  </cols>
  <sheetData>
    <row r="1" spans="1:15" ht="30" customHeight="1" x14ac:dyDescent="0.25">
      <c r="A1" s="47" t="s">
        <v>78</v>
      </c>
      <c r="B1" s="36">
        <v>255.25500000000002</v>
      </c>
      <c r="C1" s="36">
        <v>255.25500000000002</v>
      </c>
      <c r="D1" s="36">
        <v>173.57340000000002</v>
      </c>
      <c r="E1" s="36">
        <v>114.66015000000002</v>
      </c>
      <c r="F1" s="36">
        <v>255.25500000000002</v>
      </c>
      <c r="G1" s="36">
        <v>255.25500000000002</v>
      </c>
      <c r="H1" s="36">
        <v>173.57340000000002</v>
      </c>
      <c r="I1" s="36">
        <v>117.71775400000001</v>
      </c>
      <c r="J1" s="36">
        <v>117.71775400000001</v>
      </c>
      <c r="K1" s="36">
        <v>255.25500000000002</v>
      </c>
      <c r="L1" s="36">
        <v>117.71775400000001</v>
      </c>
      <c r="M1" s="26"/>
    </row>
    <row r="2" spans="1:15" s="35" customFormat="1" ht="30" customHeight="1" x14ac:dyDescent="0.25">
      <c r="A2" s="33"/>
      <c r="B2" s="34" t="s">
        <v>51</v>
      </c>
      <c r="C2" s="34" t="s">
        <v>52</v>
      </c>
      <c r="D2" s="34" t="s">
        <v>53</v>
      </c>
      <c r="E2" s="34" t="s">
        <v>54</v>
      </c>
      <c r="F2" s="34" t="s">
        <v>55</v>
      </c>
      <c r="G2" s="34" t="s">
        <v>56</v>
      </c>
      <c r="H2" s="34" t="s">
        <v>57</v>
      </c>
      <c r="I2" s="34" t="s">
        <v>58</v>
      </c>
      <c r="J2" s="34" t="s">
        <v>59</v>
      </c>
      <c r="K2" s="34" t="s">
        <v>60</v>
      </c>
      <c r="L2" s="34" t="s">
        <v>61</v>
      </c>
      <c r="M2" s="28" t="s">
        <v>62</v>
      </c>
    </row>
    <row r="3" spans="1:15" s="6" customFormat="1" ht="30" customHeight="1" x14ac:dyDescent="0.25">
      <c r="A3" s="31" t="s">
        <v>63</v>
      </c>
      <c r="B3" s="37">
        <v>27</v>
      </c>
      <c r="C3" s="37">
        <v>4</v>
      </c>
      <c r="D3" s="37">
        <v>753</v>
      </c>
      <c r="E3" s="37">
        <v>450</v>
      </c>
      <c r="F3" s="37">
        <v>25</v>
      </c>
      <c r="G3" s="37">
        <v>13</v>
      </c>
      <c r="H3" s="37">
        <v>1019</v>
      </c>
      <c r="I3" s="37">
        <v>242</v>
      </c>
      <c r="J3" s="37">
        <v>156</v>
      </c>
      <c r="K3" s="37">
        <v>24</v>
      </c>
      <c r="L3" s="37">
        <v>142</v>
      </c>
      <c r="M3" s="32">
        <v>446475.43446000008</v>
      </c>
    </row>
    <row r="4" spans="1:15" s="6" customFormat="1" ht="30" customHeight="1" x14ac:dyDescent="0.25">
      <c r="A4" s="42" t="s">
        <v>43</v>
      </c>
      <c r="B4" s="38">
        <v>2</v>
      </c>
      <c r="C4" s="38"/>
      <c r="D4" s="38">
        <v>7</v>
      </c>
      <c r="E4" s="38">
        <v>450</v>
      </c>
      <c r="F4" s="38">
        <v>1</v>
      </c>
      <c r="G4" s="38">
        <v>2</v>
      </c>
      <c r="H4" s="38">
        <v>12</v>
      </c>
      <c r="I4" s="38">
        <v>31</v>
      </c>
      <c r="J4" s="38"/>
      <c r="K4" s="38"/>
      <c r="L4" s="38"/>
      <c r="M4" s="27">
        <v>59820.487474000009</v>
      </c>
      <c r="O4" s="41"/>
    </row>
    <row r="5" spans="1:15" s="6" customFormat="1" ht="30" customHeight="1" x14ac:dyDescent="0.25">
      <c r="A5" s="42" t="s">
        <v>44</v>
      </c>
      <c r="B5" s="38"/>
      <c r="C5" s="38"/>
      <c r="D5" s="38">
        <v>4</v>
      </c>
      <c r="E5" s="38"/>
      <c r="F5" s="38">
        <v>1</v>
      </c>
      <c r="G5" s="38">
        <v>2</v>
      </c>
      <c r="H5" s="38">
        <v>10</v>
      </c>
      <c r="I5" s="38">
        <v>2</v>
      </c>
      <c r="J5" s="38">
        <v>52</v>
      </c>
      <c r="K5" s="38">
        <v>8</v>
      </c>
      <c r="L5" s="38">
        <v>47.333333333333336</v>
      </c>
      <c r="M5" s="27">
        <v>17166.565005333337</v>
      </c>
      <c r="O5" s="41"/>
    </row>
    <row r="6" spans="1:15" s="6" customFormat="1" ht="30" customHeight="1" x14ac:dyDescent="0.25">
      <c r="A6" s="42" t="s">
        <v>45</v>
      </c>
      <c r="B6" s="38">
        <v>7</v>
      </c>
      <c r="C6" s="38"/>
      <c r="D6" s="38">
        <v>163</v>
      </c>
      <c r="E6" s="38"/>
      <c r="F6" s="38">
        <v>3</v>
      </c>
      <c r="G6" s="38">
        <v>2</v>
      </c>
      <c r="H6" s="38">
        <v>331</v>
      </c>
      <c r="I6" s="38">
        <v>140</v>
      </c>
      <c r="J6" s="38">
        <v>52</v>
      </c>
      <c r="K6" s="38">
        <v>8</v>
      </c>
      <c r="L6" s="38">
        <v>47.333333333333336</v>
      </c>
      <c r="M6" s="27">
        <v>119024.14205733335</v>
      </c>
      <c r="O6" s="41"/>
    </row>
    <row r="7" spans="1:15" s="6" customFormat="1" ht="30" customHeight="1" x14ac:dyDescent="0.25">
      <c r="A7" s="42" t="s">
        <v>46</v>
      </c>
      <c r="B7" s="38">
        <v>5</v>
      </c>
      <c r="C7" s="38">
        <v>1</v>
      </c>
      <c r="D7" s="38">
        <v>119</v>
      </c>
      <c r="E7" s="38"/>
      <c r="F7" s="38">
        <v>5</v>
      </c>
      <c r="G7" s="38">
        <v>1</v>
      </c>
      <c r="H7" s="38">
        <v>134</v>
      </c>
      <c r="I7" s="38">
        <v>18</v>
      </c>
      <c r="J7" s="38"/>
      <c r="K7" s="38"/>
      <c r="L7" s="38"/>
      <c r="M7" s="27">
        <v>49096.049772000006</v>
      </c>
      <c r="O7" s="41"/>
    </row>
    <row r="8" spans="1:15" s="6" customFormat="1" ht="30" customHeight="1" x14ac:dyDescent="0.25">
      <c r="A8" s="42" t="s">
        <v>47</v>
      </c>
      <c r="B8" s="38">
        <v>4</v>
      </c>
      <c r="C8" s="38">
        <v>1</v>
      </c>
      <c r="D8" s="38">
        <v>100</v>
      </c>
      <c r="E8" s="38"/>
      <c r="F8" s="38">
        <v>5</v>
      </c>
      <c r="G8" s="38">
        <v>1</v>
      </c>
      <c r="H8" s="38">
        <v>81</v>
      </c>
      <c r="I8" s="38">
        <v>9</v>
      </c>
      <c r="J8" s="38"/>
      <c r="K8" s="38"/>
      <c r="L8" s="38"/>
      <c r="M8" s="27">
        <v>35284.050186000008</v>
      </c>
      <c r="O8" s="41"/>
    </row>
    <row r="9" spans="1:15" s="6" customFormat="1" ht="30" customHeight="1" x14ac:dyDescent="0.25">
      <c r="A9" s="42" t="s">
        <v>48</v>
      </c>
      <c r="B9" s="38">
        <v>4</v>
      </c>
      <c r="C9" s="38">
        <v>1</v>
      </c>
      <c r="D9" s="38">
        <v>220</v>
      </c>
      <c r="E9" s="38"/>
      <c r="F9" s="38">
        <v>3</v>
      </c>
      <c r="G9" s="38">
        <v>2</v>
      </c>
      <c r="H9" s="38">
        <v>285</v>
      </c>
      <c r="I9" s="38">
        <v>37</v>
      </c>
      <c r="J9" s="38">
        <v>52</v>
      </c>
      <c r="K9" s="38">
        <v>8</v>
      </c>
      <c r="L9" s="38">
        <v>47.333333333333336</v>
      </c>
      <c r="M9" s="27">
        <v>108298.01079533334</v>
      </c>
      <c r="O9" s="41"/>
    </row>
    <row r="10" spans="1:15" s="6" customFormat="1" ht="30" customHeight="1" x14ac:dyDescent="0.25">
      <c r="A10" s="42" t="s">
        <v>49</v>
      </c>
      <c r="B10" s="38">
        <v>3</v>
      </c>
      <c r="C10" s="38"/>
      <c r="D10" s="38">
        <v>10</v>
      </c>
      <c r="E10" s="38"/>
      <c r="F10" s="38">
        <v>2</v>
      </c>
      <c r="G10" s="38">
        <v>2</v>
      </c>
      <c r="H10" s="38">
        <v>70</v>
      </c>
      <c r="I10" s="38">
        <v>3</v>
      </c>
      <c r="J10" s="38"/>
      <c r="K10" s="38"/>
      <c r="L10" s="38"/>
      <c r="M10" s="27">
        <v>16025.810262000001</v>
      </c>
      <c r="O10" s="41"/>
    </row>
    <row r="11" spans="1:15" s="6" customFormat="1" ht="30" customHeight="1" x14ac:dyDescent="0.25">
      <c r="A11" s="42" t="s">
        <v>50</v>
      </c>
      <c r="B11" s="38">
        <v>2</v>
      </c>
      <c r="C11" s="38">
        <v>1</v>
      </c>
      <c r="D11" s="38">
        <v>130</v>
      </c>
      <c r="E11" s="38"/>
      <c r="F11" s="38">
        <v>5</v>
      </c>
      <c r="G11" s="38">
        <v>1</v>
      </c>
      <c r="H11" s="38">
        <v>96</v>
      </c>
      <c r="I11" s="38">
        <v>2</v>
      </c>
      <c r="J11" s="38"/>
      <c r="K11" s="38"/>
      <c r="L11" s="38"/>
      <c r="M11" s="27">
        <v>41760.318908000008</v>
      </c>
      <c r="O11" s="41"/>
    </row>
    <row r="12" spans="1:15" s="6" customFormat="1" ht="30" customHeight="1" x14ac:dyDescent="0.25">
      <c r="A12" s="2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0"/>
    </row>
    <row r="13" spans="1:15" s="6" customFormat="1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BIG C +LOTTE </vt:lpstr>
      <vt:lpstr>COOP SOUTH</vt:lpstr>
      <vt:lpstr>COOP CEN+NORTH</vt:lpstr>
      <vt:lpstr>Data Nguyễn Dung</vt:lpstr>
      <vt:lpstr>Data Huong Thuy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2019-06-20T08:09:19Z</dcterms:created>
  <dcterms:modified xsi:type="dcterms:W3CDTF">2019-06-20T10:23:29Z</dcterms:modified>
</cp:coreProperties>
</file>