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6\"/>
    </mc:Choice>
  </mc:AlternateContent>
  <bookViews>
    <workbookView xWindow="0" yWindow="0" windowWidth="20490" windowHeight="9045" activeTab="2"/>
  </bookViews>
  <sheets>
    <sheet name="SODA" sheetId="1" r:id="rId1"/>
    <sheet name="TRANSFER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P14" i="3" l="1"/>
  <c r="AE14" i="3"/>
  <c r="Z5" i="3" l="1"/>
  <c r="AA5" i="3" s="1"/>
  <c r="Z6" i="3"/>
  <c r="Z7" i="3"/>
  <c r="AA7" i="3" s="1"/>
  <c r="Z8" i="3"/>
  <c r="Z9" i="3"/>
  <c r="AA9" i="3" s="1"/>
  <c r="Z10" i="3"/>
  <c r="AA10" i="3" s="1"/>
  <c r="Z11" i="3"/>
  <c r="AA11" i="3" s="1"/>
  <c r="Z12" i="3"/>
  <c r="AA12" i="3" s="1"/>
  <c r="Z13" i="3"/>
  <c r="AA13" i="3" s="1"/>
  <c r="AC13" i="3"/>
  <c r="AC12" i="3"/>
  <c r="AC11" i="3"/>
  <c r="AC10" i="3"/>
  <c r="AC9" i="3"/>
  <c r="AC8" i="3"/>
  <c r="AA8" i="3"/>
  <c r="AC7" i="3"/>
  <c r="AC6" i="3"/>
  <c r="AD6" i="3" s="1"/>
  <c r="AC5" i="3"/>
  <c r="AD8" i="3" l="1"/>
  <c r="AD10" i="3"/>
  <c r="AD12" i="3"/>
  <c r="AD5" i="3"/>
  <c r="AD7" i="3"/>
  <c r="AD9" i="3"/>
  <c r="AD11" i="3"/>
  <c r="AD13" i="3"/>
  <c r="AD14" i="3" l="1"/>
  <c r="N6" i="3" l="1"/>
  <c r="O6" i="3" s="1"/>
  <c r="N7" i="3"/>
  <c r="N8" i="3"/>
  <c r="N9" i="3"/>
  <c r="N10" i="3"/>
  <c r="N11" i="3"/>
  <c r="N12" i="3"/>
  <c r="N13" i="3"/>
  <c r="N5" i="3"/>
  <c r="L11" i="3"/>
  <c r="K6" i="3"/>
  <c r="K7" i="3"/>
  <c r="L7" i="3" s="1"/>
  <c r="K8" i="3"/>
  <c r="L8" i="3" s="1"/>
  <c r="K9" i="3"/>
  <c r="L9" i="3" s="1"/>
  <c r="K10" i="3"/>
  <c r="L10" i="3" s="1"/>
  <c r="K11" i="3"/>
  <c r="K12" i="3"/>
  <c r="L12" i="3" s="1"/>
  <c r="K13" i="3"/>
  <c r="L13" i="3" s="1"/>
  <c r="K5" i="3"/>
  <c r="L5" i="3" s="1"/>
  <c r="O8" i="3" l="1"/>
  <c r="O11" i="3"/>
  <c r="O9" i="3"/>
  <c r="O7" i="3"/>
  <c r="O13" i="3"/>
  <c r="O12" i="3"/>
  <c r="O10" i="3"/>
  <c r="O5" i="3"/>
  <c r="O14" i="3" l="1"/>
  <c r="AD15" i="3" s="1"/>
</calcChain>
</file>

<file path=xl/sharedStrings.xml><?xml version="1.0" encoding="utf-8"?>
<sst xmlns="http://schemas.openxmlformats.org/spreadsheetml/2006/main" count="1009" uniqueCount="250">
  <si>
    <t>Vendor</t>
  </si>
  <si>
    <t>ASNAME</t>
  </si>
  <si>
    <t>SKU</t>
  </si>
  <si>
    <t>IDESCR</t>
  </si>
  <si>
    <t>IMFGR</t>
  </si>
  <si>
    <t>FromDate</t>
  </si>
  <si>
    <t>ToDate</t>
  </si>
  <si>
    <t>299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</si>
  <si>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</si>
  <si>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</si>
  <si>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</si>
  <si>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</si>
  <si>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</si>
  <si>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</si>
  <si>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</si>
  <si>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</si>
  <si>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</si>
  <si>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</si>
  <si>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</si>
  <si>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</si>
  <si>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</si>
  <si>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</si>
  <si>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</si>
  <si>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</si>
  <si>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</si>
  <si>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</si>
  <si>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</si>
  <si>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</si>
  <si>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</si>
  <si>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</si>
  <si>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</si>
  <si>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</si>
  <si>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</si>
  <si>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</si>
  <si>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</si>
  <si>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</si>
  <si>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</si>
  <si>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</si>
  <si>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</si>
  <si>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</si>
  <si>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</si>
  <si>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</si>
  <si>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</si>
  <si>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</si>
  <si>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</si>
  <si>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</si>
  <si>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</si>
  <si>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</si>
  <si>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</si>
  <si>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165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</si>
  <si>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</si>
  <si>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</si>
  <si>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</si>
  <si>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</si>
  <si>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</si>
  <si>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</si>
  <si>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</si>
  <si>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</si>
  <si>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</si>
  <si>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</si>
  <si>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</si>
  <si>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</si>
  <si>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</si>
  <si>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</si>
  <si>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</si>
  <si>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</si>
  <si>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</si>
  <si>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</si>
  <si>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</si>
  <si>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</si>
  <si>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196</t>
  </si>
  <si>
    <t>197</t>
  </si>
  <si>
    <t>199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</si>
  <si>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</si>
  <si>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</si>
  <si>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</si>
  <si>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</si>
  <si>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</si>
  <si>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</si>
  <si>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</si>
  <si>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</si>
  <si>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</si>
  <si>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</si>
  <si>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</si>
  <si>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</si>
  <si>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</si>
  <si>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</si>
  <si>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</si>
  <si>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</si>
  <si>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</si>
  <si>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</si>
  <si>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</si>
  <si>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</si>
  <si>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</si>
  <si>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</si>
  <si>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</si>
  <si>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</si>
  <si>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</si>
  <si>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</si>
  <si>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</si>
  <si>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</si>
  <si>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</si>
  <si>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</si>
  <si>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</si>
  <si>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</si>
  <si>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</si>
  <si>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</si>
  <si>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</si>
  <si>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</si>
  <si>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</si>
  <si>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</si>
  <si>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</si>
  <si>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</si>
  <si>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</si>
  <si>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</si>
  <si>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</si>
  <si>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</si>
  <si>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</si>
  <si>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</si>
  <si>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</si>
  <si>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301</t>
  </si>
  <si>
    <t>304</t>
  </si>
  <si>
    <t>305</t>
  </si>
  <si>
    <t>306</t>
  </si>
  <si>
    <t>307</t>
  </si>
  <si>
    <t>130-Cty TNHH Nabati Viet Nam</t>
  </si>
  <si>
    <t>B.xop NA.RICH p.mai hg 20x17g</t>
  </si>
  <si>
    <t>190601</t>
  </si>
  <si>
    <t>190630</t>
  </si>
  <si>
    <t>6.00</t>
  </si>
  <si>
    <t>B.xop NA.RICHEESEp.mai ht 350g</t>
  </si>
  <si>
    <t>2.00</t>
  </si>
  <si>
    <t>3.00</t>
  </si>
  <si>
    <t>ASNUM</t>
  </si>
  <si>
    <t>INUMBR</t>
  </si>
  <si>
    <t>B.xop NA.RICHOCO soco 58g</t>
  </si>
  <si>
    <t>180.00</t>
  </si>
  <si>
    <t>360.00</t>
  </si>
  <si>
    <t>600.00</t>
  </si>
  <si>
    <t>660.00</t>
  </si>
  <si>
    <t>300.00</t>
  </si>
  <si>
    <t>780.00</t>
  </si>
  <si>
    <t>120.00</t>
  </si>
  <si>
    <t>240.00</t>
  </si>
  <si>
    <t>540.00</t>
  </si>
  <si>
    <t>60.00</t>
  </si>
  <si>
    <t>900.00</t>
  </si>
  <si>
    <t>480.00</t>
  </si>
  <si>
    <t>1500.00</t>
  </si>
  <si>
    <t>420.00</t>
  </si>
  <si>
    <t>720.00</t>
  </si>
  <si>
    <t>1200.00</t>
  </si>
  <si>
    <t>1080.00</t>
  </si>
  <si>
    <t>1680.00</t>
  </si>
  <si>
    <t>1140.00</t>
  </si>
  <si>
    <t>7620.00</t>
  </si>
  <si>
    <t>B.quy NA.Nextar brownieht 336g</t>
  </si>
  <si>
    <t>.00</t>
  </si>
  <si>
    <t>B.quyNABAsocoN.brownies8x14g</t>
  </si>
  <si>
    <t>90.00</t>
  </si>
  <si>
    <t>150.00</t>
  </si>
  <si>
    <t>30.00</t>
  </si>
  <si>
    <t>210.00</t>
  </si>
  <si>
    <t>390.00</t>
  </si>
  <si>
    <t>330.00</t>
  </si>
  <si>
    <t>1.00</t>
  </si>
  <si>
    <t>B.RICH.AHH TRIP p.mai hg 160g</t>
  </si>
  <si>
    <t>100.00</t>
  </si>
  <si>
    <t>80.00</t>
  </si>
  <si>
    <t>40.00</t>
  </si>
  <si>
    <t>140.00</t>
  </si>
  <si>
    <t>160.00</t>
  </si>
  <si>
    <t>200.00</t>
  </si>
  <si>
    <t>260.00</t>
  </si>
  <si>
    <t>20.00</t>
  </si>
  <si>
    <t>500.00</t>
  </si>
  <si>
    <t>280.00</t>
  </si>
  <si>
    <t>1740.00</t>
  </si>
  <si>
    <t>B.xop NA.RICHEESE p.mai 58g</t>
  </si>
  <si>
    <t>960.00</t>
  </si>
  <si>
    <t>1020.00</t>
  </si>
  <si>
    <t>1380.00</t>
  </si>
  <si>
    <t>1800.00</t>
  </si>
  <si>
    <t>840.00</t>
  </si>
  <si>
    <t>2460.00</t>
  </si>
  <si>
    <t>2400.00</t>
  </si>
  <si>
    <t>2100.00</t>
  </si>
  <si>
    <t>2700.00</t>
  </si>
  <si>
    <t>1860.00</t>
  </si>
  <si>
    <t>14520.00</t>
  </si>
  <si>
    <t>B.xop NA.RICHOCO soco hg20x17g</t>
  </si>
  <si>
    <t>36.00</t>
  </si>
  <si>
    <t>18.00</t>
  </si>
  <si>
    <t>12.00</t>
  </si>
  <si>
    <t>24.00</t>
  </si>
  <si>
    <t>84.00</t>
  </si>
  <si>
    <t>48.00</t>
  </si>
  <si>
    <t>66.00</t>
  </si>
  <si>
    <t>54.00</t>
  </si>
  <si>
    <t>126.00</t>
  </si>
  <si>
    <t>558.00</t>
  </si>
  <si>
    <t>168.00</t>
  </si>
  <si>
    <t>132.00</t>
  </si>
  <si>
    <t>216.00</t>
  </si>
  <si>
    <t>96.00</t>
  </si>
  <si>
    <t>138.00</t>
  </si>
  <si>
    <t>78.00</t>
  </si>
  <si>
    <t>102.00</t>
  </si>
  <si>
    <t>144.00</t>
  </si>
  <si>
    <t>42.00</t>
  </si>
  <si>
    <t>72.00</t>
  </si>
  <si>
    <t>270.00</t>
  </si>
  <si>
    <t>1788.00</t>
  </si>
  <si>
    <t>B.xopNABATIRICHEESEhg20x8.5g</t>
  </si>
  <si>
    <t>108.00</t>
  </si>
  <si>
    <t>288.00</t>
  </si>
  <si>
    <t>192.00</t>
  </si>
  <si>
    <t>198.00</t>
  </si>
  <si>
    <t>174.00</t>
  </si>
  <si>
    <t>114.00</t>
  </si>
  <si>
    <t>234.00</t>
  </si>
  <si>
    <t>450.00</t>
  </si>
  <si>
    <t>690.00</t>
  </si>
  <si>
    <t>1278.00</t>
  </si>
  <si>
    <t>Hà tĩnh</t>
  </si>
  <si>
    <t>Hà Nội</t>
  </si>
  <si>
    <t>Vĩnh phúc</t>
  </si>
  <si>
    <t>Hải phòng</t>
  </si>
  <si>
    <t>Thanh hóa</t>
  </si>
  <si>
    <t>Bắc Giang</t>
  </si>
  <si>
    <t>Nam định</t>
  </si>
  <si>
    <t>Việt trì</t>
  </si>
  <si>
    <t>Tổng Coop North</t>
  </si>
  <si>
    <t>Tổng cộng
 (hộp)</t>
  </si>
  <si>
    <t>Tổng cộng 
(thùng)</t>
  </si>
  <si>
    <t>Giá (-vat)</t>
  </si>
  <si>
    <t>Giá (+vat)</t>
  </si>
  <si>
    <t>Thành tiền</t>
  </si>
  <si>
    <t>Quy nhơn</t>
  </si>
  <si>
    <t>Đà nẵng</t>
  </si>
  <si>
    <t>Tam kỳ</t>
  </si>
  <si>
    <t>Huế</t>
  </si>
  <si>
    <t>Quảng ngãi</t>
  </si>
  <si>
    <t>Quảng Trị</t>
  </si>
  <si>
    <t>An Nhơn</t>
  </si>
  <si>
    <t>Quảng Bình</t>
  </si>
  <si>
    <t>Đức phổ</t>
  </si>
  <si>
    <t>Sơn Trà</t>
  </si>
  <si>
    <t>Tổng Coop Central</t>
  </si>
  <si>
    <t>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</si>
</sst>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164" fontId="0" fillId="5" borderId="1" xfId="1" applyNumberFormat="1" applyFont="1" applyFill="1" applyBorder="1"/>
    <xf numFmtId="164" fontId="0" fillId="0" borderId="1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"/>
  <sheetViews>
    <sheetView workbookViewId="0">
      <selection activeCell="B6" sqref="B6"/>
    </sheetView>
  </sheetViews>
  <sheetFormatPr defaultRowHeight="15" x14ac:dyDescent="0.25"/>
  <sheetData>
    <row r="1" spans="1:12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</row>
    <row r="2" spans="1:125" x14ac:dyDescent="0.25">
      <c r="A2" s="2">
        <v>19219</v>
      </c>
      <c r="B2" t="s">
        <v>125</v>
      </c>
      <c r="C2" s="2">
        <v>3352387</v>
      </c>
      <c r="D2" t="s">
        <v>126</v>
      </c>
      <c r="E2" s="2">
        <v>2</v>
      </c>
      <c r="F2" s="2" t="s">
        <v>127</v>
      </c>
      <c r="G2" s="2" t="s">
        <v>128</v>
      </c>
      <c r="H2" t="s">
        <v>129</v>
      </c>
    </row>
    <row r="3" spans="1:125" x14ac:dyDescent="0.25">
      <c r="A3" s="2">
        <v>19219</v>
      </c>
      <c r="B3" t="s">
        <v>125</v>
      </c>
      <c r="C3" s="2">
        <v>3360436</v>
      </c>
      <c r="D3" t="s">
        <v>130</v>
      </c>
      <c r="E3" s="2">
        <v>2</v>
      </c>
      <c r="F3" s="2" t="s">
        <v>127</v>
      </c>
      <c r="G3" s="2" t="s">
        <v>128</v>
      </c>
      <c r="H3" t="s">
        <v>131</v>
      </c>
      <c r="Z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R3" sqref="R3:R12"/>
    </sheetView>
  </sheetViews>
  <sheetFormatPr defaultRowHeight="15" x14ac:dyDescent="0.25"/>
  <cols>
    <col min="4" max="4" width="17.85546875" customWidth="1"/>
    <col min="8" max="8" width="9.140625" style="3"/>
    <col min="18" max="18" width="9.140625" style="3"/>
    <col min="21" max="21" width="9.140625" style="3"/>
    <col min="26" max="26" width="9.140625" style="3"/>
    <col min="32" max="32" width="9.140625" style="3"/>
    <col min="35" max="35" width="9.140625" style="3"/>
    <col min="48" max="48" width="9.140625" style="3"/>
    <col min="50" max="50" width="9.140625" style="3"/>
    <col min="58" max="58" width="9.140625" style="3"/>
    <col min="62" max="62" width="9.140625" style="3"/>
    <col min="64" max="64" width="9.140625" style="3"/>
    <col min="73" max="74" width="9.140625" style="3"/>
    <col min="84" max="84" width="9.140625" style="3"/>
    <col min="93" max="93" width="9.140625" style="3"/>
    <col min="97" max="97" width="9.140625" style="3"/>
    <col min="109" max="109" width="9.140625" style="3"/>
    <col min="119" max="119" width="9.140625" style="3"/>
  </cols>
  <sheetData>
    <row r="1" spans="1:125" x14ac:dyDescent="0.25">
      <c r="H1" s="3" t="s">
        <v>238</v>
      </c>
      <c r="R1" s="3" t="s">
        <v>239</v>
      </c>
      <c r="U1" s="3" t="s">
        <v>240</v>
      </c>
      <c r="Z1" s="3" t="s">
        <v>241</v>
      </c>
      <c r="AF1" s="3" t="s">
        <v>242</v>
      </c>
      <c r="AI1" s="3" t="s">
        <v>224</v>
      </c>
      <c r="AV1" s="3" t="s">
        <v>225</v>
      </c>
      <c r="AX1" s="3" t="s">
        <v>243</v>
      </c>
      <c r="BF1" s="3" t="s">
        <v>226</v>
      </c>
      <c r="BJ1" s="3" t="s">
        <v>227</v>
      </c>
      <c r="BL1" s="3" t="s">
        <v>228</v>
      </c>
      <c r="BU1" s="3" t="s">
        <v>244</v>
      </c>
      <c r="BV1" s="3" t="s">
        <v>229</v>
      </c>
      <c r="CF1" s="3" t="s">
        <v>245</v>
      </c>
      <c r="CO1" s="3" t="s">
        <v>246</v>
      </c>
      <c r="CS1" s="3" t="s">
        <v>230</v>
      </c>
      <c r="DE1" s="3" t="s">
        <v>231</v>
      </c>
      <c r="DO1" s="3" t="s">
        <v>247</v>
      </c>
    </row>
    <row r="2" spans="1:125" x14ac:dyDescent="0.25">
      <c r="A2" s="1" t="s">
        <v>133</v>
      </c>
      <c r="B2" s="1" t="s">
        <v>1</v>
      </c>
      <c r="C2" s="1" t="s">
        <v>134</v>
      </c>
      <c r="D2" s="1" t="s">
        <v>3</v>
      </c>
      <c r="E2" s="1" t="s">
        <v>4</v>
      </c>
      <c r="F2" s="1" t="s">
        <v>5</v>
      </c>
      <c r="G2" s="1" t="s">
        <v>6</v>
      </c>
      <c r="H2" s="4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4" t="s">
        <v>18</v>
      </c>
      <c r="S2" s="1" t="s">
        <v>19</v>
      </c>
      <c r="T2" s="1" t="s">
        <v>20</v>
      </c>
      <c r="U2" s="4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4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4" t="s">
        <v>32</v>
      </c>
      <c r="AG2" s="1" t="s">
        <v>33</v>
      </c>
      <c r="AH2" s="1" t="s">
        <v>34</v>
      </c>
      <c r="AI2" s="4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4" t="s">
        <v>48</v>
      </c>
      <c r="AW2" s="1" t="s">
        <v>49</v>
      </c>
      <c r="AX2" s="4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4" t="s">
        <v>58</v>
      </c>
      <c r="BG2" s="1" t="s">
        <v>59</v>
      </c>
      <c r="BH2" s="1" t="s">
        <v>60</v>
      </c>
      <c r="BI2" s="1" t="s">
        <v>61</v>
      </c>
      <c r="BJ2" s="4" t="s">
        <v>62</v>
      </c>
      <c r="BK2" s="1" t="s">
        <v>63</v>
      </c>
      <c r="BL2" s="4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4" t="s">
        <v>73</v>
      </c>
      <c r="BV2" s="4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4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4" t="s">
        <v>93</v>
      </c>
      <c r="CP2" s="1" t="s">
        <v>94</v>
      </c>
      <c r="CQ2" s="1" t="s">
        <v>95</v>
      </c>
      <c r="CR2" s="1" t="s">
        <v>96</v>
      </c>
      <c r="CS2" s="4" t="s">
        <v>97</v>
      </c>
      <c r="CT2" s="1" t="s">
        <v>98</v>
      </c>
      <c r="CU2" s="1" t="s">
        <v>99</v>
      </c>
      <c r="CV2" s="1" t="s">
        <v>100</v>
      </c>
      <c r="CW2" s="1" t="s">
        <v>101</v>
      </c>
      <c r="CX2" s="1" t="s">
        <v>102</v>
      </c>
      <c r="CY2" s="1" t="s">
        <v>103</v>
      </c>
      <c r="CZ2" s="1" t="s">
        <v>104</v>
      </c>
      <c r="DA2" s="1" t="s">
        <v>105</v>
      </c>
      <c r="DB2" s="1" t="s">
        <v>106</v>
      </c>
      <c r="DC2" s="1" t="s">
        <v>107</v>
      </c>
      <c r="DD2" s="1" t="s">
        <v>108</v>
      </c>
      <c r="DE2" s="4" t="s">
        <v>109</v>
      </c>
      <c r="DF2" s="1" t="s">
        <v>110</v>
      </c>
      <c r="DG2" s="1" t="s">
        <v>111</v>
      </c>
      <c r="DH2" s="1" t="s">
        <v>112</v>
      </c>
      <c r="DI2" s="1" t="s">
        <v>113</v>
      </c>
      <c r="DJ2" s="1" t="s">
        <v>114</v>
      </c>
      <c r="DK2" s="1" t="s">
        <v>115</v>
      </c>
      <c r="DL2" s="1" t="s">
        <v>116</v>
      </c>
      <c r="DM2" s="1" t="s">
        <v>117</v>
      </c>
      <c r="DN2" s="1" t="s">
        <v>118</v>
      </c>
      <c r="DO2" s="4" t="s">
        <v>119</v>
      </c>
      <c r="DP2" s="1" t="s">
        <v>120</v>
      </c>
      <c r="DQ2" s="1" t="s">
        <v>121</v>
      </c>
      <c r="DR2" s="1" t="s">
        <v>122</v>
      </c>
      <c r="DS2" s="1" t="s">
        <v>123</v>
      </c>
      <c r="DT2" s="1" t="s">
        <v>124</v>
      </c>
      <c r="DU2" s="1" t="s">
        <v>7</v>
      </c>
    </row>
    <row r="3" spans="1:125" x14ac:dyDescent="0.25">
      <c r="A3" s="2">
        <v>19219</v>
      </c>
      <c r="B3" t="s">
        <v>125</v>
      </c>
      <c r="C3" s="2">
        <v>3384347</v>
      </c>
      <c r="D3" t="s">
        <v>135</v>
      </c>
      <c r="E3" s="2">
        <v>2</v>
      </c>
      <c r="F3" s="2" t="s">
        <v>127</v>
      </c>
      <c r="G3" s="2" t="s">
        <v>128</v>
      </c>
      <c r="H3" s="3" t="s">
        <v>136</v>
      </c>
      <c r="I3" t="s">
        <v>137</v>
      </c>
      <c r="J3" t="s">
        <v>138</v>
      </c>
      <c r="K3" t="s">
        <v>137</v>
      </c>
      <c r="L3" t="s">
        <v>139</v>
      </c>
      <c r="N3" t="s">
        <v>140</v>
      </c>
      <c r="O3" t="s">
        <v>141</v>
      </c>
      <c r="P3" t="s">
        <v>142</v>
      </c>
      <c r="Q3" t="s">
        <v>138</v>
      </c>
      <c r="R3" s="3" t="s">
        <v>140</v>
      </c>
      <c r="S3" t="s">
        <v>139</v>
      </c>
      <c r="T3" t="s">
        <v>137</v>
      </c>
      <c r="U3" s="3" t="s">
        <v>143</v>
      </c>
      <c r="V3" t="s">
        <v>137</v>
      </c>
      <c r="W3" t="s">
        <v>144</v>
      </c>
      <c r="X3" t="s">
        <v>140</v>
      </c>
      <c r="Y3" t="s">
        <v>143</v>
      </c>
      <c r="Z3" s="3" t="s">
        <v>145</v>
      </c>
      <c r="AA3" t="s">
        <v>146</v>
      </c>
      <c r="AC3" t="s">
        <v>137</v>
      </c>
      <c r="AD3" t="s">
        <v>147</v>
      </c>
      <c r="AE3" t="s">
        <v>143</v>
      </c>
      <c r="AF3" s="3" t="s">
        <v>137</v>
      </c>
      <c r="AG3" t="s">
        <v>147</v>
      </c>
      <c r="AH3" t="s">
        <v>142</v>
      </c>
      <c r="AI3" s="3" t="s">
        <v>142</v>
      </c>
      <c r="AJ3" t="s">
        <v>148</v>
      </c>
      <c r="AK3" t="s">
        <v>143</v>
      </c>
      <c r="AL3" t="s">
        <v>136</v>
      </c>
      <c r="AM3" t="s">
        <v>147</v>
      </c>
      <c r="AN3" t="s">
        <v>138</v>
      </c>
      <c r="AP3" t="s">
        <v>137</v>
      </c>
      <c r="AQ3" t="s">
        <v>149</v>
      </c>
      <c r="AR3" t="s">
        <v>143</v>
      </c>
      <c r="AS3" t="s">
        <v>147</v>
      </c>
      <c r="AT3" t="s">
        <v>148</v>
      </c>
      <c r="AU3" t="s">
        <v>143</v>
      </c>
      <c r="AV3" s="3" t="s">
        <v>146</v>
      </c>
      <c r="AX3" s="3" t="s">
        <v>136</v>
      </c>
      <c r="AY3" t="s">
        <v>137</v>
      </c>
      <c r="AZ3" t="s">
        <v>142</v>
      </c>
      <c r="BA3" t="s">
        <v>147</v>
      </c>
      <c r="BB3" t="s">
        <v>149</v>
      </c>
      <c r="BC3" t="s">
        <v>140</v>
      </c>
      <c r="BD3" t="s">
        <v>150</v>
      </c>
      <c r="BE3" t="s">
        <v>140</v>
      </c>
      <c r="BF3" s="3" t="s">
        <v>147</v>
      </c>
      <c r="BG3" t="s">
        <v>136</v>
      </c>
      <c r="BH3" t="s">
        <v>142</v>
      </c>
      <c r="BJ3" s="3" t="s">
        <v>136</v>
      </c>
      <c r="BK3" t="s">
        <v>143</v>
      </c>
      <c r="BL3" s="3" t="s">
        <v>136</v>
      </c>
      <c r="BM3" t="s">
        <v>138</v>
      </c>
      <c r="BN3" t="s">
        <v>147</v>
      </c>
      <c r="BO3" t="s">
        <v>137</v>
      </c>
      <c r="BR3" t="s">
        <v>147</v>
      </c>
      <c r="BS3" t="s">
        <v>136</v>
      </c>
      <c r="BT3" t="s">
        <v>140</v>
      </c>
      <c r="BU3" s="3" t="s">
        <v>145</v>
      </c>
      <c r="BW3" t="s">
        <v>145</v>
      </c>
      <c r="BX3" t="s">
        <v>144</v>
      </c>
      <c r="BY3" t="s">
        <v>151</v>
      </c>
      <c r="BZ3" t="s">
        <v>144</v>
      </c>
      <c r="CA3" t="s">
        <v>142</v>
      </c>
      <c r="CB3" t="s">
        <v>143</v>
      </c>
      <c r="CC3" t="s">
        <v>145</v>
      </c>
      <c r="CD3" t="s">
        <v>142</v>
      </c>
      <c r="CE3" t="s">
        <v>143</v>
      </c>
      <c r="CF3" s="3" t="s">
        <v>142</v>
      </c>
      <c r="CG3" t="s">
        <v>137</v>
      </c>
      <c r="CH3" t="s">
        <v>152</v>
      </c>
      <c r="CI3" t="s">
        <v>142</v>
      </c>
      <c r="CJ3" t="s">
        <v>137</v>
      </c>
      <c r="CK3" t="s">
        <v>145</v>
      </c>
      <c r="CL3" t="s">
        <v>143</v>
      </c>
      <c r="CM3" t="s">
        <v>137</v>
      </c>
      <c r="CO3" s="3" t="s">
        <v>136</v>
      </c>
      <c r="CP3" t="s">
        <v>151</v>
      </c>
      <c r="CQ3" t="s">
        <v>136</v>
      </c>
      <c r="CR3" t="s">
        <v>136</v>
      </c>
      <c r="CS3" s="3" t="s">
        <v>142</v>
      </c>
      <c r="CT3" t="s">
        <v>136</v>
      </c>
      <c r="CU3" t="s">
        <v>143</v>
      </c>
      <c r="CW3" t="s">
        <v>142</v>
      </c>
      <c r="CX3" t="s">
        <v>149</v>
      </c>
      <c r="CY3" t="s">
        <v>136</v>
      </c>
      <c r="CZ3" t="s">
        <v>147</v>
      </c>
      <c r="DA3" t="s">
        <v>136</v>
      </c>
      <c r="DC3" t="s">
        <v>142</v>
      </c>
      <c r="DD3" t="s">
        <v>142</v>
      </c>
      <c r="DE3" s="3" t="s">
        <v>142</v>
      </c>
      <c r="DF3" t="s">
        <v>142</v>
      </c>
      <c r="DJ3" t="s">
        <v>145</v>
      </c>
      <c r="DM3" t="s">
        <v>142</v>
      </c>
      <c r="DO3" s="3" t="s">
        <v>145</v>
      </c>
      <c r="DP3" t="s">
        <v>138</v>
      </c>
      <c r="DQ3" t="s">
        <v>153</v>
      </c>
      <c r="DR3" t="s">
        <v>154</v>
      </c>
      <c r="DU3" t="s">
        <v>155</v>
      </c>
    </row>
    <row r="4" spans="1:125" x14ac:dyDescent="0.25">
      <c r="A4" s="2">
        <v>19219</v>
      </c>
      <c r="B4" t="s">
        <v>125</v>
      </c>
      <c r="C4" s="2">
        <v>3441793</v>
      </c>
      <c r="D4" t="s">
        <v>156</v>
      </c>
      <c r="E4" s="2">
        <v>2</v>
      </c>
      <c r="F4" s="2" t="s">
        <v>127</v>
      </c>
      <c r="G4" s="2" t="s">
        <v>128</v>
      </c>
      <c r="BF4" s="3" t="s">
        <v>157</v>
      </c>
      <c r="BR4" t="s">
        <v>157</v>
      </c>
      <c r="DQ4" t="s">
        <v>157</v>
      </c>
    </row>
    <row r="5" spans="1:125" x14ac:dyDescent="0.25">
      <c r="A5" s="2">
        <v>19219</v>
      </c>
      <c r="B5" t="s">
        <v>125</v>
      </c>
      <c r="C5" s="2">
        <v>3429507</v>
      </c>
      <c r="D5" t="s">
        <v>158</v>
      </c>
      <c r="E5" s="2">
        <v>2</v>
      </c>
      <c r="F5" s="2" t="s">
        <v>127</v>
      </c>
      <c r="G5" s="2" t="s">
        <v>128</v>
      </c>
      <c r="L5" t="s">
        <v>159</v>
      </c>
      <c r="O5" t="s">
        <v>140</v>
      </c>
      <c r="P5" t="s">
        <v>159</v>
      </c>
      <c r="Q5" t="s">
        <v>160</v>
      </c>
      <c r="R5" s="3" t="s">
        <v>143</v>
      </c>
      <c r="S5" t="s">
        <v>145</v>
      </c>
      <c r="W5" t="s">
        <v>145</v>
      </c>
      <c r="AA5" t="s">
        <v>140</v>
      </c>
      <c r="AC5" t="s">
        <v>145</v>
      </c>
      <c r="AD5" t="s">
        <v>161</v>
      </c>
      <c r="AE5" t="s">
        <v>161</v>
      </c>
      <c r="AF5" s="3" t="s">
        <v>161</v>
      </c>
      <c r="AH5" t="s">
        <v>145</v>
      </c>
      <c r="AI5" s="3" t="s">
        <v>145</v>
      </c>
      <c r="AJ5" t="s">
        <v>145</v>
      </c>
      <c r="AK5" t="s">
        <v>145</v>
      </c>
      <c r="AL5" t="s">
        <v>159</v>
      </c>
      <c r="AM5" t="s">
        <v>161</v>
      </c>
      <c r="AP5" t="s">
        <v>136</v>
      </c>
      <c r="AQ5" t="s">
        <v>160</v>
      </c>
      <c r="AR5" t="s">
        <v>159</v>
      </c>
      <c r="AT5" t="s">
        <v>159</v>
      </c>
      <c r="AU5" t="s">
        <v>145</v>
      </c>
      <c r="AV5" s="3" t="s">
        <v>159</v>
      </c>
      <c r="AY5" t="s">
        <v>159</v>
      </c>
      <c r="BB5" t="s">
        <v>159</v>
      </c>
      <c r="BC5" t="s">
        <v>160</v>
      </c>
      <c r="BD5" t="s">
        <v>142</v>
      </c>
      <c r="BH5" t="s">
        <v>161</v>
      </c>
      <c r="BK5" t="s">
        <v>145</v>
      </c>
      <c r="BM5" t="s">
        <v>161</v>
      </c>
      <c r="BN5" t="s">
        <v>145</v>
      </c>
      <c r="BO5" t="s">
        <v>142</v>
      </c>
      <c r="BR5" t="s">
        <v>161</v>
      </c>
      <c r="BS5" t="s">
        <v>160</v>
      </c>
      <c r="BT5" t="s">
        <v>161</v>
      </c>
      <c r="BX5" t="s">
        <v>145</v>
      </c>
      <c r="BY5" t="s">
        <v>145</v>
      </c>
      <c r="CA5" t="s">
        <v>145</v>
      </c>
      <c r="CB5" t="s">
        <v>145</v>
      </c>
      <c r="CC5" t="s">
        <v>161</v>
      </c>
      <c r="CH5" t="s">
        <v>140</v>
      </c>
      <c r="CL5" t="s">
        <v>161</v>
      </c>
      <c r="CP5" t="s">
        <v>162</v>
      </c>
      <c r="CQ5" t="s">
        <v>145</v>
      </c>
      <c r="CS5" s="3" t="s">
        <v>161</v>
      </c>
      <c r="CU5" t="s">
        <v>161</v>
      </c>
      <c r="CX5" t="s">
        <v>145</v>
      </c>
      <c r="CZ5" t="s">
        <v>145</v>
      </c>
      <c r="DA5" t="s">
        <v>161</v>
      </c>
      <c r="DB5" t="s">
        <v>161</v>
      </c>
      <c r="DD5" t="s">
        <v>161</v>
      </c>
      <c r="DG5" t="s">
        <v>142</v>
      </c>
      <c r="DH5" t="s">
        <v>145</v>
      </c>
      <c r="DI5" t="s">
        <v>145</v>
      </c>
      <c r="DJ5" t="s">
        <v>161</v>
      </c>
      <c r="DM5" t="s">
        <v>145</v>
      </c>
      <c r="DP5" t="s">
        <v>142</v>
      </c>
      <c r="DQ5" t="s">
        <v>163</v>
      </c>
      <c r="DR5" t="s">
        <v>164</v>
      </c>
      <c r="DS5" t="s">
        <v>159</v>
      </c>
      <c r="DU5" t="s">
        <v>151</v>
      </c>
    </row>
    <row r="6" spans="1:125" x14ac:dyDescent="0.25">
      <c r="A6" s="2">
        <v>19219</v>
      </c>
      <c r="B6" t="s">
        <v>125</v>
      </c>
      <c r="C6" s="2">
        <v>3360436</v>
      </c>
      <c r="D6" t="s">
        <v>130</v>
      </c>
      <c r="E6" s="2">
        <v>2</v>
      </c>
      <c r="F6" s="2" t="s">
        <v>127</v>
      </c>
      <c r="G6" s="2" t="s">
        <v>128</v>
      </c>
      <c r="BF6" s="3" t="s">
        <v>157</v>
      </c>
      <c r="CW6" t="s">
        <v>165</v>
      </c>
      <c r="DU6" t="s">
        <v>165</v>
      </c>
    </row>
    <row r="7" spans="1:125" x14ac:dyDescent="0.25">
      <c r="A7" s="2">
        <v>19219</v>
      </c>
      <c r="B7" t="s">
        <v>125</v>
      </c>
      <c r="C7" s="2">
        <v>3408152</v>
      </c>
      <c r="D7" t="s">
        <v>166</v>
      </c>
      <c r="E7" s="2">
        <v>2</v>
      </c>
      <c r="F7" s="2" t="s">
        <v>127</v>
      </c>
      <c r="G7" s="2" t="s">
        <v>128</v>
      </c>
      <c r="I7" t="s">
        <v>145</v>
      </c>
      <c r="J7" t="s">
        <v>167</v>
      </c>
      <c r="K7" t="s">
        <v>142</v>
      </c>
      <c r="L7" t="s">
        <v>168</v>
      </c>
      <c r="N7" t="s">
        <v>142</v>
      </c>
      <c r="O7" t="s">
        <v>169</v>
      </c>
      <c r="P7" t="s">
        <v>167</v>
      </c>
      <c r="R7" s="3" t="s">
        <v>170</v>
      </c>
      <c r="S7" t="s">
        <v>171</v>
      </c>
      <c r="T7" t="s">
        <v>167</v>
      </c>
      <c r="U7" s="3" t="s">
        <v>145</v>
      </c>
      <c r="V7" t="s">
        <v>169</v>
      </c>
      <c r="W7" t="s">
        <v>171</v>
      </c>
      <c r="Y7" t="s">
        <v>169</v>
      </c>
      <c r="Z7" s="3" t="s">
        <v>142</v>
      </c>
      <c r="AA7" t="s">
        <v>172</v>
      </c>
      <c r="AC7" t="s">
        <v>173</v>
      </c>
      <c r="AD7" t="s">
        <v>168</v>
      </c>
      <c r="AE7" t="s">
        <v>174</v>
      </c>
      <c r="AF7" s="3" t="s">
        <v>145</v>
      </c>
      <c r="AH7" t="s">
        <v>169</v>
      </c>
      <c r="AJ7" t="s">
        <v>175</v>
      </c>
      <c r="AK7" t="s">
        <v>145</v>
      </c>
      <c r="AL7" t="s">
        <v>171</v>
      </c>
      <c r="AM7" t="s">
        <v>167</v>
      </c>
      <c r="AN7" t="s">
        <v>170</v>
      </c>
      <c r="AP7" t="s">
        <v>171</v>
      </c>
      <c r="AQ7" t="s">
        <v>170</v>
      </c>
      <c r="AR7" t="s">
        <v>171</v>
      </c>
      <c r="AS7" t="s">
        <v>170</v>
      </c>
      <c r="AT7" t="s">
        <v>171</v>
      </c>
      <c r="AU7" t="s">
        <v>167</v>
      </c>
      <c r="AY7" t="s">
        <v>168</v>
      </c>
      <c r="AZ7" t="s">
        <v>167</v>
      </c>
      <c r="BC7" t="s">
        <v>171</v>
      </c>
      <c r="BD7" t="s">
        <v>169</v>
      </c>
      <c r="BE7" t="s">
        <v>168</v>
      </c>
      <c r="BH7" t="s">
        <v>169</v>
      </c>
      <c r="BK7" t="s">
        <v>145</v>
      </c>
      <c r="BM7" t="s">
        <v>167</v>
      </c>
      <c r="BN7" t="s">
        <v>169</v>
      </c>
      <c r="BO7" t="s">
        <v>168</v>
      </c>
      <c r="BR7" t="s">
        <v>171</v>
      </c>
      <c r="BS7" t="s">
        <v>145</v>
      </c>
      <c r="BT7" t="s">
        <v>169</v>
      </c>
      <c r="BW7" t="s">
        <v>174</v>
      </c>
      <c r="BX7" t="s">
        <v>171</v>
      </c>
      <c r="BY7" t="s">
        <v>143</v>
      </c>
      <c r="BZ7" t="s">
        <v>168</v>
      </c>
      <c r="CA7" t="s">
        <v>169</v>
      </c>
      <c r="CC7" t="s">
        <v>145</v>
      </c>
      <c r="CD7" t="s">
        <v>169</v>
      </c>
      <c r="CE7" t="s">
        <v>167</v>
      </c>
      <c r="CF7" s="3" t="s">
        <v>145</v>
      </c>
      <c r="CG7" t="s">
        <v>169</v>
      </c>
      <c r="CH7" t="s">
        <v>167</v>
      </c>
      <c r="CI7" t="s">
        <v>167</v>
      </c>
      <c r="CJ7" t="s">
        <v>167</v>
      </c>
      <c r="CK7" t="s">
        <v>169</v>
      </c>
      <c r="CL7" t="s">
        <v>169</v>
      </c>
      <c r="CM7" t="s">
        <v>174</v>
      </c>
      <c r="CN7" t="s">
        <v>174</v>
      </c>
      <c r="CQ7" t="s">
        <v>169</v>
      </c>
      <c r="CR7" t="s">
        <v>174</v>
      </c>
      <c r="CS7" s="3" t="s">
        <v>174</v>
      </c>
      <c r="CT7" t="s">
        <v>174</v>
      </c>
      <c r="CV7" t="s">
        <v>145</v>
      </c>
      <c r="CW7" t="s">
        <v>145</v>
      </c>
      <c r="CX7" t="s">
        <v>142</v>
      </c>
      <c r="CY7" t="s">
        <v>169</v>
      </c>
      <c r="CZ7" t="s">
        <v>145</v>
      </c>
      <c r="DA7" t="s">
        <v>145</v>
      </c>
      <c r="DC7" t="s">
        <v>145</v>
      </c>
      <c r="DD7" t="s">
        <v>169</v>
      </c>
      <c r="DE7" s="3" t="s">
        <v>157</v>
      </c>
      <c r="DH7" t="s">
        <v>174</v>
      </c>
      <c r="DI7" t="s">
        <v>169</v>
      </c>
      <c r="DJ7" t="s">
        <v>174</v>
      </c>
      <c r="DM7" t="s">
        <v>145</v>
      </c>
      <c r="DO7" s="3" t="s">
        <v>173</v>
      </c>
      <c r="DP7" t="s">
        <v>140</v>
      </c>
      <c r="DQ7" t="s">
        <v>175</v>
      </c>
      <c r="DR7" t="s">
        <v>176</v>
      </c>
      <c r="DS7" t="s">
        <v>171</v>
      </c>
      <c r="DU7" t="s">
        <v>177</v>
      </c>
    </row>
    <row r="8" spans="1:125" x14ac:dyDescent="0.25">
      <c r="A8" s="2">
        <v>19219</v>
      </c>
      <c r="B8" t="s">
        <v>125</v>
      </c>
      <c r="C8" s="2">
        <v>3373113</v>
      </c>
      <c r="D8" t="s">
        <v>178</v>
      </c>
      <c r="E8" s="2">
        <v>2</v>
      </c>
      <c r="F8" s="2" t="s">
        <v>127</v>
      </c>
      <c r="G8" s="2" t="s">
        <v>128</v>
      </c>
      <c r="H8" s="3" t="s">
        <v>136</v>
      </c>
      <c r="I8" t="s">
        <v>149</v>
      </c>
      <c r="J8" t="s">
        <v>179</v>
      </c>
      <c r="K8" t="s">
        <v>144</v>
      </c>
      <c r="L8" t="s">
        <v>152</v>
      </c>
      <c r="M8" t="s">
        <v>150</v>
      </c>
      <c r="N8" t="s">
        <v>151</v>
      </c>
      <c r="O8" t="s">
        <v>146</v>
      </c>
      <c r="P8" t="s">
        <v>149</v>
      </c>
      <c r="Q8" t="s">
        <v>146</v>
      </c>
      <c r="R8" s="3" t="s">
        <v>140</v>
      </c>
      <c r="S8" t="s">
        <v>146</v>
      </c>
      <c r="T8" t="s">
        <v>149</v>
      </c>
      <c r="U8" s="3" t="s">
        <v>180</v>
      </c>
      <c r="V8" t="s">
        <v>139</v>
      </c>
      <c r="W8" t="s">
        <v>181</v>
      </c>
      <c r="X8" t="s">
        <v>149</v>
      </c>
      <c r="Y8" t="s">
        <v>144</v>
      </c>
      <c r="Z8" s="3" t="s">
        <v>136</v>
      </c>
      <c r="AA8" t="s">
        <v>182</v>
      </c>
      <c r="AB8" t="s">
        <v>140</v>
      </c>
      <c r="AC8" t="s">
        <v>148</v>
      </c>
      <c r="AD8" t="s">
        <v>150</v>
      </c>
      <c r="AE8" t="s">
        <v>152</v>
      </c>
      <c r="AF8" s="3" t="s">
        <v>140</v>
      </c>
      <c r="AG8" t="s">
        <v>154</v>
      </c>
      <c r="AI8" s="3" t="s">
        <v>142</v>
      </c>
      <c r="AJ8" t="s">
        <v>182</v>
      </c>
      <c r="AK8" t="s">
        <v>147</v>
      </c>
      <c r="AL8" t="s">
        <v>149</v>
      </c>
      <c r="AM8" t="s">
        <v>183</v>
      </c>
      <c r="AN8" t="s">
        <v>184</v>
      </c>
      <c r="AP8" t="s">
        <v>151</v>
      </c>
      <c r="AQ8" t="s">
        <v>144</v>
      </c>
      <c r="AR8" t="s">
        <v>138</v>
      </c>
      <c r="AS8" t="s">
        <v>152</v>
      </c>
      <c r="AT8" t="s">
        <v>185</v>
      </c>
      <c r="AU8" t="s">
        <v>141</v>
      </c>
      <c r="AV8" s="3" t="s">
        <v>146</v>
      </c>
      <c r="AX8" s="3" t="s">
        <v>149</v>
      </c>
      <c r="AY8" t="s">
        <v>154</v>
      </c>
      <c r="AZ8" t="s">
        <v>143</v>
      </c>
      <c r="BA8" t="s">
        <v>138</v>
      </c>
      <c r="BB8" t="s">
        <v>141</v>
      </c>
      <c r="BC8" t="s">
        <v>138</v>
      </c>
      <c r="BD8" t="s">
        <v>181</v>
      </c>
      <c r="BE8" t="s">
        <v>186</v>
      </c>
      <c r="BF8" s="3" t="s">
        <v>138</v>
      </c>
      <c r="BG8" t="s">
        <v>143</v>
      </c>
      <c r="BH8" t="s">
        <v>149</v>
      </c>
      <c r="BJ8" s="3" t="s">
        <v>136</v>
      </c>
      <c r="BK8" t="s">
        <v>147</v>
      </c>
      <c r="BL8" s="3" t="s">
        <v>143</v>
      </c>
      <c r="BM8" t="s">
        <v>141</v>
      </c>
      <c r="BN8" t="s">
        <v>138</v>
      </c>
      <c r="BO8" t="s">
        <v>141</v>
      </c>
      <c r="BR8" t="s">
        <v>141</v>
      </c>
      <c r="BS8" t="s">
        <v>138</v>
      </c>
      <c r="BT8" t="s">
        <v>146</v>
      </c>
      <c r="BU8" s="3" t="s">
        <v>136</v>
      </c>
      <c r="BW8" t="s">
        <v>140</v>
      </c>
      <c r="BX8" t="s">
        <v>138</v>
      </c>
      <c r="BY8" t="s">
        <v>187</v>
      </c>
      <c r="BZ8" t="s">
        <v>154</v>
      </c>
      <c r="CA8" t="s">
        <v>137</v>
      </c>
      <c r="CB8" t="s">
        <v>149</v>
      </c>
      <c r="CC8" t="s">
        <v>140</v>
      </c>
      <c r="CD8" t="s">
        <v>149</v>
      </c>
      <c r="CE8" t="s">
        <v>139</v>
      </c>
      <c r="CF8" s="3" t="s">
        <v>183</v>
      </c>
      <c r="CG8" t="s">
        <v>144</v>
      </c>
      <c r="CH8" t="s">
        <v>181</v>
      </c>
      <c r="CI8" t="s">
        <v>137</v>
      </c>
      <c r="CJ8" t="s">
        <v>151</v>
      </c>
      <c r="CK8" t="s">
        <v>137</v>
      </c>
      <c r="CL8" t="s">
        <v>139</v>
      </c>
      <c r="CM8" t="s">
        <v>138</v>
      </c>
      <c r="CN8" t="s">
        <v>145</v>
      </c>
      <c r="CO8" s="3" t="s">
        <v>143</v>
      </c>
      <c r="CP8" t="s">
        <v>188</v>
      </c>
      <c r="CQ8" t="s">
        <v>143</v>
      </c>
      <c r="CR8" t="s">
        <v>137</v>
      </c>
      <c r="CS8" s="3" t="s">
        <v>143</v>
      </c>
      <c r="CT8" t="s">
        <v>145</v>
      </c>
      <c r="CU8" t="s">
        <v>143</v>
      </c>
      <c r="CV8" t="s">
        <v>142</v>
      </c>
      <c r="CW8" t="s">
        <v>140</v>
      </c>
      <c r="CX8" t="s">
        <v>144</v>
      </c>
      <c r="CY8" t="s">
        <v>150</v>
      </c>
      <c r="CZ8" t="s">
        <v>141</v>
      </c>
      <c r="DA8" t="s">
        <v>143</v>
      </c>
      <c r="DB8" t="s">
        <v>147</v>
      </c>
      <c r="DC8" t="s">
        <v>143</v>
      </c>
      <c r="DD8" t="s">
        <v>136</v>
      </c>
      <c r="DE8" s="3" t="s">
        <v>136</v>
      </c>
      <c r="DF8" t="s">
        <v>143</v>
      </c>
      <c r="DH8" t="s">
        <v>143</v>
      </c>
      <c r="DJ8" t="s">
        <v>136</v>
      </c>
      <c r="DK8" t="s">
        <v>136</v>
      </c>
      <c r="DM8" t="s">
        <v>149</v>
      </c>
      <c r="DO8" s="3" t="s">
        <v>145</v>
      </c>
      <c r="DP8" t="s">
        <v>140</v>
      </c>
      <c r="DQ8" t="s">
        <v>185</v>
      </c>
      <c r="DR8" t="s">
        <v>182</v>
      </c>
      <c r="DS8" t="s">
        <v>138</v>
      </c>
      <c r="DU8" t="s">
        <v>189</v>
      </c>
    </row>
    <row r="9" spans="1:125" x14ac:dyDescent="0.25">
      <c r="A9" s="2">
        <v>19219</v>
      </c>
      <c r="B9" t="s">
        <v>125</v>
      </c>
      <c r="C9" s="2">
        <v>3384346</v>
      </c>
      <c r="D9" t="s">
        <v>190</v>
      </c>
      <c r="E9" s="2">
        <v>2</v>
      </c>
      <c r="F9" s="2" t="s">
        <v>127</v>
      </c>
      <c r="G9" s="2" t="s">
        <v>128</v>
      </c>
      <c r="I9" t="s">
        <v>191</v>
      </c>
      <c r="J9" t="s">
        <v>192</v>
      </c>
      <c r="K9" t="s">
        <v>161</v>
      </c>
      <c r="L9" t="s">
        <v>193</v>
      </c>
      <c r="M9" t="s">
        <v>193</v>
      </c>
      <c r="N9" t="s">
        <v>161</v>
      </c>
      <c r="O9" t="s">
        <v>161</v>
      </c>
      <c r="P9" t="s">
        <v>194</v>
      </c>
      <c r="Q9" t="s">
        <v>161</v>
      </c>
      <c r="R9" s="3" t="s">
        <v>161</v>
      </c>
      <c r="S9" t="s">
        <v>145</v>
      </c>
      <c r="T9" t="s">
        <v>194</v>
      </c>
      <c r="V9" t="s">
        <v>193</v>
      </c>
      <c r="W9" t="s">
        <v>161</v>
      </c>
      <c r="Y9" t="s">
        <v>192</v>
      </c>
      <c r="Z9" s="3" t="s">
        <v>194</v>
      </c>
      <c r="AA9" t="s">
        <v>145</v>
      </c>
      <c r="AC9" t="s">
        <v>159</v>
      </c>
      <c r="AD9" t="s">
        <v>191</v>
      </c>
      <c r="AE9" t="s">
        <v>193</v>
      </c>
      <c r="AG9" t="s">
        <v>161</v>
      </c>
      <c r="AH9" t="s">
        <v>193</v>
      </c>
      <c r="AI9" s="3" t="s">
        <v>129</v>
      </c>
      <c r="AJ9" t="s">
        <v>195</v>
      </c>
      <c r="AK9" t="s">
        <v>196</v>
      </c>
      <c r="AL9" t="s">
        <v>193</v>
      </c>
      <c r="AN9" t="s">
        <v>159</v>
      </c>
      <c r="AP9" t="s">
        <v>161</v>
      </c>
      <c r="AQ9" t="s">
        <v>197</v>
      </c>
      <c r="AR9" t="s">
        <v>193</v>
      </c>
      <c r="AS9" t="s">
        <v>159</v>
      </c>
      <c r="AT9" t="s">
        <v>142</v>
      </c>
      <c r="AU9" t="s">
        <v>192</v>
      </c>
      <c r="AX9" s="3" t="s">
        <v>193</v>
      </c>
      <c r="AY9" t="s">
        <v>161</v>
      </c>
      <c r="AZ9" t="s">
        <v>193</v>
      </c>
      <c r="BC9" t="s">
        <v>145</v>
      </c>
      <c r="BD9" t="s">
        <v>161</v>
      </c>
      <c r="BE9" t="s">
        <v>161</v>
      </c>
      <c r="BH9" t="s">
        <v>193</v>
      </c>
      <c r="BK9" t="s">
        <v>198</v>
      </c>
      <c r="BN9" t="s">
        <v>145</v>
      </c>
      <c r="BO9" t="s">
        <v>193</v>
      </c>
      <c r="BR9" t="s">
        <v>161</v>
      </c>
      <c r="BS9" t="s">
        <v>194</v>
      </c>
      <c r="BX9" t="s">
        <v>196</v>
      </c>
      <c r="BY9" t="s">
        <v>198</v>
      </c>
      <c r="BZ9" t="s">
        <v>194</v>
      </c>
      <c r="CA9" t="s">
        <v>145</v>
      </c>
      <c r="CB9" t="s">
        <v>193</v>
      </c>
      <c r="CC9" t="s">
        <v>193</v>
      </c>
      <c r="CD9" t="s">
        <v>129</v>
      </c>
      <c r="CE9" t="s">
        <v>193</v>
      </c>
      <c r="CF9" s="3" t="s">
        <v>191</v>
      </c>
      <c r="CG9" t="s">
        <v>161</v>
      </c>
      <c r="CH9" t="s">
        <v>142</v>
      </c>
      <c r="CI9" t="s">
        <v>191</v>
      </c>
      <c r="CJ9" t="s">
        <v>161</v>
      </c>
      <c r="CK9" t="s">
        <v>192</v>
      </c>
      <c r="CM9" t="s">
        <v>194</v>
      </c>
      <c r="CP9" t="s">
        <v>199</v>
      </c>
      <c r="CQ9" t="s">
        <v>129</v>
      </c>
      <c r="CR9" t="s">
        <v>194</v>
      </c>
      <c r="CS9" s="3" t="s">
        <v>193</v>
      </c>
      <c r="CT9" t="s">
        <v>193</v>
      </c>
      <c r="CU9" t="s">
        <v>129</v>
      </c>
      <c r="CV9" t="s">
        <v>193</v>
      </c>
      <c r="CW9" t="s">
        <v>145</v>
      </c>
      <c r="CX9" t="s">
        <v>192</v>
      </c>
      <c r="CZ9" t="s">
        <v>192</v>
      </c>
      <c r="DA9" t="s">
        <v>191</v>
      </c>
      <c r="DC9" t="s">
        <v>129</v>
      </c>
      <c r="DD9" t="s">
        <v>129</v>
      </c>
      <c r="DH9" t="s">
        <v>161</v>
      </c>
      <c r="DO9" s="3" t="s">
        <v>194</v>
      </c>
      <c r="DP9" t="s">
        <v>161</v>
      </c>
      <c r="DQ9" t="s">
        <v>136</v>
      </c>
      <c r="DR9" t="s">
        <v>159</v>
      </c>
      <c r="DS9" t="s">
        <v>161</v>
      </c>
      <c r="DU9" t="s">
        <v>200</v>
      </c>
    </row>
    <row r="10" spans="1:125" x14ac:dyDescent="0.25">
      <c r="A10" s="2">
        <v>19219</v>
      </c>
      <c r="B10" t="s">
        <v>125</v>
      </c>
      <c r="C10" s="2">
        <v>3352387</v>
      </c>
      <c r="D10" t="s">
        <v>126</v>
      </c>
      <c r="E10" s="2">
        <v>2</v>
      </c>
      <c r="F10" s="2" t="s">
        <v>127</v>
      </c>
      <c r="G10" s="2" t="s">
        <v>128</v>
      </c>
      <c r="H10" s="3" t="s">
        <v>145</v>
      </c>
      <c r="J10" t="s">
        <v>159</v>
      </c>
      <c r="K10" t="s">
        <v>201</v>
      </c>
      <c r="L10" t="s">
        <v>161</v>
      </c>
      <c r="M10" t="s">
        <v>161</v>
      </c>
      <c r="O10" t="s">
        <v>145</v>
      </c>
      <c r="P10" t="s">
        <v>162</v>
      </c>
      <c r="Q10" t="s">
        <v>161</v>
      </c>
      <c r="R10" s="3" t="s">
        <v>145</v>
      </c>
      <c r="S10" t="s">
        <v>203</v>
      </c>
      <c r="T10" t="s">
        <v>140</v>
      </c>
      <c r="U10" s="3" t="s">
        <v>196</v>
      </c>
      <c r="V10" t="s">
        <v>159</v>
      </c>
      <c r="W10" t="s">
        <v>136</v>
      </c>
      <c r="X10" t="s">
        <v>192</v>
      </c>
      <c r="Y10" t="s">
        <v>160</v>
      </c>
      <c r="Z10" s="3" t="s">
        <v>204</v>
      </c>
      <c r="AA10" t="s">
        <v>143</v>
      </c>
      <c r="AC10" t="s">
        <v>143</v>
      </c>
      <c r="AD10" t="s">
        <v>205</v>
      </c>
      <c r="AE10" t="s">
        <v>159</v>
      </c>
      <c r="AG10" t="s">
        <v>202</v>
      </c>
      <c r="AH10" t="s">
        <v>191</v>
      </c>
      <c r="AI10" s="3" t="s">
        <v>129</v>
      </c>
      <c r="AJ10" t="s">
        <v>137</v>
      </c>
      <c r="AK10" t="s">
        <v>145</v>
      </c>
      <c r="AL10" t="s">
        <v>161</v>
      </c>
      <c r="AM10" t="s">
        <v>144</v>
      </c>
      <c r="AN10" t="s">
        <v>137</v>
      </c>
      <c r="AP10" t="s">
        <v>142</v>
      </c>
      <c r="AQ10" t="s">
        <v>199</v>
      </c>
      <c r="AR10" t="s">
        <v>205</v>
      </c>
      <c r="AS10" t="s">
        <v>160</v>
      </c>
      <c r="AT10" t="s">
        <v>143</v>
      </c>
      <c r="AU10" t="s">
        <v>206</v>
      </c>
      <c r="AV10" s="3" t="s">
        <v>202</v>
      </c>
      <c r="AX10" s="3" t="s">
        <v>142</v>
      </c>
      <c r="AY10" t="s">
        <v>206</v>
      </c>
      <c r="AZ10" t="s">
        <v>207</v>
      </c>
      <c r="BA10" t="s">
        <v>145</v>
      </c>
      <c r="BB10" t="s">
        <v>161</v>
      </c>
      <c r="BC10" t="s">
        <v>162</v>
      </c>
      <c r="BD10" t="s">
        <v>142</v>
      </c>
      <c r="BE10" t="s">
        <v>136</v>
      </c>
      <c r="BF10" s="3" t="s">
        <v>197</v>
      </c>
      <c r="BG10" t="s">
        <v>161</v>
      </c>
      <c r="BH10" t="s">
        <v>161</v>
      </c>
      <c r="BJ10" s="3" t="s">
        <v>194</v>
      </c>
      <c r="BK10" t="s">
        <v>208</v>
      </c>
      <c r="BL10" s="3" t="s">
        <v>192</v>
      </c>
      <c r="BM10" t="s">
        <v>159</v>
      </c>
      <c r="BN10" t="s">
        <v>143</v>
      </c>
      <c r="BO10" t="s">
        <v>142</v>
      </c>
      <c r="BR10" t="s">
        <v>161</v>
      </c>
      <c r="BS10" t="s">
        <v>145</v>
      </c>
      <c r="BT10" t="s">
        <v>159</v>
      </c>
      <c r="BU10" s="3" t="s">
        <v>209</v>
      </c>
      <c r="BV10" s="3" t="s">
        <v>192</v>
      </c>
      <c r="BW10" t="s">
        <v>206</v>
      </c>
      <c r="BX10" t="s">
        <v>206</v>
      </c>
      <c r="BY10" t="s">
        <v>136</v>
      </c>
      <c r="BZ10" t="s">
        <v>159</v>
      </c>
      <c r="CA10" t="s">
        <v>145</v>
      </c>
      <c r="CB10" t="s">
        <v>206</v>
      </c>
      <c r="CC10" t="s">
        <v>196</v>
      </c>
      <c r="CD10" t="s">
        <v>198</v>
      </c>
      <c r="CE10" t="s">
        <v>159</v>
      </c>
      <c r="CF10" s="3" t="s">
        <v>194</v>
      </c>
      <c r="CG10" t="s">
        <v>142</v>
      </c>
      <c r="CH10" t="s">
        <v>136</v>
      </c>
      <c r="CI10" t="s">
        <v>136</v>
      </c>
      <c r="CJ10" t="s">
        <v>136</v>
      </c>
      <c r="CK10" t="s">
        <v>159</v>
      </c>
      <c r="CL10" t="s">
        <v>210</v>
      </c>
      <c r="CM10" t="s">
        <v>207</v>
      </c>
      <c r="CP10" t="s">
        <v>202</v>
      </c>
      <c r="CQ10" t="s">
        <v>209</v>
      </c>
      <c r="CR10" t="s">
        <v>204</v>
      </c>
      <c r="CS10" s="3" t="s">
        <v>193</v>
      </c>
      <c r="CT10" t="s">
        <v>194</v>
      </c>
      <c r="CU10" t="s">
        <v>194</v>
      </c>
      <c r="CV10" t="s">
        <v>194</v>
      </c>
      <c r="CW10" t="s">
        <v>159</v>
      </c>
      <c r="CX10" t="s">
        <v>210</v>
      </c>
      <c r="CY10" t="s">
        <v>198</v>
      </c>
      <c r="CZ10" t="s">
        <v>194</v>
      </c>
      <c r="DA10" t="s">
        <v>198</v>
      </c>
      <c r="DB10" t="s">
        <v>161</v>
      </c>
      <c r="DC10" t="s">
        <v>161</v>
      </c>
      <c r="DD10" t="s">
        <v>193</v>
      </c>
      <c r="DG10" t="s">
        <v>194</v>
      </c>
      <c r="DH10" t="s">
        <v>145</v>
      </c>
      <c r="DJ10" t="s">
        <v>194</v>
      </c>
      <c r="DM10" t="s">
        <v>193</v>
      </c>
      <c r="DP10" t="s">
        <v>162</v>
      </c>
      <c r="DQ10" t="s">
        <v>144</v>
      </c>
      <c r="DR10" t="s">
        <v>211</v>
      </c>
      <c r="DS10" t="s">
        <v>162</v>
      </c>
      <c r="DU10" t="s">
        <v>212</v>
      </c>
    </row>
    <row r="11" spans="1:125" x14ac:dyDescent="0.25">
      <c r="A11" s="2">
        <v>19219</v>
      </c>
      <c r="B11" t="s">
        <v>125</v>
      </c>
      <c r="C11" s="2">
        <v>3284683</v>
      </c>
      <c r="D11" t="s">
        <v>213</v>
      </c>
      <c r="E11" s="2">
        <v>2</v>
      </c>
      <c r="F11" s="2" t="s">
        <v>127</v>
      </c>
      <c r="G11" s="2" t="s">
        <v>128</v>
      </c>
      <c r="H11" s="3" t="s">
        <v>214</v>
      </c>
      <c r="I11" t="s">
        <v>215</v>
      </c>
      <c r="J11" t="s">
        <v>142</v>
      </c>
      <c r="K11" t="s">
        <v>145</v>
      </c>
      <c r="L11" t="s">
        <v>142</v>
      </c>
      <c r="M11" t="s">
        <v>136</v>
      </c>
      <c r="N11" t="s">
        <v>162</v>
      </c>
      <c r="O11" t="s">
        <v>142</v>
      </c>
      <c r="P11" t="s">
        <v>160</v>
      </c>
      <c r="Q11" t="s">
        <v>145</v>
      </c>
      <c r="R11" s="3" t="s">
        <v>197</v>
      </c>
      <c r="S11" t="s">
        <v>160</v>
      </c>
      <c r="T11" t="s">
        <v>195</v>
      </c>
      <c r="U11" s="3" t="s">
        <v>191</v>
      </c>
      <c r="V11" t="s">
        <v>216</v>
      </c>
      <c r="W11" t="s">
        <v>137</v>
      </c>
      <c r="Y11" t="s">
        <v>142</v>
      </c>
      <c r="Z11" s="3" t="s">
        <v>161</v>
      </c>
      <c r="AA11" t="s">
        <v>143</v>
      </c>
      <c r="AB11" t="s">
        <v>145</v>
      </c>
      <c r="AC11" t="s">
        <v>137</v>
      </c>
      <c r="AD11" t="s">
        <v>197</v>
      </c>
      <c r="AE11" t="s">
        <v>145</v>
      </c>
      <c r="AF11" s="3" t="s">
        <v>192</v>
      </c>
      <c r="AG11" t="s">
        <v>208</v>
      </c>
      <c r="AI11" s="3" t="s">
        <v>198</v>
      </c>
      <c r="AJ11" t="s">
        <v>143</v>
      </c>
      <c r="AK11" t="s">
        <v>192</v>
      </c>
      <c r="AL11" t="s">
        <v>160</v>
      </c>
      <c r="AM11" t="s">
        <v>160</v>
      </c>
      <c r="AN11" t="s">
        <v>137</v>
      </c>
      <c r="AP11" t="s">
        <v>206</v>
      </c>
      <c r="AQ11" t="s">
        <v>217</v>
      </c>
      <c r="AR11" t="s">
        <v>159</v>
      </c>
      <c r="AS11" t="s">
        <v>140</v>
      </c>
      <c r="AT11" t="s">
        <v>139</v>
      </c>
      <c r="AU11" t="s">
        <v>206</v>
      </c>
      <c r="AV11" s="3" t="s">
        <v>145</v>
      </c>
      <c r="AY11" t="s">
        <v>218</v>
      </c>
      <c r="AZ11" t="s">
        <v>205</v>
      </c>
      <c r="BA11" t="s">
        <v>145</v>
      </c>
      <c r="BB11" t="s">
        <v>192</v>
      </c>
      <c r="BC11" t="s">
        <v>136</v>
      </c>
      <c r="BD11" t="s">
        <v>143</v>
      </c>
      <c r="BE11" t="s">
        <v>136</v>
      </c>
      <c r="BF11" s="3" t="s">
        <v>161</v>
      </c>
      <c r="BH11" t="s">
        <v>197</v>
      </c>
      <c r="BJ11" s="3" t="s">
        <v>145</v>
      </c>
      <c r="BK11" t="s">
        <v>207</v>
      </c>
      <c r="BL11" s="3" t="s">
        <v>192</v>
      </c>
      <c r="BM11" t="s">
        <v>142</v>
      </c>
      <c r="BN11" t="s">
        <v>159</v>
      </c>
      <c r="BO11" t="s">
        <v>219</v>
      </c>
      <c r="BR11" t="s">
        <v>140</v>
      </c>
      <c r="BS11" t="s">
        <v>220</v>
      </c>
      <c r="BT11" t="s">
        <v>145</v>
      </c>
      <c r="BV11" s="3" t="s">
        <v>161</v>
      </c>
      <c r="BX11" t="s">
        <v>161</v>
      </c>
      <c r="BY11" t="s">
        <v>149</v>
      </c>
      <c r="BZ11" t="s">
        <v>159</v>
      </c>
      <c r="CA11" t="s">
        <v>145</v>
      </c>
      <c r="CB11" t="s">
        <v>159</v>
      </c>
      <c r="CC11" t="s">
        <v>209</v>
      </c>
      <c r="CD11" t="s">
        <v>209</v>
      </c>
      <c r="CE11" t="s">
        <v>159</v>
      </c>
      <c r="CG11" t="s">
        <v>159</v>
      </c>
      <c r="CH11" t="s">
        <v>140</v>
      </c>
      <c r="CI11" t="s">
        <v>142</v>
      </c>
      <c r="CJ11" t="s">
        <v>142</v>
      </c>
      <c r="CK11" t="s">
        <v>198</v>
      </c>
      <c r="CL11" t="s">
        <v>209</v>
      </c>
      <c r="CN11" t="s">
        <v>129</v>
      </c>
      <c r="CO11" s="3" t="s">
        <v>193</v>
      </c>
      <c r="CP11" t="s">
        <v>215</v>
      </c>
      <c r="CQ11" t="s">
        <v>194</v>
      </c>
      <c r="CR11" t="s">
        <v>159</v>
      </c>
      <c r="CS11" s="3" t="s">
        <v>194</v>
      </c>
      <c r="CT11" t="s">
        <v>193</v>
      </c>
      <c r="CU11" t="s">
        <v>193</v>
      </c>
      <c r="CV11" t="s">
        <v>191</v>
      </c>
      <c r="CW11" t="s">
        <v>145</v>
      </c>
      <c r="CX11" t="s">
        <v>159</v>
      </c>
      <c r="CZ11" t="s">
        <v>206</v>
      </c>
      <c r="DA11" t="s">
        <v>204</v>
      </c>
      <c r="DB11" t="s">
        <v>192</v>
      </c>
      <c r="DD11" t="s">
        <v>192</v>
      </c>
      <c r="DG11" t="s">
        <v>145</v>
      </c>
      <c r="DH11" t="s">
        <v>145</v>
      </c>
      <c r="DI11" t="s">
        <v>145</v>
      </c>
      <c r="DJ11" t="s">
        <v>192</v>
      </c>
      <c r="DM11" t="s">
        <v>194</v>
      </c>
      <c r="DO11" s="3" t="s">
        <v>161</v>
      </c>
      <c r="DP11" t="s">
        <v>221</v>
      </c>
      <c r="DQ11" t="s">
        <v>222</v>
      </c>
      <c r="DR11" t="s">
        <v>163</v>
      </c>
      <c r="DS11" t="s">
        <v>164</v>
      </c>
      <c r="DU11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6"/>
  <sheetViews>
    <sheetView tabSelected="1" workbookViewId="0">
      <pane xSplit="2" ySplit="4" topLeftCell="R5" activePane="bottomRight" state="frozen"/>
      <selection pane="topRight" activeCell="C1" sqref="C1"/>
      <selection pane="bottomLeft" activeCell="A5" sqref="A5"/>
      <selection pane="bottomRight" activeCell="S20" sqref="S20"/>
    </sheetView>
  </sheetViews>
  <sheetFormatPr defaultRowHeight="15" x14ac:dyDescent="0.25"/>
  <cols>
    <col min="2" max="2" width="30.5703125" customWidth="1"/>
    <col min="13" max="14" width="11.5703125" bestFit="1" customWidth="1"/>
    <col min="15" max="15" width="14.42578125" customWidth="1"/>
    <col min="17" max="29" width="9.85546875" customWidth="1"/>
    <col min="30" max="30" width="12.42578125" customWidth="1"/>
  </cols>
  <sheetData>
    <row r="3" spans="1:31" s="12" customFormat="1" ht="30" x14ac:dyDescent="0.25">
      <c r="A3" s="13"/>
      <c r="B3" s="13"/>
      <c r="C3" s="14" t="s">
        <v>224</v>
      </c>
      <c r="D3" s="14" t="s">
        <v>225</v>
      </c>
      <c r="E3" s="14" t="s">
        <v>226</v>
      </c>
      <c r="F3" s="14" t="s">
        <v>227</v>
      </c>
      <c r="G3" s="14" t="s">
        <v>228</v>
      </c>
      <c r="H3" s="14" t="s">
        <v>229</v>
      </c>
      <c r="I3" s="14" t="s">
        <v>230</v>
      </c>
      <c r="J3" s="14" t="s">
        <v>231</v>
      </c>
      <c r="K3" s="15" t="s">
        <v>232</v>
      </c>
      <c r="L3" s="16"/>
      <c r="M3" s="16"/>
      <c r="N3" s="16"/>
      <c r="O3" s="17"/>
      <c r="P3" s="14" t="s">
        <v>238</v>
      </c>
      <c r="Q3" s="14" t="s">
        <v>239</v>
      </c>
      <c r="R3" s="14" t="s">
        <v>240</v>
      </c>
      <c r="S3" s="14" t="s">
        <v>241</v>
      </c>
      <c r="T3" s="14" t="s">
        <v>242</v>
      </c>
      <c r="U3" s="14" t="s">
        <v>243</v>
      </c>
      <c r="V3" s="14" t="s">
        <v>244</v>
      </c>
      <c r="W3" s="14" t="s">
        <v>245</v>
      </c>
      <c r="X3" s="14" t="s">
        <v>246</v>
      </c>
      <c r="Y3" s="14" t="s">
        <v>247</v>
      </c>
      <c r="Z3" s="15" t="s">
        <v>248</v>
      </c>
      <c r="AA3" s="16"/>
      <c r="AB3" s="16"/>
      <c r="AC3" s="17"/>
      <c r="AD3" s="14"/>
    </row>
    <row r="4" spans="1:31" s="12" customFormat="1" ht="30.75" customHeight="1" x14ac:dyDescent="0.25">
      <c r="A4" s="13" t="s">
        <v>134</v>
      </c>
      <c r="B4" s="13" t="s">
        <v>3</v>
      </c>
      <c r="C4" s="14" t="s">
        <v>35</v>
      </c>
      <c r="D4" s="14" t="s">
        <v>48</v>
      </c>
      <c r="E4" s="14" t="s">
        <v>58</v>
      </c>
      <c r="F4" s="14" t="s">
        <v>62</v>
      </c>
      <c r="G4" s="14" t="s">
        <v>64</v>
      </c>
      <c r="H4" s="14" t="s">
        <v>74</v>
      </c>
      <c r="I4" s="14" t="s">
        <v>97</v>
      </c>
      <c r="J4" s="14" t="s">
        <v>109</v>
      </c>
      <c r="K4" s="14" t="s">
        <v>233</v>
      </c>
      <c r="L4" s="14" t="s">
        <v>234</v>
      </c>
      <c r="M4" s="14" t="s">
        <v>235</v>
      </c>
      <c r="N4" s="14" t="s">
        <v>236</v>
      </c>
      <c r="O4" s="14" t="s">
        <v>237</v>
      </c>
      <c r="P4" s="14" t="s">
        <v>8</v>
      </c>
      <c r="Q4" s="14" t="s">
        <v>18</v>
      </c>
      <c r="R4" s="14" t="s">
        <v>21</v>
      </c>
      <c r="S4" s="14" t="s">
        <v>26</v>
      </c>
      <c r="T4" s="14" t="s">
        <v>32</v>
      </c>
      <c r="U4" s="14" t="s">
        <v>50</v>
      </c>
      <c r="V4" s="14" t="s">
        <v>73</v>
      </c>
      <c r="W4" s="14" t="s">
        <v>84</v>
      </c>
      <c r="X4" s="14" t="s">
        <v>93</v>
      </c>
      <c r="Y4" s="14" t="s">
        <v>119</v>
      </c>
      <c r="Z4" s="14" t="s">
        <v>233</v>
      </c>
      <c r="AA4" s="14" t="s">
        <v>234</v>
      </c>
      <c r="AB4" s="14" t="s">
        <v>235</v>
      </c>
      <c r="AC4" s="14" t="s">
        <v>236</v>
      </c>
      <c r="AD4" s="14" t="s">
        <v>237</v>
      </c>
    </row>
    <row r="5" spans="1:31" s="7" customFormat="1" ht="19.5" customHeight="1" x14ac:dyDescent="0.25">
      <c r="A5" s="7">
        <v>3384347</v>
      </c>
      <c r="B5" s="7" t="s">
        <v>135</v>
      </c>
      <c r="C5" s="9">
        <v>120</v>
      </c>
      <c r="D5" s="9">
        <v>900</v>
      </c>
      <c r="E5" s="9">
        <v>480</v>
      </c>
      <c r="F5" s="9">
        <v>180</v>
      </c>
      <c r="G5" s="9">
        <v>180</v>
      </c>
      <c r="H5" s="9"/>
      <c r="I5" s="9">
        <v>120</v>
      </c>
      <c r="J5" s="9">
        <v>120</v>
      </c>
      <c r="K5" s="9">
        <f>SUM(C5:J5)</f>
        <v>2100</v>
      </c>
      <c r="L5" s="9">
        <f>K5/60</f>
        <v>35</v>
      </c>
      <c r="M5" s="10">
        <v>255000</v>
      </c>
      <c r="N5" s="10">
        <f>M5*1.1</f>
        <v>280500</v>
      </c>
      <c r="O5" s="10">
        <f>N5*L5</f>
        <v>9817500</v>
      </c>
      <c r="P5" s="9">
        <v>180</v>
      </c>
      <c r="Q5" s="9">
        <v>300</v>
      </c>
      <c r="R5" s="9">
        <v>240</v>
      </c>
      <c r="S5" s="9">
        <v>60</v>
      </c>
      <c r="T5" s="9">
        <v>360</v>
      </c>
      <c r="U5" s="9">
        <v>180</v>
      </c>
      <c r="V5" s="9">
        <v>60</v>
      </c>
      <c r="W5" s="9">
        <v>120</v>
      </c>
      <c r="X5" s="9">
        <v>180</v>
      </c>
      <c r="Y5" s="9">
        <v>60</v>
      </c>
      <c r="Z5" s="9">
        <f>SUM(P5:Y5)</f>
        <v>1740</v>
      </c>
      <c r="AA5" s="9">
        <f>Z5/60</f>
        <v>29</v>
      </c>
      <c r="AB5" s="10">
        <v>255000</v>
      </c>
      <c r="AC5" s="10">
        <f>AB5*1.1</f>
        <v>280500</v>
      </c>
      <c r="AD5" s="10">
        <f>AC5*AA5</f>
        <v>8134500</v>
      </c>
    </row>
    <row r="6" spans="1:31" ht="19.5" customHeight="1" x14ac:dyDescent="0.25">
      <c r="A6">
        <v>3441793</v>
      </c>
      <c r="B6" t="s">
        <v>156</v>
      </c>
      <c r="C6" s="8"/>
      <c r="D6" s="8"/>
      <c r="E6" s="8"/>
      <c r="F6" s="8"/>
      <c r="G6" s="8"/>
      <c r="H6" s="8"/>
      <c r="I6" s="8"/>
      <c r="J6" s="8"/>
      <c r="K6" s="8">
        <f t="shared" ref="K6:K13" si="0">SUM(C6:J6)</f>
        <v>0</v>
      </c>
      <c r="L6" s="8"/>
      <c r="M6" s="11"/>
      <c r="N6" s="11">
        <f t="shared" ref="N6:N13" si="1">M6*1.1</f>
        <v>0</v>
      </c>
      <c r="O6" s="11">
        <f t="shared" ref="O6:O13" si="2">N6*L6</f>
        <v>0</v>
      </c>
      <c r="P6" s="8"/>
      <c r="Q6" s="8"/>
      <c r="R6" s="8"/>
      <c r="S6" s="8"/>
      <c r="T6" s="8"/>
      <c r="U6" s="8"/>
      <c r="V6" s="8"/>
      <c r="W6" s="8"/>
      <c r="X6" s="8"/>
      <c r="Y6" s="8"/>
      <c r="Z6" s="8">
        <f t="shared" ref="Z6:Z13" si="3">SUM(P6:Y6)</f>
        <v>0</v>
      </c>
      <c r="AA6" s="8"/>
      <c r="AB6" s="11"/>
      <c r="AC6" s="11">
        <f t="shared" ref="AC6:AC13" si="4">AB6*1.1</f>
        <v>0</v>
      </c>
      <c r="AD6" s="11">
        <f t="shared" ref="AD6:AD13" si="5">AC6*AA6</f>
        <v>0</v>
      </c>
    </row>
    <row r="7" spans="1:31" ht="19.5" customHeight="1" x14ac:dyDescent="0.25">
      <c r="A7">
        <v>3429507</v>
      </c>
      <c r="B7" t="s">
        <v>158</v>
      </c>
      <c r="C7" s="8">
        <v>60</v>
      </c>
      <c r="D7" s="8">
        <v>90</v>
      </c>
      <c r="E7" s="8"/>
      <c r="F7" s="8"/>
      <c r="G7" s="8"/>
      <c r="H7" s="8"/>
      <c r="I7" s="8">
        <v>30</v>
      </c>
      <c r="J7" s="8"/>
      <c r="K7" s="8">
        <f t="shared" si="0"/>
        <v>180</v>
      </c>
      <c r="L7" s="8">
        <f>K7/30</f>
        <v>6</v>
      </c>
      <c r="M7" s="11">
        <v>255000</v>
      </c>
      <c r="N7" s="11">
        <f t="shared" si="1"/>
        <v>280500</v>
      </c>
      <c r="O7" s="11">
        <f t="shared" si="2"/>
        <v>1683000</v>
      </c>
      <c r="P7" s="8"/>
      <c r="Q7" s="8">
        <v>240</v>
      </c>
      <c r="R7" s="8"/>
      <c r="S7" s="8"/>
      <c r="T7" s="8">
        <v>30</v>
      </c>
      <c r="U7" s="8"/>
      <c r="V7" s="8"/>
      <c r="W7" s="8"/>
      <c r="X7" s="8"/>
      <c r="Y7" s="8"/>
      <c r="Z7" s="8">
        <f t="shared" si="3"/>
        <v>270</v>
      </c>
      <c r="AA7" s="8">
        <f>Z7/30</f>
        <v>9</v>
      </c>
      <c r="AB7" s="11">
        <v>255000</v>
      </c>
      <c r="AC7" s="11">
        <f t="shared" si="4"/>
        <v>280500</v>
      </c>
      <c r="AD7" s="11">
        <f t="shared" si="5"/>
        <v>2524500</v>
      </c>
    </row>
    <row r="8" spans="1:31" ht="19.5" customHeight="1" x14ac:dyDescent="0.25">
      <c r="A8">
        <v>3360436</v>
      </c>
      <c r="B8" t="s">
        <v>130</v>
      </c>
      <c r="C8" s="8"/>
      <c r="D8" s="8"/>
      <c r="E8" s="8"/>
      <c r="F8" s="8"/>
      <c r="G8" s="8"/>
      <c r="H8" s="8"/>
      <c r="I8" s="8"/>
      <c r="J8" s="8"/>
      <c r="K8" s="8">
        <f t="shared" si="0"/>
        <v>0</v>
      </c>
      <c r="L8" s="8">
        <f>K8/6</f>
        <v>0</v>
      </c>
      <c r="M8" s="11"/>
      <c r="N8" s="11">
        <f t="shared" si="1"/>
        <v>0</v>
      </c>
      <c r="O8" s="11">
        <f t="shared" si="2"/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>
        <f t="shared" si="3"/>
        <v>0</v>
      </c>
      <c r="AA8" s="8">
        <f>Z8/6</f>
        <v>0</v>
      </c>
      <c r="AB8" s="11"/>
      <c r="AC8" s="11">
        <f t="shared" si="4"/>
        <v>0</v>
      </c>
      <c r="AD8" s="11">
        <f t="shared" si="5"/>
        <v>0</v>
      </c>
    </row>
    <row r="9" spans="1:31" ht="19.5" customHeight="1" x14ac:dyDescent="0.25">
      <c r="A9">
        <v>3408152</v>
      </c>
      <c r="B9" t="s">
        <v>166</v>
      </c>
      <c r="C9" s="8"/>
      <c r="D9" s="8"/>
      <c r="E9" s="8"/>
      <c r="F9" s="8"/>
      <c r="G9" s="8"/>
      <c r="H9" s="8"/>
      <c r="I9" s="8">
        <v>20</v>
      </c>
      <c r="J9" s="8"/>
      <c r="K9" s="8">
        <f t="shared" si="0"/>
        <v>20</v>
      </c>
      <c r="L9" s="8">
        <f>K9/20</f>
        <v>1</v>
      </c>
      <c r="M9" s="11">
        <v>340000</v>
      </c>
      <c r="N9" s="11">
        <f t="shared" si="1"/>
        <v>374000.00000000006</v>
      </c>
      <c r="O9" s="11">
        <f t="shared" si="2"/>
        <v>374000.00000000006</v>
      </c>
      <c r="P9" s="8"/>
      <c r="Q9" s="8">
        <v>140</v>
      </c>
      <c r="R9" s="8">
        <v>60</v>
      </c>
      <c r="S9" s="8">
        <v>120</v>
      </c>
      <c r="T9" s="8">
        <v>60</v>
      </c>
      <c r="U9" s="8"/>
      <c r="V9" s="8"/>
      <c r="W9" s="8">
        <v>60</v>
      </c>
      <c r="X9" s="8"/>
      <c r="Y9" s="8">
        <v>260</v>
      </c>
      <c r="Z9" s="8">
        <f t="shared" si="3"/>
        <v>700</v>
      </c>
      <c r="AA9" s="8">
        <f>Z9/20</f>
        <v>35</v>
      </c>
      <c r="AB9" s="11">
        <v>340000</v>
      </c>
      <c r="AC9" s="11">
        <f t="shared" si="4"/>
        <v>374000.00000000006</v>
      </c>
      <c r="AD9" s="11">
        <f t="shared" si="5"/>
        <v>13090000.000000002</v>
      </c>
    </row>
    <row r="10" spans="1:31" s="7" customFormat="1" ht="19.5" customHeight="1" x14ac:dyDescent="0.25">
      <c r="A10" s="7">
        <v>3373113</v>
      </c>
      <c r="B10" s="7" t="s">
        <v>178</v>
      </c>
      <c r="C10" s="9">
        <v>120</v>
      </c>
      <c r="D10" s="9">
        <v>900</v>
      </c>
      <c r="E10" s="9">
        <v>600</v>
      </c>
      <c r="F10" s="9">
        <v>180</v>
      </c>
      <c r="G10" s="9">
        <v>240</v>
      </c>
      <c r="H10" s="9"/>
      <c r="I10" s="9">
        <v>240</v>
      </c>
      <c r="J10" s="9">
        <v>180</v>
      </c>
      <c r="K10" s="9">
        <f t="shared" si="0"/>
        <v>2460</v>
      </c>
      <c r="L10" s="9">
        <f>K10/60</f>
        <v>41</v>
      </c>
      <c r="M10" s="10">
        <v>255000</v>
      </c>
      <c r="N10" s="10">
        <f t="shared" si="1"/>
        <v>280500</v>
      </c>
      <c r="O10" s="10">
        <f t="shared" si="2"/>
        <v>11500500</v>
      </c>
      <c r="P10" s="9">
        <v>180</v>
      </c>
      <c r="Q10" s="9">
        <v>300</v>
      </c>
      <c r="R10" s="9">
        <v>1020</v>
      </c>
      <c r="S10" s="9">
        <v>180</v>
      </c>
      <c r="T10" s="9">
        <v>300</v>
      </c>
      <c r="U10" s="9">
        <v>420</v>
      </c>
      <c r="V10" s="9">
        <v>180</v>
      </c>
      <c r="W10" s="9">
        <v>840</v>
      </c>
      <c r="X10" s="9">
        <v>240</v>
      </c>
      <c r="Y10" s="9">
        <v>60</v>
      </c>
      <c r="Z10" s="9">
        <f t="shared" si="3"/>
        <v>3720</v>
      </c>
      <c r="AA10" s="9">
        <f>Z10/60</f>
        <v>62</v>
      </c>
      <c r="AB10" s="10">
        <v>255000</v>
      </c>
      <c r="AC10" s="10">
        <f t="shared" si="4"/>
        <v>280500</v>
      </c>
      <c r="AD10" s="10">
        <f t="shared" si="5"/>
        <v>17391000</v>
      </c>
    </row>
    <row r="11" spans="1:31" ht="19.5" customHeight="1" x14ac:dyDescent="0.25">
      <c r="A11">
        <v>3384346</v>
      </c>
      <c r="B11" t="s">
        <v>190</v>
      </c>
      <c r="C11" s="8">
        <v>6</v>
      </c>
      <c r="D11" s="8"/>
      <c r="E11" s="8"/>
      <c r="F11" s="8"/>
      <c r="G11" s="8"/>
      <c r="H11" s="8"/>
      <c r="I11" s="8">
        <v>12</v>
      </c>
      <c r="J11" s="8"/>
      <c r="K11" s="8">
        <f t="shared" si="0"/>
        <v>18</v>
      </c>
      <c r="L11" s="8">
        <f>K11/6</f>
        <v>3</v>
      </c>
      <c r="M11" s="11">
        <v>204000</v>
      </c>
      <c r="N11" s="11">
        <f t="shared" si="1"/>
        <v>224400.00000000003</v>
      </c>
      <c r="O11" s="11">
        <f t="shared" si="2"/>
        <v>673200.00000000012</v>
      </c>
      <c r="P11" s="8"/>
      <c r="Q11" s="8">
        <v>30</v>
      </c>
      <c r="R11" s="8"/>
      <c r="S11" s="8">
        <v>24</v>
      </c>
      <c r="T11" s="8"/>
      <c r="U11" s="8">
        <v>12</v>
      </c>
      <c r="V11" s="8"/>
      <c r="W11" s="8">
        <v>36</v>
      </c>
      <c r="X11" s="8"/>
      <c r="Y11" s="8">
        <v>24</v>
      </c>
      <c r="Z11" s="8">
        <f t="shared" si="3"/>
        <v>126</v>
      </c>
      <c r="AA11" s="8">
        <f>Z11/6</f>
        <v>21</v>
      </c>
      <c r="AB11" s="11">
        <v>204000</v>
      </c>
      <c r="AC11" s="11">
        <f t="shared" si="4"/>
        <v>224400.00000000003</v>
      </c>
      <c r="AD11" s="11">
        <f t="shared" si="5"/>
        <v>4712400.0000000009</v>
      </c>
    </row>
    <row r="12" spans="1:31" ht="19.5" customHeight="1" x14ac:dyDescent="0.25">
      <c r="A12">
        <v>3352387</v>
      </c>
      <c r="B12" t="s">
        <v>126</v>
      </c>
      <c r="C12" s="8">
        <v>6</v>
      </c>
      <c r="D12" s="8">
        <v>132</v>
      </c>
      <c r="E12" s="8">
        <v>66</v>
      </c>
      <c r="F12" s="8">
        <v>24</v>
      </c>
      <c r="G12" s="8">
        <v>18</v>
      </c>
      <c r="H12" s="8">
        <v>18</v>
      </c>
      <c r="I12" s="8">
        <v>12</v>
      </c>
      <c r="J12" s="8"/>
      <c r="K12" s="8">
        <f t="shared" si="0"/>
        <v>276</v>
      </c>
      <c r="L12" s="8">
        <f>K12/6</f>
        <v>46</v>
      </c>
      <c r="M12" s="11">
        <v>204000</v>
      </c>
      <c r="N12" s="11">
        <f t="shared" si="1"/>
        <v>224400.00000000003</v>
      </c>
      <c r="O12" s="11">
        <f t="shared" si="2"/>
        <v>10322400.000000002</v>
      </c>
      <c r="P12" s="8">
        <v>60</v>
      </c>
      <c r="Q12" s="8">
        <v>60</v>
      </c>
      <c r="R12" s="8">
        <v>48</v>
      </c>
      <c r="S12" s="8">
        <v>96</v>
      </c>
      <c r="T12" s="8"/>
      <c r="U12" s="8">
        <v>120</v>
      </c>
      <c r="V12" s="8">
        <v>42</v>
      </c>
      <c r="W12" s="8">
        <v>24</v>
      </c>
      <c r="X12" s="8"/>
      <c r="Y12" s="8"/>
      <c r="Z12" s="8">
        <f t="shared" si="3"/>
        <v>450</v>
      </c>
      <c r="AA12" s="8">
        <f>Z12/6</f>
        <v>75</v>
      </c>
      <c r="AB12" s="11">
        <v>204000</v>
      </c>
      <c r="AC12" s="11">
        <f t="shared" si="4"/>
        <v>224400.00000000003</v>
      </c>
      <c r="AD12" s="11">
        <f t="shared" si="5"/>
        <v>16830000.000000004</v>
      </c>
    </row>
    <row r="13" spans="1:31" s="7" customFormat="1" ht="19.5" customHeight="1" x14ac:dyDescent="0.25">
      <c r="A13" s="7">
        <v>3284683</v>
      </c>
      <c r="B13" s="7" t="s">
        <v>213</v>
      </c>
      <c r="C13" s="9">
        <v>54</v>
      </c>
      <c r="D13" s="9">
        <v>60</v>
      </c>
      <c r="E13" s="9">
        <v>30</v>
      </c>
      <c r="F13" s="9">
        <v>60</v>
      </c>
      <c r="G13" s="9">
        <v>18</v>
      </c>
      <c r="H13" s="9">
        <v>30</v>
      </c>
      <c r="I13" s="9">
        <v>24</v>
      </c>
      <c r="J13" s="9"/>
      <c r="K13" s="9">
        <f t="shared" si="0"/>
        <v>276</v>
      </c>
      <c r="L13" s="9">
        <f>K13/6</f>
        <v>46</v>
      </c>
      <c r="M13" s="10">
        <v>126000</v>
      </c>
      <c r="N13" s="10">
        <f t="shared" si="1"/>
        <v>138600</v>
      </c>
      <c r="O13" s="10">
        <f t="shared" si="2"/>
        <v>6375600</v>
      </c>
      <c r="P13" s="9">
        <v>108</v>
      </c>
      <c r="Q13" s="9">
        <v>66</v>
      </c>
      <c r="R13" s="9">
        <v>36</v>
      </c>
      <c r="S13" s="9">
        <v>30</v>
      </c>
      <c r="T13" s="9">
        <v>18</v>
      </c>
      <c r="U13" s="9"/>
      <c r="V13" s="9"/>
      <c r="W13" s="9"/>
      <c r="X13" s="9">
        <v>12</v>
      </c>
      <c r="Y13" s="9">
        <v>30</v>
      </c>
      <c r="Z13" s="9">
        <f t="shared" si="3"/>
        <v>300</v>
      </c>
      <c r="AA13" s="9">
        <f>Z13/6</f>
        <v>50</v>
      </c>
      <c r="AB13" s="10">
        <v>126000</v>
      </c>
      <c r="AC13" s="10">
        <f t="shared" si="4"/>
        <v>138600</v>
      </c>
      <c r="AD13" s="10">
        <f t="shared" si="5"/>
        <v>6930000</v>
      </c>
    </row>
    <row r="14" spans="1:31" x14ac:dyDescent="0.25">
      <c r="O14" s="5">
        <f>SUM(O5:O13)</f>
        <v>40746200</v>
      </c>
      <c r="P14">
        <f>+O14/1000</f>
        <v>40746.199999999997</v>
      </c>
      <c r="AD14" s="5">
        <f>SUM(AD5:AD13)</f>
        <v>69612400</v>
      </c>
      <c r="AE14">
        <f>+AD14/1000</f>
        <v>69612.399999999994</v>
      </c>
    </row>
    <row r="15" spans="1:31" x14ac:dyDescent="0.25">
      <c r="AD15" s="6">
        <f>O14+AD14</f>
        <v>110358600</v>
      </c>
    </row>
    <row r="16" spans="1:31" x14ac:dyDescent="0.25">
      <c r="A16" s="7"/>
      <c r="B16" t="s">
        <v>249</v>
      </c>
    </row>
  </sheetData>
  <mergeCells count="2">
    <mergeCell ref="K3:O3"/>
    <mergeCell ref="Z3:A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SODA</vt:lpstr>
      <vt:lpstr>TRANSFER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2019-07-03T04:44:51Z</dcterms:created>
  <dcterms:modified xsi:type="dcterms:W3CDTF">2019-07-13T07:56:20Z</dcterms:modified>
</cp:coreProperties>
</file>