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20"/>
  </bookViews>
  <sheets>
    <sheet name="TARGET MT BY MTE" sheetId="2" r:id="rId1"/>
    <sheet name="Sheet1" sheetId="3" r:id="rId2"/>
  </sheets>
  <externalReferences>
    <externalReference r:id="rId3"/>
    <externalReference r:id="rId4"/>
    <externalReference r:id="rId5"/>
  </externalReferences>
  <definedNames>
    <definedName name="_" localSheetId="0" hidden="1">#REF!</definedName>
    <definedName name="_" hidden="1">#REF!</definedName>
    <definedName name="__123Graph_AWEAKNESS" localSheetId="0" hidden="1">'[1]ocean voyage'!#REF!</definedName>
    <definedName name="__123Graph_AWEAKNESS" hidden="1">'[1]ocean voyage'!#REF!</definedName>
    <definedName name="__123Graph_LBL_AWEAKNESS" localSheetId="0" hidden="1">'[1]ocean voyage'!#REF!</definedName>
    <definedName name="__123Graph_LBL_AWEAKNESS" hidden="1">'[1]ocean voyage'!#REF!</definedName>
    <definedName name="__123Graph_XWEAKNESS" localSheetId="0" hidden="1">'[1]ocean voyage'!#REF!</definedName>
    <definedName name="__123Graph_XWEAKNESS" hidden="1">'[1]ocean voyage'!#REF!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á" localSheetId="0">#REF!</definedName>
    <definedName name="á">#REF!</definedName>
    <definedName name="aaa" localSheetId="0" hidden="1">'[1]ocean voyage'!#REF!</definedName>
    <definedName name="aaa" hidden="1">'[1]ocean voyage'!#REF!</definedName>
    <definedName name="adasda\" localSheetId="0" hidden="1">#REF!</definedName>
    <definedName name="adasda\" hidden="1">#REF!</definedName>
    <definedName name="ahe" localSheetId="0">#REF!</definedName>
    <definedName name="ahe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AVERAGE" localSheetId="0">#REF!</definedName>
    <definedName name="AVERAGE">#REF!</definedName>
    <definedName name="CATDET2" localSheetId="0">'[2]2002'!#REF!</definedName>
    <definedName name="CATDET2">'[2]2002'!#REF!</definedName>
    <definedName name="cdszgtfdshg" localSheetId="0">#REF!</definedName>
    <definedName name="cdszgtfdshg">#REF!</definedName>
    <definedName name="CEN_2">[3]ASO!$C$249:$F$265</definedName>
    <definedName name="clapma" localSheetId="0" hidden="1">'[1]ocean voyage'!#REF!</definedName>
    <definedName name="clapma" hidden="1">'[1]ocean voyage'!#REF!</definedName>
    <definedName name="CUB42T" localSheetId="0">'[2]2002'!#REF!</definedName>
    <definedName name="CUB42T">'[2]2002'!#REF!</definedName>
    <definedName name="d" localSheetId="0">#REF!</definedName>
    <definedName name="d">#REF!</definedName>
    <definedName name="DATAS" localSheetId="0">#REF!</definedName>
    <definedName name="DATAS">#REF!</definedName>
    <definedName name="datasa" localSheetId="0">#REF!</definedName>
    <definedName name="datasa">#REF!</definedName>
    <definedName name="datasalesup" localSheetId="0">#REF!</definedName>
    <definedName name="datasalesup">#REF!</definedName>
    <definedName name="datass" localSheetId="0">#REF!</definedName>
    <definedName name="datass">#REF!</definedName>
    <definedName name="DATASS2" localSheetId="0">#REF!</definedName>
    <definedName name="DATASS2">#REF!</definedName>
    <definedName name="DÒ" localSheetId="0">#REF!</definedName>
    <definedName name="DÒ">#REF!</definedName>
    <definedName name="fewgfds" localSheetId="0">#REF!</definedName>
    <definedName name="fewgfds">#REF!</definedName>
    <definedName name="fgs" localSheetId="0">#REF!</definedName>
    <definedName name="fgs">#REF!</definedName>
    <definedName name="fsdf" localSheetId="0">#REF!</definedName>
    <definedName name="fsdf">#REF!</definedName>
    <definedName name="FT" localSheetId="0" hidden="1">'[1]ocean voyage'!#REF!</definedName>
    <definedName name="FT" hidden="1">'[1]ocean voyage'!#REF!</definedName>
    <definedName name="gh" localSheetId="0" hidden="1">#REF!</definedName>
    <definedName name="gh" hidden="1">#REF!</definedName>
    <definedName name="ghffgfg">#REF!</definedName>
    <definedName name="H" localSheetId="0" hidden="1">#REF!</definedName>
    <definedName name="H" hidden="1">#REF!</definedName>
    <definedName name="IIR" localSheetId="0">'[2]2002'!#REF!</definedName>
    <definedName name="IIR">'[2]2002'!#REF!</definedName>
    <definedName name="jhgjhfg" localSheetId="0">#REF!</definedName>
    <definedName name="jhgjhfg">#REF!</definedName>
    <definedName name="lasti" localSheetId="0">#REF!</definedName>
    <definedName name="lasti">#REF!</definedName>
    <definedName name="MK_1">[3]ASO!$C$105:$F$121</definedName>
    <definedName name="MK_2">[3]ASO!$C$123:$F$139</definedName>
    <definedName name="MT" localSheetId="0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0">#REF!</definedName>
    <definedName name="ò82">#REF!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RT" localSheetId="0">#REF!</definedName>
    <definedName name="RT">#REF!</definedName>
    <definedName name="RTR" localSheetId="0">#REF!</definedName>
    <definedName name="RTR">#REF!</definedName>
    <definedName name="SE_2">[3]ASO!$C$69:$F$85</definedName>
    <definedName name="SPO42T" localSheetId="0">'[2]2002'!#REF!</definedName>
    <definedName name="SPO42T">'[2]2002'!#REF!</definedName>
    <definedName name="svds" localSheetId="0">#REF!</definedName>
    <definedName name="svds">#REF!</definedName>
    <definedName name="wgreghtehtgrfs" localSheetId="0">#REF!</definedName>
    <definedName name="wgreghtehtgrfs">#REF!</definedName>
    <definedName name="Xc" localSheetId="0">#REF!</definedName>
    <definedName name="Xc">#REF!</definedName>
  </definedNames>
  <calcPr calcId="144525" calcCompleted="0" calcOnSave="0"/>
</workbook>
</file>

<file path=xl/sharedStrings.xml><?xml version="1.0" encoding="utf-8"?>
<sst xmlns="http://schemas.openxmlformats.org/spreadsheetml/2006/main" count="54" uniqueCount="41">
  <si>
    <t>TARGET BY SALEMAN MT THÁNG 7</t>
  </si>
  <si>
    <t>Actual Jan'19-May'19</t>
  </si>
  <si>
    <t>TARGET T6
Sell in</t>
  </si>
  <si>
    <t>TARGET T6
Sell Out</t>
  </si>
  <si>
    <t xml:space="preserve">TARGET T7
</t>
  </si>
  <si>
    <t>No</t>
  </si>
  <si>
    <t>Code</t>
  </si>
  <si>
    <t>Distributor</t>
  </si>
  <si>
    <t>Tên SM</t>
  </si>
  <si>
    <t>Jan'19</t>
  </si>
  <si>
    <t>Feb'19</t>
  </si>
  <si>
    <t>Mar'19</t>
  </si>
  <si>
    <t>Apr'19</t>
  </si>
  <si>
    <t>May'19</t>
  </si>
  <si>
    <t>Jun'19</t>
  </si>
  <si>
    <t>Average Jan'19-Jun'19</t>
  </si>
  <si>
    <t>Base</t>
  </si>
  <si>
    <t>Promotion</t>
  </si>
  <si>
    <t>Total</t>
  </si>
  <si>
    <t>Outlet</t>
  </si>
  <si>
    <t>Sell in</t>
  </si>
  <si>
    <t>Sell out</t>
  </si>
  <si>
    <t xml:space="preserve">ACTUAL </t>
  </si>
  <si>
    <t xml:space="preserve">TỶ LỆ </t>
  </si>
  <si>
    <t>COOP</t>
  </si>
  <si>
    <t>Vacancy 1</t>
  </si>
  <si>
    <t>Nguyễn Ngọc Phượng</t>
  </si>
  <si>
    <t xml:space="preserve">Nguyễn Đức Thịnh </t>
  </si>
  <si>
    <t xml:space="preserve">Đặng Thiên Thanh </t>
  </si>
  <si>
    <t>Phạm Diệp Mỹ Tiên</t>
  </si>
  <si>
    <t>Phan Thị  Trúc Phương</t>
  </si>
  <si>
    <t>Nguyễn Công Đạt</t>
  </si>
  <si>
    <t>Võ Thị Bé Sáu</t>
  </si>
  <si>
    <t>Vacancy 2</t>
  </si>
  <si>
    <t xml:space="preserve">Pham Minh Thuộc </t>
  </si>
  <si>
    <t>MTE</t>
  </si>
  <si>
    <t>Total Direct Coop</t>
  </si>
  <si>
    <t xml:space="preserve">Phan Thị Trúc Phương </t>
  </si>
  <si>
    <t xml:space="preserve">SELL IN </t>
  </si>
  <si>
    <t xml:space="preserve">NORTH </t>
  </si>
  <si>
    <t xml:space="preserve">SOUTH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</si>
</sst>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_ "/>
  </numFmts>
  <fonts count="28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b/>
      <sz val="16"/>
      <name val="Arial"/>
      <charset val="134"/>
    </font>
    <font>
      <b/>
      <sz val="10"/>
      <name val="Arial"/>
      <charset val="134"/>
    </font>
    <font>
      <b/>
      <sz val="10"/>
      <name val="Calibri"/>
      <charset val="163"/>
      <scheme val="minor"/>
    </font>
    <font>
      <sz val="10"/>
      <name val="Calibri"/>
      <charset val="163"/>
      <scheme val="minor"/>
    </font>
    <font>
      <b/>
      <sz val="11"/>
      <color rgb="FFFF0000"/>
      <name val="Calibri"/>
      <charset val="163"/>
      <scheme val="minor"/>
    </font>
    <font>
      <b/>
      <sz val="10"/>
      <color theme="1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20" borderId="1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1" fillId="0" borderId="0" applyProtection="0"/>
    <xf numFmtId="43" fontId="0" fillId="0" borderId="0" applyFont="0" applyFill="0" applyBorder="0" applyAlignment="0" applyProtection="0"/>
    <xf numFmtId="0" fontId="0" fillId="0" borderId="0"/>
    <xf numFmtId="0" fontId="1" fillId="0" borderId="0"/>
    <xf numFmtId="9" fontId="1" fillId="0" borderId="0" applyProtection="0"/>
  </cellStyleXfs>
  <cellXfs count="42">
    <xf numFmtId="0" fontId="0" fillId="0" borderId="0" xfId="0"/>
    <xf numFmtId="0" fontId="1" fillId="0" borderId="0" xfId="52" applyAlignment="1">
      <alignment vertical="center"/>
    </xf>
    <xf numFmtId="0" fontId="1" fillId="0" borderId="0" xfId="52" applyFill="1"/>
    <xf numFmtId="0" fontId="2" fillId="0" borderId="0" xfId="52" applyFont="1"/>
    <xf numFmtId="0" fontId="1" fillId="0" borderId="0" xfId="52"/>
    <xf numFmtId="0" fontId="1" fillId="0" borderId="0" xfId="52" applyAlignment="1">
      <alignment horizontal="center"/>
    </xf>
    <xf numFmtId="176" fontId="1" fillId="0" borderId="0" xfId="2" applyNumberFormat="1" applyFont="1"/>
    <xf numFmtId="0" fontId="3" fillId="0" borderId="0" xfId="52" applyFont="1"/>
    <xf numFmtId="176" fontId="4" fillId="2" borderId="1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0" fontId="5" fillId="3" borderId="3" xfId="52" applyFont="1" applyFill="1" applyBorder="1" applyAlignment="1" applyProtection="1">
      <alignment horizontal="center" vertical="center"/>
    </xf>
    <xf numFmtId="0" fontId="5" fillId="3" borderId="4" xfId="52" applyFont="1" applyFill="1" applyBorder="1" applyAlignment="1" applyProtection="1">
      <alignment horizontal="center" vertical="center" wrapText="1"/>
    </xf>
    <xf numFmtId="0" fontId="5" fillId="3" borderId="4" xfId="52" applyFont="1" applyFill="1" applyBorder="1" applyAlignment="1" applyProtection="1">
      <alignment horizontal="center" vertical="center"/>
    </xf>
    <xf numFmtId="0" fontId="5" fillId="3" borderId="4" xfId="52" applyNumberFormat="1" applyFont="1" applyFill="1" applyBorder="1" applyAlignment="1" applyProtection="1">
      <alignment horizontal="center" vertical="center" wrapText="1"/>
    </xf>
    <xf numFmtId="0" fontId="5" fillId="3" borderId="3" xfId="52" applyNumberFormat="1" applyFont="1" applyFill="1" applyBorder="1" applyAlignment="1" applyProtection="1">
      <alignment horizontal="center" vertical="center" wrapText="1"/>
    </xf>
    <xf numFmtId="176" fontId="5" fillId="2" borderId="5" xfId="2" applyNumberFormat="1" applyFont="1" applyFill="1" applyBorder="1" applyAlignment="1" applyProtection="1">
      <alignment horizontal="center" vertical="center" wrapText="1"/>
    </xf>
    <xf numFmtId="0" fontId="6" fillId="0" borderId="4" xfId="52" applyFont="1" applyFill="1" applyBorder="1" applyProtection="1"/>
    <xf numFmtId="0" fontId="6" fillId="0" borderId="4" xfId="52" applyFont="1" applyFill="1" applyBorder="1" applyAlignment="1" applyProtection="1">
      <alignment horizontal="center"/>
    </xf>
    <xf numFmtId="0" fontId="5" fillId="0" borderId="4" xfId="52" applyNumberFormat="1" applyFont="1" applyFill="1" applyBorder="1" applyProtection="1"/>
    <xf numFmtId="176" fontId="5" fillId="0" borderId="1" xfId="2" applyNumberFormat="1" applyFont="1" applyFill="1" applyBorder="1" applyProtection="1"/>
    <xf numFmtId="0" fontId="7" fillId="4" borderId="4" xfId="52" applyFont="1" applyFill="1" applyBorder="1" applyProtection="1"/>
    <xf numFmtId="0" fontId="7" fillId="4" borderId="4" xfId="52" applyFont="1" applyFill="1" applyBorder="1" applyAlignment="1" applyProtection="1">
      <alignment horizontal="center"/>
    </xf>
    <xf numFmtId="0" fontId="7" fillId="4" borderId="4" xfId="52" applyNumberFormat="1" applyFont="1" applyFill="1" applyBorder="1" applyProtection="1"/>
    <xf numFmtId="176" fontId="7" fillId="4" borderId="1" xfId="2" applyNumberFormat="1" applyFont="1" applyFill="1" applyBorder="1" applyProtection="1"/>
    <xf numFmtId="176" fontId="4" fillId="2" borderId="6" xfId="2" applyNumberFormat="1" applyFont="1" applyFill="1" applyBorder="1" applyAlignment="1">
      <alignment horizontal="center" vertical="center"/>
    </xf>
    <xf numFmtId="176" fontId="4" fillId="5" borderId="1" xfId="49" applyNumberFormat="1" applyFont="1" applyFill="1" applyBorder="1" applyAlignment="1" applyProtection="1">
      <alignment horizontal="center" vertical="center" wrapText="1"/>
    </xf>
    <xf numFmtId="176" fontId="4" fillId="5" borderId="2" xfId="49" applyNumberFormat="1" applyFont="1" applyFill="1" applyBorder="1" applyAlignment="1" applyProtection="1">
      <alignment horizontal="center" vertical="center" wrapText="1"/>
    </xf>
    <xf numFmtId="176" fontId="4" fillId="5" borderId="6" xfId="49" applyNumberFormat="1" applyFont="1" applyFill="1" applyBorder="1" applyAlignment="1" applyProtection="1">
      <alignment horizontal="center" vertical="center" wrapText="1"/>
    </xf>
    <xf numFmtId="176" fontId="4" fillId="5" borderId="4" xfId="49" applyNumberFormat="1" applyFont="1" applyFill="1" applyBorder="1" applyAlignment="1" applyProtection="1">
      <alignment vertical="center"/>
    </xf>
    <xf numFmtId="176" fontId="4" fillId="5" borderId="4" xfId="49" applyNumberFormat="1" applyFont="1" applyFill="1" applyBorder="1" applyAlignment="1" applyProtection="1">
      <alignment horizontal="center" vertical="center"/>
    </xf>
    <xf numFmtId="176" fontId="4" fillId="0" borderId="4" xfId="2" applyNumberFormat="1" applyFont="1" applyFill="1" applyBorder="1" applyProtection="1"/>
    <xf numFmtId="176" fontId="4" fillId="0" borderId="4" xfId="49" applyNumberFormat="1" applyFont="1" applyFill="1" applyBorder="1" applyProtection="1"/>
    <xf numFmtId="176" fontId="7" fillId="4" borderId="4" xfId="2" applyNumberFormat="1" applyFont="1" applyFill="1" applyBorder="1" applyProtection="1"/>
    <xf numFmtId="0" fontId="8" fillId="0" borderId="4" xfId="52" applyFont="1" applyBorder="1" applyAlignment="1">
      <alignment vertical="center"/>
    </xf>
    <xf numFmtId="0" fontId="4" fillId="0" borderId="4" xfId="52" applyFont="1" applyBorder="1" applyAlignment="1">
      <alignment vertical="center"/>
    </xf>
    <xf numFmtId="176" fontId="1" fillId="0" borderId="4" xfId="2" applyNumberFormat="1" applyFont="1" applyBorder="1"/>
    <xf numFmtId="9" fontId="1" fillId="0" borderId="4" xfId="2" applyNumberFormat="1" applyFont="1" applyBorder="1"/>
    <xf numFmtId="176" fontId="2" fillId="0" borderId="4" xfId="2" applyNumberFormat="1" applyFont="1" applyFill="1" applyBorder="1" applyAlignment="1" applyProtection="1"/>
    <xf numFmtId="10" fontId="2" fillId="0" borderId="4" xfId="52" applyNumberFormat="1" applyFont="1" applyBorder="1"/>
    <xf numFmtId="176" fontId="1" fillId="0" borderId="0" xfId="2" applyNumberFormat="1" applyFont="1" applyFill="1" applyBorder="1" applyAlignment="1" applyProtection="1"/>
    <xf numFmtId="178" fontId="1" fillId="0" borderId="0" xfId="52" applyNumberFormat="1"/>
    <xf numFmtId="10" fontId="1" fillId="0" borderId="0" xfId="52" applyNumberFormat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10 2" xfId="49"/>
    <cellStyle name="Comma 2" xfId="50"/>
    <cellStyle name="Normal 2 2" xfId="51"/>
    <cellStyle name="Normal 2 3" xfId="52"/>
    <cellStyle name="Percent 2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A\F.%20HELEN%20S\Marketing%20Division\HSO%20Mkt%20Data%201998\In%20use\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ttny\Work\NBT\3.%20Sales%20target\2017\01.2017\2%20V2\3.%20VN-%20ASO%20distribution%20Jan'2017%20nh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W19"/>
  <sheetViews>
    <sheetView showGridLines="0" tabSelected="1" zoomScale="85" zoomScaleNormal="85" workbookViewId="0">
      <pane xSplit="5" ySplit="3" topLeftCell="F4" activePane="bottomRight" state="frozen"/>
      <selection/>
      <selection pane="topRight"/>
      <selection pane="bottomLeft"/>
      <selection pane="bottomRight" activeCell="E27" sqref="E27"/>
    </sheetView>
  </sheetViews>
  <sheetFormatPr defaultColWidth="9.13636363636364" defaultRowHeight="12.5"/>
  <cols>
    <col min="1" max="1" width="9.13636363636364" style="4"/>
    <col min="2" max="2" width="9.13636363636364" style="4" hidden="1" customWidth="1"/>
    <col min="3" max="3" width="13.4272727272727" style="4" hidden="1" customWidth="1"/>
    <col min="4" max="4" width="19.1454545454545" style="5" customWidth="1"/>
    <col min="5" max="5" width="32" style="4" customWidth="1"/>
    <col min="6" max="12" width="14.5727272727273" style="6" hidden="1" customWidth="1"/>
    <col min="13" max="19" width="13.7090909090909" style="4" hidden="1" customWidth="1"/>
    <col min="20" max="21" width="13.7090909090909" style="4" customWidth="1"/>
    <col min="22" max="22" width="11.5727272727273" style="4" customWidth="1"/>
    <col min="23" max="23" width="13.5727272727273" style="4" customWidth="1"/>
    <col min="24" max="16384" width="9.13636363636364" style="4"/>
  </cols>
  <sheetData>
    <row r="1" ht="22.5" customHeight="1" spans="1:1">
      <c r="A1" s="7" t="s">
        <v>0</v>
      </c>
    </row>
    <row r="2" ht="27.75" customHeight="1" spans="1:21">
      <c r="A2" s="7"/>
      <c r="F2" s="8" t="s">
        <v>1</v>
      </c>
      <c r="G2" s="9"/>
      <c r="H2" s="9"/>
      <c r="I2" s="9"/>
      <c r="J2" s="9"/>
      <c r="K2" s="9"/>
      <c r="L2" s="24"/>
      <c r="M2" s="25" t="s">
        <v>2</v>
      </c>
      <c r="N2" s="26"/>
      <c r="O2" s="27"/>
      <c r="P2" s="25" t="s">
        <v>3</v>
      </c>
      <c r="Q2" s="26"/>
      <c r="R2" s="27"/>
      <c r="S2" s="25" t="s">
        <v>4</v>
      </c>
      <c r="T2" s="26"/>
      <c r="U2" s="27"/>
    </row>
    <row r="3" s="1" customFormat="1" ht="32.25" customHeight="1" spans="1:23">
      <c r="A3" s="10" t="s">
        <v>5</v>
      </c>
      <c r="B3" s="11" t="s">
        <v>6</v>
      </c>
      <c r="C3" s="12" t="s">
        <v>5</v>
      </c>
      <c r="D3" s="13" t="s">
        <v>7</v>
      </c>
      <c r="E3" s="14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5" t="s">
        <v>14</v>
      </c>
      <c r="L3" s="15" t="s">
        <v>15</v>
      </c>
      <c r="M3" s="28" t="s">
        <v>16</v>
      </c>
      <c r="N3" s="29" t="s">
        <v>17</v>
      </c>
      <c r="O3" s="29" t="s">
        <v>18</v>
      </c>
      <c r="P3" s="28" t="s">
        <v>16</v>
      </c>
      <c r="Q3" s="29" t="s">
        <v>17</v>
      </c>
      <c r="R3" s="29" t="s">
        <v>18</v>
      </c>
      <c r="S3" s="29" t="s">
        <v>19</v>
      </c>
      <c r="T3" s="28" t="s">
        <v>20</v>
      </c>
      <c r="U3" s="29" t="s">
        <v>21</v>
      </c>
      <c r="V3" s="33" t="s">
        <v>22</v>
      </c>
      <c r="W3" s="34" t="s">
        <v>23</v>
      </c>
    </row>
    <row r="4" ht="12" customHeight="1" spans="1:23">
      <c r="A4" s="16">
        <v>1</v>
      </c>
      <c r="B4" s="17"/>
      <c r="C4" s="16"/>
      <c r="D4" s="17" t="s">
        <v>24</v>
      </c>
      <c r="E4" s="18" t="s">
        <v>25</v>
      </c>
      <c r="F4" s="19"/>
      <c r="G4" s="19"/>
      <c r="H4" s="19"/>
      <c r="I4" s="19"/>
      <c r="J4" s="19"/>
      <c r="K4" s="19"/>
      <c r="L4" s="19" t="e">
        <f t="shared" ref="L4:L14" si="0">AVERAGE(F4,G4,H4,I4,J4)</f>
        <v>#DIV/0!</v>
      </c>
      <c r="M4" s="30">
        <f>+P4</f>
        <v>92181.6615547389</v>
      </c>
      <c r="N4" s="30">
        <f>+Q4</f>
        <v>32962.9066587961</v>
      </c>
      <c r="O4" s="31">
        <f t="shared" ref="O4:O13" si="1">SUM(M4:N4)</f>
        <v>125144.568213535</v>
      </c>
      <c r="P4" s="31">
        <v>92181.6615547389</v>
      </c>
      <c r="Q4" s="31">
        <v>32962.9066587961</v>
      </c>
      <c r="R4" s="31">
        <f>SUM(P4:Q4)</f>
        <v>125144.568213535</v>
      </c>
      <c r="S4" s="31">
        <v>11</v>
      </c>
      <c r="T4" s="31">
        <f>+U4</f>
        <v>153805.20808613</v>
      </c>
      <c r="U4" s="31">
        <v>153805.20808613</v>
      </c>
      <c r="V4" s="35">
        <v>78652.6931681609</v>
      </c>
      <c r="W4" s="36">
        <v>0.51</v>
      </c>
    </row>
    <row r="5" ht="12" customHeight="1" spans="1:23">
      <c r="A5" s="16">
        <f>+A4+1</f>
        <v>2</v>
      </c>
      <c r="B5" s="17"/>
      <c r="C5" s="16"/>
      <c r="D5" s="17" t="s">
        <v>24</v>
      </c>
      <c r="E5" s="18" t="s">
        <v>26</v>
      </c>
      <c r="F5" s="19"/>
      <c r="G5" s="19"/>
      <c r="H5" s="19"/>
      <c r="I5" s="19"/>
      <c r="J5" s="19"/>
      <c r="K5" s="19"/>
      <c r="L5" s="19" t="e">
        <f t="shared" si="0"/>
        <v>#DIV/0!</v>
      </c>
      <c r="M5" s="30">
        <f t="shared" ref="M5:N13" si="2">+P5</f>
        <v>87100.1463786268</v>
      </c>
      <c r="N5" s="30">
        <f t="shared" si="2"/>
        <v>31145.8260419971</v>
      </c>
      <c r="O5" s="31">
        <f t="shared" si="1"/>
        <v>118245.972420624</v>
      </c>
      <c r="P5" s="31">
        <v>87100.1463786268</v>
      </c>
      <c r="Q5" s="31">
        <v>31145.8260419971</v>
      </c>
      <c r="R5" s="31">
        <f t="shared" ref="R5:R13" si="3">SUM(P5:Q5)</f>
        <v>118245.972420624</v>
      </c>
      <c r="S5" s="31">
        <v>23</v>
      </c>
      <c r="T5" s="31">
        <f t="shared" ref="T5:T13" si="4">+U5</f>
        <v>177296.188239633</v>
      </c>
      <c r="U5" s="31">
        <v>177296.188239633</v>
      </c>
      <c r="V5" s="35">
        <v>180842.112004426</v>
      </c>
      <c r="W5" s="36">
        <v>1.02</v>
      </c>
    </row>
    <row r="6" ht="12" customHeight="1" spans="1:23">
      <c r="A6" s="16">
        <f t="shared" ref="A6:A12" si="5">+A5+1</f>
        <v>3</v>
      </c>
      <c r="B6" s="17"/>
      <c r="C6" s="16"/>
      <c r="D6" s="17" t="s">
        <v>24</v>
      </c>
      <c r="E6" s="18" t="s">
        <v>27</v>
      </c>
      <c r="F6" s="19"/>
      <c r="G6" s="19"/>
      <c r="H6" s="19"/>
      <c r="I6" s="19"/>
      <c r="J6" s="19"/>
      <c r="K6" s="19"/>
      <c r="L6" s="19" t="e">
        <f t="shared" si="0"/>
        <v>#DIV/0!</v>
      </c>
      <c r="M6" s="30">
        <f t="shared" si="2"/>
        <v>105702.567822831</v>
      </c>
      <c r="N6" s="30">
        <f t="shared" si="2"/>
        <v>37797.7985856766</v>
      </c>
      <c r="O6" s="31">
        <f t="shared" si="1"/>
        <v>143500.366408507</v>
      </c>
      <c r="P6" s="31">
        <v>105702.567822831</v>
      </c>
      <c r="Q6" s="31">
        <v>37797.7985856766</v>
      </c>
      <c r="R6" s="31">
        <f t="shared" si="3"/>
        <v>143500.366408507</v>
      </c>
      <c r="S6" s="31">
        <v>18</v>
      </c>
      <c r="T6" s="31">
        <f t="shared" si="4"/>
        <v>197563.658798616</v>
      </c>
      <c r="U6" s="31">
        <v>197563.658798616</v>
      </c>
      <c r="V6" s="35">
        <v>197563.658798616</v>
      </c>
      <c r="W6" s="36">
        <v>1</v>
      </c>
    </row>
    <row r="7" ht="12" customHeight="1" spans="1:23">
      <c r="A7" s="16">
        <f t="shared" si="5"/>
        <v>4</v>
      </c>
      <c r="B7" s="17"/>
      <c r="C7" s="16"/>
      <c r="D7" s="17" t="s">
        <v>24</v>
      </c>
      <c r="E7" s="18" t="s">
        <v>28</v>
      </c>
      <c r="F7" s="19"/>
      <c r="G7" s="19"/>
      <c r="H7" s="19"/>
      <c r="I7" s="19"/>
      <c r="J7" s="19"/>
      <c r="K7" s="19"/>
      <c r="L7" s="19" t="e">
        <f t="shared" si="0"/>
        <v>#DIV/0!</v>
      </c>
      <c r="M7" s="30">
        <f t="shared" si="2"/>
        <v>106435.363236427</v>
      </c>
      <c r="N7" s="30">
        <f t="shared" si="2"/>
        <v>38059.8362449135</v>
      </c>
      <c r="O7" s="31">
        <f t="shared" si="1"/>
        <v>144495.199481341</v>
      </c>
      <c r="P7" s="31">
        <v>106435.363236427</v>
      </c>
      <c r="Q7" s="31">
        <v>38059.8362449135</v>
      </c>
      <c r="R7" s="31">
        <f t="shared" si="3"/>
        <v>144495.199481341</v>
      </c>
      <c r="S7" s="31">
        <v>35</v>
      </c>
      <c r="T7" s="31">
        <f t="shared" si="4"/>
        <v>192902.029207689</v>
      </c>
      <c r="U7" s="31">
        <v>192902.029207689</v>
      </c>
      <c r="V7" s="35">
        <v>196760.069791843</v>
      </c>
      <c r="W7" s="36">
        <v>1.02</v>
      </c>
    </row>
    <row r="8" ht="12" customHeight="1" spans="1:23">
      <c r="A8" s="16">
        <f t="shared" si="5"/>
        <v>5</v>
      </c>
      <c r="B8" s="17"/>
      <c r="C8" s="16"/>
      <c r="D8" s="17" t="s">
        <v>24</v>
      </c>
      <c r="E8" s="18" t="s">
        <v>29</v>
      </c>
      <c r="F8" s="19"/>
      <c r="G8" s="19"/>
      <c r="H8" s="19"/>
      <c r="I8" s="19"/>
      <c r="J8" s="19"/>
      <c r="K8" s="19"/>
      <c r="L8" s="19" t="e">
        <f t="shared" si="0"/>
        <v>#DIV/0!</v>
      </c>
      <c r="M8" s="30">
        <f t="shared" si="2"/>
        <v>108395.21374307</v>
      </c>
      <c r="N8" s="30">
        <f t="shared" si="2"/>
        <v>38760.6520929474</v>
      </c>
      <c r="O8" s="31">
        <f t="shared" si="1"/>
        <v>147155.865836017</v>
      </c>
      <c r="P8" s="31">
        <v>108395.21374307</v>
      </c>
      <c r="Q8" s="31">
        <v>38760.6520929474</v>
      </c>
      <c r="R8" s="31">
        <f t="shared" si="3"/>
        <v>147155.865836017</v>
      </c>
      <c r="S8" s="31">
        <v>53</v>
      </c>
      <c r="T8" s="31">
        <f t="shared" si="4"/>
        <v>194674.56880534</v>
      </c>
      <c r="U8" s="31">
        <v>194674.56880534</v>
      </c>
      <c r="V8" s="35">
        <v>200514.8058695</v>
      </c>
      <c r="W8" s="36">
        <v>1.03</v>
      </c>
    </row>
    <row r="9" ht="12" customHeight="1" spans="1:23">
      <c r="A9" s="16">
        <f t="shared" si="5"/>
        <v>6</v>
      </c>
      <c r="B9" s="17"/>
      <c r="C9" s="16"/>
      <c r="D9" s="17" t="s">
        <v>24</v>
      </c>
      <c r="E9" s="18" t="s">
        <v>30</v>
      </c>
      <c r="F9" s="19"/>
      <c r="G9" s="19"/>
      <c r="H9" s="19"/>
      <c r="I9" s="19"/>
      <c r="J9" s="19"/>
      <c r="K9" s="19"/>
      <c r="L9" s="19" t="e">
        <f t="shared" si="0"/>
        <v>#DIV/0!</v>
      </c>
      <c r="M9" s="30">
        <f t="shared" si="2"/>
        <v>112590.663015617</v>
      </c>
      <c r="N9" s="30">
        <f t="shared" si="2"/>
        <v>40260.8876108391</v>
      </c>
      <c r="O9" s="31">
        <f t="shared" si="1"/>
        <v>152851.550626456</v>
      </c>
      <c r="P9" s="31">
        <v>112590.663015617</v>
      </c>
      <c r="Q9" s="31">
        <v>40260.8876108391</v>
      </c>
      <c r="R9" s="31">
        <f t="shared" si="3"/>
        <v>152851.550626456</v>
      </c>
      <c r="S9" s="31">
        <v>57</v>
      </c>
      <c r="T9" s="31">
        <f t="shared" si="4"/>
        <v>210035.771000354</v>
      </c>
      <c r="U9" s="31">
        <v>210035.771000354</v>
      </c>
      <c r="V9" s="35">
        <v>212136.128710357</v>
      </c>
      <c r="W9" s="36">
        <v>1.01</v>
      </c>
    </row>
    <row r="10" ht="12" customHeight="1" spans="1:23">
      <c r="A10" s="16">
        <f t="shared" si="5"/>
        <v>7</v>
      </c>
      <c r="B10" s="17"/>
      <c r="C10" s="16"/>
      <c r="D10" s="17" t="s">
        <v>24</v>
      </c>
      <c r="E10" s="18" t="s">
        <v>31</v>
      </c>
      <c r="F10" s="19"/>
      <c r="G10" s="19"/>
      <c r="H10" s="19"/>
      <c r="I10" s="19"/>
      <c r="J10" s="19"/>
      <c r="K10" s="19"/>
      <c r="L10" s="19" t="e">
        <f t="shared" si="0"/>
        <v>#DIV/0!</v>
      </c>
      <c r="M10" s="30">
        <f t="shared" si="2"/>
        <v>97287.6976380809</v>
      </c>
      <c r="N10" s="30">
        <f t="shared" si="2"/>
        <v>34788.755618046</v>
      </c>
      <c r="O10" s="31">
        <f t="shared" si="1"/>
        <v>132076.453256127</v>
      </c>
      <c r="P10" s="31">
        <v>97287.6976380809</v>
      </c>
      <c r="Q10" s="31">
        <v>34788.755618046</v>
      </c>
      <c r="R10" s="31">
        <f t="shared" si="3"/>
        <v>132076.453256127</v>
      </c>
      <c r="S10" s="31">
        <v>55</v>
      </c>
      <c r="T10" s="31">
        <f t="shared" si="4"/>
        <v>169708.473124906</v>
      </c>
      <c r="U10" s="31">
        <v>169708.473124906</v>
      </c>
      <c r="V10" s="35">
        <v>169708.473124906</v>
      </c>
      <c r="W10" s="36">
        <v>1</v>
      </c>
    </row>
    <row r="11" ht="12" customHeight="1" spans="1:23">
      <c r="A11" s="16">
        <f t="shared" si="5"/>
        <v>8</v>
      </c>
      <c r="B11" s="17"/>
      <c r="C11" s="16"/>
      <c r="D11" s="17" t="s">
        <v>24</v>
      </c>
      <c r="E11" s="18" t="s">
        <v>32</v>
      </c>
      <c r="F11" s="19"/>
      <c r="G11" s="19"/>
      <c r="H11" s="19"/>
      <c r="I11" s="19"/>
      <c r="J11" s="19"/>
      <c r="K11" s="19"/>
      <c r="L11" s="19" t="e">
        <f t="shared" si="0"/>
        <v>#DIV/0!</v>
      </c>
      <c r="M11" s="30">
        <f t="shared" si="2"/>
        <v>115544.870666764</v>
      </c>
      <c r="N11" s="30">
        <f t="shared" si="2"/>
        <v>41317.2720306148</v>
      </c>
      <c r="O11" s="31">
        <f t="shared" si="1"/>
        <v>156862.142697379</v>
      </c>
      <c r="P11" s="31">
        <v>115544.870666764</v>
      </c>
      <c r="Q11" s="31">
        <v>41317.2720306148</v>
      </c>
      <c r="R11" s="31">
        <f t="shared" si="3"/>
        <v>156862.142697379</v>
      </c>
      <c r="S11" s="31">
        <v>59</v>
      </c>
      <c r="T11" s="31">
        <f t="shared" si="4"/>
        <v>211650.253867887</v>
      </c>
      <c r="U11" s="31">
        <v>211650.253867887</v>
      </c>
      <c r="V11" s="35">
        <v>211650.253867887</v>
      </c>
      <c r="W11" s="36">
        <v>1</v>
      </c>
    </row>
    <row r="12" ht="12" hidden="1" customHeight="1" spans="1:23">
      <c r="A12" s="16">
        <f t="shared" si="5"/>
        <v>9</v>
      </c>
      <c r="B12" s="17"/>
      <c r="C12" s="16"/>
      <c r="D12" s="17" t="s">
        <v>24</v>
      </c>
      <c r="E12" s="18" t="s">
        <v>33</v>
      </c>
      <c r="F12" s="19"/>
      <c r="G12" s="19"/>
      <c r="H12" s="19"/>
      <c r="I12" s="19"/>
      <c r="J12" s="19"/>
      <c r="K12" s="19"/>
      <c r="L12" s="19" t="e">
        <f t="shared" si="0"/>
        <v>#DIV/0!</v>
      </c>
      <c r="M12" s="30">
        <f t="shared" si="2"/>
        <v>0</v>
      </c>
      <c r="N12" s="30">
        <f t="shared" si="2"/>
        <v>0</v>
      </c>
      <c r="O12" s="31">
        <f t="shared" si="1"/>
        <v>0</v>
      </c>
      <c r="P12" s="31">
        <v>0</v>
      </c>
      <c r="Q12" s="31">
        <v>0</v>
      </c>
      <c r="R12" s="31">
        <f t="shared" si="3"/>
        <v>0</v>
      </c>
      <c r="S12" s="31"/>
      <c r="T12" s="31">
        <f t="shared" si="4"/>
        <v>0</v>
      </c>
      <c r="U12" s="31"/>
      <c r="V12" s="35">
        <v>0</v>
      </c>
      <c r="W12" s="35"/>
    </row>
    <row r="13" s="2" customFormat="1" ht="12" customHeight="1" spans="1:23">
      <c r="A13" s="16">
        <v>9</v>
      </c>
      <c r="B13" s="17"/>
      <c r="C13" s="16"/>
      <c r="D13" s="17" t="s">
        <v>24</v>
      </c>
      <c r="E13" s="18" t="s">
        <v>34</v>
      </c>
      <c r="F13" s="19"/>
      <c r="G13" s="19"/>
      <c r="H13" s="19"/>
      <c r="I13" s="19"/>
      <c r="J13" s="19"/>
      <c r="K13" s="19"/>
      <c r="L13" s="19" t="e">
        <f t="shared" si="0"/>
        <v>#DIV/0!</v>
      </c>
      <c r="M13" s="30">
        <f t="shared" si="2"/>
        <v>116795.674018911</v>
      </c>
      <c r="N13" s="30">
        <f t="shared" si="2"/>
        <v>41764.5422734151</v>
      </c>
      <c r="O13" s="31">
        <f t="shared" si="1"/>
        <v>158560.216292326</v>
      </c>
      <c r="P13" s="31">
        <v>116795.674018911</v>
      </c>
      <c r="Q13" s="31">
        <v>41764.5422734151</v>
      </c>
      <c r="R13" s="31">
        <f t="shared" si="3"/>
        <v>158560.216292326</v>
      </c>
      <c r="S13" s="31">
        <v>14</v>
      </c>
      <c r="T13" s="31">
        <f t="shared" si="4"/>
        <v>199205.804664304</v>
      </c>
      <c r="U13" s="31">
        <v>199205.804664304</v>
      </c>
      <c r="V13" s="35">
        <v>199205.804664304</v>
      </c>
      <c r="W13" s="36">
        <v>1</v>
      </c>
    </row>
    <row r="14" s="3" customFormat="1" ht="14.5" spans="1:23">
      <c r="A14" s="20"/>
      <c r="B14" s="21" t="s">
        <v>35</v>
      </c>
      <c r="C14" s="20" t="s">
        <v>36</v>
      </c>
      <c r="D14" s="21"/>
      <c r="E14" s="22" t="s">
        <v>37</v>
      </c>
      <c r="F14" s="23">
        <f t="shared" ref="F14:K14" si="6">SUM(F4:F13)</f>
        <v>0</v>
      </c>
      <c r="G14" s="23">
        <f t="shared" si="6"/>
        <v>0</v>
      </c>
      <c r="H14" s="23">
        <f t="shared" si="6"/>
        <v>0</v>
      </c>
      <c r="I14" s="23">
        <f t="shared" si="6"/>
        <v>0</v>
      </c>
      <c r="J14" s="23">
        <f t="shared" si="6"/>
        <v>0</v>
      </c>
      <c r="K14" s="23">
        <f t="shared" si="6"/>
        <v>0</v>
      </c>
      <c r="L14" s="23">
        <f t="shared" si="0"/>
        <v>0</v>
      </c>
      <c r="M14" s="32">
        <f t="shared" ref="M14:V14" si="7">SUM(M4:M13)</f>
        <v>942033.858075067</v>
      </c>
      <c r="N14" s="32">
        <f t="shared" si="7"/>
        <v>336858.477157246</v>
      </c>
      <c r="O14" s="32">
        <f t="shared" si="7"/>
        <v>1278892.33523231</v>
      </c>
      <c r="P14" s="32">
        <f t="shared" si="7"/>
        <v>942033.858075067</v>
      </c>
      <c r="Q14" s="32">
        <f t="shared" si="7"/>
        <v>336858.477157246</v>
      </c>
      <c r="R14" s="32">
        <f t="shared" si="7"/>
        <v>1278892.33523231</v>
      </c>
      <c r="S14" s="32">
        <f t="shared" si="7"/>
        <v>325</v>
      </c>
      <c r="T14" s="32">
        <f t="shared" si="7"/>
        <v>1706841.95579486</v>
      </c>
      <c r="U14" s="32">
        <f t="shared" si="7"/>
        <v>1706841.95579486</v>
      </c>
      <c r="V14" s="37">
        <f>SUM(V4:V13)</f>
        <v>1647034</v>
      </c>
      <c r="W14" s="38">
        <f>V14/U14</f>
        <v>0.96495987481922</v>
      </c>
    </row>
    <row r="15" spans="22:22">
      <c r="V15" s="39"/>
    </row>
    <row r="16" spans="20:21">
      <c r="T16" s="4" t="s">
        <v>38</v>
      </c>
      <c r="U16" s="39">
        <v>1751711</v>
      </c>
    </row>
    <row r="17" spans="20:21">
      <c r="T17" s="4" t="s">
        <v>39</v>
      </c>
      <c r="U17" s="39">
        <v>104677</v>
      </c>
    </row>
    <row r="18" spans="20:22">
      <c r="T18" s="4" t="s">
        <v>40</v>
      </c>
      <c r="U18" s="39">
        <f>U16-U17</f>
        <v>1647034</v>
      </c>
      <c r="V18" s="40"/>
    </row>
    <row r="19" spans="21:21">
      <c r="U19" s="41"/>
    </row>
  </sheetData>
  <mergeCells count="4">
    <mergeCell ref="F2:L2"/>
    <mergeCell ref="M2:O2"/>
    <mergeCell ref="P2:R2"/>
    <mergeCell ref="S2:U2"/>
  </mergeCells>
  <pageMargins left="0" right="0" top="0.75" bottom="0.75" header="0.3" footer="0.3"/>
  <pageSetup paperSize="1" scale="7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5" sqref="I15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TARGET MT BY MTE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LENOVO</cp:lastModifiedBy>
  <dcterms:created xsi:type="dcterms:W3CDTF">2019-07-01T09:52:00Z</dcterms:created>
  <dcterms:modified xsi:type="dcterms:W3CDTF">2019-08-10T04:53:01Z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