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T7\"/>
    </mc:Choice>
  </mc:AlternateContent>
  <bookViews>
    <workbookView showHorizontalScroll="0" showVerticalScroll="0" showSheetTabs="0" xWindow="0" yWindow="0" windowWidth="20490" windowHeight="7155" activeTab="2"/>
  </bookViews>
  <sheets>
    <sheet name="SODA" sheetId="1" r:id="rId1"/>
    <sheet name="TRANSFER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19" i="3" l="1"/>
  <c r="AD19" i="3"/>
  <c r="Z7" i="3" l="1"/>
  <c r="Z8" i="3"/>
  <c r="Z9" i="3"/>
  <c r="Z10" i="3"/>
  <c r="Z11" i="3"/>
  <c r="Z12" i="3"/>
  <c r="Z13" i="3"/>
  <c r="Z14" i="3"/>
  <c r="Z15" i="3"/>
  <c r="Z16" i="3"/>
  <c r="Z6" i="3"/>
  <c r="K7" i="3"/>
  <c r="K8" i="3"/>
  <c r="K9" i="3"/>
  <c r="K10" i="3"/>
  <c r="K11" i="3"/>
  <c r="K12" i="3"/>
  <c r="K13" i="3"/>
  <c r="K14" i="3"/>
  <c r="K15" i="3"/>
  <c r="K16" i="3"/>
  <c r="K6" i="3"/>
  <c r="AC7" i="3" l="1"/>
  <c r="AC16" i="3"/>
  <c r="AC15" i="3"/>
  <c r="AC14" i="3"/>
  <c r="AC13" i="3"/>
  <c r="AC12" i="3"/>
  <c r="AC11" i="3"/>
  <c r="AC10" i="3"/>
  <c r="AC9" i="3"/>
  <c r="AC8" i="3"/>
  <c r="AC6" i="3"/>
  <c r="AD6" i="3" s="1"/>
  <c r="AA11" i="3"/>
  <c r="AA9" i="3"/>
  <c r="AA6" i="3"/>
  <c r="AA7" i="3"/>
  <c r="AD7" i="3" s="1"/>
  <c r="AA8" i="3"/>
  <c r="AD8" i="3" s="1"/>
  <c r="AA10" i="3"/>
  <c r="AA12" i="3"/>
  <c r="AD12" i="3" s="1"/>
  <c r="AA13" i="3"/>
  <c r="AD13" i="3" s="1"/>
  <c r="AA14" i="3"/>
  <c r="AD14" i="3" s="1"/>
  <c r="AA15" i="3"/>
  <c r="AA16" i="3"/>
  <c r="AD16" i="3" s="1"/>
  <c r="AD11" i="3" l="1"/>
  <c r="AD15" i="3"/>
  <c r="AD17" i="3" s="1"/>
  <c r="AD10" i="3"/>
  <c r="AD9" i="3"/>
  <c r="L16" i="3"/>
  <c r="L7" i="3"/>
  <c r="L10" i="3"/>
  <c r="N7" i="3"/>
  <c r="N8" i="3"/>
  <c r="N9" i="3"/>
  <c r="N10" i="3"/>
  <c r="N11" i="3"/>
  <c r="N12" i="3"/>
  <c r="N13" i="3"/>
  <c r="N14" i="3"/>
  <c r="N15" i="3"/>
  <c r="N16" i="3"/>
  <c r="N6" i="3"/>
  <c r="L8" i="3"/>
  <c r="L9" i="3"/>
  <c r="L11" i="3"/>
  <c r="O11" i="3" s="1"/>
  <c r="AE11" i="3" s="1"/>
  <c r="L12" i="3"/>
  <c r="L13" i="3"/>
  <c r="O13" i="3" s="1"/>
  <c r="AE13" i="3" s="1"/>
  <c r="L14" i="3"/>
  <c r="L15" i="3"/>
  <c r="L6" i="3"/>
  <c r="O6" i="3" s="1"/>
  <c r="AE6" i="3" s="1"/>
  <c r="O9" i="3" l="1"/>
  <c r="AE9" i="3" s="1"/>
  <c r="O15" i="3"/>
  <c r="AE15" i="3" s="1"/>
  <c r="O8" i="3"/>
  <c r="O16" i="3"/>
  <c r="AE16" i="3" s="1"/>
  <c r="O10" i="3"/>
  <c r="AE10" i="3" s="1"/>
  <c r="O12" i="3"/>
  <c r="AE12" i="3" s="1"/>
  <c r="O14" i="3"/>
  <c r="AE14" i="3" s="1"/>
  <c r="O7" i="3"/>
  <c r="AE7" i="3" s="1"/>
  <c r="O17" i="3" l="1"/>
  <c r="AE17" i="3" s="1"/>
  <c r="AE8" i="3"/>
</calcChain>
</file>

<file path=xl/sharedStrings.xml><?xml version="1.0" encoding="utf-8"?>
<sst xmlns="http://schemas.openxmlformats.org/spreadsheetml/2006/main" count="1039" uniqueCount="243">
  <si>
    <t>Vendor</t>
  </si>
  <si>
    <t>ASNAME</t>
  </si>
  <si>
    <t>SKU</t>
  </si>
  <si>
    <t>IDESCR</t>
  </si>
  <si>
    <t>IMFGR</t>
  </si>
  <si>
    <t>FromDate</t>
  </si>
  <si>
    <t>ToDate</t>
  </si>
  <si>
    <t>299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</si>
  <si>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</si>
  <si>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</si>
  <si>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</si>
  <si>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</si>
  <si>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</si>
  <si>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</si>
  <si>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</si>
  <si>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</si>
  <si>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</si>
  <si>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</si>
  <si>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</si>
  <si>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</si>
  <si>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</si>
  <si>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</si>
  <si>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</si>
  <si>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</si>
  <si>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</si>
  <si>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</si>
  <si>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</si>
  <si>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</si>
  <si>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</si>
  <si>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</si>
  <si>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</si>
  <si>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</si>
  <si>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</si>
  <si>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</si>
  <si>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</si>
  <si>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</si>
  <si>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</si>
  <si>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</si>
  <si>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</si>
  <si>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</si>
  <si>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</si>
  <si>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</si>
  <si>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</si>
  <si>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</si>
  <si>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</si>
  <si>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</si>
  <si>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</si>
  <si>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</si>
  <si>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</si>
  <si>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</si>
  <si>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</si>
  <si>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</si>
  <si>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</si>
  <si>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</si>
  <si>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</si>
  <si>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</si>
  <si>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</si>
  <si>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</si>
  <si>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</si>
  <si>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</si>
  <si>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</si>
  <si>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</si>
  <si>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</si>
  <si>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</si>
  <si>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</si>
  <si>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</si>
  <si>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</si>
  <si>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</si>
  <si>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</si>
  <si>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</si>
  <si>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196</t>
  </si>
  <si>
    <t>197</t>
  </si>
  <si>
    <t>199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</si>
  <si>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</si>
  <si>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</si>
  <si>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</si>
  <si>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</si>
  <si>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</si>
  <si>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</si>
  <si>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</si>
  <si>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</si>
  <si>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</si>
  <si>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</si>
  <si>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</si>
  <si>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</si>
  <si>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</si>
  <si>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</si>
  <si>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</si>
  <si>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</si>
  <si>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</si>
  <si>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</si>
  <si>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</si>
  <si>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</si>
  <si>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</si>
  <si>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</si>
  <si>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</si>
  <si>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</si>
  <si>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</si>
  <si>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</si>
  <si>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</si>
  <si>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</si>
  <si>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</si>
  <si>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</si>
  <si>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</si>
  <si>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</si>
  <si>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</si>
  <si>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</si>
  <si>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</si>
  <si>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</si>
  <si>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</si>
  <si>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</si>
  <si>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</si>
  <si>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</si>
  <si>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</si>
  <si>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</si>
  <si>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</si>
  <si>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</si>
  <si>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</si>
  <si>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</si>
  <si>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</si>
  <si>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301</t>
  </si>
  <si>
    <t>304</t>
  </si>
  <si>
    <t>305</t>
  </si>
  <si>
    <t>306</t>
  </si>
  <si>
    <t>307</t>
  </si>
  <si>
    <t>130-Cty TNHH Nabati Viet Nam</t>
  </si>
  <si>
    <t>B.quyNABAsocoN.brownies8x14g</t>
  </si>
  <si>
    <t>190701</t>
  </si>
  <si>
    <t>190731</t>
  </si>
  <si>
    <t>15.00</t>
  </si>
  <si>
    <t>ASNUM</t>
  </si>
  <si>
    <t>INUMBR</t>
  </si>
  <si>
    <t>B.que NA.RICHEESEROLL'Sht 330g</t>
  </si>
  <si>
    <t>.00</t>
  </si>
  <si>
    <t>B.xop NA.RICHEESE p.mai 58g</t>
  </si>
  <si>
    <t>300.00</t>
  </si>
  <si>
    <t>600.00</t>
  </si>
  <si>
    <t>1020.00</t>
  </si>
  <si>
    <t>1500.00</t>
  </si>
  <si>
    <t>900.00</t>
  </si>
  <si>
    <t>240.00</t>
  </si>
  <si>
    <t>1200.00</t>
  </si>
  <si>
    <t>180.00</t>
  </si>
  <si>
    <t>1320.00</t>
  </si>
  <si>
    <t>780.00</t>
  </si>
  <si>
    <t>360.00</t>
  </si>
  <si>
    <t>720.00</t>
  </si>
  <si>
    <t>420.00</t>
  </si>
  <si>
    <t>60.00</t>
  </si>
  <si>
    <t>1560.00</t>
  </si>
  <si>
    <t>480.00</t>
  </si>
  <si>
    <t>660.00</t>
  </si>
  <si>
    <t>2100.00</t>
  </si>
  <si>
    <t>960.00</t>
  </si>
  <si>
    <t>120.00</t>
  </si>
  <si>
    <t>540.00</t>
  </si>
  <si>
    <t>1380.00</t>
  </si>
  <si>
    <t>1140.00</t>
  </si>
  <si>
    <t>12720.00</t>
  </si>
  <si>
    <t>B.xopNABATIRICHEESEhg20x8.5g</t>
  </si>
  <si>
    <t>108.00</t>
  </si>
  <si>
    <t>90.00</t>
  </si>
  <si>
    <t>30.00</t>
  </si>
  <si>
    <t>150.00</t>
  </si>
  <si>
    <t>12.00</t>
  </si>
  <si>
    <t>6.00</t>
  </si>
  <si>
    <t>48.00</t>
  </si>
  <si>
    <t>18.00</t>
  </si>
  <si>
    <t>66.00</t>
  </si>
  <si>
    <t>258.00</t>
  </si>
  <si>
    <t>84.00</t>
  </si>
  <si>
    <t>132.00</t>
  </si>
  <si>
    <t>210.00</t>
  </si>
  <si>
    <t>288.00</t>
  </si>
  <si>
    <t>42.00</t>
  </si>
  <si>
    <t>72.00</t>
  </si>
  <si>
    <t>126.00</t>
  </si>
  <si>
    <t>408.00</t>
  </si>
  <si>
    <t>318.00</t>
  </si>
  <si>
    <t>192.00</t>
  </si>
  <si>
    <t>24.00</t>
  </si>
  <si>
    <t>54.00</t>
  </si>
  <si>
    <t>1068.00</t>
  </si>
  <si>
    <t>B.xop NA.RICHEESEp.mai ht 350g</t>
  </si>
  <si>
    <t>B.xop NA.RICH p.mai hg 20x17g</t>
  </si>
  <si>
    <t>102.00</t>
  </si>
  <si>
    <t>36.00</t>
  </si>
  <si>
    <t>156.00</t>
  </si>
  <si>
    <t>174.00</t>
  </si>
  <si>
    <t>510.00</t>
  </si>
  <si>
    <t>198.00</t>
  </si>
  <si>
    <t>270.00</t>
  </si>
  <si>
    <t>78.00</t>
  </si>
  <si>
    <t>348.00</t>
  </si>
  <si>
    <t>1308.00</t>
  </si>
  <si>
    <t>B.quy NA.Nextar brownieht 336g</t>
  </si>
  <si>
    <t>B.xop NA.RICHOCO soco hg20x17g</t>
  </si>
  <si>
    <t>114.00</t>
  </si>
  <si>
    <t>576.00</t>
  </si>
  <si>
    <t>C-B.que ROLL'S RICHEESEhg20x8g</t>
  </si>
  <si>
    <t>B.xop NA.RICHOCO soco 58g</t>
  </si>
  <si>
    <t>840.00</t>
  </si>
  <si>
    <t>1080.00</t>
  </si>
  <si>
    <t>8520.00</t>
  </si>
  <si>
    <t>330.00</t>
  </si>
  <si>
    <t>2400.00</t>
  </si>
  <si>
    <t>B.RICH.AHH TRIP p.mai hg 160g</t>
  </si>
  <si>
    <t>40.00</t>
  </si>
  <si>
    <t>80.00</t>
  </si>
  <si>
    <t>100.00</t>
  </si>
  <si>
    <t>160.00</t>
  </si>
  <si>
    <t>20.00</t>
  </si>
  <si>
    <t>200.00</t>
  </si>
  <si>
    <t>140.00</t>
  </si>
  <si>
    <t>1620.00</t>
  </si>
  <si>
    <t>Hà tĩnh</t>
  </si>
  <si>
    <t>Hà Nội</t>
  </si>
  <si>
    <t>Vĩnh phúc</t>
  </si>
  <si>
    <t>Hải phòng</t>
  </si>
  <si>
    <t>Thanh hóa</t>
  </si>
  <si>
    <t>Bắc Giang</t>
  </si>
  <si>
    <t>Nam Định</t>
  </si>
  <si>
    <t>Việt Trì</t>
  </si>
  <si>
    <t>Tổng Coop North</t>
  </si>
  <si>
    <t>Tổng cộng
 (hộp)</t>
  </si>
  <si>
    <t>Tổng cộng 
(thùng)</t>
  </si>
  <si>
    <t>Giá (-vat)</t>
  </si>
  <si>
    <t>Giá (+vat)</t>
  </si>
  <si>
    <t>Thành tiền</t>
  </si>
  <si>
    <t>Quy nhơn</t>
  </si>
  <si>
    <t>Đà nẵng</t>
  </si>
  <si>
    <t>Tam kỳ</t>
  </si>
  <si>
    <t>Huế</t>
  </si>
  <si>
    <t>Quảng Ngãi</t>
  </si>
  <si>
    <t>Quảng Trị</t>
  </si>
  <si>
    <t>An nhơn</t>
  </si>
  <si>
    <t>Quảng Bình</t>
  </si>
  <si>
    <t>Đức phổ</t>
  </si>
  <si>
    <t>Sơn Trà</t>
  </si>
  <si>
    <t>Tổng Coop Central</t>
  </si>
  <si>
    <t>Tổng Coop North &amp; Central</t>
  </si>
  <si>
    <t>Promotion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</si>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</sst>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"/>
  <sheetViews>
    <sheetView workbookViewId="0"/>
  </sheetViews>
  <sheetFormatPr defaultRowHeight="15" x14ac:dyDescent="0.25"/>
  <sheetData>
    <row r="1" spans="1:1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25">
      <c r="A2" s="1">
        <v>19219</v>
      </c>
      <c r="B2" t="s">
        <v>125</v>
      </c>
      <c r="C2">
        <v>3429507</v>
      </c>
      <c r="D2" t="s">
        <v>126</v>
      </c>
      <c r="E2" s="1">
        <v>2</v>
      </c>
      <c r="F2" s="1" t="s">
        <v>127</v>
      </c>
      <c r="G2" s="1" t="s">
        <v>128</v>
      </c>
      <c r="H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8" max="8" width="9.140625" style="2"/>
    <col min="18" max="18" width="9.140625" style="2"/>
    <col min="21" max="21" width="9.140625" style="2"/>
    <col min="26" max="26" width="9.140625" style="2"/>
    <col min="32" max="32" width="9.140625" style="2"/>
    <col min="35" max="35" width="9.140625" style="2"/>
    <col min="48" max="48" width="9.140625" style="2"/>
    <col min="50" max="50" width="9.140625" style="2"/>
    <col min="58" max="58" width="9.140625" style="2"/>
    <col min="62" max="62" width="9.140625" style="2"/>
    <col min="64" max="64" width="9.140625" style="2"/>
    <col min="73" max="74" width="9.140625" style="2"/>
    <col min="84" max="84" width="9.140625" style="2"/>
    <col min="93" max="93" width="9.140625" style="2"/>
    <col min="97" max="97" width="9.140625" style="2"/>
    <col min="109" max="109" width="9.140625" style="2"/>
    <col min="119" max="119" width="9.140625" style="2"/>
  </cols>
  <sheetData>
    <row r="1" spans="1:125" x14ac:dyDescent="0.25">
      <c r="H1" s="2" t="s">
        <v>229</v>
      </c>
      <c r="R1" s="2" t="s">
        <v>230</v>
      </c>
      <c r="U1" s="2" t="s">
        <v>231</v>
      </c>
      <c r="Z1" s="2" t="s">
        <v>232</v>
      </c>
      <c r="AF1" s="2" t="s">
        <v>233</v>
      </c>
      <c r="AI1" s="2" t="s">
        <v>215</v>
      </c>
      <c r="AV1" s="2" t="s">
        <v>216</v>
      </c>
      <c r="AX1" s="2" t="s">
        <v>234</v>
      </c>
      <c r="BF1" s="2" t="s">
        <v>217</v>
      </c>
      <c r="BJ1" s="2" t="s">
        <v>218</v>
      </c>
      <c r="BL1" s="2" t="s">
        <v>219</v>
      </c>
      <c r="BU1" s="2" t="s">
        <v>235</v>
      </c>
      <c r="BV1" s="2" t="s">
        <v>220</v>
      </c>
      <c r="CF1" s="2" t="s">
        <v>236</v>
      </c>
      <c r="CO1" s="2" t="s">
        <v>237</v>
      </c>
      <c r="CS1" s="2" t="s">
        <v>221</v>
      </c>
      <c r="DE1" s="2" t="s">
        <v>222</v>
      </c>
      <c r="DO1" s="2" t="s">
        <v>238</v>
      </c>
    </row>
    <row r="2" spans="1:125" x14ac:dyDescent="0.25">
      <c r="A2" s="1" t="s">
        <v>130</v>
      </c>
      <c r="B2" s="1" t="s">
        <v>1</v>
      </c>
      <c r="C2" s="1" t="s">
        <v>131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3" t="s">
        <v>18</v>
      </c>
      <c r="S2" s="1" t="s">
        <v>19</v>
      </c>
      <c r="T2" s="1" t="s">
        <v>20</v>
      </c>
      <c r="U2" s="3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3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3" t="s">
        <v>32</v>
      </c>
      <c r="AG2" s="1" t="s">
        <v>33</v>
      </c>
      <c r="AH2" s="1" t="s">
        <v>34</v>
      </c>
      <c r="AI2" s="3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3" t="s">
        <v>48</v>
      </c>
      <c r="AW2" s="1" t="s">
        <v>49</v>
      </c>
      <c r="AX2" s="3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3" t="s">
        <v>58</v>
      </c>
      <c r="BG2" s="1" t="s">
        <v>59</v>
      </c>
      <c r="BH2" s="1" t="s">
        <v>60</v>
      </c>
      <c r="BI2" s="1" t="s">
        <v>61</v>
      </c>
      <c r="BJ2" s="3" t="s">
        <v>62</v>
      </c>
      <c r="BK2" s="1" t="s">
        <v>63</v>
      </c>
      <c r="BL2" s="3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3" t="s">
        <v>73</v>
      </c>
      <c r="BV2" s="3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3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3" t="s">
        <v>93</v>
      </c>
      <c r="CP2" s="1" t="s">
        <v>94</v>
      </c>
      <c r="CQ2" s="1" t="s">
        <v>95</v>
      </c>
      <c r="CR2" s="1" t="s">
        <v>96</v>
      </c>
      <c r="CS2" s="3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3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3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7</v>
      </c>
    </row>
    <row r="3" spans="1:125" x14ac:dyDescent="0.25">
      <c r="A3" s="1">
        <v>19219</v>
      </c>
      <c r="B3" t="s">
        <v>125</v>
      </c>
      <c r="C3">
        <v>3441792</v>
      </c>
      <c r="D3" t="s">
        <v>132</v>
      </c>
      <c r="E3" s="1">
        <v>2</v>
      </c>
      <c r="F3" s="1" t="s">
        <v>127</v>
      </c>
      <c r="G3" s="1" t="s">
        <v>128</v>
      </c>
      <c r="AB3" t="s">
        <v>133</v>
      </c>
      <c r="AV3" s="2" t="s">
        <v>133</v>
      </c>
    </row>
    <row r="4" spans="1:125" x14ac:dyDescent="0.25">
      <c r="A4" s="1">
        <v>19219</v>
      </c>
      <c r="B4" t="s">
        <v>125</v>
      </c>
      <c r="C4">
        <v>3373113</v>
      </c>
      <c r="D4" t="s">
        <v>134</v>
      </c>
      <c r="E4" s="1">
        <v>2</v>
      </c>
      <c r="F4" s="1" t="s">
        <v>127</v>
      </c>
      <c r="G4" s="1" t="s">
        <v>128</v>
      </c>
      <c r="I4" t="s">
        <v>135</v>
      </c>
      <c r="J4" t="s">
        <v>136</v>
      </c>
      <c r="K4" t="s">
        <v>137</v>
      </c>
      <c r="L4" t="s">
        <v>138</v>
      </c>
      <c r="M4" t="s">
        <v>136</v>
      </c>
      <c r="N4" t="s">
        <v>135</v>
      </c>
      <c r="O4" t="s">
        <v>139</v>
      </c>
      <c r="P4" t="s">
        <v>140</v>
      </c>
      <c r="Q4" t="s">
        <v>141</v>
      </c>
      <c r="R4" s="2" t="s">
        <v>142</v>
      </c>
      <c r="S4" t="s">
        <v>143</v>
      </c>
      <c r="T4" t="s">
        <v>144</v>
      </c>
      <c r="U4" s="2" t="s">
        <v>145</v>
      </c>
      <c r="V4" t="s">
        <v>146</v>
      </c>
      <c r="W4" t="s">
        <v>135</v>
      </c>
      <c r="X4" t="s">
        <v>147</v>
      </c>
      <c r="Y4" t="s">
        <v>137</v>
      </c>
      <c r="Z4" s="2" t="s">
        <v>148</v>
      </c>
      <c r="AA4" t="s">
        <v>139</v>
      </c>
      <c r="AB4" t="s">
        <v>144</v>
      </c>
      <c r="AC4" t="s">
        <v>139</v>
      </c>
      <c r="AD4" t="s">
        <v>144</v>
      </c>
      <c r="AE4" t="s">
        <v>147</v>
      </c>
      <c r="AF4" s="2" t="s">
        <v>144</v>
      </c>
      <c r="AG4" t="s">
        <v>149</v>
      </c>
      <c r="AH4" t="s">
        <v>135</v>
      </c>
      <c r="AI4" s="2" t="s">
        <v>148</v>
      </c>
      <c r="AJ4" t="s">
        <v>141</v>
      </c>
      <c r="AK4" t="s">
        <v>150</v>
      </c>
      <c r="AL4" t="s">
        <v>151</v>
      </c>
      <c r="AM4" t="s">
        <v>146</v>
      </c>
      <c r="AN4" t="s">
        <v>141</v>
      </c>
      <c r="AP4" t="s">
        <v>137</v>
      </c>
      <c r="AQ4" t="s">
        <v>150</v>
      </c>
      <c r="AR4" t="s">
        <v>136</v>
      </c>
      <c r="AS4" t="s">
        <v>139</v>
      </c>
      <c r="AT4" t="s">
        <v>152</v>
      </c>
      <c r="AU4" t="s">
        <v>140</v>
      </c>
      <c r="AV4" s="2" t="s">
        <v>153</v>
      </c>
      <c r="AX4" s="2" t="s">
        <v>150</v>
      </c>
      <c r="AY4" t="s">
        <v>146</v>
      </c>
      <c r="AZ4" t="s">
        <v>142</v>
      </c>
      <c r="BA4" t="s">
        <v>135</v>
      </c>
      <c r="BB4" t="s">
        <v>154</v>
      </c>
      <c r="BC4" t="s">
        <v>136</v>
      </c>
      <c r="BD4" t="s">
        <v>152</v>
      </c>
      <c r="BE4" t="s">
        <v>136</v>
      </c>
      <c r="BG4" t="s">
        <v>154</v>
      </c>
      <c r="BH4" t="s">
        <v>140</v>
      </c>
      <c r="BJ4" s="2" t="s">
        <v>154</v>
      </c>
      <c r="BK4" t="s">
        <v>144</v>
      </c>
      <c r="BL4" s="2" t="s">
        <v>135</v>
      </c>
      <c r="BM4" t="s">
        <v>136</v>
      </c>
      <c r="BN4" t="s">
        <v>150</v>
      </c>
      <c r="BO4" t="s">
        <v>144</v>
      </c>
      <c r="BR4" t="s">
        <v>136</v>
      </c>
      <c r="BS4" t="s">
        <v>139</v>
      </c>
      <c r="BT4" t="s">
        <v>137</v>
      </c>
      <c r="BU4" s="2" t="s">
        <v>145</v>
      </c>
      <c r="BV4" s="2" t="s">
        <v>140</v>
      </c>
      <c r="BW4" t="s">
        <v>154</v>
      </c>
      <c r="BX4" t="s">
        <v>155</v>
      </c>
      <c r="BY4" t="s">
        <v>156</v>
      </c>
      <c r="BZ4" t="s">
        <v>157</v>
      </c>
      <c r="CA4" t="s">
        <v>142</v>
      </c>
      <c r="CB4" t="s">
        <v>154</v>
      </c>
      <c r="CC4" t="s">
        <v>135</v>
      </c>
      <c r="CD4" t="s">
        <v>148</v>
      </c>
      <c r="CE4" t="s">
        <v>135</v>
      </c>
      <c r="CG4" t="s">
        <v>150</v>
      </c>
      <c r="CI4" t="s">
        <v>155</v>
      </c>
      <c r="CJ4" t="s">
        <v>136</v>
      </c>
      <c r="CK4" t="s">
        <v>135</v>
      </c>
      <c r="CL4" t="s">
        <v>146</v>
      </c>
      <c r="CM4" t="s">
        <v>136</v>
      </c>
      <c r="CN4" t="s">
        <v>154</v>
      </c>
      <c r="CO4" s="2" t="s">
        <v>142</v>
      </c>
      <c r="CP4" t="s">
        <v>138</v>
      </c>
      <c r="CQ4" t="s">
        <v>140</v>
      </c>
      <c r="CR4" t="s">
        <v>145</v>
      </c>
      <c r="CS4" s="2" t="s">
        <v>148</v>
      </c>
      <c r="CT4" t="s">
        <v>142</v>
      </c>
      <c r="CU4" t="s">
        <v>148</v>
      </c>
      <c r="CV4" t="s">
        <v>135</v>
      </c>
      <c r="CW4" t="s">
        <v>147</v>
      </c>
      <c r="CX4" t="s">
        <v>155</v>
      </c>
      <c r="CZ4" t="s">
        <v>135</v>
      </c>
      <c r="DA4" t="s">
        <v>135</v>
      </c>
      <c r="DB4" t="s">
        <v>145</v>
      </c>
      <c r="DC4" t="s">
        <v>154</v>
      </c>
      <c r="DD4" t="s">
        <v>148</v>
      </c>
      <c r="DE4" s="2" t="s">
        <v>154</v>
      </c>
      <c r="DF4" t="s">
        <v>148</v>
      </c>
      <c r="DG4" t="s">
        <v>136</v>
      </c>
      <c r="DH4" t="s">
        <v>148</v>
      </c>
      <c r="DI4" t="s">
        <v>150</v>
      </c>
      <c r="DJ4" t="s">
        <v>142</v>
      </c>
      <c r="DK4" t="s">
        <v>148</v>
      </c>
      <c r="DM4" t="s">
        <v>140</v>
      </c>
      <c r="DN4" t="s">
        <v>154</v>
      </c>
      <c r="DO4" s="2" t="s">
        <v>140</v>
      </c>
      <c r="DP4" t="s">
        <v>147</v>
      </c>
      <c r="DQ4" t="s">
        <v>143</v>
      </c>
      <c r="DR4" t="s">
        <v>139</v>
      </c>
      <c r="DS4" t="s">
        <v>155</v>
      </c>
      <c r="DU4" t="s">
        <v>158</v>
      </c>
    </row>
    <row r="5" spans="1:125" x14ac:dyDescent="0.25">
      <c r="A5" s="1">
        <v>19219</v>
      </c>
      <c r="B5" t="s">
        <v>125</v>
      </c>
      <c r="C5">
        <v>3284683</v>
      </c>
      <c r="D5" t="s">
        <v>159</v>
      </c>
      <c r="E5" s="1">
        <v>2</v>
      </c>
      <c r="F5" s="1" t="s">
        <v>127</v>
      </c>
      <c r="G5" s="1" t="s">
        <v>128</v>
      </c>
      <c r="H5" s="2" t="s">
        <v>154</v>
      </c>
      <c r="I5" t="s">
        <v>160</v>
      </c>
      <c r="J5" t="s">
        <v>140</v>
      </c>
      <c r="K5" t="s">
        <v>160</v>
      </c>
      <c r="L5" t="s">
        <v>148</v>
      </c>
      <c r="O5" t="s">
        <v>161</v>
      </c>
      <c r="P5" t="s">
        <v>148</v>
      </c>
      <c r="Q5" t="s">
        <v>162</v>
      </c>
      <c r="R5" s="2" t="s">
        <v>162</v>
      </c>
      <c r="S5" t="s">
        <v>163</v>
      </c>
      <c r="T5" t="s">
        <v>148</v>
      </c>
      <c r="U5" s="2" t="s">
        <v>164</v>
      </c>
      <c r="V5" t="s">
        <v>161</v>
      </c>
      <c r="W5" t="s">
        <v>162</v>
      </c>
      <c r="X5" t="s">
        <v>148</v>
      </c>
      <c r="Y5" t="s">
        <v>162</v>
      </c>
      <c r="Z5" s="2" t="s">
        <v>165</v>
      </c>
      <c r="AA5" t="s">
        <v>160</v>
      </c>
      <c r="AB5" t="s">
        <v>162</v>
      </c>
      <c r="AC5" t="s">
        <v>161</v>
      </c>
      <c r="AD5" t="s">
        <v>166</v>
      </c>
      <c r="AE5" t="s">
        <v>167</v>
      </c>
      <c r="AF5" s="2" t="s">
        <v>161</v>
      </c>
      <c r="AG5" t="s">
        <v>168</v>
      </c>
      <c r="AJ5" t="s">
        <v>169</v>
      </c>
      <c r="AK5" t="s">
        <v>162</v>
      </c>
      <c r="AL5" t="s">
        <v>170</v>
      </c>
      <c r="AM5" t="s">
        <v>171</v>
      </c>
      <c r="AN5" t="s">
        <v>172</v>
      </c>
      <c r="AP5" t="s">
        <v>173</v>
      </c>
      <c r="AQ5" t="s">
        <v>166</v>
      </c>
      <c r="AR5" t="s">
        <v>174</v>
      </c>
      <c r="AS5" t="s">
        <v>154</v>
      </c>
      <c r="AT5" t="s">
        <v>145</v>
      </c>
      <c r="AU5" t="s">
        <v>174</v>
      </c>
      <c r="AV5" s="2" t="s">
        <v>148</v>
      </c>
      <c r="AY5" t="s">
        <v>175</v>
      </c>
      <c r="AZ5" t="s">
        <v>148</v>
      </c>
      <c r="BA5" t="s">
        <v>148</v>
      </c>
      <c r="BB5" t="s">
        <v>148</v>
      </c>
      <c r="BC5" t="s">
        <v>142</v>
      </c>
      <c r="BD5" t="s">
        <v>154</v>
      </c>
      <c r="BE5" t="s">
        <v>154</v>
      </c>
      <c r="BH5" t="s">
        <v>166</v>
      </c>
      <c r="BJ5" s="2" t="s">
        <v>176</v>
      </c>
      <c r="BK5" t="s">
        <v>175</v>
      </c>
      <c r="BL5" s="2" t="s">
        <v>174</v>
      </c>
      <c r="BM5" t="s">
        <v>177</v>
      </c>
      <c r="BN5" t="s">
        <v>178</v>
      </c>
      <c r="BO5" t="s">
        <v>161</v>
      </c>
      <c r="BR5" t="s">
        <v>142</v>
      </c>
      <c r="BS5" t="s">
        <v>179</v>
      </c>
      <c r="BT5" t="s">
        <v>166</v>
      </c>
      <c r="BV5" s="2" t="s">
        <v>180</v>
      </c>
      <c r="BX5" t="s">
        <v>162</v>
      </c>
      <c r="BY5" t="s">
        <v>142</v>
      </c>
      <c r="BZ5" t="s">
        <v>162</v>
      </c>
      <c r="CA5" t="s">
        <v>148</v>
      </c>
      <c r="CD5" t="s">
        <v>167</v>
      </c>
      <c r="CG5" t="s">
        <v>162</v>
      </c>
      <c r="CJ5" t="s">
        <v>148</v>
      </c>
      <c r="CK5" t="s">
        <v>168</v>
      </c>
      <c r="CL5" t="s">
        <v>181</v>
      </c>
      <c r="CN5" t="s">
        <v>180</v>
      </c>
      <c r="CO5" s="2" t="s">
        <v>167</v>
      </c>
      <c r="CP5" t="s">
        <v>179</v>
      </c>
      <c r="CR5" t="s">
        <v>174</v>
      </c>
      <c r="CT5" t="s">
        <v>165</v>
      </c>
      <c r="CU5" t="s">
        <v>167</v>
      </c>
      <c r="CV5" t="s">
        <v>180</v>
      </c>
      <c r="CW5" t="s">
        <v>162</v>
      </c>
      <c r="CX5" t="s">
        <v>148</v>
      </c>
      <c r="CZ5" t="s">
        <v>162</v>
      </c>
      <c r="DA5" t="s">
        <v>168</v>
      </c>
      <c r="DD5" t="s">
        <v>167</v>
      </c>
      <c r="DE5" s="2" t="s">
        <v>167</v>
      </c>
      <c r="DF5" t="s">
        <v>180</v>
      </c>
      <c r="DG5" t="s">
        <v>162</v>
      </c>
      <c r="DH5" t="s">
        <v>164</v>
      </c>
      <c r="DJ5" t="s">
        <v>174</v>
      </c>
      <c r="DM5" t="s">
        <v>164</v>
      </c>
      <c r="DN5" t="s">
        <v>164</v>
      </c>
      <c r="DO5" s="2" t="s">
        <v>167</v>
      </c>
      <c r="DQ5" t="s">
        <v>140</v>
      </c>
      <c r="DR5" t="s">
        <v>154</v>
      </c>
      <c r="DS5" t="s">
        <v>148</v>
      </c>
      <c r="DU5" t="s">
        <v>182</v>
      </c>
    </row>
    <row r="6" spans="1:125" x14ac:dyDescent="0.25">
      <c r="A6" s="1">
        <v>19219</v>
      </c>
      <c r="B6" t="s">
        <v>125</v>
      </c>
      <c r="C6">
        <v>3360436</v>
      </c>
      <c r="D6" t="s">
        <v>183</v>
      </c>
      <c r="E6" s="1">
        <v>2</v>
      </c>
      <c r="F6" s="1" t="s">
        <v>127</v>
      </c>
      <c r="G6" s="1" t="s">
        <v>128</v>
      </c>
      <c r="CU6" t="s">
        <v>133</v>
      </c>
      <c r="CW6" t="s">
        <v>133</v>
      </c>
      <c r="DU6" t="s">
        <v>133</v>
      </c>
    </row>
    <row r="7" spans="1:125" x14ac:dyDescent="0.25">
      <c r="A7" s="1">
        <v>19219</v>
      </c>
      <c r="B7" t="s">
        <v>125</v>
      </c>
      <c r="C7">
        <v>3352387</v>
      </c>
      <c r="D7" t="s">
        <v>184</v>
      </c>
      <c r="E7" s="1">
        <v>2</v>
      </c>
      <c r="F7" s="1" t="s">
        <v>127</v>
      </c>
      <c r="G7" s="1" t="s">
        <v>128</v>
      </c>
      <c r="H7" s="2" t="s">
        <v>148</v>
      </c>
      <c r="I7" t="s">
        <v>148</v>
      </c>
      <c r="J7" t="s">
        <v>154</v>
      </c>
      <c r="K7" t="s">
        <v>163</v>
      </c>
      <c r="L7" t="s">
        <v>154</v>
      </c>
      <c r="M7" t="s">
        <v>161</v>
      </c>
      <c r="N7" t="s">
        <v>162</v>
      </c>
      <c r="O7" t="s">
        <v>142</v>
      </c>
      <c r="P7" t="s">
        <v>161</v>
      </c>
      <c r="Q7" t="s">
        <v>161</v>
      </c>
      <c r="R7" s="2" t="s">
        <v>167</v>
      </c>
      <c r="S7" t="s">
        <v>140</v>
      </c>
      <c r="T7" t="s">
        <v>135</v>
      </c>
      <c r="U7" s="2" t="s">
        <v>167</v>
      </c>
      <c r="V7" t="s">
        <v>176</v>
      </c>
      <c r="W7" t="s">
        <v>185</v>
      </c>
      <c r="X7" t="s">
        <v>148</v>
      </c>
      <c r="Y7" t="s">
        <v>163</v>
      </c>
      <c r="Z7" s="2" t="s">
        <v>186</v>
      </c>
      <c r="AA7" t="s">
        <v>148</v>
      </c>
      <c r="AB7" t="s">
        <v>154</v>
      </c>
      <c r="AC7" t="s">
        <v>161</v>
      </c>
      <c r="AD7" t="s">
        <v>160</v>
      </c>
      <c r="AE7" t="s">
        <v>187</v>
      </c>
      <c r="AF7" s="2" t="s">
        <v>154</v>
      </c>
      <c r="AG7" t="s">
        <v>154</v>
      </c>
      <c r="AH7" t="s">
        <v>175</v>
      </c>
      <c r="AI7" s="2" t="s">
        <v>180</v>
      </c>
      <c r="AJ7" t="s">
        <v>161</v>
      </c>
      <c r="AK7" t="s">
        <v>148</v>
      </c>
      <c r="AL7" t="s">
        <v>188</v>
      </c>
      <c r="AM7" t="s">
        <v>163</v>
      </c>
      <c r="AN7" t="s">
        <v>189</v>
      </c>
      <c r="AP7" t="s">
        <v>175</v>
      </c>
      <c r="AQ7" t="s">
        <v>172</v>
      </c>
      <c r="AR7" t="s">
        <v>190</v>
      </c>
      <c r="AS7" t="s">
        <v>191</v>
      </c>
      <c r="AT7" t="s">
        <v>172</v>
      </c>
      <c r="AU7" t="s">
        <v>148</v>
      </c>
      <c r="AV7" s="2" t="s">
        <v>171</v>
      </c>
      <c r="AX7" s="2" t="s">
        <v>167</v>
      </c>
      <c r="AY7" t="s">
        <v>166</v>
      </c>
      <c r="AZ7" t="s">
        <v>148</v>
      </c>
      <c r="BA7" t="s">
        <v>162</v>
      </c>
      <c r="BB7" t="s">
        <v>175</v>
      </c>
      <c r="BC7" t="s">
        <v>142</v>
      </c>
      <c r="BD7" t="s">
        <v>187</v>
      </c>
      <c r="BE7" t="s">
        <v>148</v>
      </c>
      <c r="BG7" t="s">
        <v>174</v>
      </c>
      <c r="BH7" t="s">
        <v>181</v>
      </c>
      <c r="BJ7" s="2" t="s">
        <v>168</v>
      </c>
      <c r="BK7" t="s">
        <v>192</v>
      </c>
      <c r="BL7" s="2" t="s">
        <v>164</v>
      </c>
      <c r="BM7" t="s">
        <v>162</v>
      </c>
      <c r="BN7" t="s">
        <v>160</v>
      </c>
      <c r="BO7" t="s">
        <v>142</v>
      </c>
      <c r="BR7" t="s">
        <v>162</v>
      </c>
      <c r="BS7" t="s">
        <v>192</v>
      </c>
      <c r="BT7" t="s">
        <v>193</v>
      </c>
      <c r="BU7" s="2" t="s">
        <v>186</v>
      </c>
      <c r="BV7" s="2" t="s">
        <v>180</v>
      </c>
      <c r="BW7" t="s">
        <v>171</v>
      </c>
      <c r="BY7" t="s">
        <v>161</v>
      </c>
      <c r="BZ7" t="s">
        <v>190</v>
      </c>
      <c r="CA7" t="s">
        <v>148</v>
      </c>
      <c r="CB7" t="s">
        <v>148</v>
      </c>
      <c r="CD7" t="s">
        <v>167</v>
      </c>
      <c r="CE7" t="s">
        <v>164</v>
      </c>
      <c r="CF7" s="2" t="s">
        <v>148</v>
      </c>
      <c r="CG7" t="s">
        <v>148</v>
      </c>
      <c r="CH7" t="s">
        <v>161</v>
      </c>
      <c r="CI7" t="s">
        <v>172</v>
      </c>
      <c r="CJ7" t="s">
        <v>154</v>
      </c>
      <c r="CK7" t="s">
        <v>181</v>
      </c>
      <c r="CL7" t="s">
        <v>174</v>
      </c>
      <c r="CM7" t="s">
        <v>170</v>
      </c>
      <c r="CN7" t="s">
        <v>162</v>
      </c>
      <c r="CO7" s="2" t="s">
        <v>164</v>
      </c>
      <c r="CP7" t="s">
        <v>163</v>
      </c>
      <c r="CR7" t="s">
        <v>175</v>
      </c>
      <c r="CS7" s="2" t="s">
        <v>164</v>
      </c>
      <c r="CT7" t="s">
        <v>180</v>
      </c>
      <c r="CU7" t="s">
        <v>164</v>
      </c>
      <c r="CV7" t="s">
        <v>162</v>
      </c>
      <c r="CW7" t="s">
        <v>161</v>
      </c>
      <c r="CX7" t="s">
        <v>166</v>
      </c>
      <c r="CY7" t="s">
        <v>192</v>
      </c>
      <c r="CZ7" t="s">
        <v>162</v>
      </c>
      <c r="DA7" t="s">
        <v>181</v>
      </c>
      <c r="DB7" t="s">
        <v>167</v>
      </c>
      <c r="DC7" t="s">
        <v>164</v>
      </c>
      <c r="DD7" t="s">
        <v>164</v>
      </c>
      <c r="DF7" t="s">
        <v>162</v>
      </c>
      <c r="DG7" t="s">
        <v>133</v>
      </c>
      <c r="DH7" t="s">
        <v>186</v>
      </c>
      <c r="DJ7" t="s">
        <v>180</v>
      </c>
      <c r="DM7" t="s">
        <v>164</v>
      </c>
      <c r="DN7" t="s">
        <v>164</v>
      </c>
      <c r="DQ7" t="s">
        <v>142</v>
      </c>
      <c r="DR7" t="s">
        <v>154</v>
      </c>
      <c r="DS7" t="s">
        <v>154</v>
      </c>
      <c r="DU7" t="s">
        <v>194</v>
      </c>
    </row>
    <row r="8" spans="1:125" x14ac:dyDescent="0.25">
      <c r="A8" s="1">
        <v>19219</v>
      </c>
      <c r="B8" t="s">
        <v>125</v>
      </c>
      <c r="C8">
        <v>3441793</v>
      </c>
      <c r="D8" t="s">
        <v>195</v>
      </c>
      <c r="E8" s="1">
        <v>2</v>
      </c>
      <c r="F8" s="1" t="s">
        <v>127</v>
      </c>
      <c r="G8" s="1" t="s">
        <v>128</v>
      </c>
      <c r="AB8" t="s">
        <v>133</v>
      </c>
      <c r="DU8" t="s">
        <v>133</v>
      </c>
    </row>
    <row r="9" spans="1:125" x14ac:dyDescent="0.25">
      <c r="A9" s="1">
        <v>19219</v>
      </c>
      <c r="B9" t="s">
        <v>125</v>
      </c>
      <c r="C9">
        <v>3384346</v>
      </c>
      <c r="D9" t="s">
        <v>196</v>
      </c>
      <c r="E9" s="1">
        <v>2</v>
      </c>
      <c r="F9" s="1" t="s">
        <v>127</v>
      </c>
      <c r="G9" s="1" t="s">
        <v>128</v>
      </c>
      <c r="H9" s="2" t="s">
        <v>162</v>
      </c>
      <c r="I9" t="s">
        <v>167</v>
      </c>
      <c r="J9" t="s">
        <v>162</v>
      </c>
      <c r="K9" t="s">
        <v>185</v>
      </c>
      <c r="L9" t="s">
        <v>186</v>
      </c>
      <c r="M9" t="s">
        <v>162</v>
      </c>
      <c r="N9" t="s">
        <v>162</v>
      </c>
      <c r="O9" t="s">
        <v>172</v>
      </c>
      <c r="P9" t="s">
        <v>167</v>
      </c>
      <c r="Q9" t="s">
        <v>162</v>
      </c>
      <c r="R9" s="2" t="s">
        <v>164</v>
      </c>
      <c r="S9" t="s">
        <v>148</v>
      </c>
      <c r="T9" t="s">
        <v>166</v>
      </c>
      <c r="U9" s="2" t="s">
        <v>167</v>
      </c>
      <c r="V9" t="s">
        <v>180</v>
      </c>
      <c r="X9" t="s">
        <v>186</v>
      </c>
      <c r="Y9" t="s">
        <v>164</v>
      </c>
      <c r="AA9" t="s">
        <v>162</v>
      </c>
      <c r="AB9" t="s">
        <v>162</v>
      </c>
      <c r="AD9" t="s">
        <v>162</v>
      </c>
      <c r="AE9" t="s">
        <v>180</v>
      </c>
      <c r="AF9" s="2" t="s">
        <v>162</v>
      </c>
      <c r="AG9" t="s">
        <v>186</v>
      </c>
      <c r="AH9" t="s">
        <v>186</v>
      </c>
      <c r="AI9" s="2" t="s">
        <v>180</v>
      </c>
      <c r="AJ9" t="s">
        <v>161</v>
      </c>
      <c r="AL9" t="s">
        <v>185</v>
      </c>
      <c r="AM9" t="s">
        <v>164</v>
      </c>
      <c r="AN9" t="s">
        <v>197</v>
      </c>
      <c r="AP9" t="s">
        <v>164</v>
      </c>
      <c r="AQ9" t="s">
        <v>167</v>
      </c>
      <c r="AR9" t="s">
        <v>167</v>
      </c>
      <c r="AS9" t="s">
        <v>162</v>
      </c>
      <c r="AT9" t="s">
        <v>148</v>
      </c>
      <c r="AU9" t="s">
        <v>165</v>
      </c>
      <c r="AV9" s="2" t="s">
        <v>174</v>
      </c>
      <c r="AX9" s="2" t="s">
        <v>167</v>
      </c>
      <c r="AY9" t="s">
        <v>180</v>
      </c>
      <c r="BA9" t="s">
        <v>180</v>
      </c>
      <c r="BB9" t="s">
        <v>162</v>
      </c>
      <c r="BD9" t="s">
        <v>181</v>
      </c>
      <c r="BE9" t="s">
        <v>162</v>
      </c>
      <c r="BF9" s="2" t="s">
        <v>167</v>
      </c>
      <c r="BG9" t="s">
        <v>165</v>
      </c>
      <c r="BH9" t="s">
        <v>180</v>
      </c>
      <c r="BJ9" s="2" t="s">
        <v>161</v>
      </c>
      <c r="BN9" t="s">
        <v>162</v>
      </c>
      <c r="BO9" t="s">
        <v>148</v>
      </c>
      <c r="BR9" t="s">
        <v>167</v>
      </c>
      <c r="BS9" t="s">
        <v>180</v>
      </c>
      <c r="BW9" t="s">
        <v>164</v>
      </c>
      <c r="BX9" t="s">
        <v>164</v>
      </c>
      <c r="BY9" t="s">
        <v>148</v>
      </c>
      <c r="BZ9" t="s">
        <v>164</v>
      </c>
      <c r="CB9" t="s">
        <v>164</v>
      </c>
      <c r="CD9" t="s">
        <v>165</v>
      </c>
      <c r="CE9" t="s">
        <v>164</v>
      </c>
      <c r="CF9" s="2" t="s">
        <v>164</v>
      </c>
      <c r="CH9" t="s">
        <v>162</v>
      </c>
      <c r="CI9" t="s">
        <v>167</v>
      </c>
      <c r="CJ9" t="s">
        <v>148</v>
      </c>
      <c r="CK9" t="s">
        <v>167</v>
      </c>
      <c r="CL9" t="s">
        <v>164</v>
      </c>
      <c r="CM9" t="s">
        <v>164</v>
      </c>
      <c r="CN9" t="s">
        <v>165</v>
      </c>
      <c r="CO9" s="2" t="s">
        <v>165</v>
      </c>
      <c r="CP9" t="s">
        <v>174</v>
      </c>
      <c r="CV9" t="s">
        <v>164</v>
      </c>
      <c r="CW9" t="s">
        <v>167</v>
      </c>
      <c r="CY9" t="s">
        <v>167</v>
      </c>
      <c r="CZ9" t="s">
        <v>167</v>
      </c>
      <c r="DB9" t="s">
        <v>180</v>
      </c>
      <c r="DD9" t="s">
        <v>167</v>
      </c>
      <c r="DG9" t="s">
        <v>164</v>
      </c>
      <c r="DO9" s="2" t="s">
        <v>164</v>
      </c>
      <c r="DP9" t="s">
        <v>162</v>
      </c>
      <c r="DQ9" t="s">
        <v>148</v>
      </c>
      <c r="DR9" t="s">
        <v>161</v>
      </c>
      <c r="DU9" t="s">
        <v>198</v>
      </c>
    </row>
    <row r="10" spans="1:125" x14ac:dyDescent="0.25">
      <c r="A10" s="1">
        <v>19219</v>
      </c>
      <c r="B10" t="s">
        <v>125</v>
      </c>
      <c r="C10">
        <v>3284685</v>
      </c>
      <c r="D10" t="s">
        <v>199</v>
      </c>
      <c r="E10" s="1">
        <v>2</v>
      </c>
      <c r="F10" s="1" t="s">
        <v>127</v>
      </c>
      <c r="G10" s="1" t="s">
        <v>128</v>
      </c>
      <c r="Z10" s="2" t="s">
        <v>133</v>
      </c>
    </row>
    <row r="11" spans="1:125" x14ac:dyDescent="0.25">
      <c r="A11" s="1">
        <v>19219</v>
      </c>
      <c r="B11" t="s">
        <v>125</v>
      </c>
      <c r="C11">
        <v>3384347</v>
      </c>
      <c r="D11" t="s">
        <v>200</v>
      </c>
      <c r="E11" s="1">
        <v>2</v>
      </c>
      <c r="F11" s="1" t="s">
        <v>127</v>
      </c>
      <c r="G11" s="1" t="s">
        <v>128</v>
      </c>
      <c r="H11" s="2" t="s">
        <v>142</v>
      </c>
      <c r="I11" t="s">
        <v>154</v>
      </c>
      <c r="J11" t="s">
        <v>135</v>
      </c>
      <c r="K11" t="s">
        <v>139</v>
      </c>
      <c r="L11" t="s">
        <v>140</v>
      </c>
      <c r="M11" t="s">
        <v>135</v>
      </c>
      <c r="N11" t="s">
        <v>135</v>
      </c>
      <c r="O11" t="s">
        <v>135</v>
      </c>
      <c r="P11" t="s">
        <v>154</v>
      </c>
      <c r="Q11" t="s">
        <v>144</v>
      </c>
      <c r="R11" s="2" t="s">
        <v>142</v>
      </c>
      <c r="S11" t="s">
        <v>147</v>
      </c>
      <c r="T11" t="s">
        <v>145</v>
      </c>
      <c r="U11" s="2" t="s">
        <v>142</v>
      </c>
      <c r="V11" t="s">
        <v>145</v>
      </c>
      <c r="W11" t="s">
        <v>135</v>
      </c>
      <c r="X11" t="s">
        <v>140</v>
      </c>
      <c r="Y11" t="s">
        <v>147</v>
      </c>
      <c r="Z11" s="2" t="s">
        <v>148</v>
      </c>
      <c r="AA11" t="s">
        <v>136</v>
      </c>
      <c r="AB11" t="s">
        <v>151</v>
      </c>
      <c r="AC11" t="s">
        <v>150</v>
      </c>
      <c r="AD11" t="s">
        <v>142</v>
      </c>
      <c r="AE11" t="s">
        <v>154</v>
      </c>
      <c r="AF11" s="2" t="s">
        <v>145</v>
      </c>
      <c r="AG11" t="s">
        <v>201</v>
      </c>
      <c r="AH11" t="s">
        <v>140</v>
      </c>
      <c r="AI11" s="2" t="s">
        <v>148</v>
      </c>
      <c r="AK11" t="s">
        <v>135</v>
      </c>
      <c r="AL11" t="s">
        <v>147</v>
      </c>
      <c r="AM11" t="s">
        <v>135</v>
      </c>
      <c r="AN11" t="s">
        <v>151</v>
      </c>
      <c r="AP11" t="s">
        <v>155</v>
      </c>
      <c r="AQ11" t="s">
        <v>145</v>
      </c>
      <c r="AR11" t="s">
        <v>135</v>
      </c>
      <c r="AS11" t="s">
        <v>150</v>
      </c>
      <c r="AT11" t="s">
        <v>202</v>
      </c>
      <c r="AU11" t="s">
        <v>154</v>
      </c>
      <c r="AV11" s="2" t="s">
        <v>151</v>
      </c>
      <c r="AX11" s="2" t="s">
        <v>145</v>
      </c>
      <c r="AY11" t="s">
        <v>147</v>
      </c>
      <c r="AZ11" t="s">
        <v>154</v>
      </c>
      <c r="BA11" t="s">
        <v>142</v>
      </c>
      <c r="BB11" t="s">
        <v>154</v>
      </c>
      <c r="BC11" t="s">
        <v>135</v>
      </c>
      <c r="BD11" t="s">
        <v>139</v>
      </c>
      <c r="BE11" t="s">
        <v>136</v>
      </c>
      <c r="BG11" t="s">
        <v>142</v>
      </c>
      <c r="BH11" t="s">
        <v>142</v>
      </c>
      <c r="BJ11" s="2" t="s">
        <v>148</v>
      </c>
      <c r="BK11" t="s">
        <v>136</v>
      </c>
      <c r="BL11" s="2" t="s">
        <v>154</v>
      </c>
      <c r="BM11" t="s">
        <v>135</v>
      </c>
      <c r="BN11" t="s">
        <v>150</v>
      </c>
      <c r="BO11" t="s">
        <v>150</v>
      </c>
      <c r="BR11" t="s">
        <v>154</v>
      </c>
      <c r="BS11" t="s">
        <v>135</v>
      </c>
      <c r="BT11" t="s">
        <v>150</v>
      </c>
      <c r="BU11" s="2" t="s">
        <v>154</v>
      </c>
      <c r="BV11" s="2" t="s">
        <v>140</v>
      </c>
      <c r="BW11" t="s">
        <v>154</v>
      </c>
      <c r="BX11" t="s">
        <v>140</v>
      </c>
      <c r="BY11" t="s">
        <v>136</v>
      </c>
      <c r="BZ11" t="s">
        <v>140</v>
      </c>
      <c r="CA11" t="s">
        <v>142</v>
      </c>
      <c r="CB11" t="s">
        <v>154</v>
      </c>
      <c r="CC11" t="s">
        <v>142</v>
      </c>
      <c r="CD11" t="s">
        <v>154</v>
      </c>
      <c r="CE11" t="s">
        <v>135</v>
      </c>
      <c r="CF11" s="2" t="s">
        <v>145</v>
      </c>
      <c r="CG11" t="s">
        <v>135</v>
      </c>
      <c r="CI11" t="s">
        <v>140</v>
      </c>
      <c r="CJ11" t="s">
        <v>135</v>
      </c>
      <c r="CK11" t="s">
        <v>142</v>
      </c>
      <c r="CL11" t="s">
        <v>145</v>
      </c>
      <c r="CM11" t="s">
        <v>135</v>
      </c>
      <c r="CN11" t="s">
        <v>148</v>
      </c>
      <c r="CO11" s="2" t="s">
        <v>154</v>
      </c>
      <c r="CP11" t="s">
        <v>151</v>
      </c>
      <c r="CQ11" t="s">
        <v>142</v>
      </c>
      <c r="CR11" t="s">
        <v>135</v>
      </c>
      <c r="CS11" s="2" t="s">
        <v>154</v>
      </c>
      <c r="CU11" t="s">
        <v>148</v>
      </c>
      <c r="CV11" t="s">
        <v>142</v>
      </c>
      <c r="CW11" t="s">
        <v>154</v>
      </c>
      <c r="CX11" t="s">
        <v>135</v>
      </c>
      <c r="CZ11" t="s">
        <v>135</v>
      </c>
      <c r="DA11" t="s">
        <v>142</v>
      </c>
      <c r="DB11" t="s">
        <v>140</v>
      </c>
      <c r="DC11" t="s">
        <v>148</v>
      </c>
      <c r="DD11" t="s">
        <v>148</v>
      </c>
      <c r="DE11" s="2" t="s">
        <v>154</v>
      </c>
      <c r="DI11" t="s">
        <v>142</v>
      </c>
      <c r="DJ11" t="s">
        <v>154</v>
      </c>
      <c r="DK11" t="s">
        <v>148</v>
      </c>
      <c r="DM11" t="s">
        <v>135</v>
      </c>
      <c r="DN11" t="s">
        <v>148</v>
      </c>
      <c r="DO11" s="2" t="s">
        <v>148</v>
      </c>
      <c r="DP11" t="s">
        <v>140</v>
      </c>
      <c r="DQ11" t="s">
        <v>136</v>
      </c>
      <c r="DR11" t="s">
        <v>136</v>
      </c>
      <c r="DS11" t="s">
        <v>135</v>
      </c>
      <c r="DU11" t="s">
        <v>203</v>
      </c>
    </row>
    <row r="12" spans="1:125" x14ac:dyDescent="0.25">
      <c r="A12" s="1">
        <v>19219</v>
      </c>
      <c r="B12" t="s">
        <v>125</v>
      </c>
      <c r="C12">
        <v>3429507</v>
      </c>
      <c r="D12" t="s">
        <v>126</v>
      </c>
      <c r="E12" s="1">
        <v>2</v>
      </c>
      <c r="F12" s="1" t="s">
        <v>127</v>
      </c>
      <c r="G12" s="1" t="s">
        <v>128</v>
      </c>
      <c r="J12" t="s">
        <v>163</v>
      </c>
      <c r="K12" t="s">
        <v>161</v>
      </c>
      <c r="L12" t="s">
        <v>161</v>
      </c>
      <c r="O12" t="s">
        <v>140</v>
      </c>
      <c r="P12" t="s">
        <v>148</v>
      </c>
      <c r="Q12" t="s">
        <v>163</v>
      </c>
      <c r="R12" s="2" t="s">
        <v>162</v>
      </c>
      <c r="X12" t="s">
        <v>148</v>
      </c>
      <c r="Y12" t="s">
        <v>148</v>
      </c>
      <c r="AA12" t="s">
        <v>161</v>
      </c>
      <c r="AB12" t="s">
        <v>162</v>
      </c>
      <c r="AD12" t="s">
        <v>148</v>
      </c>
      <c r="AF12" s="2" t="s">
        <v>161</v>
      </c>
      <c r="AH12" t="s">
        <v>148</v>
      </c>
      <c r="AJ12" t="s">
        <v>204</v>
      </c>
      <c r="AL12" t="s">
        <v>162</v>
      </c>
      <c r="AM12" t="s">
        <v>162</v>
      </c>
      <c r="AN12" t="s">
        <v>142</v>
      </c>
      <c r="AP12" t="s">
        <v>154</v>
      </c>
      <c r="AQ12" t="s">
        <v>148</v>
      </c>
      <c r="AR12" t="s">
        <v>148</v>
      </c>
      <c r="AT12" t="s">
        <v>148</v>
      </c>
      <c r="AU12" t="s">
        <v>148</v>
      </c>
      <c r="AV12" s="2" t="s">
        <v>148</v>
      </c>
      <c r="AY12" t="s">
        <v>148</v>
      </c>
      <c r="BA12" t="s">
        <v>163</v>
      </c>
      <c r="BB12" t="s">
        <v>142</v>
      </c>
      <c r="BC12" t="s">
        <v>161</v>
      </c>
      <c r="BE12" t="s">
        <v>148</v>
      </c>
      <c r="BG12" t="s">
        <v>148</v>
      </c>
      <c r="BH12" t="s">
        <v>148</v>
      </c>
      <c r="BJ12" s="2" t="s">
        <v>135</v>
      </c>
      <c r="BK12" t="s">
        <v>148</v>
      </c>
      <c r="BM12" t="s">
        <v>154</v>
      </c>
      <c r="BR12" t="s">
        <v>161</v>
      </c>
      <c r="BS12" t="s">
        <v>145</v>
      </c>
      <c r="BT12" t="s">
        <v>161</v>
      </c>
      <c r="BU12" s="2" t="s">
        <v>161</v>
      </c>
      <c r="BX12" t="s">
        <v>161</v>
      </c>
      <c r="BY12" t="s">
        <v>172</v>
      </c>
      <c r="CA12" t="s">
        <v>163</v>
      </c>
      <c r="CC12" t="s">
        <v>162</v>
      </c>
      <c r="CE12" t="s">
        <v>161</v>
      </c>
      <c r="CG12" t="s">
        <v>148</v>
      </c>
      <c r="CH12" t="s">
        <v>163</v>
      </c>
      <c r="CJ12" t="s">
        <v>148</v>
      </c>
      <c r="CK12" t="s">
        <v>154</v>
      </c>
      <c r="CL12" t="s">
        <v>148</v>
      </c>
      <c r="CN12" t="s">
        <v>148</v>
      </c>
      <c r="CP12" t="s">
        <v>163</v>
      </c>
      <c r="CQ12" t="s">
        <v>161</v>
      </c>
      <c r="CR12" t="s">
        <v>148</v>
      </c>
      <c r="CS12" s="2" t="s">
        <v>148</v>
      </c>
      <c r="CT12" t="s">
        <v>162</v>
      </c>
      <c r="CV12" t="s">
        <v>148</v>
      </c>
      <c r="CX12" t="s">
        <v>148</v>
      </c>
      <c r="CZ12" t="s">
        <v>162</v>
      </c>
      <c r="DA12" t="s">
        <v>162</v>
      </c>
      <c r="DI12" t="s">
        <v>162</v>
      </c>
      <c r="DK12" t="s">
        <v>162</v>
      </c>
      <c r="DM12" t="s">
        <v>161</v>
      </c>
      <c r="DN12" t="s">
        <v>148</v>
      </c>
      <c r="DO12" s="2" t="s">
        <v>162</v>
      </c>
      <c r="DP12" t="s">
        <v>162</v>
      </c>
      <c r="DQ12" t="s">
        <v>133</v>
      </c>
      <c r="DR12" t="s">
        <v>148</v>
      </c>
      <c r="DS12" t="s">
        <v>142</v>
      </c>
      <c r="DU12" t="s">
        <v>205</v>
      </c>
    </row>
    <row r="13" spans="1:125" x14ac:dyDescent="0.25">
      <c r="A13" s="1">
        <v>19219</v>
      </c>
      <c r="B13" t="s">
        <v>125</v>
      </c>
      <c r="C13">
        <v>3408152</v>
      </c>
      <c r="D13" t="s">
        <v>206</v>
      </c>
      <c r="E13" s="1">
        <v>2</v>
      </c>
      <c r="F13" s="1" t="s">
        <v>127</v>
      </c>
      <c r="G13" s="1" t="s">
        <v>128</v>
      </c>
      <c r="H13" s="2" t="s">
        <v>207</v>
      </c>
      <c r="I13" t="s">
        <v>208</v>
      </c>
      <c r="J13" t="s">
        <v>209</v>
      </c>
      <c r="K13" t="s">
        <v>210</v>
      </c>
      <c r="L13" t="s">
        <v>207</v>
      </c>
      <c r="N13" t="s">
        <v>148</v>
      </c>
      <c r="O13" t="s">
        <v>148</v>
      </c>
      <c r="P13" t="s">
        <v>211</v>
      </c>
      <c r="Q13" t="s">
        <v>148</v>
      </c>
      <c r="R13" s="2" t="s">
        <v>211</v>
      </c>
      <c r="S13" t="s">
        <v>154</v>
      </c>
      <c r="T13" t="s">
        <v>208</v>
      </c>
      <c r="V13" t="s">
        <v>209</v>
      </c>
      <c r="W13" t="s">
        <v>148</v>
      </c>
      <c r="X13" t="s">
        <v>154</v>
      </c>
      <c r="Y13" t="s">
        <v>154</v>
      </c>
      <c r="Z13" s="2" t="s">
        <v>148</v>
      </c>
      <c r="AB13" t="s">
        <v>208</v>
      </c>
      <c r="AC13" t="s">
        <v>212</v>
      </c>
      <c r="AD13" t="s">
        <v>207</v>
      </c>
      <c r="AE13" t="s">
        <v>154</v>
      </c>
      <c r="AF13" s="2" t="s">
        <v>148</v>
      </c>
      <c r="AH13" t="s">
        <v>209</v>
      </c>
      <c r="AL13" t="s">
        <v>154</v>
      </c>
      <c r="AM13" t="s">
        <v>211</v>
      </c>
      <c r="AN13" t="s">
        <v>212</v>
      </c>
      <c r="AP13" t="s">
        <v>210</v>
      </c>
      <c r="AQ13" t="s">
        <v>210</v>
      </c>
      <c r="AR13" t="s">
        <v>148</v>
      </c>
      <c r="AS13" t="s">
        <v>148</v>
      </c>
      <c r="AT13" t="s">
        <v>208</v>
      </c>
      <c r="AU13" t="s">
        <v>207</v>
      </c>
      <c r="AV13" s="2" t="s">
        <v>148</v>
      </c>
      <c r="AX13" s="2" t="s">
        <v>211</v>
      </c>
      <c r="AY13" t="s">
        <v>209</v>
      </c>
      <c r="AZ13" t="s">
        <v>209</v>
      </c>
      <c r="BA13" t="s">
        <v>207</v>
      </c>
      <c r="BB13" t="s">
        <v>209</v>
      </c>
      <c r="BC13" t="s">
        <v>209</v>
      </c>
      <c r="BD13" t="s">
        <v>208</v>
      </c>
      <c r="BE13" t="s">
        <v>207</v>
      </c>
      <c r="BH13" t="s">
        <v>209</v>
      </c>
      <c r="BK13" t="s">
        <v>210</v>
      </c>
      <c r="BN13" t="s">
        <v>207</v>
      </c>
      <c r="BO13" t="s">
        <v>207</v>
      </c>
      <c r="BR13" t="s">
        <v>208</v>
      </c>
      <c r="BS13" t="s">
        <v>209</v>
      </c>
      <c r="BT13" t="s">
        <v>207</v>
      </c>
      <c r="BU13" s="2" t="s">
        <v>207</v>
      </c>
      <c r="BW13" t="s">
        <v>211</v>
      </c>
      <c r="BX13" t="s">
        <v>207</v>
      </c>
      <c r="BY13" t="s">
        <v>213</v>
      </c>
      <c r="BZ13" t="s">
        <v>207</v>
      </c>
      <c r="CA13" t="s">
        <v>208</v>
      </c>
      <c r="CB13" t="s">
        <v>207</v>
      </c>
      <c r="CD13" t="s">
        <v>211</v>
      </c>
      <c r="CE13" t="s">
        <v>207</v>
      </c>
      <c r="CF13" s="2" t="s">
        <v>209</v>
      </c>
      <c r="CG13" t="s">
        <v>211</v>
      </c>
      <c r="CH13" t="s">
        <v>209</v>
      </c>
      <c r="CI13" t="s">
        <v>148</v>
      </c>
      <c r="CJ13" t="s">
        <v>208</v>
      </c>
      <c r="CK13" t="s">
        <v>148</v>
      </c>
      <c r="CL13" t="s">
        <v>148</v>
      </c>
      <c r="CM13" t="s">
        <v>148</v>
      </c>
      <c r="CN13" t="s">
        <v>207</v>
      </c>
      <c r="CO13" s="2" t="s">
        <v>211</v>
      </c>
      <c r="CQ13" t="s">
        <v>211</v>
      </c>
      <c r="CR13" t="s">
        <v>207</v>
      </c>
      <c r="CS13" s="2" t="s">
        <v>211</v>
      </c>
      <c r="CT13" t="s">
        <v>211</v>
      </c>
      <c r="CU13" t="s">
        <v>211</v>
      </c>
      <c r="CV13" t="s">
        <v>154</v>
      </c>
      <c r="CW13" t="s">
        <v>207</v>
      </c>
      <c r="CX13" t="s">
        <v>209</v>
      </c>
      <c r="CY13" t="s">
        <v>208</v>
      </c>
      <c r="DA13" t="s">
        <v>207</v>
      </c>
      <c r="DB13" t="s">
        <v>211</v>
      </c>
      <c r="DE13" s="2" t="s">
        <v>207</v>
      </c>
      <c r="DG13" t="s">
        <v>211</v>
      </c>
      <c r="DI13" t="s">
        <v>211</v>
      </c>
      <c r="DJ13" t="s">
        <v>211</v>
      </c>
      <c r="DM13" t="s">
        <v>148</v>
      </c>
      <c r="DQ13" t="s">
        <v>209</v>
      </c>
      <c r="DR13" t="s">
        <v>210</v>
      </c>
      <c r="DS13" t="s">
        <v>148</v>
      </c>
      <c r="DU1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19"/>
  <sheetViews>
    <sheetView tabSelected="1" workbookViewId="0">
      <pane xSplit="2" ySplit="5" topLeftCell="AC9" activePane="bottomRight" state="frozen"/>
      <selection pane="topRight" activeCell="C1" sqref="C1"/>
      <selection pane="bottomLeft" activeCell="A6" sqref="A6"/>
      <selection pane="bottomRight" activeCell="AP18" sqref="AP18"/>
    </sheetView>
  </sheetViews>
  <sheetFormatPr defaultRowHeight="15" x14ac:dyDescent="0.25"/>
  <cols>
    <col min="1" max="1" width="9.140625" style="5"/>
    <col min="2" max="2" width="33.140625" style="10" customWidth="1"/>
    <col min="3" max="10" width="9.140625" style="5"/>
    <col min="11" max="11" width="12.42578125" style="5" customWidth="1"/>
    <col min="12" max="12" width="13.42578125" style="5" customWidth="1"/>
    <col min="13" max="13" width="15.28515625" style="5" bestFit="1" customWidth="1"/>
    <col min="14" max="14" width="11.5703125" style="5" bestFit="1" customWidth="1"/>
    <col min="15" max="15" width="14.28515625" style="6" bestFit="1" customWidth="1"/>
    <col min="16" max="25" width="9.140625" style="5"/>
    <col min="26" max="29" width="11.85546875" style="5" customWidth="1"/>
    <col min="30" max="30" width="13.140625" style="6" customWidth="1"/>
    <col min="31" max="31" width="14.5703125" style="6" customWidth="1"/>
    <col min="32" max="32" width="10.42578125" style="5" customWidth="1"/>
    <col min="33" max="16384" width="9.140625" style="5"/>
  </cols>
  <sheetData>
    <row r="4" spans="1:32" s="6" customFormat="1" ht="27" customHeight="1" x14ac:dyDescent="0.25">
      <c r="B4" s="9"/>
      <c r="C4" s="4" t="s">
        <v>215</v>
      </c>
      <c r="D4" s="4" t="s">
        <v>216</v>
      </c>
      <c r="E4" s="4" t="s">
        <v>217</v>
      </c>
      <c r="F4" s="4" t="s">
        <v>218</v>
      </c>
      <c r="G4" s="4" t="s">
        <v>219</v>
      </c>
      <c r="H4" s="4" t="s">
        <v>220</v>
      </c>
      <c r="I4" s="4" t="s">
        <v>221</v>
      </c>
      <c r="J4" s="4" t="s">
        <v>222</v>
      </c>
      <c r="K4" s="27" t="s">
        <v>223</v>
      </c>
      <c r="L4" s="28"/>
      <c r="M4" s="28"/>
      <c r="N4" s="28"/>
      <c r="O4" s="29"/>
      <c r="P4" s="4" t="s">
        <v>229</v>
      </c>
      <c r="Q4" s="4" t="s">
        <v>230</v>
      </c>
      <c r="R4" s="4" t="s">
        <v>231</v>
      </c>
      <c r="S4" s="4" t="s">
        <v>232</v>
      </c>
      <c r="T4" s="4" t="s">
        <v>233</v>
      </c>
      <c r="U4" s="4" t="s">
        <v>234</v>
      </c>
      <c r="V4" s="4" t="s">
        <v>235</v>
      </c>
      <c r="W4" s="4" t="s">
        <v>236</v>
      </c>
      <c r="X4" s="4" t="s">
        <v>237</v>
      </c>
      <c r="Y4" s="14" t="s">
        <v>238</v>
      </c>
      <c r="Z4" s="30" t="s">
        <v>239</v>
      </c>
      <c r="AA4" s="31"/>
      <c r="AB4" s="31"/>
      <c r="AC4" s="31"/>
      <c r="AD4" s="32"/>
      <c r="AE4" s="33" t="s">
        <v>240</v>
      </c>
    </row>
    <row r="5" spans="1:32" s="17" customFormat="1" ht="29.25" customHeight="1" x14ac:dyDescent="0.25">
      <c r="A5" s="17" t="s">
        <v>131</v>
      </c>
      <c r="B5" s="17" t="s">
        <v>3</v>
      </c>
      <c r="C5" s="4" t="s">
        <v>35</v>
      </c>
      <c r="D5" s="4" t="s">
        <v>48</v>
      </c>
      <c r="E5" s="4" t="s">
        <v>58</v>
      </c>
      <c r="F5" s="4" t="s">
        <v>62</v>
      </c>
      <c r="G5" s="4" t="s">
        <v>64</v>
      </c>
      <c r="H5" s="4" t="s">
        <v>74</v>
      </c>
      <c r="I5" s="4" t="s">
        <v>97</v>
      </c>
      <c r="J5" s="4" t="s">
        <v>109</v>
      </c>
      <c r="K5" s="4" t="s">
        <v>224</v>
      </c>
      <c r="L5" s="4" t="s">
        <v>225</v>
      </c>
      <c r="M5" s="4" t="s">
        <v>226</v>
      </c>
      <c r="N5" s="4" t="s">
        <v>227</v>
      </c>
      <c r="O5" s="4" t="s">
        <v>228</v>
      </c>
      <c r="P5" s="4" t="s">
        <v>8</v>
      </c>
      <c r="Q5" s="4" t="s">
        <v>18</v>
      </c>
      <c r="R5" s="4" t="s">
        <v>21</v>
      </c>
      <c r="S5" s="4" t="s">
        <v>26</v>
      </c>
      <c r="T5" s="4" t="s">
        <v>32</v>
      </c>
      <c r="U5" s="4" t="s">
        <v>50</v>
      </c>
      <c r="V5" s="4" t="s">
        <v>73</v>
      </c>
      <c r="W5" s="4" t="s">
        <v>84</v>
      </c>
      <c r="X5" s="4" t="s">
        <v>93</v>
      </c>
      <c r="Y5" s="14" t="s">
        <v>119</v>
      </c>
      <c r="Z5" s="4" t="s">
        <v>224</v>
      </c>
      <c r="AA5" s="4" t="s">
        <v>225</v>
      </c>
      <c r="AB5" s="4" t="s">
        <v>226</v>
      </c>
      <c r="AC5" s="4" t="s">
        <v>227</v>
      </c>
      <c r="AD5" s="4" t="s">
        <v>228</v>
      </c>
      <c r="AE5" s="33"/>
    </row>
    <row r="6" spans="1:32" s="7" customFormat="1" ht="19.5" customHeight="1" x14ac:dyDescent="0.25">
      <c r="A6" s="7">
        <v>3441792</v>
      </c>
      <c r="B6" s="10" t="s">
        <v>132</v>
      </c>
      <c r="C6" s="8"/>
      <c r="D6" s="8"/>
      <c r="E6" s="8"/>
      <c r="F6" s="8"/>
      <c r="G6" s="8"/>
      <c r="H6" s="8"/>
      <c r="I6" s="8"/>
      <c r="J6" s="8"/>
      <c r="K6" s="8">
        <f>SUM(C6:J6)</f>
        <v>0</v>
      </c>
      <c r="L6" s="8">
        <f>K6/6</f>
        <v>0</v>
      </c>
      <c r="M6" s="11"/>
      <c r="N6" s="11">
        <f>M6*1.1</f>
        <v>0</v>
      </c>
      <c r="O6" s="12">
        <f>N6*L6</f>
        <v>0</v>
      </c>
      <c r="P6" s="8"/>
      <c r="Q6" s="8"/>
      <c r="R6" s="8"/>
      <c r="S6" s="8"/>
      <c r="T6" s="8"/>
      <c r="U6" s="8"/>
      <c r="V6" s="8"/>
      <c r="W6" s="8"/>
      <c r="X6" s="8"/>
      <c r="Y6" s="15"/>
      <c r="Z6" s="8">
        <f>SUM(P6:Y6)</f>
        <v>0</v>
      </c>
      <c r="AA6" s="8">
        <f>Z6/6</f>
        <v>0</v>
      </c>
      <c r="AB6" s="11"/>
      <c r="AC6" s="11">
        <f>AB6*1.1</f>
        <v>0</v>
      </c>
      <c r="AD6" s="12">
        <f>AC6*AA6</f>
        <v>0</v>
      </c>
      <c r="AE6" s="18">
        <f>AD6+O6</f>
        <v>0</v>
      </c>
    </row>
    <row r="7" spans="1:32" s="20" customFormat="1" ht="19.5" customHeight="1" x14ac:dyDescent="0.25">
      <c r="A7" s="20">
        <v>3373113</v>
      </c>
      <c r="B7" s="21" t="s">
        <v>134</v>
      </c>
      <c r="C7" s="22">
        <v>60</v>
      </c>
      <c r="D7" s="22">
        <v>960</v>
      </c>
      <c r="E7" s="22"/>
      <c r="F7" s="22">
        <v>120</v>
      </c>
      <c r="G7" s="22">
        <v>300</v>
      </c>
      <c r="H7" s="22">
        <v>240</v>
      </c>
      <c r="I7" s="22">
        <v>60</v>
      </c>
      <c r="J7" s="22">
        <v>120</v>
      </c>
      <c r="K7" s="22">
        <f t="shared" ref="K7:K16" si="0">SUM(C7:J7)</f>
        <v>1860</v>
      </c>
      <c r="L7" s="22">
        <f>K7/60</f>
        <v>31</v>
      </c>
      <c r="M7" s="23">
        <v>255000</v>
      </c>
      <c r="N7" s="23">
        <f t="shared" ref="N7:N16" si="1">M7*1.1</f>
        <v>280500</v>
      </c>
      <c r="O7" s="24">
        <f t="shared" ref="O7:O16" si="2">N7*L7</f>
        <v>8695500</v>
      </c>
      <c r="P7" s="22"/>
      <c r="Q7" s="22">
        <v>180</v>
      </c>
      <c r="R7" s="22">
        <v>360</v>
      </c>
      <c r="S7" s="22">
        <v>60</v>
      </c>
      <c r="T7" s="22">
        <v>780</v>
      </c>
      <c r="U7" s="22">
        <v>480</v>
      </c>
      <c r="V7" s="22">
        <v>360</v>
      </c>
      <c r="W7" s="22"/>
      <c r="X7" s="22">
        <v>180</v>
      </c>
      <c r="Y7" s="25">
        <v>240</v>
      </c>
      <c r="Z7" s="22">
        <f t="shared" ref="Z7:Z16" si="3">SUM(P7:Y7)</f>
        <v>2640</v>
      </c>
      <c r="AA7" s="22">
        <f>Z7/60</f>
        <v>44</v>
      </c>
      <c r="AB7" s="23">
        <v>255000</v>
      </c>
      <c r="AC7" s="23">
        <f>AB7*1.1</f>
        <v>280500</v>
      </c>
      <c r="AD7" s="24">
        <f t="shared" ref="AD7:AD16" si="4">AC7*AA7</f>
        <v>12342000</v>
      </c>
      <c r="AE7" s="26">
        <f t="shared" ref="AE7:AE17" si="5">AD7+O7</f>
        <v>21037500</v>
      </c>
      <c r="AF7" s="20" t="s">
        <v>241</v>
      </c>
    </row>
    <row r="8" spans="1:32" s="7" customFormat="1" ht="19.5" customHeight="1" x14ac:dyDescent="0.25">
      <c r="A8" s="7">
        <v>3284683</v>
      </c>
      <c r="B8" s="10" t="s">
        <v>159</v>
      </c>
      <c r="C8" s="8"/>
      <c r="D8" s="8">
        <v>60</v>
      </c>
      <c r="E8" s="8"/>
      <c r="F8" s="8">
        <v>126</v>
      </c>
      <c r="G8" s="8">
        <v>42</v>
      </c>
      <c r="H8" s="8">
        <v>24</v>
      </c>
      <c r="I8" s="8"/>
      <c r="J8" s="8">
        <v>18</v>
      </c>
      <c r="K8" s="8">
        <f t="shared" si="0"/>
        <v>270</v>
      </c>
      <c r="L8" s="8">
        <f t="shared" ref="L8:L13" si="6">K8/6</f>
        <v>45</v>
      </c>
      <c r="M8" s="11">
        <v>152727</v>
      </c>
      <c r="N8" s="11">
        <f t="shared" si="1"/>
        <v>167999.7</v>
      </c>
      <c r="O8" s="12">
        <f t="shared" si="2"/>
        <v>7559986.5000000009</v>
      </c>
      <c r="P8" s="8">
        <v>120</v>
      </c>
      <c r="Q8" s="8">
        <v>30</v>
      </c>
      <c r="R8" s="8">
        <v>12</v>
      </c>
      <c r="S8" s="8">
        <v>6</v>
      </c>
      <c r="T8" s="8">
        <v>90</v>
      </c>
      <c r="U8" s="8"/>
      <c r="V8" s="8"/>
      <c r="W8" s="8"/>
      <c r="X8" s="8">
        <v>18</v>
      </c>
      <c r="Y8" s="15">
        <v>18</v>
      </c>
      <c r="Z8" s="8">
        <f t="shared" si="3"/>
        <v>294</v>
      </c>
      <c r="AA8" s="8">
        <f t="shared" ref="AA8:AA13" si="7">Z8/6</f>
        <v>49</v>
      </c>
      <c r="AB8" s="11">
        <v>152727</v>
      </c>
      <c r="AC8" s="11">
        <f t="shared" ref="AC8:AC16" si="8">AB8*1.1</f>
        <v>167999.7</v>
      </c>
      <c r="AD8" s="12">
        <f t="shared" si="4"/>
        <v>8231985.3000000007</v>
      </c>
      <c r="AE8" s="18">
        <f t="shared" si="5"/>
        <v>15791971.800000001</v>
      </c>
    </row>
    <row r="9" spans="1:32" s="7" customFormat="1" ht="19.5" customHeight="1" x14ac:dyDescent="0.25">
      <c r="A9" s="7">
        <v>3360436</v>
      </c>
      <c r="B9" s="10" t="s">
        <v>183</v>
      </c>
      <c r="C9" s="8"/>
      <c r="D9" s="8"/>
      <c r="E9" s="8"/>
      <c r="F9" s="8"/>
      <c r="G9" s="8"/>
      <c r="H9" s="8"/>
      <c r="I9" s="8"/>
      <c r="J9" s="8"/>
      <c r="K9" s="8">
        <f t="shared" si="0"/>
        <v>0</v>
      </c>
      <c r="L9" s="8">
        <f t="shared" si="6"/>
        <v>0</v>
      </c>
      <c r="M9" s="11"/>
      <c r="N9" s="11">
        <f t="shared" si="1"/>
        <v>0</v>
      </c>
      <c r="O9" s="12">
        <f t="shared" si="2"/>
        <v>0</v>
      </c>
      <c r="P9" s="8"/>
      <c r="Q9" s="8"/>
      <c r="R9" s="8"/>
      <c r="S9" s="8"/>
      <c r="T9" s="8"/>
      <c r="U9" s="8"/>
      <c r="V9" s="8"/>
      <c r="W9" s="8"/>
      <c r="X9" s="8"/>
      <c r="Y9" s="15"/>
      <c r="Z9" s="8">
        <f t="shared" si="3"/>
        <v>0</v>
      </c>
      <c r="AA9" s="8">
        <f t="shared" si="7"/>
        <v>0</v>
      </c>
      <c r="AB9" s="11"/>
      <c r="AC9" s="11">
        <f t="shared" si="8"/>
        <v>0</v>
      </c>
      <c r="AD9" s="12">
        <f t="shared" si="4"/>
        <v>0</v>
      </c>
      <c r="AE9" s="18">
        <f t="shared" si="5"/>
        <v>0</v>
      </c>
    </row>
    <row r="10" spans="1:32" s="7" customFormat="1" ht="19.5" customHeight="1" x14ac:dyDescent="0.25">
      <c r="A10" s="7">
        <v>3352387</v>
      </c>
      <c r="B10" s="10" t="s">
        <v>184</v>
      </c>
      <c r="C10" s="8">
        <v>24</v>
      </c>
      <c r="D10" s="8">
        <v>132</v>
      </c>
      <c r="E10" s="8"/>
      <c r="F10" s="8">
        <v>66</v>
      </c>
      <c r="G10" s="8">
        <v>12</v>
      </c>
      <c r="H10" s="8">
        <v>24</v>
      </c>
      <c r="I10" s="8">
        <v>12</v>
      </c>
      <c r="J10" s="8"/>
      <c r="K10" s="8">
        <f t="shared" si="0"/>
        <v>270</v>
      </c>
      <c r="L10" s="8">
        <f t="shared" si="6"/>
        <v>45</v>
      </c>
      <c r="M10" s="11">
        <v>204000</v>
      </c>
      <c r="N10" s="11">
        <f t="shared" si="1"/>
        <v>224400.00000000003</v>
      </c>
      <c r="O10" s="12">
        <f t="shared" si="2"/>
        <v>10098000.000000002</v>
      </c>
      <c r="P10" s="8">
        <v>60</v>
      </c>
      <c r="Q10" s="8">
        <v>18</v>
      </c>
      <c r="R10" s="8">
        <v>18</v>
      </c>
      <c r="S10" s="8">
        <v>36</v>
      </c>
      <c r="T10" s="8">
        <v>120</v>
      </c>
      <c r="U10" s="8">
        <v>18</v>
      </c>
      <c r="V10" s="8">
        <v>36</v>
      </c>
      <c r="W10" s="8">
        <v>60</v>
      </c>
      <c r="X10" s="8">
        <v>12</v>
      </c>
      <c r="Y10" s="15"/>
      <c r="Z10" s="8">
        <f t="shared" si="3"/>
        <v>378</v>
      </c>
      <c r="AA10" s="8">
        <f t="shared" si="7"/>
        <v>63</v>
      </c>
      <c r="AB10" s="11">
        <v>204000</v>
      </c>
      <c r="AC10" s="11">
        <f t="shared" si="8"/>
        <v>224400.00000000003</v>
      </c>
      <c r="AD10" s="12">
        <f t="shared" si="4"/>
        <v>14137200.000000002</v>
      </c>
      <c r="AE10" s="18">
        <f t="shared" si="5"/>
        <v>24235200.000000004</v>
      </c>
    </row>
    <row r="11" spans="1:32" s="7" customFormat="1" ht="19.5" customHeight="1" x14ac:dyDescent="0.25">
      <c r="A11" s="7">
        <v>3441793</v>
      </c>
      <c r="B11" s="10" t="s">
        <v>195</v>
      </c>
      <c r="C11" s="8"/>
      <c r="D11" s="8"/>
      <c r="E11" s="8"/>
      <c r="F11" s="8"/>
      <c r="G11" s="8"/>
      <c r="H11" s="8"/>
      <c r="I11" s="8"/>
      <c r="J11" s="8"/>
      <c r="K11" s="8">
        <f t="shared" si="0"/>
        <v>0</v>
      </c>
      <c r="L11" s="8">
        <f t="shared" si="6"/>
        <v>0</v>
      </c>
      <c r="M11" s="11"/>
      <c r="N11" s="11">
        <f t="shared" si="1"/>
        <v>0</v>
      </c>
      <c r="O11" s="12">
        <f t="shared" si="2"/>
        <v>0</v>
      </c>
      <c r="P11" s="8"/>
      <c r="Q11" s="8"/>
      <c r="R11" s="8"/>
      <c r="S11" s="8"/>
      <c r="T11" s="8"/>
      <c r="U11" s="8"/>
      <c r="V11" s="8"/>
      <c r="W11" s="8"/>
      <c r="X11" s="8"/>
      <c r="Y11" s="15"/>
      <c r="Z11" s="8">
        <f t="shared" si="3"/>
        <v>0</v>
      </c>
      <c r="AA11" s="8">
        <f t="shared" si="7"/>
        <v>0</v>
      </c>
      <c r="AB11" s="11"/>
      <c r="AC11" s="11">
        <f t="shared" si="8"/>
        <v>0</v>
      </c>
      <c r="AD11" s="12">
        <f t="shared" si="4"/>
        <v>0</v>
      </c>
      <c r="AE11" s="18">
        <f t="shared" si="5"/>
        <v>0</v>
      </c>
    </row>
    <row r="12" spans="1:32" s="7" customFormat="1" ht="19.5" customHeight="1" x14ac:dyDescent="0.25">
      <c r="A12" s="7">
        <v>3384346</v>
      </c>
      <c r="B12" s="10" t="s">
        <v>196</v>
      </c>
      <c r="C12" s="8">
        <v>24</v>
      </c>
      <c r="D12" s="8">
        <v>42</v>
      </c>
      <c r="E12" s="8">
        <v>18</v>
      </c>
      <c r="F12" s="8">
        <v>90</v>
      </c>
      <c r="G12" s="8"/>
      <c r="H12" s="8"/>
      <c r="I12" s="8"/>
      <c r="J12" s="8"/>
      <c r="K12" s="8">
        <f t="shared" si="0"/>
        <v>174</v>
      </c>
      <c r="L12" s="8">
        <f t="shared" si="6"/>
        <v>29</v>
      </c>
      <c r="M12" s="11">
        <v>204000</v>
      </c>
      <c r="N12" s="11">
        <f t="shared" si="1"/>
        <v>224400.00000000003</v>
      </c>
      <c r="O12" s="12">
        <f t="shared" si="2"/>
        <v>6507600.0000000009</v>
      </c>
      <c r="P12" s="8">
        <v>30</v>
      </c>
      <c r="Q12" s="8">
        <v>12</v>
      </c>
      <c r="R12" s="8">
        <v>18</v>
      </c>
      <c r="S12" s="8"/>
      <c r="T12" s="8">
        <v>30</v>
      </c>
      <c r="U12" s="8">
        <v>18</v>
      </c>
      <c r="V12" s="8"/>
      <c r="W12" s="8">
        <v>12</v>
      </c>
      <c r="X12" s="8">
        <v>6</v>
      </c>
      <c r="Y12" s="15">
        <v>12</v>
      </c>
      <c r="Z12" s="8">
        <f t="shared" si="3"/>
        <v>138</v>
      </c>
      <c r="AA12" s="8">
        <f t="shared" si="7"/>
        <v>23</v>
      </c>
      <c r="AB12" s="11">
        <v>204000</v>
      </c>
      <c r="AC12" s="11">
        <f t="shared" si="8"/>
        <v>224400.00000000003</v>
      </c>
      <c r="AD12" s="12">
        <f t="shared" si="4"/>
        <v>5161200.0000000009</v>
      </c>
      <c r="AE12" s="18">
        <f t="shared" si="5"/>
        <v>11668800.000000002</v>
      </c>
    </row>
    <row r="13" spans="1:32" s="7" customFormat="1" ht="19.5" customHeight="1" x14ac:dyDescent="0.25">
      <c r="A13" s="7">
        <v>3284685</v>
      </c>
      <c r="B13" s="10" t="s">
        <v>199</v>
      </c>
      <c r="C13" s="8"/>
      <c r="D13" s="8"/>
      <c r="E13" s="8"/>
      <c r="F13" s="8"/>
      <c r="G13" s="8"/>
      <c r="H13" s="8"/>
      <c r="I13" s="8"/>
      <c r="J13" s="8"/>
      <c r="K13" s="8">
        <f t="shared" si="0"/>
        <v>0</v>
      </c>
      <c r="L13" s="8">
        <f t="shared" si="6"/>
        <v>0</v>
      </c>
      <c r="M13" s="11"/>
      <c r="N13" s="11">
        <f t="shared" si="1"/>
        <v>0</v>
      </c>
      <c r="O13" s="12">
        <f t="shared" si="2"/>
        <v>0</v>
      </c>
      <c r="P13" s="8"/>
      <c r="Q13" s="8"/>
      <c r="R13" s="8"/>
      <c r="S13" s="8"/>
      <c r="T13" s="8"/>
      <c r="U13" s="8"/>
      <c r="V13" s="8"/>
      <c r="W13" s="8"/>
      <c r="X13" s="8"/>
      <c r="Y13" s="15"/>
      <c r="Z13" s="8">
        <f t="shared" si="3"/>
        <v>0</v>
      </c>
      <c r="AA13" s="8">
        <f t="shared" si="7"/>
        <v>0</v>
      </c>
      <c r="AB13" s="11"/>
      <c r="AC13" s="11">
        <f t="shared" si="8"/>
        <v>0</v>
      </c>
      <c r="AD13" s="12">
        <f t="shared" si="4"/>
        <v>0</v>
      </c>
      <c r="AE13" s="18">
        <f t="shared" si="5"/>
        <v>0</v>
      </c>
    </row>
    <row r="14" spans="1:32" s="20" customFormat="1" ht="19.5" customHeight="1" x14ac:dyDescent="0.25">
      <c r="A14" s="20">
        <v>3384347</v>
      </c>
      <c r="B14" s="21" t="s">
        <v>200</v>
      </c>
      <c r="C14" s="22">
        <v>60</v>
      </c>
      <c r="D14" s="22">
        <v>660</v>
      </c>
      <c r="E14" s="22"/>
      <c r="F14" s="22">
        <v>60</v>
      </c>
      <c r="G14" s="22">
        <v>120</v>
      </c>
      <c r="H14" s="22">
        <v>240</v>
      </c>
      <c r="I14" s="22">
        <v>120</v>
      </c>
      <c r="J14" s="22">
        <v>120</v>
      </c>
      <c r="K14" s="22">
        <f t="shared" si="0"/>
        <v>1380</v>
      </c>
      <c r="L14" s="22">
        <f>K14/60</f>
        <v>23</v>
      </c>
      <c r="M14" s="23">
        <v>255000</v>
      </c>
      <c r="N14" s="23">
        <f t="shared" si="1"/>
        <v>280500</v>
      </c>
      <c r="O14" s="24">
        <f t="shared" si="2"/>
        <v>6451500</v>
      </c>
      <c r="P14" s="22">
        <v>180</v>
      </c>
      <c r="Q14" s="22">
        <v>180</v>
      </c>
      <c r="R14" s="22">
        <v>180</v>
      </c>
      <c r="S14" s="22">
        <v>60</v>
      </c>
      <c r="T14" s="22">
        <v>360</v>
      </c>
      <c r="U14" s="22">
        <v>360</v>
      </c>
      <c r="V14" s="22">
        <v>120</v>
      </c>
      <c r="W14" s="22">
        <v>360</v>
      </c>
      <c r="X14" s="22">
        <v>120</v>
      </c>
      <c r="Y14" s="25">
        <v>60</v>
      </c>
      <c r="Z14" s="22">
        <f t="shared" si="3"/>
        <v>1980</v>
      </c>
      <c r="AA14" s="22">
        <f>Z14/60</f>
        <v>33</v>
      </c>
      <c r="AB14" s="23">
        <v>255000</v>
      </c>
      <c r="AC14" s="23">
        <f t="shared" si="8"/>
        <v>280500</v>
      </c>
      <c r="AD14" s="24">
        <f t="shared" si="4"/>
        <v>9256500</v>
      </c>
      <c r="AE14" s="26">
        <f t="shared" si="5"/>
        <v>15708000</v>
      </c>
      <c r="AF14" s="20" t="s">
        <v>241</v>
      </c>
    </row>
    <row r="15" spans="1:32" s="7" customFormat="1" ht="19.5" customHeight="1" x14ac:dyDescent="0.25">
      <c r="A15" s="7">
        <v>3429507</v>
      </c>
      <c r="B15" s="10" t="s">
        <v>126</v>
      </c>
      <c r="C15" s="8"/>
      <c r="D15" s="8">
        <v>60</v>
      </c>
      <c r="E15" s="8"/>
      <c r="F15" s="8">
        <v>300</v>
      </c>
      <c r="G15" s="8"/>
      <c r="H15" s="8"/>
      <c r="I15" s="8">
        <v>60</v>
      </c>
      <c r="J15" s="8"/>
      <c r="K15" s="8">
        <f t="shared" si="0"/>
        <v>420</v>
      </c>
      <c r="L15" s="8">
        <f>K15/30</f>
        <v>14</v>
      </c>
      <c r="M15" s="11">
        <v>300000</v>
      </c>
      <c r="N15" s="11">
        <f t="shared" si="1"/>
        <v>330000</v>
      </c>
      <c r="O15" s="12">
        <f t="shared" si="2"/>
        <v>4620000</v>
      </c>
      <c r="P15" s="8"/>
      <c r="Q15" s="8">
        <v>30</v>
      </c>
      <c r="R15" s="8"/>
      <c r="S15" s="8"/>
      <c r="T15" s="8">
        <v>90</v>
      </c>
      <c r="U15" s="8"/>
      <c r="V15" s="8">
        <v>90</v>
      </c>
      <c r="W15" s="8"/>
      <c r="X15" s="8"/>
      <c r="Y15" s="15">
        <v>30</v>
      </c>
      <c r="Z15" s="8">
        <f t="shared" si="3"/>
        <v>240</v>
      </c>
      <c r="AA15" s="8">
        <f>Z15/30</f>
        <v>8</v>
      </c>
      <c r="AB15" s="11">
        <v>300000</v>
      </c>
      <c r="AC15" s="11">
        <f t="shared" si="8"/>
        <v>330000</v>
      </c>
      <c r="AD15" s="12">
        <f t="shared" si="4"/>
        <v>2640000</v>
      </c>
      <c r="AE15" s="18">
        <f t="shared" si="5"/>
        <v>7260000</v>
      </c>
    </row>
    <row r="16" spans="1:32" s="7" customFormat="1" ht="19.5" customHeight="1" x14ac:dyDescent="0.25">
      <c r="A16" s="7">
        <v>3408152</v>
      </c>
      <c r="B16" s="10" t="s">
        <v>206</v>
      </c>
      <c r="C16" s="8"/>
      <c r="D16" s="8">
        <v>60</v>
      </c>
      <c r="E16" s="8"/>
      <c r="F16" s="8"/>
      <c r="G16" s="8"/>
      <c r="H16" s="8"/>
      <c r="I16" s="8">
        <v>20</v>
      </c>
      <c r="J16" s="8">
        <v>40</v>
      </c>
      <c r="K16" s="8">
        <f t="shared" si="0"/>
        <v>120</v>
      </c>
      <c r="L16" s="8">
        <f>K16/20</f>
        <v>6</v>
      </c>
      <c r="M16" s="11">
        <v>340000</v>
      </c>
      <c r="N16" s="11">
        <f t="shared" si="1"/>
        <v>374000.00000000006</v>
      </c>
      <c r="O16" s="12">
        <f t="shared" si="2"/>
        <v>2244000.0000000005</v>
      </c>
      <c r="P16" s="8">
        <v>40</v>
      </c>
      <c r="Q16" s="8">
        <v>20</v>
      </c>
      <c r="R16" s="8"/>
      <c r="S16" s="8">
        <v>60</v>
      </c>
      <c r="T16" s="8">
        <v>60</v>
      </c>
      <c r="U16" s="8">
        <v>20</v>
      </c>
      <c r="V16" s="8">
        <v>40</v>
      </c>
      <c r="W16" s="8">
        <v>100</v>
      </c>
      <c r="X16" s="8">
        <v>20</v>
      </c>
      <c r="Y16" s="15"/>
      <c r="Z16" s="8">
        <f t="shared" si="3"/>
        <v>360</v>
      </c>
      <c r="AA16" s="8">
        <f>Z16/20</f>
        <v>18</v>
      </c>
      <c r="AB16" s="11">
        <v>340000</v>
      </c>
      <c r="AC16" s="11">
        <f t="shared" si="8"/>
        <v>374000.00000000006</v>
      </c>
      <c r="AD16" s="12">
        <f t="shared" si="4"/>
        <v>6732000.0000000009</v>
      </c>
      <c r="AE16" s="18">
        <f t="shared" si="5"/>
        <v>8976000.0000000019</v>
      </c>
    </row>
    <row r="17" spans="3:31" x14ac:dyDescent="0.25">
      <c r="O17" s="13">
        <f>SUM(O6:O16)</f>
        <v>46176586.5</v>
      </c>
      <c r="Z17" s="16"/>
      <c r="AD17" s="13">
        <f>SUM(AD6:AD16)</f>
        <v>58500885.300000004</v>
      </c>
      <c r="AE17" s="19">
        <f t="shared" si="5"/>
        <v>104677471.80000001</v>
      </c>
    </row>
    <row r="18" spans="3:31" x14ac:dyDescent="0.25">
      <c r="C18" s="5" t="s">
        <v>242</v>
      </c>
      <c r="D18" s="5" t="s">
        <v>242</v>
      </c>
      <c r="E18" s="5" t="s">
        <v>242</v>
      </c>
      <c r="F18" s="5" t="s">
        <v>242</v>
      </c>
      <c r="G18" s="5" t="s">
        <v>242</v>
      </c>
      <c r="H18" s="5" t="s">
        <v>242</v>
      </c>
      <c r="I18" s="5" t="s">
        <v>242</v>
      </c>
      <c r="J18" s="5" t="s">
        <v>242</v>
      </c>
      <c r="P18" s="5" t="s">
        <v>242</v>
      </c>
      <c r="Q18" s="5" t="s">
        <v>242</v>
      </c>
      <c r="R18" s="5" t="s">
        <v>242</v>
      </c>
      <c r="S18" s="5" t="s">
        <v>242</v>
      </c>
      <c r="T18" s="5" t="s">
        <v>242</v>
      </c>
      <c r="U18" s="5" t="s">
        <v>242</v>
      </c>
      <c r="V18" s="5" t="s">
        <v>242</v>
      </c>
      <c r="W18" s="5" t="s">
        <v>242</v>
      </c>
      <c r="X18" s="5" t="s">
        <v>242</v>
      </c>
      <c r="Y18" s="5" t="s">
        <v>242</v>
      </c>
    </row>
    <row r="19" spans="3:31" x14ac:dyDescent="0.25">
      <c r="O19" s="6">
        <f>+O17/1000</f>
        <v>46176.586499999998</v>
      </c>
      <c r="AD19" s="6">
        <f>+AD17/1000</f>
        <v>58500.885300000002</v>
      </c>
    </row>
  </sheetData>
  <mergeCells count="3">
    <mergeCell ref="K4:O4"/>
    <mergeCell ref="Z4:AD4"/>
    <mergeCell ref="AE4:A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SODA</vt:lpstr>
      <vt:lpstr>TRANSFER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AutoBVT</cp:lastModifiedBy>
  <dcterms:created xsi:type="dcterms:W3CDTF">2019-08-03T02:26:06Z</dcterms:created>
  <dcterms:modified xsi:type="dcterms:W3CDTF">2019-08-10T04:17:44Z</dcterms:modified>
</cp:coreProperties>
</file>