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LE\LE\MT\MT\Incentive\T9\"/>
    </mc:Choice>
  </mc:AlternateContent>
  <bookViews>
    <workbookView xWindow="0" yWindow="0" windowWidth="20490" windowHeight="6855" activeTab="1"/>
  </bookViews>
  <sheets>
    <sheet name="Target chi tiết by account" sheetId="1" r:id="rId1"/>
    <sheet name="TARGET MT BY MTE" sheetId="2" r:id="rId2"/>
  </sheets>
  <externalReferences>
    <externalReference r:id="rId3"/>
  </externalReferences>
  <definedNames>
    <definedName name="_" localSheetId="1" hidden="1">#REF!</definedName>
    <definedName name="_" hidden="1">#REF!</definedName>
    <definedName name="__123Graph_AWEAKNESS" localSheetId="1" hidden="1">'[1]ocean voyage'!#REF!</definedName>
    <definedName name="__123Graph_AWEAKNESS" hidden="1">'[1]ocean voyage'!#REF!</definedName>
    <definedName name="__123Graph_LBL_AWEAKNESS" localSheetId="1" hidden="1">'[1]ocean voyage'!#REF!</definedName>
    <definedName name="__123Graph_LBL_AWEAKNESS" hidden="1">'[1]ocean voyage'!#REF!</definedName>
    <definedName name="__123Graph_XWEAKNESS" localSheetId="1" hidden="1">'[1]ocean voyage'!#REF!</definedName>
    <definedName name="__123Graph_XWEAKNESS" hidden="1">'[1]ocean voyage'!#REF!</definedName>
    <definedName name="_1" localSheetId="1" hidden="1">#REF!</definedName>
    <definedName name="_1" hidden="1">#REF!</definedName>
    <definedName name="_146436\" localSheetId="1" hidden="1">#REF!</definedName>
    <definedName name="_146436\" hidden="1">#REF!</definedName>
    <definedName name="_2" localSheetId="1" hidden="1">#REF!</definedName>
    <definedName name="_2" hidden="1">#REF!</definedName>
    <definedName name="_3" localSheetId="1" hidden="1">#REF!</definedName>
    <definedName name="_3" hidden="1">#REF!</definedName>
    <definedName name="_32132" localSheetId="1" hidden="1">#REF!</definedName>
    <definedName name="_32132" hidden="1">#REF!</definedName>
    <definedName name="_a" localSheetId="1" hidden="1">#REF!</definedName>
    <definedName name="_a" hidden="1">#REF!</definedName>
    <definedName name="_Fill" localSheetId="1" hidden="1">#REF!</definedName>
    <definedName name="_Fill" hidden="1">#REF!</definedName>
    <definedName name="aaa" localSheetId="1" hidden="1">'[1]ocean voyage'!#REF!</definedName>
    <definedName name="aaa" hidden="1">'[1]ocean voyage'!#REF!</definedName>
    <definedName name="adasda\" localSheetId="1" hidden="1">#REF!</definedName>
    <definedName name="adasda\" hidden="1">#REF!</definedName>
    <definedName name="as" localSheetId="1" hidden="1">#REF!</definedName>
    <definedName name="as" hidden="1">#REF!</definedName>
    <definedName name="Avail_3" localSheetId="1" hidden="1">#REF!</definedName>
    <definedName name="Avail_3" hidden="1">#REF!</definedName>
    <definedName name="Avail_4" localSheetId="1" hidden="1">#REF!</definedName>
    <definedName name="Avail_4" hidden="1">#REF!</definedName>
    <definedName name="Availble" localSheetId="1" hidden="1">#REF!</definedName>
    <definedName name="Availble" hidden="1">#REF!</definedName>
    <definedName name="clapma" localSheetId="1" hidden="1">'[1]ocean voyage'!#REF!</definedName>
    <definedName name="clapma" hidden="1">'[1]ocean voyage'!#REF!</definedName>
    <definedName name="FT" localSheetId="1" hidden="1">'[1]ocean voyage'!#REF!</definedName>
    <definedName name="FT" hidden="1">'[1]ocean voyage'!#REF!</definedName>
    <definedName name="gh" localSheetId="1" hidden="1">#REF!</definedName>
    <definedName name="gh" hidden="1">#REF!</definedName>
    <definedName name="H" localSheetId="1" hidden="1">#REF!</definedName>
    <definedName name="H" hidden="1">#REF!</definedName>
  </definedNames>
  <calcPr calcId="152511"/>
</workbook>
</file>

<file path=xl/calcChain.xml><?xml version="1.0" encoding="utf-8"?>
<calcChain xmlns="http://schemas.openxmlformats.org/spreadsheetml/2006/main">
  <c r="I4" i="2" l="1"/>
  <c r="G14" i="2" l="1"/>
  <c r="I13" i="2"/>
  <c r="F13" i="2"/>
  <c r="I12" i="2"/>
  <c r="F12" i="2"/>
  <c r="F11" i="2"/>
  <c r="I10" i="2"/>
  <c r="F10" i="2"/>
  <c r="I9" i="2"/>
  <c r="F9" i="2"/>
  <c r="I8" i="2"/>
  <c r="F8" i="2"/>
  <c r="A8" i="2"/>
  <c r="A9" i="2" s="1"/>
  <c r="A10" i="2" s="1"/>
  <c r="A11" i="2" s="1"/>
  <c r="A12" i="2" s="1"/>
  <c r="I7" i="2"/>
  <c r="F7" i="2"/>
  <c r="A7" i="2"/>
  <c r="I6" i="2"/>
  <c r="I14" i="2" s="1"/>
  <c r="F6" i="2"/>
  <c r="A6" i="2"/>
  <c r="I5" i="2"/>
  <c r="F5" i="2"/>
  <c r="A5" i="2"/>
  <c r="F4" i="2"/>
  <c r="F14" i="2" s="1"/>
  <c r="J3" i="2"/>
  <c r="I16" i="1"/>
  <c r="G16" i="1"/>
  <c r="F16" i="1"/>
  <c r="H15" i="1"/>
  <c r="G15" i="1"/>
  <c r="B15" i="1"/>
  <c r="H14" i="1"/>
  <c r="H16" i="1" s="1"/>
  <c r="G14" i="1"/>
  <c r="H14" i="2" l="1"/>
</calcChain>
</file>

<file path=xl/sharedStrings.xml><?xml version="1.0" encoding="utf-8"?>
<sst xmlns="http://schemas.openxmlformats.org/spreadsheetml/2006/main" count="62" uniqueCount="46">
  <si>
    <t>NABATI VIET NAM</t>
  </si>
  <si>
    <t xml:space="preserve"> Sales Operation Dept</t>
  </si>
  <si>
    <t>TARGET ALLOCATION FOR DISTRIBUTOR</t>
  </si>
  <si>
    <t>Month:</t>
  </si>
  <si>
    <t>Sep'19</t>
  </si>
  <si>
    <t>Channel:</t>
  </si>
  <si>
    <t>MT</t>
  </si>
  <si>
    <t>Contribution</t>
  </si>
  <si>
    <t>No</t>
  </si>
  <si>
    <t>Code</t>
  </si>
  <si>
    <t>Distribution area</t>
  </si>
  <si>
    <t>Distributor</t>
  </si>
  <si>
    <t>Target Sell in T8</t>
  </si>
  <si>
    <t>Target Sell Out T8</t>
  </si>
  <si>
    <t>Target Sell in T9
Revise</t>
  </si>
  <si>
    <t>Target Sell Out T9
Revise</t>
  </si>
  <si>
    <t>VND</t>
  </si>
  <si>
    <t>SO</t>
  </si>
  <si>
    <t>Coop HCM + SE+MK</t>
  </si>
  <si>
    <t>NOR</t>
  </si>
  <si>
    <t>Coop CEN + NOR</t>
  </si>
  <si>
    <t>Saigon- CoopMart</t>
  </si>
  <si>
    <t>Total Coop</t>
  </si>
  <si>
    <t>TARGET BY SALEMAN MT THÁNG 9</t>
  </si>
  <si>
    <t>TARGET T9</t>
  </si>
  <si>
    <t xml:space="preserve">North </t>
  </si>
  <si>
    <t>Tên SM</t>
  </si>
  <si>
    <t>Sell in</t>
  </si>
  <si>
    <t>Sell out</t>
  </si>
  <si>
    <t>%</t>
  </si>
  <si>
    <t xml:space="preserve">actual </t>
  </si>
  <si>
    <t xml:space="preserve">South </t>
  </si>
  <si>
    <t>COOP</t>
  </si>
  <si>
    <t>Vacancy 1</t>
  </si>
  <si>
    <t>Nguyễn Ngọc Phượng</t>
  </si>
  <si>
    <t xml:space="preserve">Nguyễn Đức Thịnh </t>
  </si>
  <si>
    <t xml:space="preserve">Đặng Thiên Thanh </t>
  </si>
  <si>
    <t>Phạm Diệp Mỹ Tiên</t>
  </si>
  <si>
    <t>Phan Thị  Trúc Phương</t>
  </si>
  <si>
    <t>Nguyễn Công Đạt</t>
  </si>
  <si>
    <t>Võ Thị Bé Sáu</t>
  </si>
  <si>
    <t>Vacancy 2</t>
  </si>
  <si>
    <t xml:space="preserve">Pham Minh Thuộc </t>
  </si>
  <si>
    <t>MTE</t>
  </si>
  <si>
    <t>Total Direct Coop</t>
  </si>
  <si>
    <t xml:space="preserve">Phan Thị Trúc Phương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</si>
</sst>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0_);_(* \(#,##0.00\);_(* &quot;-&quot;??.00_);_(@_)"/>
    <numFmt numFmtId="166" formatCode="[$-409]mmm\-yy;@"/>
    <numFmt numFmtId="167" formatCode="_(* #,##0_);_(* \(#,##0\);_(* &quot;-&quot;??_);_(@_)"/>
  </numFmts>
  <fonts count="21">
    <font>
      <sz val="11"/>
      <color theme="1"/>
      <name val="Calibri"/>
      <charset val="134"/>
      <scheme val="minor"/>
    </font>
    <font>
      <sz val="10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11"/>
      <color rgb="FFFF0000"/>
      <name val="Arial"/>
      <family val="2"/>
    </font>
    <font>
      <b/>
      <sz val="11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8" tint="0.3999450666829432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8">
    <xf numFmtId="0" fontId="0" fillId="0" borderId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1" fillId="0" borderId="0" applyProtection="0"/>
    <xf numFmtId="43" fontId="20" fillId="0" borderId="0" applyFont="0" applyFill="0" applyBorder="0" applyAlignment="0" applyProtection="0"/>
    <xf numFmtId="0" fontId="20" fillId="0" borderId="0"/>
    <xf numFmtId="0" fontId="1" fillId="0" borderId="0"/>
    <xf numFmtId="9" fontId="1" fillId="0" borderId="0" applyProtection="0"/>
  </cellStyleXfs>
  <cellXfs count="73">
    <xf numFmtId="0" fontId="0" fillId="0" borderId="0" xfId="0"/>
    <xf numFmtId="0" fontId="1" fillId="0" borderId="0" xfId="6" applyAlignment="1">
      <alignment vertical="center"/>
    </xf>
    <xf numFmtId="0" fontId="1" fillId="0" borderId="0" xfId="6" applyFill="1"/>
    <xf numFmtId="0" fontId="2" fillId="0" borderId="0" xfId="6" applyFont="1"/>
    <xf numFmtId="0" fontId="1" fillId="0" borderId="0" xfId="6"/>
    <xf numFmtId="0" fontId="1" fillId="0" borderId="0" xfId="6" applyAlignment="1">
      <alignment horizontal="center"/>
    </xf>
    <xf numFmtId="0" fontId="3" fillId="0" borderId="0" xfId="6" applyFont="1"/>
    <xf numFmtId="167" fontId="4" fillId="2" borderId="3" xfId="3" applyNumberFormat="1" applyFont="1" applyFill="1" applyBorder="1" applyAlignment="1" applyProtection="1">
      <alignment horizontal="center" vertical="center" wrapText="1"/>
    </xf>
    <xf numFmtId="0" fontId="5" fillId="3" borderId="4" xfId="6" applyFont="1" applyFill="1" applyBorder="1" applyAlignment="1" applyProtection="1">
      <alignment horizontal="center" vertical="center"/>
    </xf>
    <xf numFmtId="0" fontId="5" fillId="3" borderId="3" xfId="6" applyFont="1" applyFill="1" applyBorder="1" applyAlignment="1" applyProtection="1">
      <alignment horizontal="center" vertical="center" wrapText="1"/>
    </xf>
    <xf numFmtId="0" fontId="5" fillId="3" borderId="3" xfId="6" applyFont="1" applyFill="1" applyBorder="1" applyAlignment="1" applyProtection="1">
      <alignment horizontal="center" vertical="center"/>
    </xf>
    <xf numFmtId="0" fontId="5" fillId="3" borderId="3" xfId="6" applyNumberFormat="1" applyFont="1" applyFill="1" applyBorder="1" applyAlignment="1" applyProtection="1">
      <alignment horizontal="center" vertical="center" wrapText="1"/>
    </xf>
    <xf numFmtId="0" fontId="5" fillId="3" borderId="4" xfId="6" applyNumberFormat="1" applyFont="1" applyFill="1" applyBorder="1" applyAlignment="1" applyProtection="1">
      <alignment horizontal="center" vertical="center" wrapText="1"/>
    </xf>
    <xf numFmtId="167" fontId="4" fillId="2" borderId="3" xfId="3" applyNumberFormat="1" applyFont="1" applyFill="1" applyBorder="1" applyAlignment="1" applyProtection="1">
      <alignment vertical="center"/>
    </xf>
    <xf numFmtId="167" fontId="4" fillId="2" borderId="3" xfId="3" applyNumberFormat="1" applyFont="1" applyFill="1" applyBorder="1" applyAlignment="1" applyProtection="1">
      <alignment horizontal="center" vertical="center"/>
    </xf>
    <xf numFmtId="0" fontId="6" fillId="0" borderId="3" xfId="6" applyFont="1" applyFill="1" applyBorder="1" applyProtection="1"/>
    <xf numFmtId="0" fontId="6" fillId="0" borderId="3" xfId="6" applyFont="1" applyFill="1" applyBorder="1" applyAlignment="1" applyProtection="1">
      <alignment horizontal="center"/>
    </xf>
    <xf numFmtId="0" fontId="5" fillId="0" borderId="3" xfId="6" applyNumberFormat="1" applyFont="1" applyFill="1" applyBorder="1" applyProtection="1"/>
    <xf numFmtId="167" fontId="4" fillId="0" borderId="3" xfId="3" applyNumberFormat="1" applyFont="1" applyFill="1" applyBorder="1" applyProtection="1"/>
    <xf numFmtId="0" fontId="7" fillId="4" borderId="3" xfId="6" applyFont="1" applyFill="1" applyBorder="1" applyProtection="1"/>
    <xf numFmtId="0" fontId="7" fillId="4" borderId="3" xfId="6" applyFont="1" applyFill="1" applyBorder="1" applyAlignment="1" applyProtection="1">
      <alignment horizontal="center"/>
    </xf>
    <xf numFmtId="0" fontId="7" fillId="4" borderId="3" xfId="6" applyNumberFormat="1" applyFont="1" applyFill="1" applyBorder="1" applyProtection="1"/>
    <xf numFmtId="167" fontId="7" fillId="4" borderId="3" xfId="1" applyNumberFormat="1" applyFont="1" applyFill="1" applyBorder="1" applyProtection="1"/>
    <xf numFmtId="164" fontId="7" fillId="4" borderId="3" xfId="1" applyNumberFormat="1" applyFont="1" applyFill="1" applyBorder="1" applyProtection="1"/>
    <xf numFmtId="167" fontId="1" fillId="0" borderId="0" xfId="6" applyNumberFormat="1"/>
    <xf numFmtId="167" fontId="8" fillId="5" borderId="3" xfId="4" applyNumberFormat="1" applyFont="1" applyFill="1" applyBorder="1"/>
    <xf numFmtId="0" fontId="0" fillId="0" borderId="0" xfId="0" applyFont="1" applyFill="1" applyAlignment="1"/>
    <xf numFmtId="3" fontId="1" fillId="0" borderId="0" xfId="6" applyNumberFormat="1" applyAlignment="1">
      <alignment vertical="center"/>
    </xf>
    <xf numFmtId="43" fontId="1" fillId="0" borderId="0" xfId="6" applyNumberFormat="1"/>
    <xf numFmtId="9" fontId="1" fillId="0" borderId="0" xfId="2" applyFont="1"/>
    <xf numFmtId="43" fontId="2" fillId="0" borderId="0" xfId="6" applyNumberFormat="1" applyFont="1" applyFill="1"/>
    <xf numFmtId="9" fontId="0" fillId="0" borderId="0" xfId="2" applyFont="1"/>
    <xf numFmtId="0" fontId="9" fillId="0" borderId="0" xfId="6" applyFont="1" applyProtection="1">
      <protection locked="0"/>
    </xf>
    <xf numFmtId="0" fontId="10" fillId="0" borderId="0" xfId="6" applyFont="1" applyAlignment="1" applyProtection="1">
      <alignment horizontal="center"/>
      <protection locked="0"/>
    </xf>
    <xf numFmtId="0" fontId="10" fillId="0" borderId="0" xfId="6" applyFont="1" applyProtection="1">
      <protection locked="0"/>
    </xf>
    <xf numFmtId="0" fontId="11" fillId="0" borderId="0" xfId="6" applyFont="1"/>
    <xf numFmtId="0" fontId="11" fillId="0" borderId="0" xfId="6" applyFont="1" applyAlignment="1">
      <alignment horizontal="center"/>
    </xf>
    <xf numFmtId="0" fontId="12" fillId="0" borderId="0" xfId="6" applyFont="1" applyProtection="1">
      <protection locked="0"/>
    </xf>
    <xf numFmtId="0" fontId="6" fillId="0" borderId="0" xfId="6" applyFont="1" applyAlignment="1" applyProtection="1">
      <alignment horizontal="center"/>
      <protection locked="0"/>
    </xf>
    <xf numFmtId="0" fontId="6" fillId="0" borderId="0" xfId="6" applyFont="1" applyProtection="1">
      <protection locked="0"/>
    </xf>
    <xf numFmtId="0" fontId="13" fillId="0" borderId="0" xfId="6" applyFont="1"/>
    <xf numFmtId="0" fontId="13" fillId="0" borderId="0" xfId="6" applyFont="1" applyAlignment="1">
      <alignment horizontal="center"/>
    </xf>
    <xf numFmtId="0" fontId="14" fillId="0" borderId="0" xfId="6" applyFont="1" applyProtection="1">
      <protection locked="0"/>
    </xf>
    <xf numFmtId="0" fontId="14" fillId="0" borderId="0" xfId="6" applyFont="1" applyAlignment="1" applyProtection="1">
      <alignment horizontal="center"/>
      <protection locked="0"/>
    </xf>
    <xf numFmtId="0" fontId="15" fillId="0" borderId="0" xfId="6" applyFont="1"/>
    <xf numFmtId="0" fontId="15" fillId="0" borderId="0" xfId="6" applyFont="1" applyAlignment="1">
      <alignment horizontal="center"/>
    </xf>
    <xf numFmtId="0" fontId="5" fillId="0" borderId="0" xfId="6" applyFont="1" applyAlignment="1" applyProtection="1">
      <alignment horizontal="left"/>
      <protection locked="0"/>
    </xf>
    <xf numFmtId="166" fontId="5" fillId="0" borderId="0" xfId="6" applyNumberFormat="1" applyFont="1" applyAlignment="1" applyProtection="1">
      <alignment horizontal="left"/>
      <protection locked="0"/>
    </xf>
    <xf numFmtId="0" fontId="16" fillId="0" borderId="0" xfId="6" applyFont="1" applyAlignment="1">
      <alignment horizontal="left"/>
    </xf>
    <xf numFmtId="0" fontId="16" fillId="0" borderId="0" xfId="6" applyFont="1"/>
    <xf numFmtId="0" fontId="17" fillId="0" borderId="0" xfId="6" applyFont="1" applyAlignment="1">
      <alignment horizontal="left"/>
    </xf>
    <xf numFmtId="0" fontId="11" fillId="0" borderId="0" xfId="6" applyFont="1" applyBorder="1"/>
    <xf numFmtId="167" fontId="0" fillId="0" borderId="5" xfId="4" applyNumberFormat="1" applyBorder="1" applyAlignment="1">
      <alignment horizontal="center" vertical="center"/>
    </xf>
    <xf numFmtId="0" fontId="13" fillId="0" borderId="0" xfId="6" applyFont="1" applyAlignment="1">
      <alignment horizontal="right"/>
    </xf>
    <xf numFmtId="9" fontId="13" fillId="0" borderId="0" xfId="6" applyNumberFormat="1" applyFont="1" applyAlignment="1">
      <alignment horizontal="center"/>
    </xf>
    <xf numFmtId="0" fontId="1" fillId="0" borderId="0" xfId="6" applyAlignment="1">
      <alignment horizontal="center" vertical="center"/>
    </xf>
    <xf numFmtId="0" fontId="18" fillId="0" borderId="0" xfId="5" applyFont="1" applyAlignment="1">
      <alignment horizontal="center" vertical="center"/>
    </xf>
    <xf numFmtId="0" fontId="19" fillId="6" borderId="3" xfId="6" applyFont="1" applyFill="1" applyBorder="1" applyAlignment="1">
      <alignment horizontal="center" vertical="center" wrapText="1"/>
    </xf>
    <xf numFmtId="0" fontId="18" fillId="0" borderId="0" xfId="5" applyFont="1" applyAlignment="1">
      <alignment horizontal="left" vertical="center"/>
    </xf>
    <xf numFmtId="0" fontId="8" fillId="6" borderId="3" xfId="5" applyFont="1" applyFill="1" applyBorder="1" applyAlignment="1">
      <alignment horizontal="center" vertical="center"/>
    </xf>
    <xf numFmtId="0" fontId="6" fillId="0" borderId="3" xfId="6" applyFont="1" applyBorder="1" applyProtection="1"/>
    <xf numFmtId="0" fontId="6" fillId="0" borderId="3" xfId="6" applyFont="1" applyBorder="1" applyAlignment="1" applyProtection="1">
      <alignment horizontal="center"/>
    </xf>
    <xf numFmtId="0" fontId="5" fillId="0" borderId="3" xfId="6" applyFont="1" applyBorder="1" applyProtection="1"/>
    <xf numFmtId="0" fontId="5" fillId="0" borderId="3" xfId="6" applyNumberFormat="1" applyFont="1" applyBorder="1" applyProtection="1"/>
    <xf numFmtId="167" fontId="8" fillId="0" borderId="3" xfId="4" applyNumberFormat="1" applyFont="1" applyBorder="1"/>
    <xf numFmtId="0" fontId="5" fillId="5" borderId="3" xfId="6" applyFont="1" applyFill="1" applyBorder="1" applyProtection="1"/>
    <xf numFmtId="0" fontId="5" fillId="5" borderId="3" xfId="6" applyFont="1" applyFill="1" applyBorder="1" applyAlignment="1" applyProtection="1">
      <alignment horizontal="center"/>
    </xf>
    <xf numFmtId="0" fontId="5" fillId="5" borderId="3" xfId="6" applyNumberFormat="1" applyFont="1" applyFill="1" applyBorder="1" applyProtection="1"/>
    <xf numFmtId="0" fontId="5" fillId="0" borderId="3" xfId="5" applyFont="1" applyBorder="1" applyAlignment="1" applyProtection="1">
      <alignment horizontal="center" vertical="center"/>
    </xf>
    <xf numFmtId="0" fontId="5" fillId="0" borderId="3" xfId="5" applyFont="1" applyBorder="1" applyAlignment="1" applyProtection="1">
      <alignment horizontal="center" vertical="center" wrapText="1"/>
    </xf>
    <xf numFmtId="0" fontId="5" fillId="0" borderId="3" xfId="5" applyNumberFormat="1" applyFont="1" applyBorder="1" applyAlignment="1" applyProtection="1">
      <alignment horizontal="center" vertical="center" wrapText="1"/>
    </xf>
    <xf numFmtId="167" fontId="4" fillId="2" borderId="1" xfId="3" applyNumberFormat="1" applyFont="1" applyFill="1" applyBorder="1" applyAlignment="1" applyProtection="1">
      <alignment horizontal="center" vertical="center" wrapText="1"/>
    </xf>
    <xf numFmtId="167" fontId="4" fillId="2" borderId="2" xfId="3" applyNumberFormat="1" applyFont="1" applyFill="1" applyBorder="1" applyAlignment="1" applyProtection="1">
      <alignment horizontal="center" vertical="center" wrapText="1"/>
    </xf>
  </cellXfs>
  <cellStyles count="8">
    <cellStyle name="Comma" xfId="1" builtinId="3"/>
    <cellStyle name="Comma 10 2" xfId="3"/>
    <cellStyle name="Comma 2" xfId="4"/>
    <cellStyle name="Normal" xfId="0" builtinId="0"/>
    <cellStyle name="Normal 2 2" xfId="5"/>
    <cellStyle name="Normal 2 3" xfId="6"/>
    <cellStyle name="Percent" xfId="2" builtinId="5"/>
    <cellStyle name="Percent 2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\My%20Documents\bahan%20buku\form-p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ean voyage"/>
      <sheetName val="5y pm"/>
      <sheetName val="1y pm "/>
      <sheetName val="act plan 1y"/>
      <sheetName val="Data"/>
      <sheetName val="List-Valu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6"/>
  <sheetViews>
    <sheetView showGridLines="0" zoomScale="71" zoomScaleNormal="71" workbookViewId="0">
      <selection activeCell="H16" sqref="H16"/>
    </sheetView>
  </sheetViews>
  <sheetFormatPr defaultColWidth="9" defaultRowHeight="15"/>
  <cols>
    <col min="4" max="4" width="15" customWidth="1"/>
    <col min="5" max="5" width="17" customWidth="1"/>
    <col min="6" max="7" width="15" hidden="1" customWidth="1"/>
    <col min="8" max="8" width="19.85546875" customWidth="1"/>
    <col min="9" max="9" width="19.42578125" customWidth="1"/>
    <col min="11" max="11" width="12.28515625" style="31" customWidth="1"/>
    <col min="12" max="12" width="13.42578125" customWidth="1"/>
  </cols>
  <sheetData>
    <row r="1" spans="1:9">
      <c r="A1" s="32" t="s">
        <v>0</v>
      </c>
      <c r="B1" s="33"/>
      <c r="C1" s="34"/>
      <c r="D1" s="35"/>
      <c r="E1" s="36"/>
      <c r="F1" s="35"/>
      <c r="G1" s="35"/>
    </row>
    <row r="2" spans="1:9">
      <c r="A2" s="37" t="s">
        <v>1</v>
      </c>
      <c r="B2" s="38"/>
      <c r="C2" s="39"/>
      <c r="D2" s="40"/>
      <c r="E2" s="41"/>
      <c r="F2" s="40"/>
      <c r="G2" s="40"/>
    </row>
    <row r="3" spans="1:9">
      <c r="A3" s="39"/>
      <c r="B3" s="38"/>
      <c r="C3" s="39"/>
      <c r="D3" s="40"/>
      <c r="E3" s="41"/>
      <c r="F3" s="40"/>
      <c r="G3" s="40"/>
    </row>
    <row r="4" spans="1:9" ht="23.25">
      <c r="A4" s="42" t="s">
        <v>2</v>
      </c>
      <c r="B4" s="43"/>
      <c r="C4" s="42"/>
      <c r="D4" s="44"/>
      <c r="E4" s="45"/>
      <c r="F4" s="44"/>
      <c r="G4" s="44"/>
    </row>
    <row r="5" spans="1:9">
      <c r="A5" s="39"/>
      <c r="B5" s="38"/>
      <c r="C5" s="39"/>
      <c r="D5" s="40"/>
      <c r="E5" s="41"/>
      <c r="F5" s="40"/>
      <c r="G5" s="40"/>
    </row>
    <row r="6" spans="1:9">
      <c r="A6" s="39"/>
      <c r="B6" s="46" t="s">
        <v>3</v>
      </c>
      <c r="C6" s="47" t="s">
        <v>4</v>
      </c>
      <c r="D6" s="40"/>
      <c r="E6" s="41"/>
      <c r="F6" s="40"/>
      <c r="G6" s="40"/>
    </row>
    <row r="7" spans="1:9">
      <c r="A7" s="35"/>
      <c r="B7" s="48" t="s">
        <v>5</v>
      </c>
      <c r="C7" s="49" t="s">
        <v>6</v>
      </c>
      <c r="D7" s="35"/>
      <c r="E7" s="36"/>
      <c r="F7" s="35"/>
      <c r="G7" s="35"/>
    </row>
    <row r="8" spans="1:9">
      <c r="A8" s="35"/>
      <c r="B8" s="50" t="s">
        <v>7</v>
      </c>
      <c r="C8" s="35"/>
      <c r="D8" s="51"/>
      <c r="E8" s="35"/>
      <c r="F8" s="35"/>
      <c r="G8" s="35"/>
    </row>
    <row r="9" spans="1:9">
      <c r="A9" s="35"/>
      <c r="B9" s="50"/>
      <c r="C9" s="35"/>
      <c r="D9" s="35"/>
      <c r="E9" s="35"/>
      <c r="F9" s="35"/>
      <c r="G9" s="35"/>
    </row>
    <row r="10" spans="1:9">
      <c r="A10" s="35"/>
      <c r="B10" s="50"/>
      <c r="C10" s="35"/>
      <c r="D10" s="52"/>
      <c r="E10" s="52"/>
      <c r="F10" s="35"/>
      <c r="G10" s="35"/>
    </row>
    <row r="11" spans="1:9">
      <c r="A11" s="40"/>
      <c r="B11" s="53"/>
      <c r="C11" s="54"/>
      <c r="D11" s="55"/>
      <c r="E11" s="55"/>
    </row>
    <row r="12" spans="1:9" ht="51" customHeight="1">
      <c r="A12" s="56"/>
      <c r="B12" s="68" t="s">
        <v>8</v>
      </c>
      <c r="C12" s="69" t="s">
        <v>9</v>
      </c>
      <c r="D12" s="69" t="s">
        <v>10</v>
      </c>
      <c r="E12" s="70" t="s">
        <v>11</v>
      </c>
      <c r="F12" s="57" t="s">
        <v>12</v>
      </c>
      <c r="G12" s="57" t="s">
        <v>13</v>
      </c>
      <c r="H12" s="57" t="s">
        <v>14</v>
      </c>
      <c r="I12" s="57" t="s">
        <v>15</v>
      </c>
    </row>
    <row r="13" spans="1:9" ht="23.25" customHeight="1">
      <c r="A13" s="58"/>
      <c r="B13" s="68"/>
      <c r="C13" s="69"/>
      <c r="D13" s="69"/>
      <c r="E13" s="70"/>
      <c r="F13" s="59" t="s">
        <v>16</v>
      </c>
      <c r="G13" s="59" t="s">
        <v>16</v>
      </c>
      <c r="H13" s="59" t="s">
        <v>16</v>
      </c>
      <c r="I13" s="59" t="s">
        <v>16</v>
      </c>
    </row>
    <row r="14" spans="1:9" ht="23.25" customHeight="1">
      <c r="A14" s="40"/>
      <c r="B14" s="60">
        <v>1</v>
      </c>
      <c r="C14" s="61"/>
      <c r="D14" s="62" t="s">
        <v>17</v>
      </c>
      <c r="E14" s="63" t="s">
        <v>18</v>
      </c>
      <c r="F14" s="64">
        <v>1958271.8392079</v>
      </c>
      <c r="G14" s="64">
        <f>+F14</f>
        <v>1958271.8392079</v>
      </c>
      <c r="H14" s="64">
        <f>+I14</f>
        <v>2026803.81307428</v>
      </c>
      <c r="I14" s="64">
        <v>2026803.81307428</v>
      </c>
    </row>
    <row r="15" spans="1:9" ht="23.25" customHeight="1">
      <c r="A15" s="40"/>
      <c r="B15" s="60">
        <f>+B14+1</f>
        <v>2</v>
      </c>
      <c r="C15" s="61"/>
      <c r="D15" s="62" t="s">
        <v>19</v>
      </c>
      <c r="E15" s="63" t="s">
        <v>20</v>
      </c>
      <c r="F15" s="64">
        <v>155161.48579210101</v>
      </c>
      <c r="G15" s="64">
        <f>+F15</f>
        <v>155161.48579210101</v>
      </c>
      <c r="H15" s="64">
        <f>+I15</f>
        <v>160591.540331247</v>
      </c>
      <c r="I15" s="64">
        <v>160591.540331247</v>
      </c>
    </row>
    <row r="16" spans="1:9" ht="23.25" customHeight="1">
      <c r="A16" s="40"/>
      <c r="B16" s="65"/>
      <c r="C16" s="66"/>
      <c r="D16" s="65" t="s">
        <v>21</v>
      </c>
      <c r="E16" s="67" t="s">
        <v>22</v>
      </c>
      <c r="F16" s="25">
        <f>SUM(F14:F15)</f>
        <v>2113433.3250000011</v>
      </c>
      <c r="G16" s="25">
        <f>SUM(G14:G15)</f>
        <v>2113433.3250000011</v>
      </c>
      <c r="H16" s="25">
        <f>SUM(H14:H15)</f>
        <v>2187395.3534055268</v>
      </c>
      <c r="I16" s="25">
        <f>SUM(I14:I15)</f>
        <v>2187395.3534055268</v>
      </c>
    </row>
  </sheetData>
  <mergeCells count="4">
    <mergeCell ref="B12:B13"/>
    <mergeCell ref="C12:C13"/>
    <mergeCell ref="D12:D13"/>
    <mergeCell ref="E12:E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17"/>
  <sheetViews>
    <sheetView showGridLines="0" tabSelected="1" zoomScale="85" zoomScaleNormal="85" workbookViewId="0">
      <pane xSplit="5" ySplit="3" topLeftCell="F4" activePane="bottomRight" state="frozen"/>
      <selection pane="topRight"/>
      <selection pane="bottomLeft"/>
      <selection pane="bottomRight" activeCell="I4" sqref="I4"/>
    </sheetView>
  </sheetViews>
  <sheetFormatPr defaultColWidth="9.140625" defaultRowHeight="12.75"/>
  <cols>
    <col min="1" max="1" width="9.140625" style="4"/>
    <col min="2" max="2" width="9.140625" style="4" hidden="1" customWidth="1"/>
    <col min="3" max="3" width="13.42578125" style="4" hidden="1" customWidth="1"/>
    <col min="4" max="4" width="35.42578125" style="5" customWidth="1"/>
    <col min="5" max="5" width="32" style="4" customWidth="1"/>
    <col min="6" max="6" width="13.5703125" style="4" customWidth="1"/>
    <col min="7" max="9" width="12.5703125" style="4" customWidth="1"/>
    <col min="10" max="10" width="10.85546875" style="4" customWidth="1"/>
    <col min="11" max="11" width="19.5703125" style="4" customWidth="1"/>
    <col min="12" max="12" width="15" style="4" customWidth="1"/>
    <col min="13" max="16384" width="9.140625" style="4"/>
  </cols>
  <sheetData>
    <row r="1" spans="1:13" ht="22.5" customHeight="1">
      <c r="A1" s="6" t="s">
        <v>23</v>
      </c>
      <c r="J1" s="25">
        <v>1664988</v>
      </c>
      <c r="K1" s="26"/>
    </row>
    <row r="2" spans="1:13" ht="27.75" customHeight="1">
      <c r="A2" s="6"/>
      <c r="F2" s="71" t="s">
        <v>24</v>
      </c>
      <c r="G2" s="72"/>
      <c r="H2" s="7"/>
      <c r="I2" s="7"/>
      <c r="J2" s="27">
        <v>70496</v>
      </c>
      <c r="K2" s="1" t="s">
        <v>25</v>
      </c>
    </row>
    <row r="3" spans="1:13" s="1" customFormat="1" ht="32.25" customHeight="1">
      <c r="A3" s="8" t="s">
        <v>8</v>
      </c>
      <c r="B3" s="9" t="s">
        <v>9</v>
      </c>
      <c r="C3" s="10" t="s">
        <v>8</v>
      </c>
      <c r="D3" s="11" t="s">
        <v>11</v>
      </c>
      <c r="E3" s="12" t="s">
        <v>26</v>
      </c>
      <c r="F3" s="13" t="s">
        <v>27</v>
      </c>
      <c r="G3" s="14" t="s">
        <v>28</v>
      </c>
      <c r="H3" s="14" t="s">
        <v>29</v>
      </c>
      <c r="I3" s="14" t="s">
        <v>30</v>
      </c>
      <c r="J3" s="27">
        <f>J1-J2</f>
        <v>1594492</v>
      </c>
      <c r="K3" s="1" t="s">
        <v>31</v>
      </c>
    </row>
    <row r="4" spans="1:13" ht="12" customHeight="1">
      <c r="A4" s="15">
        <v>1</v>
      </c>
      <c r="B4" s="16"/>
      <c r="C4" s="15"/>
      <c r="D4" s="16" t="s">
        <v>32</v>
      </c>
      <c r="E4" s="17" t="s">
        <v>33</v>
      </c>
      <c r="F4" s="18">
        <f>+G4</f>
        <v>200187.188587179</v>
      </c>
      <c r="G4" s="18">
        <v>200187.188587179</v>
      </c>
      <c r="H4" s="18">
        <v>54</v>
      </c>
      <c r="I4" s="18">
        <f>(G4*H4/100)-25017.9229839504</f>
        <v>83083.15885312618</v>
      </c>
    </row>
    <row r="5" spans="1:13" ht="12" customHeight="1">
      <c r="A5" s="15">
        <f>+A4+1</f>
        <v>2</v>
      </c>
      <c r="B5" s="16"/>
      <c r="C5" s="15"/>
      <c r="D5" s="16" t="s">
        <v>32</v>
      </c>
      <c r="E5" s="17" t="s">
        <v>34</v>
      </c>
      <c r="F5" s="18">
        <f t="shared" ref="F5:F13" si="0">+G5</f>
        <v>206690.44066341501</v>
      </c>
      <c r="G5" s="18">
        <v>206690.44066341501</v>
      </c>
      <c r="H5" s="18">
        <v>73</v>
      </c>
      <c r="I5" s="18">
        <f>G5*H5/100</f>
        <v>150884.02168429297</v>
      </c>
    </row>
    <row r="6" spans="1:13" ht="12" customHeight="1">
      <c r="A6" s="15">
        <f t="shared" ref="A6:A12" si="1">+A5+1</f>
        <v>3</v>
      </c>
      <c r="B6" s="16"/>
      <c r="C6" s="15"/>
      <c r="D6" s="16" t="s">
        <v>32</v>
      </c>
      <c r="E6" s="17" t="s">
        <v>35</v>
      </c>
      <c r="F6" s="18">
        <f t="shared" si="0"/>
        <v>194885.27256095299</v>
      </c>
      <c r="G6" s="18">
        <v>194885.27256095299</v>
      </c>
      <c r="H6" s="18">
        <v>91</v>
      </c>
      <c r="I6" s="18">
        <f t="shared" ref="I6:I13" si="2">G6*H6/100</f>
        <v>177345.59803046723</v>
      </c>
      <c r="J6" s="28"/>
      <c r="K6" s="29"/>
    </row>
    <row r="7" spans="1:13" ht="12" customHeight="1">
      <c r="A7" s="15">
        <f t="shared" si="1"/>
        <v>4</v>
      </c>
      <c r="B7" s="16"/>
      <c r="C7" s="15"/>
      <c r="D7" s="16" t="s">
        <v>32</v>
      </c>
      <c r="E7" s="17" t="s">
        <v>36</v>
      </c>
      <c r="F7" s="18">
        <f t="shared" si="0"/>
        <v>285158.04902174103</v>
      </c>
      <c r="G7" s="18">
        <v>285158.04902174103</v>
      </c>
      <c r="H7" s="18">
        <v>75</v>
      </c>
      <c r="I7" s="18">
        <f t="shared" si="2"/>
        <v>213868.53676630574</v>
      </c>
      <c r="J7" s="28"/>
      <c r="K7" s="29"/>
    </row>
    <row r="8" spans="1:13" ht="12" customHeight="1">
      <c r="A8" s="15">
        <f t="shared" si="1"/>
        <v>5</v>
      </c>
      <c r="B8" s="16"/>
      <c r="C8" s="15"/>
      <c r="D8" s="16" t="s">
        <v>32</v>
      </c>
      <c r="E8" s="17" t="s">
        <v>37</v>
      </c>
      <c r="F8" s="18">
        <f t="shared" si="0"/>
        <v>243352.56573556599</v>
      </c>
      <c r="G8" s="18">
        <v>243352.56573556599</v>
      </c>
      <c r="H8" s="18">
        <v>47</v>
      </c>
      <c r="I8" s="18">
        <f t="shared" si="2"/>
        <v>114375.705895716</v>
      </c>
    </row>
    <row r="9" spans="1:13" ht="12" customHeight="1">
      <c r="A9" s="15">
        <f t="shared" si="1"/>
        <v>6</v>
      </c>
      <c r="B9" s="16"/>
      <c r="C9" s="15"/>
      <c r="D9" s="16" t="s">
        <v>32</v>
      </c>
      <c r="E9" s="17" t="s">
        <v>38</v>
      </c>
      <c r="F9" s="18">
        <f t="shared" si="0"/>
        <v>234890.19874854799</v>
      </c>
      <c r="G9" s="18">
        <v>234890.19874854799</v>
      </c>
      <c r="H9" s="18">
        <v>100</v>
      </c>
      <c r="I9" s="18">
        <f t="shared" si="2"/>
        <v>234890.19874854799</v>
      </c>
    </row>
    <row r="10" spans="1:13" ht="12" customHeight="1">
      <c r="A10" s="15">
        <f t="shared" si="1"/>
        <v>7</v>
      </c>
      <c r="B10" s="16"/>
      <c r="C10" s="15"/>
      <c r="D10" s="16" t="s">
        <v>32</v>
      </c>
      <c r="E10" s="17" t="s">
        <v>39</v>
      </c>
      <c r="F10" s="18">
        <f t="shared" si="0"/>
        <v>184670.554222254</v>
      </c>
      <c r="G10" s="18">
        <v>184670.554222254</v>
      </c>
      <c r="H10" s="18">
        <v>100</v>
      </c>
      <c r="I10" s="18">
        <f t="shared" si="2"/>
        <v>184670.554222254</v>
      </c>
    </row>
    <row r="11" spans="1:13" ht="12" customHeight="1">
      <c r="A11" s="15">
        <f t="shared" si="1"/>
        <v>8</v>
      </c>
      <c r="B11" s="16"/>
      <c r="C11" s="15"/>
      <c r="D11" s="16" t="s">
        <v>32</v>
      </c>
      <c r="E11" s="17" t="s">
        <v>40</v>
      </c>
      <c r="F11" s="18">
        <f t="shared" si="0"/>
        <v>247129.97988760599</v>
      </c>
      <c r="G11" s="18">
        <v>247129.97988760599</v>
      </c>
      <c r="H11" s="18">
        <v>101</v>
      </c>
      <c r="I11" s="18">
        <v>268620</v>
      </c>
    </row>
    <row r="12" spans="1:13" ht="12" hidden="1" customHeight="1">
      <c r="A12" s="15">
        <f t="shared" si="1"/>
        <v>9</v>
      </c>
      <c r="B12" s="16"/>
      <c r="C12" s="15"/>
      <c r="D12" s="16" t="s">
        <v>32</v>
      </c>
      <c r="E12" s="17" t="s">
        <v>41</v>
      </c>
      <c r="F12" s="18">
        <f t="shared" si="0"/>
        <v>0</v>
      </c>
      <c r="G12" s="18"/>
      <c r="H12" s="18"/>
      <c r="I12" s="18">
        <f t="shared" si="2"/>
        <v>0</v>
      </c>
    </row>
    <row r="13" spans="1:13" s="2" customFormat="1" ht="12" customHeight="1">
      <c r="A13" s="15">
        <v>9</v>
      </c>
      <c r="B13" s="16"/>
      <c r="C13" s="15"/>
      <c r="D13" s="16" t="s">
        <v>32</v>
      </c>
      <c r="E13" s="17" t="s">
        <v>42</v>
      </c>
      <c r="F13" s="18">
        <f t="shared" si="0"/>
        <v>229839.557141842</v>
      </c>
      <c r="G13" s="18">
        <v>229839.557141842</v>
      </c>
      <c r="H13" s="18">
        <v>70</v>
      </c>
      <c r="I13" s="18">
        <f t="shared" si="2"/>
        <v>160887.6899992894</v>
      </c>
    </row>
    <row r="14" spans="1:13" s="3" customFormat="1" ht="15">
      <c r="A14" s="19"/>
      <c r="B14" s="20" t="s">
        <v>43</v>
      </c>
      <c r="C14" s="19" t="s">
        <v>44</v>
      </c>
      <c r="D14" s="20"/>
      <c r="E14" s="21" t="s">
        <v>45</v>
      </c>
      <c r="F14" s="22">
        <f t="shared" ref="F14:G14" si="3">SUM(F4:F13)</f>
        <v>2026803.8065691043</v>
      </c>
      <c r="G14" s="22">
        <f t="shared" si="3"/>
        <v>2026803.8065691043</v>
      </c>
      <c r="H14" s="23">
        <f>I14/G14*100</f>
        <v>78.38082102722926</v>
      </c>
      <c r="I14" s="22">
        <f>SUM(I4:I13)</f>
        <v>1588625.4641999996</v>
      </c>
      <c r="M14" s="30"/>
    </row>
    <row r="16" spans="1:13">
      <c r="F16" s="24"/>
    </row>
    <row r="17" spans="9:9">
      <c r="I17" s="24"/>
    </row>
  </sheetData>
  <mergeCells count="1">
    <mergeCell ref="F2:G2"/>
  </mergeCells>
  <pageMargins left="0" right="0" top="0.75" bottom="0.75" header="0.3" footer="0.3"/>
  <pageSetup scale="7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 chi tiết by account</vt:lpstr>
      <vt:lpstr>TARGET MT BY MTE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2019-09-05T08:56:00Z</dcterms:created>
  <dcterms:modified xsi:type="dcterms:W3CDTF">2019-10-15T03:51:52Z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