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Nov\"/>
    </mc:Choice>
  </mc:AlternateContent>
  <bookViews>
    <workbookView xWindow="0" yWindow="0" windowWidth="20490" windowHeight="7755"/>
  </bookViews>
  <sheets>
    <sheet name="MT" sheetId="36" r:id="rId1"/>
  </sheets>
  <definedNames>
    <definedName name="_xlnm.Print_Area" localSheetId="0">MT!$A$1:$R$29</definedName>
    <definedName name="_xlnm.Print_Titles" localSheetId="0">MT!#REF!</definedName>
  </definedNames>
  <calcPr calcId="152511" calcMode="manual"/>
</workbook>
</file>

<file path=xl/calcChain.xml><?xml version="1.0" encoding="utf-8"?>
<calcChain xmlns="http://schemas.openxmlformats.org/spreadsheetml/2006/main">
  <c r="F13" i="36" l="1"/>
  <c r="G13" i="36" s="1"/>
  <c r="F11" i="36"/>
  <c r="G11" i="36" s="1"/>
  <c r="N13" i="36"/>
  <c r="O13" i="36" s="1"/>
  <c r="N11" i="36"/>
  <c r="O11" i="36" s="1"/>
  <c r="J13" i="36"/>
  <c r="J11" i="36"/>
  <c r="K13" i="36" l="1"/>
  <c r="P13" i="36" s="1"/>
  <c r="Q13" i="36" s="1"/>
  <c r="K11" i="36"/>
  <c r="P11" i="36" s="1"/>
  <c r="Q11" i="36" s="1"/>
  <c r="M16" i="36" l="1"/>
  <c r="L16" i="36"/>
  <c r="H16" i="36"/>
  <c r="E16" i="36"/>
  <c r="D16" i="36"/>
  <c r="N15" i="36"/>
  <c r="O15" i="36" s="1"/>
  <c r="J15" i="36"/>
  <c r="K15" i="36" s="1"/>
  <c r="F15" i="36"/>
  <c r="G15" i="36" s="1"/>
  <c r="N14" i="36"/>
  <c r="O14" i="36" s="1"/>
  <c r="J14" i="36"/>
  <c r="K14" i="36" s="1"/>
  <c r="F14" i="36"/>
  <c r="G14" i="36" s="1"/>
  <c r="N12" i="36"/>
  <c r="O12" i="36" s="1"/>
  <c r="J12" i="36"/>
  <c r="K12" i="36" s="1"/>
  <c r="F12" i="36"/>
  <c r="G12" i="36" s="1"/>
  <c r="N10" i="36"/>
  <c r="O10" i="36" s="1"/>
  <c r="J10" i="36"/>
  <c r="K10" i="36" s="1"/>
  <c r="F10" i="36"/>
  <c r="G10" i="36" s="1"/>
  <c r="N9" i="36"/>
  <c r="O9" i="36" s="1"/>
  <c r="J9" i="36"/>
  <c r="K9" i="36" s="1"/>
  <c r="F9" i="36"/>
  <c r="G9" i="36" s="1"/>
  <c r="N8" i="36"/>
  <c r="O8" i="36" s="1"/>
  <c r="J8" i="36"/>
  <c r="K8" i="36" s="1"/>
  <c r="F8" i="36"/>
  <c r="G8" i="36" s="1"/>
  <c r="N7" i="36"/>
  <c r="O7" i="36" s="1"/>
  <c r="J7" i="36"/>
  <c r="K7" i="36" s="1"/>
  <c r="F7" i="36"/>
  <c r="G7" i="36" s="1"/>
  <c r="P9" i="36" l="1"/>
  <c r="Q9" i="36" s="1"/>
  <c r="P8" i="36"/>
  <c r="Q8" i="36" s="1"/>
  <c r="P12" i="36"/>
  <c r="Q12" i="36" s="1"/>
  <c r="P10" i="36"/>
  <c r="Q10" i="36" s="1"/>
  <c r="P14" i="36"/>
  <c r="Q14" i="36" s="1"/>
  <c r="O16" i="36"/>
  <c r="G16" i="36"/>
  <c r="N16" i="36"/>
  <c r="K16" i="36"/>
  <c r="I16" i="36"/>
  <c r="P7" i="36"/>
  <c r="P15" i="36"/>
  <c r="Q15" i="36" s="1"/>
  <c r="F16" i="36"/>
  <c r="J16" i="36" l="1"/>
  <c r="P16" i="36"/>
  <c r="Q7" i="36"/>
  <c r="Q16" i="36" s="1"/>
</calcChain>
</file>

<file path=xl/comments1.xml><?xml version="1.0" encoding="utf-8"?>
<comments xmlns="http://schemas.openxmlformats.org/spreadsheetml/2006/main">
  <authors>
    <author>AnhNguyen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</commentList>
</comments>
</file>

<file path=xl/sharedStrings.xml><?xml version="1.0" encoding="utf-8"?>
<sst xmlns="http://schemas.openxmlformats.org/spreadsheetml/2006/main" count="58" uniqueCount="48">
  <si>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</si>
  <si>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</si>
  <si>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</si>
  <si>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</si>
  <si>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</si>
  <si>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</si>
  <si>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</si>
  <si>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</si>
  <si>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</si>
  <si>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</si>
  <si>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</si>
  <si>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</si>
  <si>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</si>
  <si>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MTE</t>
  </si>
  <si>
    <t>Trương Thị Ánh Sương</t>
  </si>
  <si>
    <t>Total Incentive accept</t>
  </si>
  <si>
    <t>SALES INCENTIVE FOR SALESMAN-MT</t>
  </si>
  <si>
    <t>Nguyễn Thị Thúy Vân</t>
  </si>
  <si>
    <t>Mã NV</t>
  </si>
  <si>
    <t>SI Indirect MTN (Nguyen Dung) + Direct North</t>
  </si>
  <si>
    <t>SI Indirect MTS (Thanh Lien)</t>
  </si>
  <si>
    <t>NBTS02345</t>
  </si>
  <si>
    <t>Phạm Phương Sinh</t>
  </si>
  <si>
    <t>Indirect
SOUTH</t>
  </si>
  <si>
    <t>Huynh Thuy Le</t>
  </si>
  <si>
    <t>Ngày vào làm</t>
  </si>
  <si>
    <t>1. VISIBILITY (Outlet)</t>
  </si>
  <si>
    <t>3. FACING (Outlet)</t>
  </si>
  <si>
    <t>Nguyen Thanh Van</t>
  </si>
  <si>
    <t>Bùi Thị Duyên</t>
  </si>
  <si>
    <t>NBTS02470</t>
  </si>
  <si>
    <t>2. Sell out (Val)</t>
  </si>
  <si>
    <t>Hà Thanh Thường</t>
  </si>
  <si>
    <t>NBTS02821</t>
  </si>
  <si>
    <t>Hồ Ngọc Hiếu</t>
  </si>
  <si>
    <t>NBTS03065</t>
  </si>
  <si>
    <t>NBTS03136</t>
  </si>
  <si>
    <t>NBTS03137</t>
  </si>
  <si>
    <t>NBTS03180</t>
  </si>
  <si>
    <t>Nguyễn Gia Bảo</t>
  </si>
  <si>
    <t>Phùng Trung Hiếu</t>
  </si>
  <si>
    <t>Nguyễn Thị Như Huỳnh</t>
  </si>
  <si>
    <t>Pham Quoc Minh</t>
  </si>
  <si>
    <t>NBTS03307</t>
  </si>
  <si>
    <t>Lộ Thị Quý Nương</t>
  </si>
  <si>
    <t>NBTS03310</t>
  </si>
  <si>
    <t>Đàm Thị Kim Xuyến</t>
  </si>
  <si>
    <t>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</si>
</sst>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£&quot;* #,##0_-;\-&quot;£&quot;* #,##0_-;_-&quot;£&quot;* &quot;-&quot;_-;_-@_-"/>
    <numFmt numFmtId="176" formatCode="_-* #,##0_-;\-* #,##0_-;_-* &quot;-&quot;_-;_-@_-"/>
    <numFmt numFmtId="177" formatCode="_-* #,##0.00_-;\-* #,##0.00_-;_-* &quot;-&quot;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\&quot;* #,##0_ ;_ &quot;\&quot;* \-#,##0_ ;_ &quot;\&quot;* &quot;-&quot;_ ;_ @_ 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0.0000&quot;  &quot;"/>
    <numFmt numFmtId="185" formatCode="#,##0.0_);\(#,##0.0\)"/>
    <numFmt numFmtId="186" formatCode="_(* #,##0.0000_);_(* \(#,##0.0000\);_(* &quot;-&quot;??_);_(@_)"/>
    <numFmt numFmtId="187" formatCode="_-* #,##0\ &quot;BF&quot;_-;\-* #,##0\ &quot;BF&quot;_-;_-* &quot;-&quot;\ &quot;BF&quot;_-;_-@_-"/>
    <numFmt numFmtId="188" formatCode="_-* #,##0\ _B_F_-;\-* #,##0\ _B_F_-;_-* &quot;-&quot;\ _B_F_-;_-@_-"/>
    <numFmt numFmtId="189" formatCode="_-* #,##0.00\ &quot;BF&quot;_-;\-* #,##0.00\ &quot;BF&quot;_-;_-* &quot;-&quot;??\ &quot;BF&quot;_-;_-@_-"/>
    <numFmt numFmtId="190" formatCode="_(* #,##0.0_);_(* \(#,##0.0\);_(* &quot;-&quot;??_);_(@_)"/>
    <numFmt numFmtId="191" formatCode="#,##0;\(#,##0\)"/>
    <numFmt numFmtId="192" formatCode="\t0.00%"/>
    <numFmt numFmtId="193" formatCode="\U\S&quot;$&quot;#,##0.00;\(\U\S&quot;$&quot;#,##0.00\)"/>
    <numFmt numFmtId="194" formatCode="_-* #,##0\ _D_M_-;\-* #,##0\ _D_M_-;_-* &quot;-&quot;\ _D_M_-;_-@_-"/>
    <numFmt numFmtId="195" formatCode="_-* #,##0.00\ _D_M_-;\-* #,##0.00\ _D_M_-;_-* &quot;-&quot;??\ _D_M_-;_-@_-"/>
    <numFmt numFmtId="196" formatCode="\t#\ ??/??"/>
    <numFmt numFmtId="197" formatCode="_-[$€]* #,##0.00_-;\-[$€]* #,##0.00_-;_-[$€]* &quot;-&quot;??_-;_-@_-"/>
    <numFmt numFmtId="198" formatCode="#."/>
    <numFmt numFmtId="199" formatCode="#,###"/>
    <numFmt numFmtId="200" formatCode="m/d"/>
    <numFmt numFmtId="201" formatCode="&quot;ß&quot;#,##0;\-&quot;&quot;&quot;ß&quot;&quot;&quot;#,##0"/>
    <numFmt numFmtId="202" formatCode="0.00_)"/>
    <numFmt numFmtId="203" formatCode="#,##0.000_);[Red]\(#,##0.000\)"/>
    <numFmt numFmtId="204" formatCode="#,##0.00\ &quot;F&quot;;[Red]\-#,##0.00\ &quot;F&quot;"/>
    <numFmt numFmtId="205" formatCode="&quot;\&quot;#,##0;[Red]\-&quot;\&quot;#,##0"/>
    <numFmt numFmtId="206" formatCode="_-* #,##0.00\ _B_F_-;\-* #,##0.00\ _B_F_-;_-* &quot;-&quot;??\ _B_F_-;_-@_-"/>
    <numFmt numFmtId="207" formatCode="General_)"/>
    <numFmt numFmtId="208" formatCode="_-* #,##0\ &quot;F&quot;_-;\-* #,##0\ &quot;F&quot;_-;_-* &quot;-&quot;\ &quot;F&quot;_-;_-@_-"/>
    <numFmt numFmtId="209" formatCode="#,##0\ &quot;F&quot;;[Red]\-#,##0\ &quot;F&quot;"/>
    <numFmt numFmtId="210" formatCode="#,##0.00\ &quot;F&quot;;\-#,##0.00\ &quot;F&quot;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&quot;$&quot;#&quot;,&quot;##0_);[Red]\(&quot;$&quot;#&quot;,&quot;##0\)"/>
    <numFmt numFmtId="214" formatCode="_-&quot;£&quot;* #,##0.00_-;\-&quot;£&quot;* #,##0.00_-;_-&quot;£&quot;* &quot;-&quot;??_-;_-@_-"/>
    <numFmt numFmtId="215" formatCode="dd\.mm\.yyyy;@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12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9"/>
      <color rgb="FFFF0000"/>
      <name val="Tahoma"/>
      <family val="2"/>
    </font>
    <font>
      <sz val="14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59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0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169" fontId="20" fillId="26" borderId="9" applyNumberFormat="0" applyFon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0" fontId="43" fillId="24" borderId="10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9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167" fontId="29" fillId="24" borderId="5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169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0" fontId="30" fillId="25" borderId="6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169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0" fillId="0" borderId="0" applyNumberFormat="0" applyFill="0" applyBorder="0" applyAlignment="0" applyProtection="0">
      <alignment vertical="top"/>
      <protection locked="0"/>
    </xf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9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167" fontId="39" fillId="11" borderId="5" applyNumberFormat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169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0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9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20" fillId="26" borderId="9" applyNumberFormat="0" applyFon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9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0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167" fontId="43" fillId="24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7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0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169" fontId="20" fillId="0" borderId="11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6" fontId="20" fillId="0" borderId="0" applyProtection="0"/>
    <xf numFmtId="177" fontId="20" fillId="0" borderId="0" applyProtection="0"/>
    <xf numFmtId="6" fontId="20" fillId="0" borderId="0" applyProtection="0"/>
    <xf numFmtId="0" fontId="56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57" fillId="0" borderId="0" applyProtection="0"/>
    <xf numFmtId="0" fontId="20" fillId="27" borderId="0" applyNumberFormat="0" applyFont="0" applyBorder="0" applyAlignment="0" applyProtection="0"/>
    <xf numFmtId="0" fontId="58" fillId="0" borderId="0" applyProtection="0"/>
    <xf numFmtId="0" fontId="59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8" fontId="20" fillId="0" borderId="0" applyProtection="0"/>
    <xf numFmtId="0" fontId="60" fillId="0" borderId="0" applyProtection="0"/>
    <xf numFmtId="176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7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1" fillId="0" borderId="0" applyProtection="0"/>
    <xf numFmtId="179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8" fontId="20" fillId="0" borderId="0" applyProtection="0"/>
    <xf numFmtId="177" fontId="20" fillId="0" borderId="0" applyProtection="0"/>
    <xf numFmtId="43" fontId="20" fillId="0" borderId="0" applyProtection="0"/>
    <xf numFmtId="176" fontId="20" fillId="0" borderId="0" applyProtection="0"/>
    <xf numFmtId="42" fontId="20" fillId="0" borderId="0" applyProtection="0"/>
    <xf numFmtId="43" fontId="20" fillId="0" borderId="0" applyProtection="0"/>
    <xf numFmtId="177" fontId="20" fillId="0" borderId="0" applyProtection="0"/>
    <xf numFmtId="41" fontId="20" fillId="0" borderId="0" applyProtection="0"/>
    <xf numFmtId="176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6" fontId="20" fillId="0" borderId="0" applyProtection="0"/>
    <xf numFmtId="178" fontId="20" fillId="0" borderId="0" applyProtection="0"/>
    <xf numFmtId="176" fontId="20" fillId="0" borderId="0" applyProtection="0"/>
    <xf numFmtId="41" fontId="20" fillId="0" borderId="0" applyProtection="0"/>
    <xf numFmtId="43" fontId="20" fillId="0" borderId="0" applyProtection="0"/>
    <xf numFmtId="178" fontId="20" fillId="0" borderId="0" applyProtection="0"/>
    <xf numFmtId="177" fontId="20" fillId="0" borderId="0" applyProtection="0"/>
    <xf numFmtId="178" fontId="20" fillId="0" borderId="0" applyProtection="0"/>
    <xf numFmtId="0" fontId="62" fillId="28" borderId="0" applyProtection="0"/>
    <xf numFmtId="0" fontId="20" fillId="0" borderId="0" applyProtection="0"/>
    <xf numFmtId="0" fontId="63" fillId="0" borderId="0" applyProtection="0"/>
    <xf numFmtId="9" fontId="20" fillId="0" borderId="0" applyProtection="0"/>
    <xf numFmtId="0" fontId="64" fillId="28" borderId="0" applyProtection="0"/>
    <xf numFmtId="0" fontId="65" fillId="28" borderId="0" applyProtection="0"/>
    <xf numFmtId="0" fontId="66" fillId="0" borderId="0" applyProtection="0">
      <alignment wrapText="1"/>
    </xf>
    <xf numFmtId="180" fontId="20" fillId="0" borderId="0" applyProtection="0"/>
    <xf numFmtId="0" fontId="20" fillId="0" borderId="0" applyProtection="0"/>
    <xf numFmtId="181" fontId="20" fillId="0" borderId="0" applyProtection="0"/>
    <xf numFmtId="0" fontId="20" fillId="0" borderId="0" applyProtection="0"/>
    <xf numFmtId="0" fontId="67" fillId="0" borderId="0">
      <alignment horizontal="center" wrapText="1"/>
      <protection locked="0"/>
    </xf>
    <xf numFmtId="182" fontId="20" fillId="0" borderId="0" applyProtection="0"/>
    <xf numFmtId="0" fontId="20" fillId="0" borderId="0" applyProtection="0"/>
    <xf numFmtId="183" fontId="20" fillId="0" borderId="0" applyProtection="0"/>
    <xf numFmtId="0" fontId="20" fillId="0" borderId="0" applyProtection="0"/>
    <xf numFmtId="183" fontId="20" fillId="0" borderId="0" applyProtection="0"/>
    <xf numFmtId="178" fontId="20" fillId="0" borderId="0" applyProtection="0"/>
    <xf numFmtId="0" fontId="68" fillId="0" borderId="0" applyProtection="0"/>
    <xf numFmtId="0" fontId="69" fillId="0" borderId="0" applyProtection="0"/>
    <xf numFmtId="0" fontId="68" fillId="0" borderId="0" applyProtection="0"/>
    <xf numFmtId="184" fontId="70" fillId="0" borderId="0" applyProtection="0"/>
    <xf numFmtId="185" fontId="71" fillId="0" borderId="0" applyProtection="0"/>
    <xf numFmtId="186" fontId="71" fillId="0" borderId="0" applyProtection="0"/>
    <xf numFmtId="187" fontId="72" fillId="0" borderId="0" applyProtection="0"/>
    <xf numFmtId="188" fontId="72" fillId="0" borderId="0" applyProtection="0"/>
    <xf numFmtId="44" fontId="71" fillId="0" borderId="0" applyProtection="0"/>
    <xf numFmtId="189" fontId="72" fillId="0" borderId="0" applyProtection="0"/>
    <xf numFmtId="185" fontId="71" fillId="0" borderId="0" applyProtection="0"/>
    <xf numFmtId="0" fontId="73" fillId="0" borderId="0" applyProtection="0"/>
    <xf numFmtId="44" fontId="20" fillId="0" borderId="0" applyProtection="0"/>
    <xf numFmtId="190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1" fontId="74" fillId="0" borderId="0" applyProtection="0"/>
    <xf numFmtId="0" fontId="75" fillId="0" borderId="0" applyProtection="0"/>
    <xf numFmtId="0" fontId="76" fillId="0" borderId="0" applyProtection="0"/>
    <xf numFmtId="185" fontId="20" fillId="0" borderId="0" applyProtection="0"/>
    <xf numFmtId="44" fontId="20" fillId="0" borderId="0" applyProtection="0"/>
    <xf numFmtId="192" fontId="20" fillId="0" borderId="0" applyProtection="0"/>
    <xf numFmtId="1" fontId="77" fillId="0" borderId="0" applyProtection="0"/>
    <xf numFmtId="14" fontId="78" fillId="0" borderId="0" applyProtection="0"/>
    <xf numFmtId="0" fontId="20" fillId="0" borderId="0" applyProtection="0"/>
    <xf numFmtId="193" fontId="20" fillId="0" borderId="13" applyProtection="0">
      <alignment vertical="center"/>
    </xf>
    <xf numFmtId="194" fontId="20" fillId="0" borderId="0" applyProtection="0"/>
    <xf numFmtId="195" fontId="20" fillId="0" borderId="0" applyProtection="0"/>
    <xf numFmtId="196" fontId="20" fillId="0" borderId="0" applyProtection="0"/>
    <xf numFmtId="0" fontId="79" fillId="0" borderId="0" applyProtection="0"/>
    <xf numFmtId="44" fontId="71" fillId="0" borderId="0" applyProtection="0"/>
    <xf numFmtId="185" fontId="71" fillId="0" borderId="0" applyProtection="0"/>
    <xf numFmtId="44" fontId="71" fillId="0" borderId="0" applyProtection="0"/>
    <xf numFmtId="189" fontId="72" fillId="0" borderId="0" applyProtection="0"/>
    <xf numFmtId="185" fontId="71" fillId="0" borderId="0" applyProtection="0"/>
    <xf numFmtId="0" fontId="80" fillId="0" borderId="0" applyProtection="0"/>
    <xf numFmtId="197" fontId="20" fillId="0" borderId="0" applyProtection="0"/>
    <xf numFmtId="0" fontId="81" fillId="0" borderId="0" applyProtection="0"/>
    <xf numFmtId="0" fontId="82" fillId="0" borderId="0" applyProtection="0">
      <alignment vertical="center"/>
    </xf>
    <xf numFmtId="0" fontId="83" fillId="0" borderId="0" applyProtection="0"/>
    <xf numFmtId="0" fontId="84" fillId="0" borderId="0" applyProtection="0">
      <alignment vertical="center"/>
    </xf>
    <xf numFmtId="0" fontId="85" fillId="0" borderId="0" applyProtection="0"/>
    <xf numFmtId="0" fontId="83" fillId="0" borderId="0" applyProtection="0"/>
    <xf numFmtId="0" fontId="86" fillId="0" borderId="0" applyProtection="0"/>
    <xf numFmtId="0" fontId="87" fillId="0" borderId="0" applyProtection="0"/>
    <xf numFmtId="0" fontId="88" fillId="28" borderId="0" applyProtection="0"/>
    <xf numFmtId="0" fontId="20" fillId="0" borderId="0" applyProtection="0"/>
    <xf numFmtId="0" fontId="89" fillId="0" borderId="0" applyProtection="0"/>
    <xf numFmtId="0" fontId="35" fillId="0" borderId="14" applyProtection="0"/>
    <xf numFmtId="0" fontId="35" fillId="0" borderId="12" applyProtection="0">
      <alignment horizontal="left" vertical="center"/>
    </xf>
    <xf numFmtId="0" fontId="35" fillId="0" borderId="12" applyProtection="0">
      <alignment horizontal="left" vertical="center"/>
    </xf>
    <xf numFmtId="198" fontId="90" fillId="0" borderId="0">
      <protection locked="0"/>
    </xf>
    <xf numFmtId="198" fontId="90" fillId="0" borderId="0">
      <protection locked="0"/>
    </xf>
    <xf numFmtId="0" fontId="91" fillId="29" borderId="1" applyProtection="0"/>
    <xf numFmtId="0" fontId="91" fillId="29" borderId="1" applyProtection="0"/>
    <xf numFmtId="41" fontId="20" fillId="0" borderId="0" applyProtection="0"/>
    <xf numFmtId="0" fontId="88" fillId="30" borderId="0" applyProtection="0"/>
    <xf numFmtId="0" fontId="20" fillId="31" borderId="0" applyProtection="0"/>
    <xf numFmtId="0" fontId="92" fillId="0" borderId="0" applyProtection="0"/>
    <xf numFmtId="44" fontId="71" fillId="0" borderId="0" applyProtection="0"/>
    <xf numFmtId="185" fontId="71" fillId="0" borderId="0" applyProtection="0"/>
    <xf numFmtId="44" fontId="71" fillId="0" borderId="0" applyProtection="0"/>
    <xf numFmtId="189" fontId="72" fillId="0" borderId="0" applyProtection="0"/>
    <xf numFmtId="185" fontId="71" fillId="0" borderId="0" applyProtection="0"/>
    <xf numFmtId="0" fontId="20" fillId="32" borderId="0" applyProtection="0"/>
    <xf numFmtId="176" fontId="20" fillId="0" borderId="0" applyProtection="0"/>
    <xf numFmtId="177" fontId="20" fillId="0" borderId="0" applyProtection="0"/>
    <xf numFmtId="0" fontId="93" fillId="0" borderId="15" applyProtection="0"/>
    <xf numFmtId="199" fontId="94" fillId="0" borderId="16" applyProtection="0"/>
    <xf numFmtId="178" fontId="20" fillId="0" borderId="0" applyProtection="0"/>
    <xf numFmtId="179" fontId="20" fillId="0" borderId="0" applyProtection="0"/>
    <xf numFmtId="200" fontId="20" fillId="0" borderId="0" applyProtection="0"/>
    <xf numFmtId="201" fontId="20" fillId="0" borderId="0" applyProtection="0"/>
    <xf numFmtId="0" fontId="20" fillId="0" borderId="0" applyProtection="0"/>
    <xf numFmtId="0" fontId="74" fillId="0" borderId="0" applyProtection="0"/>
    <xf numFmtId="37" fontId="95" fillId="0" borderId="0" applyProtection="0"/>
    <xf numFmtId="0" fontId="20" fillId="0" borderId="0" applyProtection="0"/>
    <xf numFmtId="202" fontId="96" fillId="0" borderId="0" applyProtection="0"/>
    <xf numFmtId="0" fontId="97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4" fillId="0" borderId="0" applyProtection="0"/>
    <xf numFmtId="0" fontId="98" fillId="2" borderId="0" applyProtection="0"/>
    <xf numFmtId="14" fontId="67" fillId="0" borderId="0">
      <alignment horizontal="center" wrapText="1"/>
      <protection locked="0"/>
    </xf>
    <xf numFmtId="188" fontId="20" fillId="0" borderId="0" applyProtection="0"/>
    <xf numFmtId="203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2" fillId="0" borderId="0" applyProtection="0"/>
    <xf numFmtId="44" fontId="71" fillId="0" borderId="0" applyProtection="0"/>
    <xf numFmtId="185" fontId="71" fillId="0" borderId="0" applyProtection="0"/>
    <xf numFmtId="44" fontId="71" fillId="0" borderId="0" applyProtection="0"/>
    <xf numFmtId="189" fontId="72" fillId="0" borderId="0" applyProtection="0"/>
    <xf numFmtId="185" fontId="71" fillId="0" borderId="0" applyProtection="0"/>
    <xf numFmtId="5" fontId="99" fillId="0" borderId="0" applyProtection="0"/>
    <xf numFmtId="0" fontId="20" fillId="0" borderId="0" applyProtection="0"/>
    <xf numFmtId="0" fontId="100" fillId="0" borderId="15" applyProtection="0">
      <alignment horizontal="center"/>
    </xf>
    <xf numFmtId="3" fontId="101" fillId="0" borderId="17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3" fillId="0" borderId="0" applyProtection="0"/>
    <xf numFmtId="40" fontId="102" fillId="0" borderId="0" applyProtection="0">
      <alignment horizontal="right"/>
    </xf>
    <xf numFmtId="204" fontId="103" fillId="0" borderId="2" applyProtection="0">
      <alignment horizontal="right" vertical="center"/>
    </xf>
    <xf numFmtId="204" fontId="103" fillId="0" borderId="2" applyProtection="0">
      <alignment horizontal="right" vertical="center"/>
    </xf>
    <xf numFmtId="204" fontId="103" fillId="0" borderId="2" applyProtection="0">
      <alignment horizontal="right" vertical="center"/>
    </xf>
    <xf numFmtId="204" fontId="103" fillId="0" borderId="2" applyProtection="0">
      <alignment horizontal="right" vertical="center"/>
    </xf>
    <xf numFmtId="205" fontId="104" fillId="0" borderId="2" applyProtection="0">
      <alignment horizontal="right" vertical="center"/>
    </xf>
    <xf numFmtId="205" fontId="104" fillId="0" borderId="2" applyProtection="0">
      <alignment horizontal="right" vertical="center"/>
    </xf>
    <xf numFmtId="49" fontId="78" fillId="0" borderId="0" applyProtection="0"/>
    <xf numFmtId="206" fontId="72" fillId="0" borderId="0" applyProtection="0"/>
    <xf numFmtId="207" fontId="92" fillId="0" borderId="0" applyProtection="0"/>
    <xf numFmtId="40" fontId="55" fillId="0" borderId="0" applyProtection="0"/>
    <xf numFmtId="176" fontId="20" fillId="0" borderId="0" applyProtection="0"/>
    <xf numFmtId="177" fontId="20" fillId="0" borderId="0" applyProtection="0"/>
    <xf numFmtId="208" fontId="103" fillId="0" borderId="2" applyProtection="0">
      <alignment horizontal="center"/>
    </xf>
    <xf numFmtId="208" fontId="103" fillId="0" borderId="2" applyProtection="0">
      <alignment horizontal="center"/>
    </xf>
    <xf numFmtId="0" fontId="105" fillId="0" borderId="18" applyProtection="0"/>
    <xf numFmtId="0" fontId="106" fillId="0" borderId="0" applyProtection="0"/>
    <xf numFmtId="178" fontId="20" fillId="0" borderId="0" applyProtection="0"/>
    <xf numFmtId="179" fontId="20" fillId="0" borderId="0" applyProtection="0"/>
    <xf numFmtId="209" fontId="103" fillId="0" borderId="0" applyProtection="0"/>
    <xf numFmtId="210" fontId="103" fillId="0" borderId="1" applyProtection="0"/>
    <xf numFmtId="210" fontId="103" fillId="0" borderId="1" applyProtection="0"/>
    <xf numFmtId="0" fontId="107" fillId="0" borderId="0" applyProtection="0"/>
    <xf numFmtId="0" fontId="107" fillId="0" borderId="0" applyProtection="0"/>
    <xf numFmtId="5" fontId="108" fillId="31" borderId="3" applyProtection="0">
      <alignment vertical="top"/>
    </xf>
    <xf numFmtId="5" fontId="108" fillId="31" borderId="3" applyProtection="0">
      <alignment vertical="top"/>
    </xf>
    <xf numFmtId="5" fontId="109" fillId="0" borderId="4" applyProtection="0">
      <alignment horizontal="left" vertical="top"/>
    </xf>
    <xf numFmtId="0" fontId="110" fillId="0" borderId="4" applyProtection="0">
      <alignment horizontal="left" vertical="center"/>
    </xf>
    <xf numFmtId="0" fontId="111" fillId="33" borderId="1" applyProtection="0">
      <alignment horizontal="left" vertical="center"/>
    </xf>
    <xf numFmtId="0" fontId="111" fillId="33" borderId="1" applyProtection="0">
      <alignment horizontal="left" vertical="center"/>
    </xf>
    <xf numFmtId="6" fontId="112" fillId="30" borderId="3" applyProtection="0"/>
    <xf numFmtId="6" fontId="112" fillId="30" borderId="3" applyProtection="0"/>
    <xf numFmtId="5" fontId="91" fillId="0" borderId="3" applyProtection="0">
      <alignment horizontal="left" vertical="top"/>
    </xf>
    <xf numFmtId="5" fontId="91" fillId="0" borderId="3" applyProtection="0">
      <alignment horizontal="left" vertical="top"/>
    </xf>
    <xf numFmtId="0" fontId="113" fillId="2" borderId="0" applyProtection="0">
      <alignment horizontal="left" vertical="center"/>
    </xf>
    <xf numFmtId="211" fontId="20" fillId="0" borderId="0" applyProtection="0"/>
    <xf numFmtId="212" fontId="20" fillId="0" borderId="0" applyProtection="0"/>
    <xf numFmtId="0" fontId="114" fillId="0" borderId="0" applyProtection="0"/>
    <xf numFmtId="0" fontId="115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6" fillId="0" borderId="0" applyProtection="0"/>
    <xf numFmtId="0" fontId="20" fillId="0" borderId="0" applyProtection="0"/>
    <xf numFmtId="0" fontId="20" fillId="0" borderId="0" applyProtection="0"/>
    <xf numFmtId="0" fontId="56" fillId="0" borderId="0" applyProtection="0">
      <alignment vertical="center"/>
    </xf>
    <xf numFmtId="9" fontId="20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71" fillId="0" borderId="0" applyProtection="0"/>
    <xf numFmtId="0" fontId="20" fillId="0" borderId="0" applyProtection="0"/>
    <xf numFmtId="0" fontId="20" fillId="0" borderId="0" applyProtection="0"/>
    <xf numFmtId="180" fontId="20" fillId="0" borderId="0" applyProtection="0"/>
    <xf numFmtId="181" fontId="20" fillId="0" borderId="0" applyProtection="0"/>
    <xf numFmtId="0" fontId="70" fillId="0" borderId="0" applyProtection="0"/>
    <xf numFmtId="176" fontId="20" fillId="0" borderId="0" applyProtection="0"/>
    <xf numFmtId="177" fontId="20" fillId="0" borderId="0" applyProtection="0"/>
    <xf numFmtId="0" fontId="20" fillId="0" borderId="0" applyProtection="0"/>
    <xf numFmtId="183" fontId="20" fillId="0" borderId="0" applyProtection="0"/>
    <xf numFmtId="182" fontId="20" fillId="0" borderId="0" applyProtection="0"/>
    <xf numFmtId="0" fontId="117" fillId="0" borderId="0" applyProtection="0"/>
    <xf numFmtId="175" fontId="20" fillId="0" borderId="0" applyProtection="0"/>
    <xf numFmtId="213" fontId="20" fillId="0" borderId="0" applyProtection="0"/>
    <xf numFmtId="214" fontId="20" fillId="0" borderId="0" applyProtection="0"/>
    <xf numFmtId="44" fontId="20" fillId="0" borderId="0" applyProtection="0"/>
    <xf numFmtId="42" fontId="20" fillId="0" borderId="0" applyProtection="0"/>
    <xf numFmtId="0" fontId="121" fillId="0" borderId="0"/>
    <xf numFmtId="164" fontId="20" fillId="0" borderId="0" applyFont="0" applyFill="0" applyBorder="0" applyAlignment="0" applyProtection="0"/>
    <xf numFmtId="164" fontId="122" fillId="0" borderId="0" applyFont="0" applyFill="0" applyBorder="0" applyAlignment="0" applyProtection="0"/>
    <xf numFmtId="0" fontId="12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136" fillId="0" borderId="0"/>
    <xf numFmtId="0" fontId="136" fillId="0" borderId="0"/>
    <xf numFmtId="0" fontId="1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7" fillId="0" borderId="0"/>
    <xf numFmtId="0" fontId="20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8" fillId="0" borderId="0"/>
    <xf numFmtId="177" fontId="2" fillId="0" borderId="0" applyFont="0" applyFill="0" applyBorder="0" applyAlignment="0" applyProtection="0"/>
  </cellStyleXfs>
  <cellXfs count="116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0" fillId="0" borderId="0" xfId="0" applyNumberFormat="1"/>
    <xf numFmtId="43" fontId="5" fillId="2" borderId="0" xfId="31" applyFont="1" applyFill="1"/>
    <xf numFmtId="0" fontId="54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0" fontId="118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1" fillId="34" borderId="1" xfId="4" applyNumberFormat="1" applyFont="1" applyFill="1" applyBorder="1" applyAlignment="1">
      <alignment horizontal="center" wrapText="1"/>
    </xf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123" fillId="0" borderId="0" xfId="2" applyFont="1" applyFill="1" applyBorder="1" applyAlignment="1">
      <alignment vertical="top"/>
    </xf>
    <xf numFmtId="0" fontId="124" fillId="0" borderId="0" xfId="2" applyFont="1" applyFill="1" applyBorder="1" applyAlignment="1">
      <alignment vertical="top"/>
    </xf>
    <xf numFmtId="0" fontId="126" fillId="0" borderId="0" xfId="2" applyFont="1" applyFill="1" applyBorder="1" applyAlignment="1">
      <alignment vertical="top"/>
    </xf>
    <xf numFmtId="0" fontId="120" fillId="0" borderId="0" xfId="2" applyFont="1" applyFill="1" applyBorder="1" applyAlignment="1">
      <alignment vertical="top"/>
    </xf>
    <xf numFmtId="215" fontId="125" fillId="0" borderId="0" xfId="2" applyNumberFormat="1" applyFont="1" applyFill="1" applyBorder="1" applyAlignment="1">
      <alignment vertical="top"/>
    </xf>
    <xf numFmtId="0" fontId="127" fillId="0" borderId="0" xfId="2" applyFont="1" applyFill="1" applyBorder="1" applyAlignment="1"/>
    <xf numFmtId="0" fontId="128" fillId="0" borderId="0" xfId="2" applyFont="1" applyFill="1" applyBorder="1" applyAlignment="1">
      <alignment vertical="top"/>
    </xf>
    <xf numFmtId="0" fontId="129" fillId="0" borderId="0" xfId="2" applyFont="1" applyFill="1" applyBorder="1" applyAlignment="1">
      <alignment horizontal="center" vertical="top"/>
    </xf>
    <xf numFmtId="0" fontId="129" fillId="0" borderId="0" xfId="2" applyFont="1" applyFill="1" applyBorder="1" applyAlignment="1">
      <alignment horizontal="left" vertical="center"/>
    </xf>
    <xf numFmtId="0" fontId="128" fillId="0" borderId="0" xfId="2" applyFont="1" applyFill="1" applyBorder="1" applyAlignment="1">
      <alignment horizontal="left" vertical="center"/>
    </xf>
    <xf numFmtId="165" fontId="17" fillId="2" borderId="0" xfId="31" applyNumberFormat="1" applyFont="1" applyFill="1"/>
    <xf numFmtId="165" fontId="19" fillId="2" borderId="0" xfId="2" applyNumberFormat="1" applyFont="1" applyFill="1" applyAlignment="1">
      <alignment vertical="top"/>
    </xf>
    <xf numFmtId="14" fontId="130" fillId="0" borderId="0" xfId="1" applyNumberFormat="1" applyFont="1" applyFill="1" applyBorder="1" applyAlignment="1">
      <alignment vertical="center"/>
    </xf>
    <xf numFmtId="0" fontId="54" fillId="0" borderId="19" xfId="0" applyFont="1" applyFill="1" applyBorder="1" applyAlignment="1">
      <alignment vertical="center" wrapText="1"/>
    </xf>
    <xf numFmtId="0" fontId="118" fillId="0" borderId="19" xfId="0" applyFont="1" applyFill="1" applyBorder="1" applyAlignment="1">
      <alignment vertical="center"/>
    </xf>
    <xf numFmtId="165" fontId="13" fillId="0" borderId="19" xfId="4" applyNumberFormat="1" applyFont="1" applyFill="1" applyBorder="1" applyAlignment="1">
      <alignment horizontal="center" wrapText="1"/>
    </xf>
    <xf numFmtId="14" fontId="13" fillId="0" borderId="19" xfId="4" applyNumberFormat="1" applyFont="1" applyFill="1" applyBorder="1" applyAlignment="1">
      <alignment horizontal="center" wrapText="1"/>
    </xf>
    <xf numFmtId="0" fontId="53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horizontal="center" vertical="top"/>
    </xf>
    <xf numFmtId="165" fontId="51" fillId="34" borderId="1" xfId="31" applyNumberFormat="1" applyFont="1" applyFill="1" applyBorder="1" applyAlignment="1">
      <alignment horizontal="center" wrapText="1"/>
    </xf>
    <xf numFmtId="165" fontId="15" fillId="4" borderId="1" xfId="31" applyNumberFormat="1" applyFont="1" applyFill="1" applyBorder="1" applyAlignment="1">
      <alignment horizontal="center" wrapText="1"/>
    </xf>
    <xf numFmtId="165" fontId="4" fillId="2" borderId="0" xfId="31" applyNumberFormat="1" applyFont="1" applyFill="1" applyBorder="1" applyAlignment="1">
      <alignment vertical="top"/>
    </xf>
    <xf numFmtId="165" fontId="9" fillId="2" borderId="0" xfId="31" applyNumberFormat="1" applyFont="1" applyFill="1"/>
    <xf numFmtId="165" fontId="10" fillId="2" borderId="0" xfId="31" applyNumberFormat="1" applyFont="1" applyFill="1" applyAlignment="1">
      <alignment vertical="top"/>
    </xf>
    <xf numFmtId="165" fontId="9" fillId="3" borderId="1" xfId="31" applyNumberFormat="1" applyFont="1" applyFill="1" applyBorder="1" applyAlignment="1">
      <alignment horizontal="center" vertical="center" wrapText="1"/>
    </xf>
    <xf numFmtId="165" fontId="17" fillId="2" borderId="0" xfId="31" applyNumberFormat="1" applyFont="1" applyFill="1" applyBorder="1"/>
    <xf numFmtId="165" fontId="18" fillId="2" borderId="0" xfId="31" applyNumberFormat="1" applyFont="1" applyFill="1" applyBorder="1" applyAlignment="1">
      <alignment horizontal="center" vertical="top"/>
    </xf>
    <xf numFmtId="165" fontId="18" fillId="2" borderId="0" xfId="31" applyNumberFormat="1" applyFont="1" applyFill="1" applyAlignment="1">
      <alignment horizontal="center" vertical="top"/>
    </xf>
    <xf numFmtId="165" fontId="119" fillId="2" borderId="0" xfId="31" applyNumberFormat="1" applyFont="1" applyFill="1" applyBorder="1" applyAlignment="1">
      <alignment vertical="top"/>
    </xf>
    <xf numFmtId="165" fontId="119" fillId="2" borderId="0" xfId="31" applyNumberFormat="1" applyFont="1" applyFill="1"/>
    <xf numFmtId="165" fontId="7" fillId="2" borderId="0" xfId="31" applyNumberFormat="1" applyFont="1" applyFill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10" fontId="129" fillId="0" borderId="0" xfId="2" applyNumberFormat="1" applyFont="1" applyFill="1" applyBorder="1" applyAlignment="1">
      <alignment horizontal="left" vertical="center"/>
    </xf>
    <xf numFmtId="0" fontId="125" fillId="0" borderId="0" xfId="2" applyFont="1" applyFill="1" applyBorder="1" applyAlignment="1">
      <alignment horizontal="left" vertical="center"/>
    </xf>
    <xf numFmtId="0" fontId="125" fillId="0" borderId="0" xfId="2" applyFont="1" applyFill="1" applyBorder="1" applyAlignment="1">
      <alignment horizontal="center" vertical="top"/>
    </xf>
    <xf numFmtId="10" fontId="128" fillId="0" borderId="0" xfId="2" applyNumberFormat="1" applyFont="1" applyFill="1" applyBorder="1" applyAlignment="1">
      <alignment horizontal="left" vertical="center"/>
    </xf>
    <xf numFmtId="14" fontId="132" fillId="0" borderId="0" xfId="2" applyNumberFormat="1" applyFont="1" applyFill="1" applyBorder="1" applyAlignment="1">
      <alignment vertical="center"/>
    </xf>
    <xf numFmtId="14" fontId="133" fillId="0" borderId="0" xfId="2" applyNumberFormat="1" applyFont="1" applyFill="1" applyBorder="1" applyAlignment="1">
      <alignment vertical="center"/>
    </xf>
    <xf numFmtId="14" fontId="134" fillId="0" borderId="0" xfId="2" applyNumberFormat="1" applyFont="1" applyFill="1" applyBorder="1" applyAlignment="1">
      <alignment vertical="center"/>
    </xf>
    <xf numFmtId="14" fontId="135" fillId="0" borderId="0" xfId="2" applyNumberFormat="1" applyFont="1" applyFill="1" applyBorder="1" applyAlignment="1">
      <alignment horizontal="center" vertical="center"/>
    </xf>
    <xf numFmtId="10" fontId="129" fillId="0" borderId="0" xfId="2" applyNumberFormat="1" applyFont="1" applyFill="1" applyBorder="1" applyAlignment="1">
      <alignment horizontal="center" vertical="center"/>
    </xf>
    <xf numFmtId="14" fontId="131" fillId="0" borderId="0" xfId="2" applyNumberFormat="1" applyFont="1" applyFill="1" applyBorder="1" applyAlignment="1">
      <alignment vertical="center"/>
    </xf>
    <xf numFmtId="43" fontId="9" fillId="2" borderId="0" xfId="2" applyNumberFormat="1" applyFont="1" applyFill="1" applyAlignment="1">
      <alignment horizontal="center"/>
    </xf>
    <xf numFmtId="10" fontId="4" fillId="2" borderId="0" xfId="2" applyNumberFormat="1" applyFont="1" applyFill="1" applyBorder="1" applyAlignment="1">
      <alignment vertical="top"/>
    </xf>
    <xf numFmtId="10" fontId="7" fillId="2" borderId="0" xfId="1" applyNumberFormat="1" applyFont="1" applyFill="1"/>
    <xf numFmtId="10" fontId="10" fillId="2" borderId="0" xfId="2" applyNumberFormat="1" applyFont="1" applyFill="1" applyAlignment="1">
      <alignment vertical="top"/>
    </xf>
    <xf numFmtId="10" fontId="9" fillId="3" borderId="1" xfId="1" applyNumberFormat="1" applyFont="1" applyFill="1" applyBorder="1" applyAlignment="1">
      <alignment horizontal="center" vertical="center" wrapText="1"/>
    </xf>
    <xf numFmtId="10" fontId="15" fillId="4" borderId="1" xfId="1" applyNumberFormat="1" applyFont="1" applyFill="1" applyBorder="1" applyAlignment="1">
      <alignment horizontal="center" wrapText="1"/>
    </xf>
    <xf numFmtId="10" fontId="17" fillId="2" borderId="0" xfId="1" applyNumberFormat="1" applyFont="1" applyFill="1" applyBorder="1"/>
    <xf numFmtId="10" fontId="18" fillId="2" borderId="0" xfId="2" applyNumberFormat="1" applyFont="1" applyFill="1" applyBorder="1" applyAlignment="1">
      <alignment horizontal="center" vertical="top"/>
    </xf>
    <xf numFmtId="10" fontId="18" fillId="2" borderId="0" xfId="2" applyNumberFormat="1" applyFont="1" applyFill="1" applyAlignment="1">
      <alignment horizontal="center" vertical="top"/>
    </xf>
    <xf numFmtId="10" fontId="18" fillId="2" borderId="0" xfId="1" applyNumberFormat="1" applyFont="1" applyFill="1" applyAlignment="1">
      <alignment horizontal="left" vertical="center"/>
    </xf>
    <xf numFmtId="10" fontId="18" fillId="2" borderId="0" xfId="1" applyNumberFormat="1" applyFont="1" applyFill="1" applyAlignment="1">
      <alignment horizontal="center" vertical="top"/>
    </xf>
    <xf numFmtId="10" fontId="17" fillId="2" borderId="0" xfId="1" applyNumberFormat="1" applyFont="1" applyFill="1"/>
    <xf numFmtId="0" fontId="9" fillId="3" borderId="1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</cellXfs>
  <cellStyles count="16959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 4" xfId="16958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13" xfId="16925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85" xfId="16926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28" xfId="16927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44" xfId="16928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 7" xfId="16957"/>
    <cellStyle name="Normal 33" xfId="3029"/>
    <cellStyle name="Normal 339" xfId="169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89" xfId="16930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35" xfId="16931"/>
    <cellStyle name="Normal 57" xfId="3063"/>
    <cellStyle name="Normal 596" xfId="16932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48" xfId="16933"/>
    <cellStyle name="Normal 65" xfId="3079"/>
    <cellStyle name="Normal 67" xfId="3080"/>
    <cellStyle name="Normal 687" xfId="16934"/>
    <cellStyle name="Normal 687 2" xfId="16948"/>
    <cellStyle name="Normal 689" xfId="16935"/>
    <cellStyle name="Normal 689 2" xfId="16946"/>
    <cellStyle name="Normal 69" xfId="3081"/>
    <cellStyle name="Normal 691" xfId="16949"/>
    <cellStyle name="Normal 693" xfId="16936"/>
    <cellStyle name="Normal 693 2" xfId="16947"/>
    <cellStyle name="Normal 695" xfId="16950"/>
    <cellStyle name="Normal 697" xfId="16937"/>
    <cellStyle name="Normal 697 2" xfId="16945"/>
    <cellStyle name="Normal 699" xfId="16938"/>
    <cellStyle name="Normal 699 2" xfId="16944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01" xfId="16939"/>
    <cellStyle name="Normal 701 2" xfId="16952"/>
    <cellStyle name="Normal 703" xfId="16940"/>
    <cellStyle name="Normal 703 2" xfId="16953"/>
    <cellStyle name="Normal 705" xfId="16941"/>
    <cellStyle name="Normal 705 2" xfId="16955"/>
    <cellStyle name="Normal 707" xfId="16942"/>
    <cellStyle name="Normal 707 2" xfId="16956"/>
    <cellStyle name="Normal 71" xfId="3094"/>
    <cellStyle name="Normal 712" xfId="16943"/>
    <cellStyle name="Normal 72" xfId="3095"/>
    <cellStyle name="Normal 721" xfId="16951"/>
    <cellStyle name="Normal 724" xfId="16954"/>
    <cellStyle name="Normal 73" xfId="16923"/>
    <cellStyle name="Normal 78" xfId="16924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40"/>
  <sheetViews>
    <sheetView showGridLines="0" tabSelected="1" topLeftCell="H9" zoomScale="60" zoomScaleNormal="60" zoomScaleSheetLayoutView="42" workbookViewId="0">
      <selection activeCell="I24" sqref="I24"/>
    </sheetView>
  </sheetViews>
  <sheetFormatPr defaultColWidth="9.140625" defaultRowHeight="15"/>
  <cols>
    <col min="1" max="1" width="14.85546875" style="16" customWidth="1"/>
    <col min="2" max="2" width="21.42578125" style="16" customWidth="1"/>
    <col min="3" max="3" width="45.42578125" style="16" customWidth="1"/>
    <col min="4" max="4" width="19.5703125" style="11" customWidth="1"/>
    <col min="5" max="5" width="17.5703125" style="11" customWidth="1"/>
    <col min="6" max="6" width="16.7109375" style="12" customWidth="1"/>
    <col min="7" max="7" width="25.28515625" style="11" customWidth="1"/>
    <col min="8" max="8" width="22.28515625" style="67" customWidth="1"/>
    <col min="9" max="9" width="21" style="67" customWidth="1"/>
    <col min="10" max="10" width="16.85546875" style="111" customWidth="1"/>
    <col min="11" max="11" width="22.42578125" style="11" customWidth="1"/>
    <col min="12" max="12" width="21.85546875" style="11" customWidth="1"/>
    <col min="13" max="13" width="22.85546875" style="12" customWidth="1"/>
    <col min="14" max="14" width="19.85546875" style="11" customWidth="1"/>
    <col min="15" max="15" width="22.85546875" style="16" customWidth="1"/>
    <col min="16" max="16" width="24.140625" style="16" customWidth="1"/>
    <col min="17" max="17" width="23.42578125" style="16" customWidth="1"/>
    <col min="18" max="18" width="25.7109375" style="16" customWidth="1"/>
    <col min="19" max="19" width="36.5703125" style="99" customWidth="1"/>
    <col min="20" max="20" width="28.85546875" style="75" customWidth="1"/>
    <col min="21" max="21" width="37.7109375" style="63" customWidth="1"/>
    <col min="22" max="22" width="9.140625" style="63"/>
    <col min="23" max="16384" width="9.140625" style="23"/>
  </cols>
  <sheetData>
    <row r="1" spans="1:24" s="48" customFormat="1" ht="42" customHeight="1">
      <c r="A1" s="21" t="s">
        <v>16</v>
      </c>
      <c r="B1" s="21"/>
      <c r="C1" s="21"/>
      <c r="D1" s="21"/>
      <c r="E1" s="21"/>
      <c r="F1" s="21"/>
      <c r="G1" s="21"/>
      <c r="H1" s="86"/>
      <c r="I1" s="79"/>
      <c r="J1" s="101"/>
      <c r="K1" s="21"/>
      <c r="L1" s="21"/>
      <c r="M1" s="21"/>
      <c r="N1" s="21"/>
      <c r="O1" s="21"/>
      <c r="P1" s="1"/>
      <c r="Q1" s="1"/>
      <c r="R1" s="1"/>
      <c r="S1" s="94"/>
      <c r="T1" s="74"/>
      <c r="U1" s="57"/>
      <c r="V1" s="57"/>
    </row>
    <row r="2" spans="1:24" s="49" customFormat="1" ht="37.5" customHeight="1">
      <c r="A2" s="20" t="s">
        <v>0</v>
      </c>
      <c r="B2" s="20"/>
      <c r="C2" s="3"/>
      <c r="D2" s="4"/>
      <c r="E2" s="4"/>
      <c r="F2" s="25"/>
      <c r="G2" s="4"/>
      <c r="H2" s="87"/>
      <c r="I2" s="80"/>
      <c r="J2" s="102"/>
      <c r="K2" s="31"/>
      <c r="L2" s="4"/>
      <c r="M2" s="5"/>
      <c r="N2" s="4"/>
      <c r="O2" s="2"/>
      <c r="P2" s="2"/>
      <c r="Q2" s="2"/>
      <c r="R2" s="2"/>
      <c r="S2" s="95"/>
      <c r="T2" s="74"/>
      <c r="U2" s="58"/>
      <c r="V2" s="58"/>
    </row>
    <row r="3" spans="1:24" s="50" customFormat="1" ht="33" customHeight="1">
      <c r="A3" s="27" t="s">
        <v>47</v>
      </c>
      <c r="B3" s="27"/>
      <c r="C3" s="20"/>
      <c r="D3" s="6"/>
      <c r="E3" s="6"/>
      <c r="F3" s="7"/>
      <c r="G3" s="6"/>
      <c r="H3" s="88"/>
      <c r="I3" s="81"/>
      <c r="J3" s="103"/>
      <c r="K3" s="29"/>
      <c r="L3" s="6"/>
      <c r="M3" s="7"/>
      <c r="N3" s="6"/>
      <c r="O3" s="8"/>
      <c r="P3" s="8"/>
      <c r="Q3" s="8"/>
      <c r="R3" s="8"/>
      <c r="S3" s="96"/>
      <c r="T3" s="75"/>
      <c r="U3" s="59"/>
      <c r="V3" s="59"/>
    </row>
    <row r="4" spans="1:24" ht="35.25" customHeight="1">
      <c r="A4" s="42"/>
      <c r="B4" s="42"/>
      <c r="C4" s="42"/>
      <c r="D4" s="43"/>
      <c r="E4" s="43"/>
      <c r="F4" s="44"/>
      <c r="G4" s="43"/>
      <c r="H4" s="83"/>
      <c r="I4" s="83"/>
      <c r="J4" s="106"/>
      <c r="K4" s="43"/>
      <c r="L4" s="43"/>
      <c r="M4" s="44"/>
      <c r="N4" s="43"/>
      <c r="O4" s="42"/>
      <c r="P4" s="23"/>
      <c r="Q4" s="42"/>
      <c r="R4" s="42"/>
      <c r="S4" s="69"/>
      <c r="U4" s="61"/>
      <c r="W4" s="52"/>
      <c r="X4" s="52"/>
    </row>
    <row r="5" spans="1:24" s="51" customFormat="1" ht="25.5" customHeight="1">
      <c r="A5" s="112" t="s">
        <v>1</v>
      </c>
      <c r="B5" s="112" t="s">
        <v>18</v>
      </c>
      <c r="C5" s="115" t="s">
        <v>13</v>
      </c>
      <c r="D5" s="112" t="s">
        <v>26</v>
      </c>
      <c r="E5" s="112"/>
      <c r="F5" s="112"/>
      <c r="G5" s="112"/>
      <c r="H5" s="112" t="s">
        <v>31</v>
      </c>
      <c r="I5" s="112"/>
      <c r="J5" s="112"/>
      <c r="K5" s="112"/>
      <c r="L5" s="112" t="s">
        <v>27</v>
      </c>
      <c r="M5" s="112"/>
      <c r="N5" s="112"/>
      <c r="O5" s="112"/>
      <c r="P5" s="112" t="s">
        <v>2</v>
      </c>
      <c r="Q5" s="112" t="s">
        <v>15</v>
      </c>
      <c r="R5" s="112" t="s">
        <v>25</v>
      </c>
      <c r="S5" s="69"/>
      <c r="T5" s="75"/>
      <c r="U5" s="61"/>
      <c r="V5" s="60"/>
      <c r="W5" s="52"/>
      <c r="X5" s="52"/>
    </row>
    <row r="6" spans="1:24" s="51" customFormat="1" ht="39" customHeight="1">
      <c r="A6" s="112"/>
      <c r="B6" s="112"/>
      <c r="C6" s="115"/>
      <c r="D6" s="9" t="s">
        <v>3</v>
      </c>
      <c r="E6" s="89" t="s">
        <v>4</v>
      </c>
      <c r="F6" s="10" t="s">
        <v>5</v>
      </c>
      <c r="G6" s="89" t="s">
        <v>6</v>
      </c>
      <c r="H6" s="82" t="s">
        <v>3</v>
      </c>
      <c r="I6" s="82" t="s">
        <v>4</v>
      </c>
      <c r="J6" s="104" t="s">
        <v>5</v>
      </c>
      <c r="K6" s="89" t="s">
        <v>6</v>
      </c>
      <c r="L6" s="9" t="s">
        <v>3</v>
      </c>
      <c r="M6" s="89" t="s">
        <v>4</v>
      </c>
      <c r="N6" s="10" t="s">
        <v>5</v>
      </c>
      <c r="O6" s="89" t="s">
        <v>6</v>
      </c>
      <c r="P6" s="112"/>
      <c r="Q6" s="112"/>
      <c r="R6" s="112"/>
      <c r="S6" s="69"/>
      <c r="T6" s="75"/>
      <c r="U6" s="61"/>
      <c r="V6" s="60"/>
      <c r="W6" s="52"/>
      <c r="X6" s="52"/>
    </row>
    <row r="7" spans="1:24" s="52" customFormat="1" ht="49.5" customHeight="1">
      <c r="A7" s="113" t="s">
        <v>23</v>
      </c>
      <c r="B7" s="32" t="s">
        <v>21</v>
      </c>
      <c r="C7" s="36" t="s">
        <v>22</v>
      </c>
      <c r="D7" s="26">
        <v>128</v>
      </c>
      <c r="E7" s="26">
        <v>128</v>
      </c>
      <c r="F7" s="33">
        <f t="shared" ref="F7:F15" si="0">+IF(E7=0,0,E7/D7)</f>
        <v>1</v>
      </c>
      <c r="G7" s="26">
        <f t="shared" ref="G7:G15" si="1">+IF(F7&gt;=100%,1500000,0)</f>
        <v>1500000</v>
      </c>
      <c r="H7" s="26">
        <v>339832</v>
      </c>
      <c r="I7" s="26">
        <v>430361.02000000008</v>
      </c>
      <c r="J7" s="34">
        <f>+IF(I7=0,0,I7/H7)</f>
        <v>1.2663934532357166</v>
      </c>
      <c r="K7" s="72">
        <f t="shared" ref="K7:K15" si="2">IF(J7&gt;=105%,3150000,IF(AND(J7&gt;=80%,J7&lt;90%),1300000,IF(AND(J7&gt;=90%,J7&lt;100%),1800000,IF(J7&gt;=100%,3000000,0))))</f>
        <v>3150000</v>
      </c>
      <c r="L7" s="26">
        <v>128</v>
      </c>
      <c r="M7" s="26">
        <v>128</v>
      </c>
      <c r="N7" s="35">
        <f t="shared" ref="N7:N16" si="3">+IF(M7=0,0,M7/L7)</f>
        <v>1</v>
      </c>
      <c r="O7" s="26">
        <f t="shared" ref="O7:O15" si="4">+IF(N7&gt;=100%,1500000,0)</f>
        <v>1500000</v>
      </c>
      <c r="P7" s="26">
        <f>+SUM(O7,K7,G7)</f>
        <v>6150000</v>
      </c>
      <c r="Q7" s="26">
        <f>+P7</f>
        <v>6150000</v>
      </c>
      <c r="R7" s="56">
        <v>43529</v>
      </c>
      <c r="S7" s="69"/>
      <c r="T7" s="75"/>
      <c r="U7" s="61"/>
      <c r="V7" s="59"/>
    </row>
    <row r="8" spans="1:24" s="52" customFormat="1" ht="49.5" customHeight="1">
      <c r="A8" s="114"/>
      <c r="B8" s="32" t="s">
        <v>30</v>
      </c>
      <c r="C8" s="36" t="s">
        <v>29</v>
      </c>
      <c r="D8" s="26">
        <v>159</v>
      </c>
      <c r="E8" s="26">
        <v>159</v>
      </c>
      <c r="F8" s="33">
        <f t="shared" si="0"/>
        <v>1</v>
      </c>
      <c r="G8" s="26">
        <f t="shared" si="1"/>
        <v>1500000</v>
      </c>
      <c r="H8" s="26">
        <v>444553</v>
      </c>
      <c r="I8" s="26">
        <v>445279.5720000001</v>
      </c>
      <c r="J8" s="34">
        <f t="shared" ref="J8:J15" si="5">+IF(I8=0,0,I8/H8)</f>
        <v>1.0016343878007798</v>
      </c>
      <c r="K8" s="72">
        <f t="shared" si="2"/>
        <v>3000000</v>
      </c>
      <c r="L8" s="26">
        <v>159</v>
      </c>
      <c r="M8" s="26">
        <v>159</v>
      </c>
      <c r="N8" s="35">
        <f t="shared" si="3"/>
        <v>1</v>
      </c>
      <c r="O8" s="26">
        <f t="shared" si="4"/>
        <v>1500000</v>
      </c>
      <c r="P8" s="26">
        <f t="shared" ref="P8:P14" si="6">+SUM(O8,K8,G8)</f>
        <v>6000000</v>
      </c>
      <c r="Q8" s="26">
        <f t="shared" ref="Q8:Q14" si="7">+P8</f>
        <v>6000000</v>
      </c>
      <c r="R8" s="56">
        <v>43578</v>
      </c>
      <c r="S8" s="69"/>
      <c r="T8" s="75"/>
      <c r="U8" s="61"/>
      <c r="V8" s="59"/>
    </row>
    <row r="9" spans="1:24" s="52" customFormat="1" ht="49.5" customHeight="1">
      <c r="A9" s="114"/>
      <c r="B9" s="32" t="s">
        <v>33</v>
      </c>
      <c r="C9" s="36" t="s">
        <v>32</v>
      </c>
      <c r="D9" s="26">
        <v>183</v>
      </c>
      <c r="E9" s="26">
        <v>183</v>
      </c>
      <c r="F9" s="33">
        <f t="shared" si="0"/>
        <v>1</v>
      </c>
      <c r="G9" s="26">
        <f t="shared" si="1"/>
        <v>1500000</v>
      </c>
      <c r="H9" s="26">
        <v>351137</v>
      </c>
      <c r="I9" s="26">
        <v>385285.04800000001</v>
      </c>
      <c r="J9" s="34">
        <f t="shared" si="5"/>
        <v>1.0972499280907453</v>
      </c>
      <c r="K9" s="72">
        <f t="shared" si="2"/>
        <v>3150000</v>
      </c>
      <c r="L9" s="26">
        <v>183</v>
      </c>
      <c r="M9" s="26">
        <v>183</v>
      </c>
      <c r="N9" s="35">
        <f t="shared" si="3"/>
        <v>1</v>
      </c>
      <c r="O9" s="26">
        <f t="shared" si="4"/>
        <v>1500000</v>
      </c>
      <c r="P9" s="26">
        <f t="shared" si="6"/>
        <v>6150000</v>
      </c>
      <c r="Q9" s="26">
        <f t="shared" si="7"/>
        <v>6150000</v>
      </c>
      <c r="R9" s="56">
        <v>43709</v>
      </c>
      <c r="S9" s="69"/>
      <c r="T9" s="75"/>
      <c r="U9" s="61"/>
      <c r="V9" s="59"/>
    </row>
    <row r="10" spans="1:24" s="52" customFormat="1" ht="49.5" customHeight="1">
      <c r="A10" s="114"/>
      <c r="B10" s="70" t="s">
        <v>37</v>
      </c>
      <c r="C10" s="71" t="s">
        <v>41</v>
      </c>
      <c r="D10" s="26">
        <v>182</v>
      </c>
      <c r="E10" s="26">
        <v>182</v>
      </c>
      <c r="F10" s="33">
        <f t="shared" si="0"/>
        <v>1</v>
      </c>
      <c r="G10" s="26">
        <f t="shared" si="1"/>
        <v>1500000</v>
      </c>
      <c r="H10" s="26">
        <v>782202</v>
      </c>
      <c r="I10" s="26">
        <v>783065.42799999996</v>
      </c>
      <c r="J10" s="34">
        <f t="shared" si="5"/>
        <v>1.001103842741389</v>
      </c>
      <c r="K10" s="72">
        <f t="shared" si="2"/>
        <v>3000000</v>
      </c>
      <c r="L10" s="26">
        <v>182</v>
      </c>
      <c r="M10" s="26">
        <v>182</v>
      </c>
      <c r="N10" s="35">
        <f t="shared" si="3"/>
        <v>1</v>
      </c>
      <c r="O10" s="26">
        <f t="shared" si="4"/>
        <v>1500000</v>
      </c>
      <c r="P10" s="26">
        <f t="shared" si="6"/>
        <v>6000000</v>
      </c>
      <c r="Q10" s="26">
        <f t="shared" si="7"/>
        <v>6000000</v>
      </c>
      <c r="R10" s="73">
        <v>43907</v>
      </c>
      <c r="S10" s="69"/>
      <c r="T10" s="75"/>
      <c r="U10" s="61"/>
      <c r="V10" s="59"/>
    </row>
    <row r="11" spans="1:24" s="52" customFormat="1" ht="49.5" customHeight="1">
      <c r="A11" s="114"/>
      <c r="B11" s="70" t="s">
        <v>43</v>
      </c>
      <c r="C11" s="71" t="s">
        <v>44</v>
      </c>
      <c r="D11" s="26">
        <v>164</v>
      </c>
      <c r="E11" s="26">
        <v>164</v>
      </c>
      <c r="F11" s="33">
        <f t="shared" ref="F11" si="8">+IF(E11=0,0,E11/D11)</f>
        <v>1</v>
      </c>
      <c r="G11" s="26">
        <f t="shared" ref="G11" si="9">+IF(F11&gt;=100%,1500000,0)</f>
        <v>1500000</v>
      </c>
      <c r="H11" s="26">
        <v>654556</v>
      </c>
      <c r="I11" s="26">
        <v>655147.60800000001</v>
      </c>
      <c r="J11" s="34">
        <f t="shared" si="5"/>
        <v>1.0009038309938341</v>
      </c>
      <c r="K11" s="72">
        <f t="shared" si="2"/>
        <v>3000000</v>
      </c>
      <c r="L11" s="26">
        <v>164</v>
      </c>
      <c r="M11" s="26">
        <v>164</v>
      </c>
      <c r="N11" s="35">
        <f t="shared" ref="N11" si="10">+IF(M11=0,0,M11/L11)</f>
        <v>1</v>
      </c>
      <c r="O11" s="26">
        <f t="shared" ref="O11" si="11">+IF(N11&gt;=100%,1500000,0)</f>
        <v>1500000</v>
      </c>
      <c r="P11" s="26">
        <f t="shared" si="6"/>
        <v>6000000</v>
      </c>
      <c r="Q11" s="26">
        <f t="shared" si="7"/>
        <v>6000000</v>
      </c>
      <c r="R11" s="73">
        <v>43992</v>
      </c>
      <c r="S11" s="69"/>
      <c r="T11" s="75"/>
      <c r="U11" s="61"/>
      <c r="V11" s="59"/>
    </row>
    <row r="12" spans="1:24" s="52" customFormat="1" ht="49.5" customHeight="1">
      <c r="A12" s="114"/>
      <c r="B12" s="70" t="s">
        <v>38</v>
      </c>
      <c r="C12" s="71" t="s">
        <v>40</v>
      </c>
      <c r="D12" s="26">
        <v>123</v>
      </c>
      <c r="E12" s="26">
        <v>123</v>
      </c>
      <c r="F12" s="33">
        <f t="shared" si="0"/>
        <v>1</v>
      </c>
      <c r="G12" s="26">
        <f t="shared" ref="G12" si="12">+IF(F12&gt;=100%,1500000,0)</f>
        <v>1500000</v>
      </c>
      <c r="H12" s="26">
        <v>470794</v>
      </c>
      <c r="I12" s="26">
        <v>471478.7</v>
      </c>
      <c r="J12" s="34">
        <f t="shared" si="5"/>
        <v>1.0014543515847696</v>
      </c>
      <c r="K12" s="72">
        <f t="shared" si="2"/>
        <v>3000000</v>
      </c>
      <c r="L12" s="26">
        <v>123</v>
      </c>
      <c r="M12" s="26">
        <v>123</v>
      </c>
      <c r="N12" s="35">
        <f t="shared" si="3"/>
        <v>1</v>
      </c>
      <c r="O12" s="26">
        <f t="shared" ref="O12" si="13">+IF(N12&gt;=100%,1500000,0)</f>
        <v>1500000</v>
      </c>
      <c r="P12" s="26">
        <f t="shared" si="6"/>
        <v>6000000</v>
      </c>
      <c r="Q12" s="26">
        <f t="shared" si="7"/>
        <v>6000000</v>
      </c>
      <c r="R12" s="73">
        <v>43929</v>
      </c>
      <c r="S12" s="69"/>
      <c r="T12" s="75"/>
      <c r="U12" s="61"/>
      <c r="V12" s="59"/>
    </row>
    <row r="13" spans="1:24" s="52" customFormat="1" ht="49.5" customHeight="1">
      <c r="A13" s="114"/>
      <c r="B13" s="70" t="s">
        <v>45</v>
      </c>
      <c r="C13" s="71" t="s">
        <v>46</v>
      </c>
      <c r="D13" s="26">
        <v>135</v>
      </c>
      <c r="E13" s="26">
        <v>135</v>
      </c>
      <c r="F13" s="33">
        <f t="shared" ref="F13" si="14">+IF(E13=0,0,E13/D13)</f>
        <v>1</v>
      </c>
      <c r="G13" s="26">
        <f t="shared" ref="G13" si="15">+IF(F13&gt;=100%,1500000,0)</f>
        <v>1500000</v>
      </c>
      <c r="H13" s="26">
        <v>286762</v>
      </c>
      <c r="I13" s="26">
        <v>316889.73199999996</v>
      </c>
      <c r="J13" s="34">
        <f t="shared" si="5"/>
        <v>1.1050618003780137</v>
      </c>
      <c r="K13" s="72">
        <f t="shared" si="2"/>
        <v>3150000</v>
      </c>
      <c r="L13" s="26">
        <v>135</v>
      </c>
      <c r="M13" s="26">
        <v>135</v>
      </c>
      <c r="N13" s="35">
        <f t="shared" ref="N13" si="16">+IF(M13=0,0,M13/L13)</f>
        <v>1</v>
      </c>
      <c r="O13" s="26">
        <f t="shared" ref="O13" si="17">+IF(N13&gt;=100%,1500000,0)</f>
        <v>1500000</v>
      </c>
      <c r="P13" s="26">
        <f t="shared" si="6"/>
        <v>6150000</v>
      </c>
      <c r="Q13" s="26">
        <f t="shared" si="7"/>
        <v>6150000</v>
      </c>
      <c r="R13" s="73">
        <v>43999</v>
      </c>
      <c r="S13" s="69"/>
      <c r="T13" s="75"/>
      <c r="U13" s="61"/>
      <c r="V13" s="59"/>
    </row>
    <row r="14" spans="1:24" s="52" customFormat="1" ht="49.5" customHeight="1">
      <c r="A14" s="114"/>
      <c r="B14" s="32" t="s">
        <v>35</v>
      </c>
      <c r="C14" s="36" t="s">
        <v>34</v>
      </c>
      <c r="D14" s="26">
        <v>200</v>
      </c>
      <c r="E14" s="26">
        <v>200</v>
      </c>
      <c r="F14" s="33">
        <f t="shared" si="0"/>
        <v>1</v>
      </c>
      <c r="G14" s="26">
        <f t="shared" si="1"/>
        <v>1500000</v>
      </c>
      <c r="H14" s="26">
        <v>551829</v>
      </c>
      <c r="I14" s="26">
        <v>552465.45200000005</v>
      </c>
      <c r="J14" s="34">
        <f t="shared" si="5"/>
        <v>1.0011533500414078</v>
      </c>
      <c r="K14" s="72">
        <f t="shared" si="2"/>
        <v>3000000</v>
      </c>
      <c r="L14" s="26">
        <v>200</v>
      </c>
      <c r="M14" s="26">
        <v>200</v>
      </c>
      <c r="N14" s="35">
        <f t="shared" si="3"/>
        <v>1</v>
      </c>
      <c r="O14" s="26">
        <f t="shared" si="4"/>
        <v>1500000</v>
      </c>
      <c r="P14" s="26">
        <f t="shared" si="6"/>
        <v>6000000</v>
      </c>
      <c r="Q14" s="26">
        <f t="shared" si="7"/>
        <v>6000000</v>
      </c>
      <c r="R14" s="73">
        <v>43869</v>
      </c>
      <c r="S14" s="69"/>
      <c r="T14" s="75"/>
      <c r="U14" s="61"/>
      <c r="V14" s="59"/>
    </row>
    <row r="15" spans="1:24" s="52" customFormat="1" ht="49.5" customHeight="1">
      <c r="A15" s="114"/>
      <c r="B15" s="70" t="s">
        <v>36</v>
      </c>
      <c r="C15" s="71" t="s">
        <v>39</v>
      </c>
      <c r="D15" s="26">
        <v>153</v>
      </c>
      <c r="E15" s="26">
        <v>153</v>
      </c>
      <c r="F15" s="33">
        <f t="shared" si="0"/>
        <v>1</v>
      </c>
      <c r="G15" s="26">
        <f t="shared" si="1"/>
        <v>1500000</v>
      </c>
      <c r="H15" s="26">
        <v>603035</v>
      </c>
      <c r="I15" s="26">
        <v>603759.29599999986</v>
      </c>
      <c r="J15" s="34">
        <f t="shared" si="5"/>
        <v>1.0012010845141657</v>
      </c>
      <c r="K15" s="72">
        <f t="shared" si="2"/>
        <v>3000000</v>
      </c>
      <c r="L15" s="26">
        <v>153</v>
      </c>
      <c r="M15" s="26">
        <v>153</v>
      </c>
      <c r="N15" s="35">
        <f t="shared" si="3"/>
        <v>1</v>
      </c>
      <c r="O15" s="26">
        <f t="shared" si="4"/>
        <v>1500000</v>
      </c>
      <c r="P15" s="26">
        <f t="shared" ref="P15" si="18">+SUM(O15,K15,G15)</f>
        <v>6000000</v>
      </c>
      <c r="Q15" s="26">
        <f t="shared" ref="Q15" si="19">+P15</f>
        <v>6000000</v>
      </c>
      <c r="R15" s="73">
        <v>43904</v>
      </c>
      <c r="S15" s="69"/>
      <c r="T15" s="75"/>
      <c r="U15" s="61"/>
      <c r="V15" s="59"/>
    </row>
    <row r="16" spans="1:24" s="53" customFormat="1" ht="49.5" customHeight="1">
      <c r="A16" s="37"/>
      <c r="B16" s="37"/>
      <c r="C16" s="38" t="s">
        <v>12</v>
      </c>
      <c r="D16" s="39">
        <f>SUM(D7:D15)</f>
        <v>1427</v>
      </c>
      <c r="E16" s="39">
        <f>SUM(E7:E15)</f>
        <v>1427</v>
      </c>
      <c r="F16" s="40">
        <f>+IF(E16=0,0,E16/D16)</f>
        <v>1</v>
      </c>
      <c r="G16" s="39">
        <f>SUM(G7:G15)</f>
        <v>13500000</v>
      </c>
      <c r="H16" s="77">
        <f>SUM(H7:H15)</f>
        <v>4484700</v>
      </c>
      <c r="I16" s="78">
        <f>SUM(I7:I15)</f>
        <v>4643731.8559999997</v>
      </c>
      <c r="J16" s="105">
        <f>+IF(I16=0,0,I16/H16)</f>
        <v>1.0354609797756817</v>
      </c>
      <c r="K16" s="39">
        <f>SUM(K7:K15)</f>
        <v>27450000</v>
      </c>
      <c r="L16" s="39">
        <f>SUM(L7:L15)</f>
        <v>1427</v>
      </c>
      <c r="M16" s="39">
        <f>SUM(M7:M15)</f>
        <v>1427</v>
      </c>
      <c r="N16" s="40">
        <f t="shared" si="3"/>
        <v>1</v>
      </c>
      <c r="O16" s="39">
        <f>SUM(O7:O15)</f>
        <v>13500000</v>
      </c>
      <c r="P16" s="39">
        <f>SUM(P7:P15)</f>
        <v>54450000</v>
      </c>
      <c r="Q16" s="41">
        <f>SUM(Q7:Q15)</f>
        <v>54450000</v>
      </c>
      <c r="R16" s="39"/>
      <c r="S16" s="69"/>
      <c r="T16" s="75"/>
      <c r="U16" s="61"/>
      <c r="V16" s="62"/>
      <c r="W16" s="52"/>
      <c r="X16" s="52"/>
    </row>
    <row r="17" spans="1:24" s="24" customFormat="1" ht="51" customHeight="1">
      <c r="A17" s="45"/>
      <c r="B17" s="45"/>
      <c r="C17" s="45"/>
      <c r="D17" s="45"/>
      <c r="E17" s="45"/>
      <c r="F17" s="45"/>
      <c r="G17" s="45"/>
      <c r="H17" s="84"/>
      <c r="I17" s="84"/>
      <c r="J17" s="107"/>
      <c r="K17" s="45"/>
      <c r="L17" s="45"/>
      <c r="M17" s="46"/>
      <c r="N17" s="45"/>
      <c r="O17" s="47"/>
      <c r="Q17" s="45"/>
      <c r="R17" s="45"/>
      <c r="S17" s="69"/>
      <c r="T17" s="75"/>
      <c r="U17" s="61"/>
      <c r="V17" s="64"/>
      <c r="W17" s="52"/>
      <c r="X17" s="52"/>
    </row>
    <row r="18" spans="1:24" s="24" customFormat="1" ht="18">
      <c r="A18" s="14"/>
      <c r="B18" s="14"/>
      <c r="C18" s="14"/>
      <c r="D18" s="14"/>
      <c r="E18" s="14"/>
      <c r="F18" s="14"/>
      <c r="G18" s="30"/>
      <c r="H18" s="85"/>
      <c r="I18" s="85"/>
      <c r="J18" s="108"/>
      <c r="K18" s="30"/>
      <c r="L18"/>
      <c r="M18"/>
      <c r="N18"/>
      <c r="O18" s="30"/>
      <c r="P18" s="14"/>
      <c r="Q18" s="14"/>
      <c r="R18" s="14"/>
      <c r="S18" s="97"/>
      <c r="T18" s="76"/>
      <c r="U18" s="64"/>
      <c r="V18" s="64"/>
    </row>
    <row r="19" spans="1:24" s="54" customFormat="1" ht="18">
      <c r="A19" s="17"/>
      <c r="B19" s="22" t="s">
        <v>7</v>
      </c>
      <c r="E19" s="22" t="s">
        <v>8</v>
      </c>
      <c r="I19" s="22" t="s">
        <v>8</v>
      </c>
      <c r="J19" s="109"/>
      <c r="K19" s="22"/>
      <c r="L19" s="28"/>
      <c r="M19" s="22" t="s">
        <v>8</v>
      </c>
      <c r="N19" s="17"/>
      <c r="O19" s="22"/>
      <c r="P19" s="17"/>
      <c r="Q19" s="22" t="s">
        <v>9</v>
      </c>
      <c r="R19" s="17"/>
      <c r="S19" s="90"/>
      <c r="T19" s="91"/>
      <c r="U19" s="65"/>
      <c r="V19" s="65"/>
    </row>
    <row r="20" spans="1:24" s="24" customFormat="1" ht="18">
      <c r="A20" s="14"/>
      <c r="B20" s="13"/>
      <c r="E20" s="13"/>
      <c r="I20" s="13"/>
      <c r="J20" s="110"/>
      <c r="K20" s="13"/>
      <c r="L20" s="14"/>
      <c r="M20" s="15"/>
      <c r="N20" s="14"/>
      <c r="O20" s="15"/>
      <c r="P20" s="14"/>
      <c r="Q20" s="15"/>
      <c r="R20" s="14"/>
      <c r="S20" s="98"/>
      <c r="T20" s="92"/>
      <c r="U20" s="64"/>
      <c r="V20" s="64"/>
    </row>
    <row r="21" spans="1:24" s="24" customFormat="1" ht="18">
      <c r="A21" s="14"/>
      <c r="B21" s="13"/>
      <c r="E21" s="13"/>
      <c r="I21" s="13"/>
      <c r="J21" s="110"/>
      <c r="K21" s="13"/>
      <c r="L21" s="14"/>
      <c r="M21" s="15"/>
      <c r="N21" s="14"/>
      <c r="O21" s="15"/>
      <c r="P21" s="14"/>
      <c r="Q21" s="15"/>
      <c r="R21" s="14"/>
      <c r="S21" s="98"/>
      <c r="T21" s="92"/>
      <c r="U21" s="64"/>
      <c r="V21" s="64"/>
    </row>
    <row r="22" spans="1:24" s="24" customFormat="1" ht="18">
      <c r="A22" s="14"/>
      <c r="B22" s="13"/>
      <c r="E22" s="13"/>
      <c r="I22" s="13"/>
      <c r="J22" s="110"/>
      <c r="K22" s="13"/>
      <c r="L22" s="14"/>
      <c r="M22" s="15"/>
      <c r="N22" s="14"/>
      <c r="O22" s="15"/>
      <c r="P22" s="14"/>
      <c r="Q22" s="15"/>
      <c r="R22" s="14"/>
      <c r="S22" s="98"/>
      <c r="T22" s="92"/>
      <c r="U22" s="64"/>
      <c r="V22" s="64"/>
    </row>
    <row r="23" spans="1:24" s="24" customFormat="1" ht="18">
      <c r="A23" s="14"/>
      <c r="B23" s="13"/>
      <c r="E23" s="13"/>
      <c r="I23" s="13"/>
      <c r="J23" s="110"/>
      <c r="K23" s="13"/>
      <c r="L23" s="14"/>
      <c r="M23" s="15"/>
      <c r="N23" s="14"/>
      <c r="O23" s="15"/>
      <c r="P23" s="14"/>
      <c r="Q23" s="15"/>
      <c r="R23" s="14"/>
      <c r="S23" s="98"/>
      <c r="T23" s="92"/>
      <c r="U23" s="64"/>
      <c r="V23" s="64"/>
    </row>
    <row r="24" spans="1:24" s="24" customFormat="1" ht="18">
      <c r="A24" s="14"/>
      <c r="B24" s="13"/>
      <c r="E24" s="13"/>
      <c r="I24" s="100"/>
      <c r="J24" s="110"/>
      <c r="K24" s="13"/>
      <c r="L24" s="14"/>
      <c r="M24" s="15"/>
      <c r="N24" s="14"/>
      <c r="O24" s="15"/>
      <c r="P24" s="14"/>
      <c r="Q24" s="15"/>
      <c r="R24" s="14"/>
      <c r="S24" s="98"/>
      <c r="T24" s="92"/>
      <c r="U24" s="64"/>
      <c r="V24" s="64"/>
    </row>
    <row r="25" spans="1:24" s="24" customFormat="1" ht="18">
      <c r="A25" s="14"/>
      <c r="B25" s="13"/>
      <c r="E25" s="13"/>
      <c r="I25" s="13"/>
      <c r="J25" s="110"/>
      <c r="K25" s="13"/>
      <c r="L25" s="14"/>
      <c r="M25" s="15"/>
      <c r="N25" s="14"/>
      <c r="O25" s="15"/>
      <c r="P25" s="14"/>
      <c r="Q25" s="15"/>
      <c r="R25" s="14"/>
      <c r="S25" s="98"/>
      <c r="T25" s="92"/>
      <c r="U25" s="64"/>
      <c r="V25" s="64"/>
    </row>
    <row r="26" spans="1:24" s="24" customFormat="1" ht="18">
      <c r="A26" s="14"/>
      <c r="B26" s="13"/>
      <c r="E26" s="13"/>
      <c r="I26" s="13"/>
      <c r="J26" s="110"/>
      <c r="K26" s="13"/>
      <c r="L26" s="14"/>
      <c r="M26" s="15"/>
      <c r="N26" s="14"/>
      <c r="O26" s="15"/>
      <c r="P26" s="14"/>
      <c r="Q26" s="15"/>
      <c r="R26" s="14"/>
      <c r="S26" s="98"/>
      <c r="T26" s="92"/>
      <c r="U26" s="64"/>
      <c r="V26" s="64"/>
    </row>
    <row r="27" spans="1:24" s="24" customFormat="1" ht="18">
      <c r="A27" s="14"/>
      <c r="B27" s="13"/>
      <c r="E27" s="13"/>
      <c r="I27" s="13"/>
      <c r="J27" s="110"/>
      <c r="K27" s="13"/>
      <c r="L27" s="14"/>
      <c r="M27" s="15"/>
      <c r="N27" s="14"/>
      <c r="O27" s="15"/>
      <c r="P27" s="14"/>
      <c r="Q27" s="15"/>
      <c r="R27" s="14"/>
      <c r="S27" s="98"/>
      <c r="T27" s="92"/>
      <c r="U27" s="64"/>
      <c r="V27" s="64"/>
    </row>
    <row r="28" spans="1:24" s="24" customFormat="1" ht="18">
      <c r="A28" s="14"/>
      <c r="B28" s="13"/>
      <c r="E28" s="13"/>
      <c r="I28" s="13"/>
      <c r="J28" s="110"/>
      <c r="K28" s="13"/>
      <c r="L28" s="14"/>
      <c r="M28" s="15"/>
      <c r="N28" s="14"/>
      <c r="O28" s="15"/>
      <c r="P28" s="14"/>
      <c r="Q28" s="15"/>
      <c r="R28" s="14"/>
      <c r="S28" s="98"/>
      <c r="T28" s="92"/>
      <c r="U28" s="64"/>
      <c r="V28" s="64"/>
    </row>
    <row r="29" spans="1:24" s="55" customFormat="1" ht="18">
      <c r="A29" s="19"/>
      <c r="B29" s="22" t="s">
        <v>24</v>
      </c>
      <c r="E29" s="22" t="s">
        <v>28</v>
      </c>
      <c r="I29" s="22" t="s">
        <v>42</v>
      </c>
      <c r="J29" s="109"/>
      <c r="K29" s="22"/>
      <c r="L29" s="19"/>
      <c r="M29" s="22" t="s">
        <v>10</v>
      </c>
      <c r="N29" s="18"/>
      <c r="O29" s="22"/>
      <c r="P29" s="19"/>
      <c r="Q29" s="22" t="s">
        <v>11</v>
      </c>
      <c r="R29" s="19"/>
      <c r="S29" s="93"/>
      <c r="T29" s="91"/>
      <c r="U29" s="66"/>
      <c r="V29" s="66"/>
    </row>
    <row r="30" spans="1:24" s="24" customFormat="1" ht="18">
      <c r="A30" s="14"/>
      <c r="B30" s="13"/>
      <c r="E30" s="13"/>
      <c r="I30" s="13"/>
      <c r="J30" s="110"/>
      <c r="K30" s="13"/>
      <c r="L30" s="14"/>
      <c r="M30" s="15"/>
      <c r="N30" s="14"/>
      <c r="O30" s="15"/>
      <c r="P30" s="14"/>
      <c r="Q30" s="15"/>
      <c r="R30" s="14"/>
      <c r="S30" s="98"/>
      <c r="T30" s="92"/>
      <c r="U30" s="64"/>
      <c r="V30" s="64"/>
    </row>
    <row r="32" spans="1:24">
      <c r="M32" s="67"/>
      <c r="O32" s="68"/>
    </row>
    <row r="33" spans="1:15">
      <c r="M33" s="67"/>
      <c r="O33" s="68"/>
    </row>
    <row r="39" spans="1:15" hidden="1">
      <c r="A39" s="16" t="s">
        <v>14</v>
      </c>
      <c r="C39" s="16" t="s">
        <v>20</v>
      </c>
    </row>
    <row r="40" spans="1:15" hidden="1">
      <c r="A40" s="16" t="s">
        <v>17</v>
      </c>
      <c r="C40" s="16" t="s">
        <v>19</v>
      </c>
    </row>
  </sheetData>
  <mergeCells count="10">
    <mergeCell ref="P5:P6"/>
    <mergeCell ref="Q5:Q6"/>
    <mergeCell ref="R5:R6"/>
    <mergeCell ref="A7:A15"/>
    <mergeCell ref="A5:A6"/>
    <mergeCell ref="B5:B6"/>
    <mergeCell ref="C5:C6"/>
    <mergeCell ref="D5:G5"/>
    <mergeCell ref="H5:K5"/>
    <mergeCell ref="L5:O5"/>
  </mergeCells>
  <conditionalFormatting sqref="B32:B1048576 B18:B30 B1:B16">
    <cfRule type="duplicateValues" dxfId="3" priority="12"/>
  </conditionalFormatting>
  <conditionalFormatting sqref="Q7:Q15">
    <cfRule type="cellIs" dxfId="2" priority="10" operator="equal">
      <formula>6150000</formula>
    </cfRule>
  </conditionalFormatting>
  <conditionalFormatting sqref="B17">
    <cfRule type="duplicateValues" dxfId="1" priority="7"/>
  </conditionalFormatting>
  <conditionalFormatting sqref="J1:J1048576">
    <cfRule type="cellIs" dxfId="0" priority="4" operator="greaterThan">
      <formula>1.05</formula>
    </cfRule>
  </conditionalFormatting>
  <printOptions horizontalCentered="1"/>
  <pageMargins left="0" right="0" top="0.25" bottom="0" header="0.17" footer="0"/>
  <pageSetup paperSize="9" scale="37" fitToHeight="0" orientation="landscape" r:id="rId1"/>
  <headerFooter alignWithMargins="0"/>
  <rowBreaks count="1" manualBreakCount="1">
    <brk id="16" max="1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</vt:lpstr>
      <vt:lpstr>MT!Print_Area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2020-11-25T02:04:07Z</cp:lastPrinted>
  <dcterms:created xsi:type="dcterms:W3CDTF">2012-12-13T09:34:20Z</dcterms:created>
  <dcterms:modified xsi:type="dcterms:W3CDTF">2020-12-25T05:36:58Z</dcterms:modified>
</cp:coreProperties>
</file>