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13.Data MT\Data Co.op\2020\"/>
    </mc:Choice>
  </mc:AlternateContent>
  <bookViews>
    <workbookView xWindow="0" yWindow="0" windowWidth="20490" windowHeight="7155" activeTab="3"/>
  </bookViews>
  <sheets>
    <sheet name="SODA" sheetId="1" r:id="rId1"/>
    <sheet name="TF" sheetId="2" r:id="rId2"/>
    <sheet name="MTE Co.op" sheetId="6" r:id="rId3"/>
    <sheet name="Tach co.op" sheetId="7" r:id="rId4"/>
  </sheets>
  <definedNames>
    <definedName name="_xlnm._FilterDatabase" localSheetId="2" hidden="1">'MTE Co.op'!$A$2:$Q$134</definedName>
  </definedName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J8" i="7"/>
  <c r="K8" i="7" s="1"/>
  <c r="L8" i="7" s="1"/>
  <c r="I8" i="7"/>
  <c r="K7" i="7"/>
  <c r="L7" i="7" s="1"/>
  <c r="K6" i="7"/>
  <c r="K5" i="7"/>
  <c r="L5" i="7" s="1"/>
  <c r="G8" i="7"/>
  <c r="F8" i="7"/>
  <c r="H8" i="7"/>
  <c r="H7" i="7"/>
  <c r="H6" i="7"/>
  <c r="H5" i="7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M1" i="6" l="1"/>
  <c r="M135" i="6"/>
  <c r="O130" i="6"/>
  <c r="O129" i="6"/>
  <c r="O127" i="6"/>
  <c r="O126" i="6"/>
  <c r="O125" i="6"/>
  <c r="O123" i="6"/>
  <c r="O122" i="6"/>
  <c r="O121" i="6"/>
  <c r="O114" i="6"/>
  <c r="O113" i="6"/>
  <c r="O110" i="6"/>
  <c r="O109" i="6"/>
  <c r="O106" i="6"/>
  <c r="O105" i="6"/>
  <c r="O98" i="6"/>
  <c r="O97" i="6"/>
  <c r="O95" i="6"/>
  <c r="O94" i="6"/>
  <c r="O93" i="6"/>
  <c r="O87" i="6"/>
  <c r="O86" i="6"/>
  <c r="O85" i="6"/>
  <c r="O78" i="6"/>
  <c r="O77" i="6"/>
  <c r="O74" i="6"/>
  <c r="O73" i="6"/>
  <c r="O71" i="6"/>
  <c r="O70" i="6"/>
  <c r="O69" i="6"/>
  <c r="O67" i="6"/>
  <c r="O66" i="6"/>
  <c r="O65" i="6"/>
  <c r="O62" i="6"/>
  <c r="O61" i="6"/>
  <c r="O59" i="6"/>
  <c r="O57" i="6"/>
  <c r="O53" i="6"/>
  <c r="O49" i="6"/>
  <c r="O46" i="6"/>
  <c r="O45" i="6"/>
  <c r="O41" i="6"/>
  <c r="O39" i="6"/>
  <c r="O38" i="6"/>
  <c r="O37" i="6"/>
  <c r="O34" i="6"/>
  <c r="O33" i="6"/>
  <c r="O27" i="6"/>
  <c r="O26" i="6"/>
  <c r="O25" i="6"/>
  <c r="O22" i="6"/>
  <c r="O21" i="6"/>
  <c r="O17" i="6"/>
  <c r="O15" i="6"/>
  <c r="O10" i="6"/>
  <c r="O9" i="6"/>
  <c r="O5" i="6"/>
  <c r="L1" i="6"/>
  <c r="K1" i="6"/>
  <c r="J1" i="6"/>
  <c r="I1" i="6"/>
  <c r="N1" i="6"/>
  <c r="C137" i="6"/>
  <c r="O117" i="6"/>
  <c r="O107" i="6"/>
  <c r="O102" i="6"/>
  <c r="O101" i="6"/>
  <c r="O91" i="6"/>
  <c r="O89" i="6"/>
  <c r="O82" i="6"/>
  <c r="O81" i="6"/>
  <c r="O63" i="6"/>
  <c r="O55" i="6"/>
  <c r="O54" i="6"/>
  <c r="O51" i="6"/>
  <c r="O47" i="6"/>
  <c r="O35" i="6"/>
  <c r="O30" i="6"/>
  <c r="O29" i="6"/>
  <c r="O14" i="6"/>
  <c r="O13" i="6"/>
  <c r="O7" i="6"/>
  <c r="O6" i="6"/>
  <c r="G135" i="6"/>
  <c r="G1" i="6"/>
  <c r="F1" i="6"/>
  <c r="N135" i="6"/>
  <c r="L135" i="6"/>
  <c r="K135" i="6"/>
  <c r="J135" i="6"/>
  <c r="I135" i="6"/>
  <c r="H135" i="6"/>
  <c r="F135" i="6"/>
  <c r="E135" i="6"/>
  <c r="D135" i="6"/>
  <c r="C135" i="6"/>
  <c r="D1" i="6"/>
  <c r="E1" i="6"/>
  <c r="C1" i="6"/>
  <c r="O128" i="6"/>
  <c r="O124" i="6"/>
  <c r="O120" i="6"/>
  <c r="O119" i="6"/>
  <c r="O118" i="6"/>
  <c r="O116" i="6"/>
  <c r="O115" i="6"/>
  <c r="O112" i="6"/>
  <c r="O108" i="6"/>
  <c r="O104" i="6"/>
  <c r="O100" i="6"/>
  <c r="O99" i="6"/>
  <c r="O96" i="6"/>
  <c r="O92" i="6"/>
  <c r="O88" i="6"/>
  <c r="O84" i="6"/>
  <c r="O83" i="6"/>
  <c r="O80" i="6"/>
  <c r="O76" i="6"/>
  <c r="O75" i="6"/>
  <c r="O72" i="6"/>
  <c r="O68" i="6"/>
  <c r="O64" i="6"/>
  <c r="O60" i="6"/>
  <c r="O56" i="6"/>
  <c r="O52" i="6"/>
  <c r="O48" i="6"/>
  <c r="O44" i="6"/>
  <c r="O43" i="6"/>
  <c r="O42" i="6"/>
  <c r="O40" i="6"/>
  <c r="O36" i="6"/>
  <c r="O32" i="6"/>
  <c r="O28" i="6"/>
  <c r="O24" i="6"/>
  <c r="O23" i="6"/>
  <c r="O20" i="6"/>
  <c r="O19" i="6"/>
  <c r="O16" i="6"/>
  <c r="O12" i="6"/>
  <c r="O11" i="6"/>
  <c r="O8" i="6"/>
  <c r="O4" i="6"/>
  <c r="N137" i="6"/>
  <c r="M137" i="6"/>
  <c r="G137" i="6"/>
  <c r="E137" i="6"/>
  <c r="O132" i="6"/>
  <c r="O131" i="6"/>
  <c r="O111" i="6"/>
  <c r="O103" i="6"/>
  <c r="O90" i="6"/>
  <c r="O79" i="6"/>
  <c r="O58" i="6"/>
  <c r="O50" i="6"/>
  <c r="O31" i="6"/>
  <c r="O18" i="6"/>
  <c r="O3" i="6" l="1"/>
</calcChain>
</file>

<file path=xl/sharedStrings.xml><?xml version="1.0" encoding="utf-8"?>
<sst xmlns="http://schemas.openxmlformats.org/spreadsheetml/2006/main" count="1117" uniqueCount="438">
  <si>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</si>
  <si>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</si>
  <si>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</si>
  <si>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</si>
  <si>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</si>
  <si>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</si>
  <si>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</si>
  <si>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</si>
  <si>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</si>
  <si>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</si>
  <si>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</si>
  <si>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</si>
  <si>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</si>
  <si>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</si>
  <si>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</si>
  <si>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</si>
  <si>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</si>
  <si>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</si>
  <si>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</si>
  <si>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</si>
  <si>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</si>
  <si>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</si>
  <si>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</si>
  <si>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</si>
  <si>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</si>
  <si>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</si>
  <si>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</si>
  <si>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</si>
  <si>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</si>
  <si>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</si>
  <si>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</si>
  <si>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</si>
  <si>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</si>
  <si>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</si>
  <si>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</si>
  <si>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</si>
  <si>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</si>
  <si>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</si>
  <si>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</si>
  <si>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</si>
  <si>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</si>
  <si>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</si>
  <si>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</si>
  <si>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</si>
  <si>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</si>
  <si>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</si>
  <si>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</si>
  <si>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</si>
  <si>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</si>
  <si>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</si>
  <si>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</si>
  <si>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Hoa Hao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</si>
  <si>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</si>
  <si>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</si>
  <si>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</si>
  <si>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</si>
  <si>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</si>
  <si>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</si>
  <si>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</si>
  <si>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</si>
  <si>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</si>
  <si>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</si>
  <si>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</si>
  <si>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</si>
  <si>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</si>
  <si>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</si>
  <si>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</si>
  <si>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</si>
  <si>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</si>
  <si>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</si>
  <si>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</si>
  <si>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</si>
  <si>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</si>
  <si>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</si>
  <si>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</si>
  <si>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</si>
  <si>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</si>
  <si>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</si>
  <si>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</si>
  <si>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</si>
  <si>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</si>
  <si>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</si>
  <si>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</si>
  <si>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</si>
  <si>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</si>
  <si>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</si>
  <si>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</si>
  <si>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</si>
  <si>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</si>
  <si>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</si>
  <si>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</si>
  <si>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</si>
  <si>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</si>
  <si>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</si>
  <si>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</si>
  <si>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</si>
  <si>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</si>
  <si>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</si>
  <si>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</si>
  <si>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</si>
  <si>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</si>
  <si>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</si>
  <si>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</si>
  <si>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</si>
  <si>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</si>
  <si>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</si>
  <si>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</si>
  <si>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</si>
  <si>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</si>
  <si>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</si>
  <si>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</si>
  <si>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</si>
  <si>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</si>
  <si>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</si>
  <si>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</si>
  <si>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</si>
  <si>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</si>
  <si>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</si>
  <si>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</si>
  <si>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</si>
  <si>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</si>
  <si>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</si>
  <si>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</si>
  <si>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</si>
  <si>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</si>
  <si>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</si>
  <si>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</si>
  <si>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</si>
  <si>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</si>
  <si>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</si>
  <si>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</si>
  <si>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</si>
  <si>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</si>
  <si>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</si>
  <si>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</si>
  <si>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</si>
  <si>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</si>
  <si>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</si>
  <si>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</si>
  <si>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</si>
  <si>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</si>
  <si>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</si>
  <si>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</si>
  <si>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</si>
  <si>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</si>
  <si>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</si>
  <si>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</si>
  <si>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</si>
  <si>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</si>
  <si>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</si>
  <si>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</si>
  <si>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</si>
  <si>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</si>
  <si>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</si>
  <si>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</si>
  <si>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</si>
  <si>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</si>
  <si>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</si>
  <si>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</si>
  <si>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</si>
  <si>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</si>
  <si>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</si>
  <si>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</si>
  <si>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</si>
  <si>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</si>
  <si>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</si>
  <si>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</si>
  <si>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</si>
  <si>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</si>
  <si>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</si>
  <si>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</si>
  <si>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</si>
  <si>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</si>
  <si>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</si>
  <si>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</si>
  <si>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</si>
  <si>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</si>
  <si>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</si>
  <si>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</si>
  <si>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</si>
  <si>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</si>
  <si>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</si>
  <si>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</si>
  <si>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</si>
  <si>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</si>
  <si>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</si>
  <si>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</si>
  <si>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</si>
  <si>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</si>
  <si>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</si>
  <si>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</si>
  <si>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</si>
  <si>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</si>
  <si>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</si>
  <si>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</si>
  <si>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</si>
  <si>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</si>
  <si>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</si>
  <si>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</si>
  <si>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</si>
  <si>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</si>
  <si>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</si>
  <si>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</si>
  <si>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</si>
  <si>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</si>
  <si>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</si>
  <si>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</si>
  <si>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</si>
  <si>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</si>
  <si>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</si>
  <si>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</si>
  <si>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</si>
  <si>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</si>
  <si>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</si>
  <si>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</si>
  <si>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</si>
  <si>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</si>
  <si>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</si>
  <si>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</si>
  <si>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</si>
  <si>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</si>
  <si>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</si>
  <si>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</si>
  <si>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</si>
  <si>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</si>
  <si>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</si>
  <si>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</si>
  <si>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</si>
  <si>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</si>
  <si>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</si>
  <si>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</si>
  <si>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</si>
  <si>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</si>
  <si>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</si>
  <si>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</si>
  <si>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</si>
  <si>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</si>
  <si>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</si>
  <si>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</si>
  <si>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</si>
  <si>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</si>
  <si>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</si>
  <si>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</si>
  <si>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</si>
  <si>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</si>
  <si>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SỐ LIỆU TRANSFER</t>
  </si>
  <si>
    <t>Van Thanh</t>
  </si>
  <si>
    <t>Nguyen Binh</t>
  </si>
  <si>
    <t>Vinh Loc B</t>
  </si>
  <si>
    <t>Do Van Day</t>
  </si>
  <si>
    <t>Hiep Thanh</t>
  </si>
  <si>
    <t>Dong Van Cong</t>
  </si>
  <si>
    <t>Chu Van An</t>
  </si>
  <si>
    <t>Binh Tan 2</t>
  </si>
  <si>
    <t>To Ky</t>
  </si>
  <si>
    <t>Tam Binh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</si>
  <si>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</si>
  <si>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</si>
  <si>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</si>
  <si>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</si>
  <si>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</si>
  <si>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</si>
  <si>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</si>
  <si>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</si>
  <si>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</si>
  <si>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565</t>
  </si>
  <si>
    <t>130-Cty TNHH Nabati Viet Nam</t>
  </si>
  <si>
    <t>B.xop NA.RICHEESE p.mai 52g</t>
  </si>
  <si>
    <t>B.xop NA.RICHOCO soco 52g</t>
  </si>
  <si>
    <t>B.RICH.AHH TRIPp.mai hg10x15g</t>
  </si>
  <si>
    <t>B.xopNABATIRICHEESE hg 20x8g</t>
  </si>
  <si>
    <t>B.xop NA.RICH p.mai hg 20x16g</t>
  </si>
  <si>
    <t>B.xop NA.RICHOCO soco hg20x16g</t>
  </si>
  <si>
    <t>B.quyNABAsocoN.brownies8x14g</t>
  </si>
  <si>
    <t>B.quy NA.Nextar brownieht 336g</t>
  </si>
  <si>
    <t>Banh xop NABATI kem t.xanh 40g</t>
  </si>
  <si>
    <t>B.quy ph.mai NABATI GATITO 32g</t>
  </si>
  <si>
    <t>Tổng cộng</t>
  </si>
  <si>
    <t>End</t>
  </si>
  <si>
    <t>140g</t>
  </si>
  <si>
    <t>CM112</t>
  </si>
  <si>
    <t>CM114</t>
  </si>
  <si>
    <t>CM118</t>
  </si>
  <si>
    <t>CM119</t>
  </si>
  <si>
    <t>CM120</t>
  </si>
  <si>
    <t>CM121</t>
  </si>
  <si>
    <t>CM122</t>
  </si>
  <si>
    <t>CM123</t>
  </si>
  <si>
    <t>CM124</t>
  </si>
  <si>
    <t>CM127</t>
  </si>
  <si>
    <t>CM128</t>
  </si>
  <si>
    <t>CM130</t>
  </si>
  <si>
    <t>CM131</t>
  </si>
  <si>
    <t>CM132</t>
  </si>
  <si>
    <t>CM133</t>
  </si>
  <si>
    <t>CM134</t>
  </si>
  <si>
    <t>CM135</t>
  </si>
  <si>
    <t>CM136</t>
  </si>
  <si>
    <t>CM137</t>
  </si>
  <si>
    <t>CM138</t>
  </si>
  <si>
    <t>CM140</t>
  </si>
  <si>
    <t>CM141</t>
  </si>
  <si>
    <t>CM142</t>
  </si>
  <si>
    <t>CM144</t>
  </si>
  <si>
    <t>CM145</t>
  </si>
  <si>
    <t>CM147</t>
  </si>
  <si>
    <t>CM148</t>
  </si>
  <si>
    <t>CM150</t>
  </si>
  <si>
    <t>CM151</t>
  </si>
  <si>
    <t>CM152</t>
  </si>
  <si>
    <t>CM153</t>
  </si>
  <si>
    <t>CM154</t>
  </si>
  <si>
    <t>CM155</t>
  </si>
  <si>
    <t>CM157</t>
  </si>
  <si>
    <t>CM158</t>
  </si>
  <si>
    <t>CM159</t>
  </si>
  <si>
    <t>CM160</t>
  </si>
  <si>
    <t>CM161</t>
  </si>
  <si>
    <t>CM162</t>
  </si>
  <si>
    <t>CM164</t>
  </si>
  <si>
    <t>CM167</t>
  </si>
  <si>
    <t>CM170</t>
  </si>
  <si>
    <t>CM171</t>
  </si>
  <si>
    <t>CM173</t>
  </si>
  <si>
    <t>CM174</t>
  </si>
  <si>
    <t>CM175</t>
  </si>
  <si>
    <t>CM176</t>
  </si>
  <si>
    <t>CM178</t>
  </si>
  <si>
    <t>CM179</t>
  </si>
  <si>
    <t>CM180</t>
  </si>
  <si>
    <t>CM181</t>
  </si>
  <si>
    <t>CM183</t>
  </si>
  <si>
    <t>CM184</t>
  </si>
  <si>
    <t>CM185</t>
  </si>
  <si>
    <t>CM186</t>
  </si>
  <si>
    <t>CM187</t>
  </si>
  <si>
    <t>CM189</t>
  </si>
  <si>
    <t>CM196</t>
  </si>
  <si>
    <t>CM197</t>
  </si>
  <si>
    <t>CM199</t>
  </si>
  <si>
    <t>CM501</t>
  </si>
  <si>
    <t>CM502</t>
  </si>
  <si>
    <t>CM503</t>
  </si>
  <si>
    <t>CM504</t>
  </si>
  <si>
    <t>CM505</t>
  </si>
  <si>
    <t>CM506</t>
  </si>
  <si>
    <t>CM507</t>
  </si>
  <si>
    <t>CM508</t>
  </si>
  <si>
    <t>CM509</t>
  </si>
  <si>
    <t>CM510</t>
  </si>
  <si>
    <t>CM511</t>
  </si>
  <si>
    <t>CM512</t>
  </si>
  <si>
    <t>CM513</t>
  </si>
  <si>
    <t>CM514</t>
  </si>
  <si>
    <t>CM515</t>
  </si>
  <si>
    <t>CM516</t>
  </si>
  <si>
    <t>CM517</t>
  </si>
  <si>
    <t>CM518</t>
  </si>
  <si>
    <t>CM519</t>
  </si>
  <si>
    <t>CM520</t>
  </si>
  <si>
    <t>CM521</t>
  </si>
  <si>
    <t>CM522</t>
  </si>
  <si>
    <t>CM523</t>
  </si>
  <si>
    <t>CM524</t>
  </si>
  <si>
    <t>CM525</t>
  </si>
  <si>
    <t>CM526</t>
  </si>
  <si>
    <t>CM527</t>
  </si>
  <si>
    <t>CM528</t>
  </si>
  <si>
    <t>CM529</t>
  </si>
  <si>
    <t>CM530</t>
  </si>
  <si>
    <t>CM531</t>
  </si>
  <si>
    <t>CM532</t>
  </si>
  <si>
    <t>CM533</t>
  </si>
  <si>
    <t>CM534</t>
  </si>
  <si>
    <t>CM535</t>
  </si>
  <si>
    <t>CM536</t>
  </si>
  <si>
    <t>CM537</t>
  </si>
  <si>
    <t>CM538</t>
  </si>
  <si>
    <t>CM539</t>
  </si>
  <si>
    <t>CM540</t>
  </si>
  <si>
    <t>CM541</t>
  </si>
  <si>
    <t>CM542</t>
  </si>
  <si>
    <t>CM543</t>
  </si>
  <si>
    <t>CM545</t>
  </si>
  <si>
    <t>CM546</t>
  </si>
  <si>
    <t>CM547</t>
  </si>
  <si>
    <t>CM548</t>
  </si>
  <si>
    <t>CM549</t>
  </si>
  <si>
    <t>CM552</t>
  </si>
  <si>
    <t>CM553</t>
  </si>
  <si>
    <t>CM554</t>
  </si>
  <si>
    <t>CM555</t>
  </si>
  <si>
    <t>CM556</t>
  </si>
  <si>
    <t>CM557</t>
  </si>
  <si>
    <t>CM559</t>
  </si>
  <si>
    <t>CM560</t>
  </si>
  <si>
    <t>CM561</t>
  </si>
  <si>
    <t>CM562</t>
  </si>
  <si>
    <t>CM563</t>
  </si>
  <si>
    <t>CM564</t>
  </si>
  <si>
    <t>CM565</t>
  </si>
  <si>
    <t>CM566</t>
  </si>
  <si>
    <t>CM567</t>
  </si>
  <si>
    <t>CM4200</t>
  </si>
  <si>
    <t>CF299</t>
  </si>
  <si>
    <t>CX301</t>
  </si>
  <si>
    <t>CX304</t>
  </si>
  <si>
    <t>CX305</t>
  </si>
  <si>
    <t>CX306</t>
  </si>
  <si>
    <t>CX303</t>
  </si>
  <si>
    <t>SL thùng nhập sell in KM T9</t>
  </si>
  <si>
    <t>SL hộp nhập sell in KM T9</t>
  </si>
  <si>
    <t>MTE</t>
  </si>
  <si>
    <t>Value MTE</t>
  </si>
  <si>
    <t>Lê Đoàn Hương Giang</t>
  </si>
  <si>
    <t>Phạm Minh Thuộc</t>
  </si>
  <si>
    <t>Trần Thị Ngọc Huyền</t>
  </si>
  <si>
    <t>Mai Phú Yên</t>
  </si>
  <si>
    <t xml:space="preserve">Đặng Thị Thanh Thùy </t>
  </si>
  <si>
    <t>Nguyễn Hoàng Thương</t>
  </si>
  <si>
    <t xml:space="preserve">Võ Thị Bé Sáu </t>
  </si>
  <si>
    <t>Dương Hoàng Trung Nguyệt Tinh Anh</t>
  </si>
  <si>
    <t>Trần Thị Thúy</t>
  </si>
  <si>
    <t>Hoàng Lệ Hương</t>
  </si>
  <si>
    <t xml:space="preserve">Phan Thị Trúc Phương </t>
  </si>
  <si>
    <t>Co.opfood</t>
  </si>
  <si>
    <t>Co.op extra South</t>
  </si>
  <si>
    <t>Row Labels</t>
  </si>
  <si>
    <t>Grand Total</t>
  </si>
  <si>
    <t>Sum of Value MTE</t>
  </si>
  <si>
    <t>Tar T9</t>
  </si>
  <si>
    <t>Big C, Lotte</t>
  </si>
  <si>
    <t>Co.op</t>
  </si>
  <si>
    <t>Actual T9</t>
  </si>
  <si>
    <t>Co.op South</t>
  </si>
  <si>
    <t>Total</t>
  </si>
  <si>
    <t>Total T9</t>
  </si>
  <si>
    <t>% Act/Tar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</si>
</sst>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20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2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4" fillId="3" borderId="2" xfId="3" applyFont="1" applyFill="1" applyBorder="1" applyAlignment="1">
      <alignment horizontal="center"/>
    </xf>
    <xf numFmtId="0" fontId="4" fillId="4" borderId="2" xfId="3" applyFont="1" applyFill="1" applyBorder="1" applyAlignment="1">
      <alignment horizontal="center"/>
    </xf>
    <xf numFmtId="0" fontId="3" fillId="0" borderId="3" xfId="2" applyFont="1" applyFill="1" applyBorder="1" applyAlignment="1">
      <alignment horizontal="left"/>
    </xf>
    <xf numFmtId="164" fontId="0" fillId="2" borderId="2" xfId="1" applyNumberFormat="1" applyFont="1" applyFill="1" applyBorder="1"/>
    <xf numFmtId="0" fontId="4" fillId="3" borderId="2" xfId="4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center"/>
    </xf>
    <xf numFmtId="0" fontId="4" fillId="4" borderId="2" xfId="4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4" fillId="0" borderId="2" xfId="3" applyFont="1" applyFill="1" applyBorder="1" applyAlignment="1"/>
    <xf numFmtId="164" fontId="4" fillId="0" borderId="2" xfId="1" applyNumberFormat="1" applyFont="1" applyFill="1" applyBorder="1" applyAlignment="1"/>
    <xf numFmtId="164" fontId="2" fillId="0" borderId="2" xfId="1" applyNumberFormat="1" applyFont="1" applyBorder="1" applyAlignment="1"/>
    <xf numFmtId="164" fontId="4" fillId="0" borderId="2" xfId="1" applyNumberFormat="1" applyFont="1" applyFill="1" applyBorder="1" applyAlignment="1">
      <alignment horizontal="right"/>
    </xf>
    <xf numFmtId="0" fontId="4" fillId="0" borderId="2" xfId="4" applyFont="1" applyFill="1" applyBorder="1" applyAlignment="1">
      <alignment horizontal="center"/>
    </xf>
    <xf numFmtId="0" fontId="4" fillId="0" borderId="2" xfId="4" applyFont="1" applyFill="1" applyBorder="1" applyAlignme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164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8" xfId="0" applyBorder="1"/>
    <xf numFmtId="0" fontId="5" fillId="0" borderId="7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10" fontId="5" fillId="0" borderId="0" xfId="0" applyNumberFormat="1" applyFont="1" applyBorder="1"/>
    <xf numFmtId="10" fontId="5" fillId="0" borderId="0" xfId="5" applyNumberFormat="1" applyFont="1" applyBorder="1"/>
    <xf numFmtId="0" fontId="0" fillId="0" borderId="0" xfId="0" applyBorder="1"/>
    <xf numFmtId="0" fontId="0" fillId="0" borderId="9" xfId="0" applyBorder="1"/>
    <xf numFmtId="164" fontId="0" fillId="0" borderId="10" xfId="1" applyNumberFormat="1" applyFont="1" applyBorder="1"/>
    <xf numFmtId="0" fontId="0" fillId="0" borderId="10" xfId="0" applyBorder="1"/>
    <xf numFmtId="0" fontId="0" fillId="0" borderId="11" xfId="0" applyBorder="1"/>
  </cellXfs>
  <cellStyles count="6">
    <cellStyle name="Comma" xfId="1" builtinId="3"/>
    <cellStyle name="Normal" xfId="0" builtinId="0"/>
    <cellStyle name="Normal_Sheet3" xfId="2"/>
    <cellStyle name="Normal_SODA" xfId="3"/>
    <cellStyle name="Normal_TF" xfId="4"/>
    <cellStyle name="Percent" xfId="5" builtinId="5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4112.540914120371" createdVersion="5" refreshedVersion="5" minRefreshableVersion="3" recordCount="130">
  <cacheSource type="worksheet">
    <worksheetSource ref="P2:Q132" sheet="MTE Co.op"/>
  </cacheSource>
  <cacheFields count="2">
    <cacheField name="MTE" numFmtId="0">
      <sharedItems count="13">
        <s v="Lê Đoàn Hương Giang"/>
        <s v="Phạm Minh Thuộc"/>
        <s v="Trần Thị Ngọc Huyền"/>
        <s v="Mai Phú Yên"/>
        <s v="Đặng Thị Thanh Thùy "/>
        <s v="Nguyễn Hoàng Thương"/>
        <s v="Võ Thị Bé Sáu "/>
        <s v="Dương Hoàng Trung Nguyệt Tinh Anh"/>
        <s v="Trần Thị Thúy"/>
        <s v="Hoàng Lệ Hương"/>
        <s v="Phan Thị Trúc Phương "/>
        <s v="Co.opfood"/>
        <s v="Co.op extra South"/>
      </sharedItems>
    </cacheField>
    <cacheField name="Value MTE" numFmtId="164">
      <sharedItems containsSemiMixedTypes="0" containsString="0" containsNumber="1" minValue="0" maxValue="40185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n v="10336.260000000002"/>
  </r>
  <r>
    <x v="1"/>
    <n v="7900.3650000000007"/>
  </r>
  <r>
    <x v="2"/>
    <n v="22182.929999999997"/>
  </r>
  <r>
    <x v="3"/>
    <n v="17358.330000000002"/>
  </r>
  <r>
    <x v="1"/>
    <n v="21902.265000000003"/>
  </r>
  <r>
    <x v="3"/>
    <n v="4241.16"/>
  </r>
  <r>
    <x v="2"/>
    <n v="15870.029999999999"/>
  </r>
  <r>
    <x v="2"/>
    <n v="21091.235000000001"/>
  </r>
  <r>
    <x v="4"/>
    <n v="17469.21"/>
  </r>
  <r>
    <x v="4"/>
    <n v="29284.805000000004"/>
  </r>
  <r>
    <x v="0"/>
    <n v="19024.170000000006"/>
  </r>
  <r>
    <x v="5"/>
    <n v="32037.005000000001"/>
  </r>
  <r>
    <x v="4"/>
    <n v="21152.505000000001"/>
  </r>
  <r>
    <x v="0"/>
    <n v="16775.439999999999"/>
  </r>
  <r>
    <x v="5"/>
    <n v="13012.834999999999"/>
  </r>
  <r>
    <x v="6"/>
    <n v="25096.83"/>
  </r>
  <r>
    <x v="6"/>
    <n v="8286.1350000000002"/>
  </r>
  <r>
    <x v="7"/>
    <n v="9392.5150000000012"/>
  </r>
  <r>
    <x v="0"/>
    <n v="9980.9599999999991"/>
  </r>
  <r>
    <x v="2"/>
    <n v="18233.654999999999"/>
  </r>
  <r>
    <x v="2"/>
    <n v="10973.160000000002"/>
  </r>
  <r>
    <x v="8"/>
    <n v="30290.975000000002"/>
  </r>
  <r>
    <x v="3"/>
    <n v="20346.864999999998"/>
  </r>
  <r>
    <x v="3"/>
    <n v="13037.640000000001"/>
  </r>
  <r>
    <x v="0"/>
    <n v="12391.665000000001"/>
  </r>
  <r>
    <x v="3"/>
    <n v="20521.93"/>
  </r>
  <r>
    <x v="2"/>
    <n v="28756.365000000002"/>
  </r>
  <r>
    <x v="9"/>
    <n v="6129.3099999999995"/>
  </r>
  <r>
    <x v="7"/>
    <n v="23705.77"/>
  </r>
  <r>
    <x v="8"/>
    <n v="7720.6799999999994"/>
  </r>
  <r>
    <x v="6"/>
    <n v="11546.92"/>
  </r>
  <r>
    <x v="7"/>
    <n v="14373.645000000002"/>
  </r>
  <r>
    <x v="5"/>
    <n v="25272.720000000001"/>
  </r>
  <r>
    <x v="6"/>
    <n v="23056.055"/>
  </r>
  <r>
    <x v="8"/>
    <n v="26872.890000000003"/>
  </r>
  <r>
    <x v="6"/>
    <n v="18727.060000000001"/>
  </r>
  <r>
    <x v="5"/>
    <n v="23360.260000000002"/>
  </r>
  <r>
    <x v="10"/>
    <n v="42536.670000000006"/>
  </r>
  <r>
    <x v="5"/>
    <n v="20750.620000000006"/>
  </r>
  <r>
    <x v="9"/>
    <n v="1394.8000000000002"/>
  </r>
  <r>
    <x v="0"/>
    <n v="5220.38"/>
  </r>
  <r>
    <x v="1"/>
    <n v="8906.5350000000017"/>
  </r>
  <r>
    <x v="3"/>
    <n v="5114.5600000000004"/>
  </r>
  <r>
    <x v="2"/>
    <n v="8628.2350000000006"/>
  </r>
  <r>
    <x v="2"/>
    <n v="7914.5"/>
  </r>
  <r>
    <x v="8"/>
    <n v="16950.230000000003"/>
  </r>
  <r>
    <x v="4"/>
    <n v="16657.135000000002"/>
  </r>
  <r>
    <x v="7"/>
    <n v="17270.494999999999"/>
  </r>
  <r>
    <x v="9"/>
    <n v="3146"/>
  </r>
  <r>
    <x v="6"/>
    <n v="3535.2900000000004"/>
  </r>
  <r>
    <x v="7"/>
    <n v="5692.0599999999995"/>
  </r>
  <r>
    <x v="9"/>
    <n v="9513.57"/>
  </r>
  <r>
    <x v="3"/>
    <n v="11127.050000000001"/>
  </r>
  <r>
    <x v="9"/>
    <n v="3415.335"/>
  </r>
  <r>
    <x v="10"/>
    <n v="10389.775000000001"/>
  </r>
  <r>
    <x v="3"/>
    <n v="24563.66"/>
  </r>
  <r>
    <x v="4"/>
    <n v="21426.624999999996"/>
  </r>
  <r>
    <x v="8"/>
    <n v="15273.060000000001"/>
  </r>
  <r>
    <x v="1"/>
    <n v="9163.385000000002"/>
  </r>
  <r>
    <x v="1"/>
    <n v="11412.885"/>
  </r>
  <r>
    <x v="10"/>
    <n v="25704.36"/>
  </r>
  <r>
    <x v="6"/>
    <n v="38354.03"/>
  </r>
  <r>
    <x v="7"/>
    <n v="31234.224999999999"/>
  </r>
  <r>
    <x v="10"/>
    <n v="27870.37"/>
  </r>
  <r>
    <x v="0"/>
    <n v="2347.62"/>
  </r>
  <r>
    <x v="9"/>
    <n v="1515.03"/>
  </r>
  <r>
    <x v="4"/>
    <n v="9556.5249999999996"/>
  </r>
  <r>
    <x v="2"/>
    <n v="5163.95"/>
  </r>
  <r>
    <x v="7"/>
    <n v="53196.44000000001"/>
  </r>
  <r>
    <x v="10"/>
    <n v="10916.895"/>
  </r>
  <r>
    <x v="2"/>
    <n v="9906.1600000000017"/>
  </r>
  <r>
    <x v="6"/>
    <n v="5134.6350000000002"/>
  </r>
  <r>
    <x v="7"/>
    <n v="2911.04"/>
  </r>
  <r>
    <x v="8"/>
    <n v="7815.83"/>
  </r>
  <r>
    <x v="8"/>
    <n v="10584.145000000004"/>
  </r>
  <r>
    <x v="0"/>
    <n v="5445.66"/>
  </r>
  <r>
    <x v="1"/>
    <n v="6261.585"/>
  </r>
  <r>
    <x v="1"/>
    <n v="9556.3050000000021"/>
  </r>
  <r>
    <x v="4"/>
    <n v="13691.37"/>
  </r>
  <r>
    <x v="4"/>
    <n v="31468.03"/>
  </r>
  <r>
    <x v="1"/>
    <n v="5902.1050000000005"/>
  </r>
  <r>
    <x v="1"/>
    <n v="9840.9850000000006"/>
  </r>
  <r>
    <x v="3"/>
    <n v="7090.3249999999998"/>
  </r>
  <r>
    <x v="3"/>
    <n v="2698.63"/>
  </r>
  <r>
    <x v="0"/>
    <n v="2680.81"/>
  </r>
  <r>
    <x v="3"/>
    <n v="15576.77"/>
  </r>
  <r>
    <x v="2"/>
    <n v="4367.7699999999995"/>
  </r>
  <r>
    <x v="10"/>
    <n v="12208.570000000003"/>
  </r>
  <r>
    <x v="9"/>
    <n v="1217.81"/>
  </r>
  <r>
    <x v="4"/>
    <n v="4159.76"/>
  </r>
  <r>
    <x v="2"/>
    <n v="5728.3600000000006"/>
  </r>
  <r>
    <x v="2"/>
    <n v="4575.1750000000002"/>
  </r>
  <r>
    <x v="4"/>
    <n v="13816.494999999999"/>
  </r>
  <r>
    <x v="5"/>
    <n v="10032.165000000001"/>
  </r>
  <r>
    <x v="3"/>
    <n v="6911.1349999999993"/>
  </r>
  <r>
    <x v="1"/>
    <n v="6706.7550000000001"/>
  </r>
  <r>
    <x v="3"/>
    <n v="3524.95"/>
  </r>
  <r>
    <x v="4"/>
    <n v="13221.67"/>
  </r>
  <r>
    <x v="3"/>
    <n v="4971.1750000000002"/>
  </r>
  <r>
    <x v="1"/>
    <n v="1413.5"/>
  </r>
  <r>
    <x v="9"/>
    <n v="2172.17"/>
  </r>
  <r>
    <x v="4"/>
    <n v="3486.45"/>
  </r>
  <r>
    <x v="2"/>
    <n v="7673.16"/>
  </r>
  <r>
    <x v="1"/>
    <n v="6874.0650000000005"/>
  </r>
  <r>
    <x v="7"/>
    <n v="3889.1600000000003"/>
  </r>
  <r>
    <x v="3"/>
    <n v="5298.5349999999999"/>
  </r>
  <r>
    <x v="4"/>
    <n v="1687.6200000000001"/>
  </r>
  <r>
    <x v="1"/>
    <n v="2513.2800000000002"/>
  </r>
  <r>
    <x v="4"/>
    <n v="811.1400000000001"/>
  </r>
  <r>
    <x v="0"/>
    <n v="3287.9549999999999"/>
  </r>
  <r>
    <x v="5"/>
    <n v="5552.47"/>
  </r>
  <r>
    <x v="6"/>
    <n v="4958.6900000000005"/>
  </r>
  <r>
    <x v="9"/>
    <n v="3650.79"/>
  </r>
  <r>
    <x v="9"/>
    <n v="0"/>
  </r>
  <r>
    <x v="9"/>
    <n v="2942.72"/>
  </r>
  <r>
    <x v="9"/>
    <n v="1100.22"/>
  </r>
  <r>
    <x v="8"/>
    <n v="3248.08"/>
  </r>
  <r>
    <x v="4"/>
    <n v="3203.3099999999995"/>
  </r>
  <r>
    <x v="7"/>
    <n v="3260.5099999999998"/>
  </r>
  <r>
    <x v="8"/>
    <n v="2948.99"/>
  </r>
  <r>
    <x v="7"/>
    <n v="1760.5500000000002"/>
  </r>
  <r>
    <x v="3"/>
    <n v="2167.2200000000003"/>
  </r>
  <r>
    <x v="4"/>
    <n v="2579.61"/>
  </r>
  <r>
    <x v="4"/>
    <n v="325.71000000000004"/>
  </r>
  <r>
    <x v="10"/>
    <n v="3353.7900000000004"/>
  </r>
  <r>
    <x v="2"/>
    <n v="1718.86"/>
  </r>
  <r>
    <x v="9"/>
    <n v="0"/>
  </r>
  <r>
    <x v="7"/>
    <n v="5754.375"/>
  </r>
  <r>
    <x v="11"/>
    <n v="401854.2"/>
  </r>
  <r>
    <x v="12"/>
    <n v="6104.725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2">
    <pivotField axis="axisRow" showAll="0">
      <items count="14">
        <item x="12"/>
        <item x="11"/>
        <item x="4"/>
        <item x="7"/>
        <item x="9"/>
        <item x="0"/>
        <item x="3"/>
        <item x="5"/>
        <item x="1"/>
        <item x="10"/>
        <item x="2"/>
        <item x="8"/>
        <item x="6"/>
        <item t="default"/>
      </items>
    </pivotField>
    <pivotField dataField="1"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Value MTE" fld="1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"/>
  <sheetViews>
    <sheetView topLeftCell="A2" workbookViewId="0">
      <selection activeCell="BP5" sqref="BP5"/>
    </sheetView>
  </sheetViews>
  <sheetFormatPr defaultRowHeight="15" x14ac:dyDescent="0.25"/>
  <cols>
    <col min="5" max="5" width="31.28515625" bestFit="1" customWidth="1"/>
    <col min="6" max="67" width="0" hidden="1" customWidth="1"/>
    <col min="69" max="125" width="0" hidden="1" customWidth="1"/>
  </cols>
  <sheetData>
    <row r="1" spans="1:127" ht="26.25" x14ac:dyDescent="0.4">
      <c r="A1" s="1" t="s">
        <v>0</v>
      </c>
      <c r="D1" s="2"/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4" t="s">
        <v>61</v>
      </c>
      <c r="BO1" s="3" t="s">
        <v>62</v>
      </c>
      <c r="BP1" s="4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3" t="s">
        <v>89</v>
      </c>
      <c r="CQ1" s="3" t="s">
        <v>90</v>
      </c>
      <c r="CR1" s="3" t="s">
        <v>91</v>
      </c>
      <c r="CS1" s="3" t="s">
        <v>92</v>
      </c>
      <c r="CT1" s="3" t="s">
        <v>93</v>
      </c>
      <c r="CU1" s="3" t="s">
        <v>94</v>
      </c>
      <c r="CV1" s="3" t="s">
        <v>95</v>
      </c>
      <c r="CW1" s="3" t="s">
        <v>96</v>
      </c>
      <c r="CX1" s="3" t="s">
        <v>97</v>
      </c>
      <c r="CY1" s="3" t="s">
        <v>98</v>
      </c>
      <c r="CZ1" s="3" t="s">
        <v>99</v>
      </c>
      <c r="DA1" s="3" t="s">
        <v>100</v>
      </c>
      <c r="DB1" s="3" t="s">
        <v>101</v>
      </c>
      <c r="DC1" s="3" t="s">
        <v>102</v>
      </c>
      <c r="DD1" s="3" t="s">
        <v>103</v>
      </c>
      <c r="DE1" s="3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3" t="s">
        <v>115</v>
      </c>
      <c r="DQ1" s="3" t="s">
        <v>116</v>
      </c>
      <c r="DR1" s="3" t="s">
        <v>117</v>
      </c>
      <c r="DS1" s="3" t="s">
        <v>118</v>
      </c>
      <c r="DT1" s="3" t="s">
        <v>119</v>
      </c>
      <c r="DU1" s="4" t="s">
        <v>120</v>
      </c>
    </row>
    <row r="2" spans="1:127" x14ac:dyDescent="0.25">
      <c r="A2" s="5" t="s">
        <v>121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5" t="s">
        <v>130</v>
      </c>
      <c r="K2" s="5" t="s">
        <v>131</v>
      </c>
      <c r="L2" s="5" t="s">
        <v>132</v>
      </c>
      <c r="M2" s="5" t="s">
        <v>133</v>
      </c>
      <c r="N2" s="5" t="s">
        <v>134</v>
      </c>
      <c r="O2" s="5" t="s">
        <v>135</v>
      </c>
      <c r="P2" s="5" t="s">
        <v>136</v>
      </c>
      <c r="Q2" s="5" t="s">
        <v>137</v>
      </c>
      <c r="R2" s="5" t="s">
        <v>138</v>
      </c>
      <c r="S2" s="5" t="s">
        <v>139</v>
      </c>
      <c r="T2" s="5" t="s">
        <v>140</v>
      </c>
      <c r="U2" s="5" t="s">
        <v>141</v>
      </c>
      <c r="V2" s="5" t="s">
        <v>142</v>
      </c>
      <c r="W2" s="5" t="s">
        <v>143</v>
      </c>
      <c r="X2" s="5" t="s">
        <v>144</v>
      </c>
      <c r="Y2" s="5" t="s">
        <v>145</v>
      </c>
      <c r="Z2" s="5" t="s">
        <v>146</v>
      </c>
      <c r="AA2" s="5" t="s">
        <v>147</v>
      </c>
      <c r="AB2" s="5" t="s">
        <v>148</v>
      </c>
      <c r="AC2" s="5" t="s">
        <v>149</v>
      </c>
      <c r="AD2" s="5" t="s">
        <v>150</v>
      </c>
      <c r="AE2" s="5" t="s">
        <v>151</v>
      </c>
      <c r="AF2" s="5" t="s">
        <v>152</v>
      </c>
      <c r="AG2" s="5" t="s">
        <v>153</v>
      </c>
      <c r="AH2" s="5" t="s">
        <v>154</v>
      </c>
      <c r="AI2" s="5" t="s">
        <v>155</v>
      </c>
      <c r="AJ2" s="5" t="s">
        <v>156</v>
      </c>
      <c r="AK2" s="5" t="s">
        <v>157</v>
      </c>
      <c r="AL2" s="5" t="s">
        <v>158</v>
      </c>
      <c r="AM2" s="5" t="s">
        <v>159</v>
      </c>
      <c r="AN2" s="5" t="s">
        <v>160</v>
      </c>
      <c r="AO2" s="5" t="s">
        <v>161</v>
      </c>
      <c r="AP2" s="5" t="s">
        <v>162</v>
      </c>
      <c r="AQ2" s="5" t="s">
        <v>163</v>
      </c>
      <c r="AR2" s="5" t="s">
        <v>164</v>
      </c>
      <c r="AS2" s="5" t="s">
        <v>165</v>
      </c>
      <c r="AT2" s="5" t="s">
        <v>166</v>
      </c>
      <c r="AU2" s="5" t="s">
        <v>167</v>
      </c>
      <c r="AV2" s="5" t="s">
        <v>168</v>
      </c>
      <c r="AW2" s="5" t="s">
        <v>169</v>
      </c>
      <c r="AX2" s="5" t="s">
        <v>170</v>
      </c>
      <c r="AY2" s="5" t="s">
        <v>171</v>
      </c>
      <c r="AZ2" s="5" t="s">
        <v>172</v>
      </c>
      <c r="BA2" s="5" t="s">
        <v>173</v>
      </c>
      <c r="BB2" s="5" t="s">
        <v>174</v>
      </c>
      <c r="BC2" s="5" t="s">
        <v>175</v>
      </c>
      <c r="BD2" s="5" t="s">
        <v>176</v>
      </c>
      <c r="BE2" s="5" t="s">
        <v>177</v>
      </c>
      <c r="BF2" s="5" t="s">
        <v>178</v>
      </c>
      <c r="BG2" s="5" t="s">
        <v>179</v>
      </c>
      <c r="BH2" s="5" t="s">
        <v>180</v>
      </c>
      <c r="BI2" s="5" t="s">
        <v>181</v>
      </c>
      <c r="BJ2" s="5" t="s">
        <v>182</v>
      </c>
      <c r="BK2" s="5" t="s">
        <v>183</v>
      </c>
      <c r="BL2" s="5" t="s">
        <v>184</v>
      </c>
      <c r="BM2" s="5" t="s">
        <v>185</v>
      </c>
      <c r="BN2" s="6" t="s">
        <v>186</v>
      </c>
      <c r="BO2" s="5" t="s">
        <v>187</v>
      </c>
      <c r="BP2" s="6" t="s">
        <v>188</v>
      </c>
      <c r="BQ2" s="5" t="s">
        <v>189</v>
      </c>
      <c r="BR2" s="5" t="s">
        <v>190</v>
      </c>
      <c r="BS2" s="5" t="s">
        <v>191</v>
      </c>
      <c r="BT2" s="5" t="s">
        <v>192</v>
      </c>
      <c r="BU2" s="5" t="s">
        <v>193</v>
      </c>
      <c r="BV2" s="5" t="s">
        <v>194</v>
      </c>
      <c r="BW2" s="5" t="s">
        <v>195</v>
      </c>
      <c r="BX2" s="5" t="s">
        <v>196</v>
      </c>
      <c r="BY2" s="5" t="s">
        <v>197</v>
      </c>
      <c r="BZ2" s="5" t="s">
        <v>198</v>
      </c>
      <c r="CA2" s="5" t="s">
        <v>199</v>
      </c>
      <c r="CB2" s="5" t="s">
        <v>200</v>
      </c>
      <c r="CC2" s="5" t="s">
        <v>201</v>
      </c>
      <c r="CD2" s="5" t="s">
        <v>202</v>
      </c>
      <c r="CE2" s="5" t="s">
        <v>203</v>
      </c>
      <c r="CF2" s="5" t="s">
        <v>204</v>
      </c>
      <c r="CG2" s="5" t="s">
        <v>205</v>
      </c>
      <c r="CH2" s="5" t="s">
        <v>206</v>
      </c>
      <c r="CI2" s="5" t="s">
        <v>207</v>
      </c>
      <c r="CJ2" s="5" t="s">
        <v>208</v>
      </c>
      <c r="CK2" s="5" t="s">
        <v>209</v>
      </c>
      <c r="CL2" s="5" t="s">
        <v>210</v>
      </c>
      <c r="CM2" s="5" t="s">
        <v>211</v>
      </c>
      <c r="CN2" s="5" t="s">
        <v>212</v>
      </c>
      <c r="CO2" s="5" t="s">
        <v>213</v>
      </c>
      <c r="CP2" s="5" t="s">
        <v>214</v>
      </c>
      <c r="CQ2" s="5" t="s">
        <v>215</v>
      </c>
      <c r="CR2" s="5" t="s">
        <v>216</v>
      </c>
      <c r="CS2" s="5" t="s">
        <v>217</v>
      </c>
      <c r="CT2" s="5" t="s">
        <v>218</v>
      </c>
      <c r="CU2" s="5" t="s">
        <v>219</v>
      </c>
      <c r="CV2" s="5" t="s">
        <v>220</v>
      </c>
      <c r="CW2" s="5" t="s">
        <v>221</v>
      </c>
      <c r="CX2" s="5" t="s">
        <v>222</v>
      </c>
      <c r="CY2" s="5" t="s">
        <v>223</v>
      </c>
      <c r="CZ2" s="5" t="s">
        <v>224</v>
      </c>
      <c r="DA2" s="5" t="s">
        <v>225</v>
      </c>
      <c r="DB2" s="5" t="s">
        <v>226</v>
      </c>
      <c r="DC2" s="5" t="s">
        <v>227</v>
      </c>
      <c r="DD2" s="5" t="s">
        <v>228</v>
      </c>
      <c r="DE2" s="5" t="s">
        <v>229</v>
      </c>
      <c r="DF2" s="5" t="s">
        <v>230</v>
      </c>
      <c r="DG2" s="5" t="s">
        <v>231</v>
      </c>
      <c r="DH2" s="5" t="s">
        <v>232</v>
      </c>
      <c r="DI2" s="5" t="s">
        <v>233</v>
      </c>
      <c r="DJ2" s="5" t="s">
        <v>234</v>
      </c>
      <c r="DK2" s="5" t="s">
        <v>235</v>
      </c>
      <c r="DL2" s="5" t="s">
        <v>236</v>
      </c>
      <c r="DM2" s="5" t="s">
        <v>237</v>
      </c>
      <c r="DN2" s="5" t="s">
        <v>238</v>
      </c>
      <c r="DO2" s="5" t="s">
        <v>239</v>
      </c>
      <c r="DP2" s="5" t="s">
        <v>240</v>
      </c>
      <c r="DQ2" s="5" t="s">
        <v>241</v>
      </c>
      <c r="DR2" s="5" t="s">
        <v>242</v>
      </c>
      <c r="DS2" s="5" t="s">
        <v>243</v>
      </c>
      <c r="DT2" s="5" t="s">
        <v>244</v>
      </c>
      <c r="DU2" s="6">
        <v>4200</v>
      </c>
    </row>
    <row r="3" spans="1:127" x14ac:dyDescent="0.25">
      <c r="A3" s="12">
        <v>2</v>
      </c>
      <c r="B3" s="12">
        <v>19219</v>
      </c>
      <c r="C3" s="13" t="s">
        <v>266</v>
      </c>
      <c r="D3" s="12">
        <v>3373113</v>
      </c>
      <c r="E3" s="14" t="s">
        <v>267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6">
        <v>744</v>
      </c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W3" s="19"/>
    </row>
    <row r="4" spans="1:127" x14ac:dyDescent="0.25">
      <c r="A4" s="12">
        <v>2</v>
      </c>
      <c r="B4" s="12">
        <v>19219</v>
      </c>
      <c r="C4" s="13" t="s">
        <v>266</v>
      </c>
      <c r="D4" s="12">
        <v>3384347</v>
      </c>
      <c r="E4" s="14" t="s">
        <v>268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6">
        <v>369</v>
      </c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W4" s="19"/>
    </row>
    <row r="5" spans="1:127" x14ac:dyDescent="0.25">
      <c r="A5" s="12">
        <v>2</v>
      </c>
      <c r="B5" s="12">
        <v>19219</v>
      </c>
      <c r="C5" s="13" t="s">
        <v>266</v>
      </c>
      <c r="D5" s="12">
        <v>3408152</v>
      </c>
      <c r="E5" s="14" t="s">
        <v>269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6">
        <v>91</v>
      </c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W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2"/>
  <sheetViews>
    <sheetView workbookViewId="0">
      <selection activeCell="E17" sqref="E17"/>
    </sheetView>
  </sheetViews>
  <sheetFormatPr defaultRowHeight="15" x14ac:dyDescent="0.25"/>
  <cols>
    <col min="5" max="5" width="33" bestFit="1" customWidth="1"/>
  </cols>
  <sheetData>
    <row r="1" spans="1:134" ht="26.25" x14ac:dyDescent="0.4">
      <c r="A1" s="7" t="s">
        <v>245</v>
      </c>
      <c r="B1" s="2"/>
      <c r="D1" s="2"/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8" t="s">
        <v>61</v>
      </c>
      <c r="BO1" s="3" t="s">
        <v>62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246</v>
      </c>
      <c r="BY1" s="3" t="s">
        <v>72</v>
      </c>
      <c r="BZ1" s="3" t="s">
        <v>247</v>
      </c>
      <c r="CA1" s="3" t="s">
        <v>248</v>
      </c>
      <c r="CB1" s="3" t="s">
        <v>249</v>
      </c>
      <c r="CC1" s="3" t="s">
        <v>250</v>
      </c>
      <c r="CD1" s="3" t="s">
        <v>73</v>
      </c>
      <c r="CE1" s="3" t="s">
        <v>74</v>
      </c>
      <c r="CF1" s="3" t="s">
        <v>75</v>
      </c>
      <c r="CG1" s="3" t="s">
        <v>76</v>
      </c>
      <c r="CH1" s="3" t="s">
        <v>77</v>
      </c>
      <c r="CI1" s="3" t="s">
        <v>78</v>
      </c>
      <c r="CJ1" s="3" t="s">
        <v>79</v>
      </c>
      <c r="CK1" s="3" t="s">
        <v>80</v>
      </c>
      <c r="CL1" s="3" t="s">
        <v>81</v>
      </c>
      <c r="CM1" s="3" t="s">
        <v>82</v>
      </c>
      <c r="CN1" s="3" t="s">
        <v>83</v>
      </c>
      <c r="CO1" s="3" t="s">
        <v>84</v>
      </c>
      <c r="CP1" s="3" t="s">
        <v>251</v>
      </c>
      <c r="CQ1" s="3" t="s">
        <v>85</v>
      </c>
      <c r="CR1" s="3" t="s">
        <v>86</v>
      </c>
      <c r="CS1" s="3" t="s">
        <v>87</v>
      </c>
      <c r="CT1" s="3" t="s">
        <v>88</v>
      </c>
      <c r="CU1" s="3" t="s">
        <v>89</v>
      </c>
      <c r="CV1" s="3" t="s">
        <v>252</v>
      </c>
      <c r="CW1" s="3" t="s">
        <v>90</v>
      </c>
      <c r="CX1" s="3" t="s">
        <v>91</v>
      </c>
      <c r="CY1" s="3" t="s">
        <v>92</v>
      </c>
      <c r="CZ1" s="3" t="s">
        <v>93</v>
      </c>
      <c r="DA1" s="3" t="s">
        <v>94</v>
      </c>
      <c r="DB1" s="3" t="s">
        <v>95</v>
      </c>
      <c r="DC1" s="3" t="s">
        <v>96</v>
      </c>
      <c r="DD1" s="3" t="s">
        <v>97</v>
      </c>
      <c r="DE1" s="3" t="s">
        <v>98</v>
      </c>
      <c r="DF1" s="3" t="s">
        <v>99</v>
      </c>
      <c r="DG1" s="3" t="s">
        <v>253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110</v>
      </c>
      <c r="DS1" s="3" t="s">
        <v>254</v>
      </c>
      <c r="DT1" s="3" t="s">
        <v>111</v>
      </c>
      <c r="DU1" s="3" t="s">
        <v>112</v>
      </c>
      <c r="DV1" s="3" t="s">
        <v>113</v>
      </c>
      <c r="DW1" s="3" t="s">
        <v>114</v>
      </c>
      <c r="DX1" s="3" t="s">
        <v>115</v>
      </c>
      <c r="DY1" s="3" t="s">
        <v>116</v>
      </c>
      <c r="DZ1" s="3" t="s">
        <v>117</v>
      </c>
      <c r="EA1" s="3" t="s">
        <v>255</v>
      </c>
      <c r="EB1" s="3" t="s">
        <v>118</v>
      </c>
      <c r="EC1" s="3" t="s">
        <v>119</v>
      </c>
      <c r="ED1" s="4" t="s">
        <v>120</v>
      </c>
    </row>
    <row r="2" spans="1:134" x14ac:dyDescent="0.25">
      <c r="A2" s="9" t="s">
        <v>121</v>
      </c>
      <c r="B2" s="9" t="s">
        <v>122</v>
      </c>
      <c r="C2" s="9" t="s">
        <v>123</v>
      </c>
      <c r="D2" s="9" t="s">
        <v>124</v>
      </c>
      <c r="E2" s="9" t="s">
        <v>125</v>
      </c>
      <c r="F2" s="9" t="s">
        <v>126</v>
      </c>
      <c r="G2" s="9" t="s">
        <v>127</v>
      </c>
      <c r="H2" s="9" t="s">
        <v>128</v>
      </c>
      <c r="I2" s="9" t="s">
        <v>129</v>
      </c>
      <c r="J2" s="9" t="s">
        <v>130</v>
      </c>
      <c r="K2" s="9" t="s">
        <v>131</v>
      </c>
      <c r="L2" s="9" t="s">
        <v>132</v>
      </c>
      <c r="M2" s="9" t="s">
        <v>133</v>
      </c>
      <c r="N2" s="9" t="s">
        <v>134</v>
      </c>
      <c r="O2" s="9" t="s">
        <v>135</v>
      </c>
      <c r="P2" s="9" t="s">
        <v>136</v>
      </c>
      <c r="Q2" s="9" t="s">
        <v>137</v>
      </c>
      <c r="R2" s="9" t="s">
        <v>138</v>
      </c>
      <c r="S2" s="9" t="s">
        <v>139</v>
      </c>
      <c r="T2" s="9" t="s">
        <v>140</v>
      </c>
      <c r="U2" s="9" t="s">
        <v>141</v>
      </c>
      <c r="V2" s="9" t="s">
        <v>142</v>
      </c>
      <c r="W2" s="9" t="s">
        <v>143</v>
      </c>
      <c r="X2" s="9" t="s">
        <v>144</v>
      </c>
      <c r="Y2" s="9" t="s">
        <v>145</v>
      </c>
      <c r="Z2" s="9" t="s">
        <v>146</v>
      </c>
      <c r="AA2" s="9" t="s">
        <v>147</v>
      </c>
      <c r="AB2" s="9" t="s">
        <v>148</v>
      </c>
      <c r="AC2" s="9" t="s">
        <v>149</v>
      </c>
      <c r="AD2" s="9" t="s">
        <v>150</v>
      </c>
      <c r="AE2" s="9" t="s">
        <v>151</v>
      </c>
      <c r="AF2" s="9" t="s">
        <v>152</v>
      </c>
      <c r="AG2" s="9" t="s">
        <v>153</v>
      </c>
      <c r="AH2" s="9" t="s">
        <v>154</v>
      </c>
      <c r="AI2" s="9" t="s">
        <v>155</v>
      </c>
      <c r="AJ2" s="9" t="s">
        <v>156</v>
      </c>
      <c r="AK2" s="9" t="s">
        <v>157</v>
      </c>
      <c r="AL2" s="9" t="s">
        <v>158</v>
      </c>
      <c r="AM2" s="9" t="s">
        <v>159</v>
      </c>
      <c r="AN2" s="9" t="s">
        <v>160</v>
      </c>
      <c r="AO2" s="9" t="s">
        <v>161</v>
      </c>
      <c r="AP2" s="9" t="s">
        <v>162</v>
      </c>
      <c r="AQ2" s="9" t="s">
        <v>163</v>
      </c>
      <c r="AR2" s="9" t="s">
        <v>164</v>
      </c>
      <c r="AS2" s="9" t="s">
        <v>165</v>
      </c>
      <c r="AT2" s="9" t="s">
        <v>166</v>
      </c>
      <c r="AU2" s="9" t="s">
        <v>167</v>
      </c>
      <c r="AV2" s="9" t="s">
        <v>168</v>
      </c>
      <c r="AW2" s="9" t="s">
        <v>169</v>
      </c>
      <c r="AX2" s="9" t="s">
        <v>170</v>
      </c>
      <c r="AY2" s="9" t="s">
        <v>171</v>
      </c>
      <c r="AZ2" s="9" t="s">
        <v>172</v>
      </c>
      <c r="BA2" s="9" t="s">
        <v>173</v>
      </c>
      <c r="BB2" s="9" t="s">
        <v>174</v>
      </c>
      <c r="BC2" s="9" t="s">
        <v>175</v>
      </c>
      <c r="BD2" s="9" t="s">
        <v>176</v>
      </c>
      <c r="BE2" s="9" t="s">
        <v>177</v>
      </c>
      <c r="BF2" s="9" t="s">
        <v>178</v>
      </c>
      <c r="BG2" s="9" t="s">
        <v>179</v>
      </c>
      <c r="BH2" s="9" t="s">
        <v>180</v>
      </c>
      <c r="BI2" s="9" t="s">
        <v>181</v>
      </c>
      <c r="BJ2" s="9" t="s">
        <v>182</v>
      </c>
      <c r="BK2" s="9" t="s">
        <v>183</v>
      </c>
      <c r="BL2" s="9" t="s">
        <v>184</v>
      </c>
      <c r="BM2" s="9" t="s">
        <v>185</v>
      </c>
      <c r="BN2" s="10" t="s">
        <v>186</v>
      </c>
      <c r="BO2" s="9" t="s">
        <v>187</v>
      </c>
      <c r="BP2" s="9" t="s">
        <v>189</v>
      </c>
      <c r="BQ2" s="9" t="s">
        <v>190</v>
      </c>
      <c r="BR2" s="9" t="s">
        <v>191</v>
      </c>
      <c r="BS2" s="9" t="s">
        <v>192</v>
      </c>
      <c r="BT2" s="9" t="s">
        <v>193</v>
      </c>
      <c r="BU2" s="9" t="s">
        <v>194</v>
      </c>
      <c r="BV2" s="9" t="s">
        <v>195</v>
      </c>
      <c r="BW2" s="9" t="s">
        <v>196</v>
      </c>
      <c r="BX2" s="9" t="s">
        <v>256</v>
      </c>
      <c r="BY2" s="9" t="s">
        <v>197</v>
      </c>
      <c r="BZ2" s="9" t="s">
        <v>257</v>
      </c>
      <c r="CA2" s="9" t="s">
        <v>258</v>
      </c>
      <c r="CB2" s="9" t="s">
        <v>259</v>
      </c>
      <c r="CC2" s="9" t="s">
        <v>260</v>
      </c>
      <c r="CD2" s="9" t="s">
        <v>198</v>
      </c>
      <c r="CE2" s="9" t="s">
        <v>199</v>
      </c>
      <c r="CF2" s="9" t="s">
        <v>200</v>
      </c>
      <c r="CG2" s="9" t="s">
        <v>201</v>
      </c>
      <c r="CH2" s="9" t="s">
        <v>202</v>
      </c>
      <c r="CI2" s="9" t="s">
        <v>203</v>
      </c>
      <c r="CJ2" s="9" t="s">
        <v>204</v>
      </c>
      <c r="CK2" s="9" t="s">
        <v>205</v>
      </c>
      <c r="CL2" s="9" t="s">
        <v>206</v>
      </c>
      <c r="CM2" s="9" t="s">
        <v>207</v>
      </c>
      <c r="CN2" s="9" t="s">
        <v>208</v>
      </c>
      <c r="CO2" s="9" t="s">
        <v>209</v>
      </c>
      <c r="CP2" s="9" t="s">
        <v>261</v>
      </c>
      <c r="CQ2" s="9" t="s">
        <v>210</v>
      </c>
      <c r="CR2" s="9" t="s">
        <v>211</v>
      </c>
      <c r="CS2" s="9" t="s">
        <v>212</v>
      </c>
      <c r="CT2" s="9" t="s">
        <v>213</v>
      </c>
      <c r="CU2" s="9" t="s">
        <v>214</v>
      </c>
      <c r="CV2" s="9" t="s">
        <v>262</v>
      </c>
      <c r="CW2" s="9" t="s">
        <v>215</v>
      </c>
      <c r="CX2" s="9" t="s">
        <v>216</v>
      </c>
      <c r="CY2" s="9" t="s">
        <v>217</v>
      </c>
      <c r="CZ2" s="9" t="s">
        <v>218</v>
      </c>
      <c r="DA2" s="9" t="s">
        <v>219</v>
      </c>
      <c r="DB2" s="9" t="s">
        <v>220</v>
      </c>
      <c r="DC2" s="9" t="s">
        <v>221</v>
      </c>
      <c r="DD2" s="9" t="s">
        <v>222</v>
      </c>
      <c r="DE2" s="9" t="s">
        <v>223</v>
      </c>
      <c r="DF2" s="9" t="s">
        <v>224</v>
      </c>
      <c r="DG2" s="9" t="s">
        <v>263</v>
      </c>
      <c r="DH2" s="9" t="s">
        <v>225</v>
      </c>
      <c r="DI2" s="9" t="s">
        <v>226</v>
      </c>
      <c r="DJ2" s="9" t="s">
        <v>227</v>
      </c>
      <c r="DK2" s="9" t="s">
        <v>228</v>
      </c>
      <c r="DL2" s="9" t="s">
        <v>229</v>
      </c>
      <c r="DM2" s="9" t="s">
        <v>230</v>
      </c>
      <c r="DN2" s="9" t="s">
        <v>231</v>
      </c>
      <c r="DO2" s="9" t="s">
        <v>232</v>
      </c>
      <c r="DP2" s="9" t="s">
        <v>233</v>
      </c>
      <c r="DQ2" s="9" t="s">
        <v>234</v>
      </c>
      <c r="DR2" s="9" t="s">
        <v>235</v>
      </c>
      <c r="DS2" s="9" t="s">
        <v>264</v>
      </c>
      <c r="DT2" s="9" t="s">
        <v>236</v>
      </c>
      <c r="DU2" s="9" t="s">
        <v>237</v>
      </c>
      <c r="DV2" s="9" t="s">
        <v>238</v>
      </c>
      <c r="DW2" s="9" t="s">
        <v>239</v>
      </c>
      <c r="DX2" s="9" t="s">
        <v>240</v>
      </c>
      <c r="DY2" s="9" t="s">
        <v>241</v>
      </c>
      <c r="DZ2" s="9" t="s">
        <v>242</v>
      </c>
      <c r="EA2" s="9" t="s">
        <v>265</v>
      </c>
      <c r="EB2" s="9" t="s">
        <v>243</v>
      </c>
      <c r="EC2" s="9" t="s">
        <v>244</v>
      </c>
      <c r="ED2" s="11">
        <v>4200</v>
      </c>
    </row>
    <row r="3" spans="1:134" x14ac:dyDescent="0.25">
      <c r="A3" s="17">
        <v>2</v>
      </c>
      <c r="B3" s="17">
        <v>19219</v>
      </c>
      <c r="C3" s="18" t="s">
        <v>266</v>
      </c>
      <c r="D3" s="17">
        <v>3284683</v>
      </c>
      <c r="E3" s="14" t="s">
        <v>270</v>
      </c>
      <c r="F3" s="16">
        <v>240</v>
      </c>
      <c r="G3" s="16">
        <v>108</v>
      </c>
      <c r="H3" s="16">
        <v>270</v>
      </c>
      <c r="I3" s="16">
        <v>180</v>
      </c>
      <c r="J3" s="16">
        <v>210</v>
      </c>
      <c r="K3" s="16">
        <v>30</v>
      </c>
      <c r="L3" s="15"/>
      <c r="M3" s="16">
        <v>270</v>
      </c>
      <c r="N3" s="16">
        <v>300</v>
      </c>
      <c r="O3" s="16">
        <v>450</v>
      </c>
      <c r="P3" s="16">
        <v>174</v>
      </c>
      <c r="Q3" s="16">
        <v>510</v>
      </c>
      <c r="R3" s="16">
        <v>300</v>
      </c>
      <c r="S3" s="16">
        <v>198</v>
      </c>
      <c r="T3" s="16">
        <v>180</v>
      </c>
      <c r="U3" s="16">
        <v>540</v>
      </c>
      <c r="V3" s="16">
        <v>150</v>
      </c>
      <c r="W3" s="16">
        <v>108</v>
      </c>
      <c r="X3" s="16">
        <v>180</v>
      </c>
      <c r="Y3" s="16">
        <v>120</v>
      </c>
      <c r="Z3" s="16">
        <v>180</v>
      </c>
      <c r="AA3" s="16">
        <v>360</v>
      </c>
      <c r="AB3" s="16">
        <v>180</v>
      </c>
      <c r="AC3" s="16">
        <v>228</v>
      </c>
      <c r="AD3" s="16">
        <v>102</v>
      </c>
      <c r="AE3" s="16">
        <v>240</v>
      </c>
      <c r="AF3" s="16">
        <v>372</v>
      </c>
      <c r="AG3" s="16">
        <v>30</v>
      </c>
      <c r="AH3" s="16">
        <v>372</v>
      </c>
      <c r="AI3" s="16">
        <v>42</v>
      </c>
      <c r="AJ3" s="16">
        <v>60</v>
      </c>
      <c r="AK3" s="16">
        <v>270</v>
      </c>
      <c r="AL3" s="16">
        <v>330</v>
      </c>
      <c r="AM3" s="16">
        <v>240</v>
      </c>
      <c r="AN3" s="16">
        <v>270</v>
      </c>
      <c r="AO3" s="16">
        <v>228</v>
      </c>
      <c r="AP3" s="16">
        <v>420</v>
      </c>
      <c r="AQ3" s="16">
        <v>678</v>
      </c>
      <c r="AR3" s="16">
        <v>450</v>
      </c>
      <c r="AS3" s="16">
        <v>30</v>
      </c>
      <c r="AT3" s="16">
        <v>42</v>
      </c>
      <c r="AU3" s="16">
        <v>90</v>
      </c>
      <c r="AV3" s="16">
        <v>60</v>
      </c>
      <c r="AW3" s="16">
        <v>60</v>
      </c>
      <c r="AX3" s="16">
        <v>150</v>
      </c>
      <c r="AY3" s="16">
        <v>180</v>
      </c>
      <c r="AZ3" s="16">
        <v>108</v>
      </c>
      <c r="BA3" s="16">
        <v>330</v>
      </c>
      <c r="BB3" s="16">
        <v>60</v>
      </c>
      <c r="BC3" s="16">
        <v>78</v>
      </c>
      <c r="BD3" s="16">
        <v>90</v>
      </c>
      <c r="BE3" s="16">
        <v>180</v>
      </c>
      <c r="BF3" s="16">
        <v>78</v>
      </c>
      <c r="BG3" s="16">
        <v>30</v>
      </c>
      <c r="BH3" s="16">
        <v>264</v>
      </c>
      <c r="BI3" s="16">
        <v>300</v>
      </c>
      <c r="BJ3" s="16">
        <v>180</v>
      </c>
      <c r="BK3" s="16">
        <v>300</v>
      </c>
      <c r="BL3" s="16">
        <v>90</v>
      </c>
      <c r="BM3" s="16">
        <v>150</v>
      </c>
      <c r="BN3" s="16">
        <v>2946</v>
      </c>
      <c r="BO3" s="16">
        <v>660</v>
      </c>
      <c r="BP3" s="16">
        <v>708</v>
      </c>
      <c r="BQ3" s="16">
        <v>540</v>
      </c>
      <c r="BR3" s="16">
        <v>330</v>
      </c>
      <c r="BS3" s="16">
        <v>12</v>
      </c>
      <c r="BT3" s="16">
        <v>18</v>
      </c>
      <c r="BU3" s="16">
        <v>120</v>
      </c>
      <c r="BV3" s="16">
        <v>60</v>
      </c>
      <c r="BW3" s="16">
        <v>750</v>
      </c>
      <c r="BX3" s="16">
        <v>150</v>
      </c>
      <c r="BY3" s="16">
        <v>90</v>
      </c>
      <c r="BZ3" s="16">
        <v>60</v>
      </c>
      <c r="CA3" s="16">
        <v>18</v>
      </c>
      <c r="CB3" s="16">
        <v>72</v>
      </c>
      <c r="CC3" s="16">
        <v>96</v>
      </c>
      <c r="CD3" s="16">
        <v>90</v>
      </c>
      <c r="CE3" s="16">
        <v>30</v>
      </c>
      <c r="CF3" s="16">
        <v>120</v>
      </c>
      <c r="CG3" s="16">
        <v>144</v>
      </c>
      <c r="CH3" s="16">
        <v>630</v>
      </c>
      <c r="CI3" s="16">
        <v>42</v>
      </c>
      <c r="CJ3" s="16">
        <v>90</v>
      </c>
      <c r="CK3" s="16">
        <v>84</v>
      </c>
      <c r="CL3" s="16">
        <v>18</v>
      </c>
      <c r="CM3" s="15"/>
      <c r="CN3" s="16">
        <v>180</v>
      </c>
      <c r="CO3" s="16">
        <v>36</v>
      </c>
      <c r="CP3" s="16">
        <v>180</v>
      </c>
      <c r="CQ3" s="16">
        <v>6</v>
      </c>
      <c r="CR3" s="16">
        <v>60</v>
      </c>
      <c r="CS3" s="16">
        <v>90</v>
      </c>
      <c r="CT3" s="16">
        <v>54</v>
      </c>
      <c r="CU3" s="16">
        <v>150</v>
      </c>
      <c r="CV3" s="16">
        <v>138</v>
      </c>
      <c r="CW3" s="16">
        <v>60</v>
      </c>
      <c r="CX3" s="16">
        <v>78</v>
      </c>
      <c r="CY3" s="16">
        <v>30</v>
      </c>
      <c r="CZ3" s="16">
        <v>126</v>
      </c>
      <c r="DA3" s="16">
        <v>60</v>
      </c>
      <c r="DB3" s="16">
        <v>30</v>
      </c>
      <c r="DC3" s="16">
        <v>12</v>
      </c>
      <c r="DD3" s="16">
        <v>24</v>
      </c>
      <c r="DE3" s="16">
        <v>150</v>
      </c>
      <c r="DF3" s="16">
        <v>48</v>
      </c>
      <c r="DG3" s="16">
        <v>90</v>
      </c>
      <c r="DH3" s="16">
        <v>30</v>
      </c>
      <c r="DI3" s="16">
        <v>12</v>
      </c>
      <c r="DJ3" s="16">
        <v>48</v>
      </c>
      <c r="DK3" s="16">
        <v>24</v>
      </c>
      <c r="DL3" s="16">
        <v>78</v>
      </c>
      <c r="DM3" s="16">
        <v>66</v>
      </c>
      <c r="DN3" s="16">
        <v>48</v>
      </c>
      <c r="DO3" s="16">
        <v>18</v>
      </c>
      <c r="DP3" s="15"/>
      <c r="DQ3" s="16">
        <v>12</v>
      </c>
      <c r="DR3" s="16">
        <v>12</v>
      </c>
      <c r="DS3" s="16">
        <v>48</v>
      </c>
      <c r="DT3" s="16">
        <v>6</v>
      </c>
      <c r="DU3" s="16">
        <v>30</v>
      </c>
      <c r="DV3" s="16">
        <v>24</v>
      </c>
      <c r="DW3" s="16">
        <v>30</v>
      </c>
      <c r="DX3" s="16">
        <v>12</v>
      </c>
      <c r="DY3" s="16">
        <v>30</v>
      </c>
      <c r="DZ3" s="16">
        <v>6</v>
      </c>
      <c r="EA3" s="16">
        <v>78</v>
      </c>
      <c r="EB3" s="16">
        <v>6</v>
      </c>
      <c r="EC3" s="15"/>
      <c r="ED3" s="15">
        <v>150</v>
      </c>
    </row>
    <row r="4" spans="1:134" x14ac:dyDescent="0.25">
      <c r="A4" s="17">
        <v>2</v>
      </c>
      <c r="B4" s="17">
        <v>19219</v>
      </c>
      <c r="C4" s="18" t="s">
        <v>266</v>
      </c>
      <c r="D4" s="17">
        <v>3352387</v>
      </c>
      <c r="E4" s="14" t="s">
        <v>271</v>
      </c>
      <c r="F4" s="16">
        <v>60</v>
      </c>
      <c r="G4" s="16">
        <v>36</v>
      </c>
      <c r="H4" s="16">
        <v>138</v>
      </c>
      <c r="I4" s="16">
        <v>120</v>
      </c>
      <c r="J4" s="16">
        <v>186</v>
      </c>
      <c r="K4" s="16">
        <v>30</v>
      </c>
      <c r="L4" s="16">
        <v>120</v>
      </c>
      <c r="M4" s="16">
        <v>60</v>
      </c>
      <c r="N4" s="16">
        <v>60</v>
      </c>
      <c r="O4" s="16">
        <v>120</v>
      </c>
      <c r="P4" s="16">
        <v>144</v>
      </c>
      <c r="Q4" s="16">
        <v>144</v>
      </c>
      <c r="R4" s="16">
        <v>120</v>
      </c>
      <c r="S4" s="16">
        <v>54</v>
      </c>
      <c r="T4" s="16">
        <v>60</v>
      </c>
      <c r="U4" s="16">
        <v>120</v>
      </c>
      <c r="V4" s="16">
        <v>60</v>
      </c>
      <c r="W4" s="16">
        <v>30</v>
      </c>
      <c r="X4" s="16">
        <v>30</v>
      </c>
      <c r="Y4" s="16">
        <v>120</v>
      </c>
      <c r="Z4" s="16">
        <v>48</v>
      </c>
      <c r="AA4" s="16">
        <v>210</v>
      </c>
      <c r="AB4" s="16">
        <v>180</v>
      </c>
      <c r="AC4" s="16">
        <v>60</v>
      </c>
      <c r="AD4" s="16">
        <v>102</v>
      </c>
      <c r="AE4" s="16">
        <v>150</v>
      </c>
      <c r="AF4" s="16">
        <v>102</v>
      </c>
      <c r="AG4" s="16">
        <v>30</v>
      </c>
      <c r="AH4" s="16">
        <v>210</v>
      </c>
      <c r="AI4" s="16">
        <v>42</v>
      </c>
      <c r="AJ4" s="16">
        <v>108</v>
      </c>
      <c r="AK4" s="16">
        <v>90</v>
      </c>
      <c r="AL4" s="16">
        <v>300</v>
      </c>
      <c r="AM4" s="16">
        <v>150</v>
      </c>
      <c r="AN4" s="16">
        <v>198</v>
      </c>
      <c r="AO4" s="16">
        <v>132</v>
      </c>
      <c r="AP4" s="16">
        <v>60</v>
      </c>
      <c r="AQ4" s="16">
        <v>198</v>
      </c>
      <c r="AR4" s="16">
        <v>90</v>
      </c>
      <c r="AS4" s="15"/>
      <c r="AT4" s="16">
        <v>24</v>
      </c>
      <c r="AU4" s="16">
        <v>54</v>
      </c>
      <c r="AV4" s="16">
        <v>36</v>
      </c>
      <c r="AW4" s="16">
        <v>30</v>
      </c>
      <c r="AX4" s="16">
        <v>18</v>
      </c>
      <c r="AY4" s="16">
        <v>150</v>
      </c>
      <c r="AZ4" s="16">
        <v>150</v>
      </c>
      <c r="BA4" s="16">
        <v>90</v>
      </c>
      <c r="BB4" s="16">
        <v>12</v>
      </c>
      <c r="BC4" s="16">
        <v>24</v>
      </c>
      <c r="BD4" s="16">
        <v>48</v>
      </c>
      <c r="BE4" s="16">
        <v>90</v>
      </c>
      <c r="BF4" s="16">
        <v>108</v>
      </c>
      <c r="BG4" s="16">
        <v>30</v>
      </c>
      <c r="BH4" s="16">
        <v>30</v>
      </c>
      <c r="BI4" s="16">
        <v>270</v>
      </c>
      <c r="BJ4" s="16">
        <v>210</v>
      </c>
      <c r="BK4" s="16">
        <v>60</v>
      </c>
      <c r="BL4" s="16">
        <v>48</v>
      </c>
      <c r="BM4" s="16">
        <v>30</v>
      </c>
      <c r="BN4" s="16">
        <v>2322</v>
      </c>
      <c r="BO4" s="16">
        <v>60</v>
      </c>
      <c r="BP4" s="16">
        <v>240</v>
      </c>
      <c r="BQ4" s="16">
        <v>210</v>
      </c>
      <c r="BR4" s="16">
        <v>300</v>
      </c>
      <c r="BS4" s="16">
        <v>12</v>
      </c>
      <c r="BT4" s="16">
        <v>12</v>
      </c>
      <c r="BU4" s="16">
        <v>18</v>
      </c>
      <c r="BV4" s="16">
        <v>18</v>
      </c>
      <c r="BW4" s="16">
        <v>420</v>
      </c>
      <c r="BX4" s="16">
        <v>90</v>
      </c>
      <c r="BY4" s="16">
        <v>60</v>
      </c>
      <c r="BZ4" s="16">
        <v>66</v>
      </c>
      <c r="CA4" s="16">
        <v>24</v>
      </c>
      <c r="CB4" s="16">
        <v>36</v>
      </c>
      <c r="CC4" s="16">
        <v>60</v>
      </c>
      <c r="CD4" s="16">
        <v>24</v>
      </c>
      <c r="CE4" s="16">
        <v>60</v>
      </c>
      <c r="CF4" s="16">
        <v>120</v>
      </c>
      <c r="CG4" s="16">
        <v>126</v>
      </c>
      <c r="CH4" s="16">
        <v>120</v>
      </c>
      <c r="CI4" s="16">
        <v>60</v>
      </c>
      <c r="CJ4" s="16">
        <v>30</v>
      </c>
      <c r="CK4" s="16">
        <v>54</v>
      </c>
      <c r="CL4" s="16">
        <v>6</v>
      </c>
      <c r="CM4" s="16">
        <v>24</v>
      </c>
      <c r="CN4" s="16">
        <v>90</v>
      </c>
      <c r="CO4" s="16">
        <v>36</v>
      </c>
      <c r="CP4" s="16">
        <v>96</v>
      </c>
      <c r="CQ4" s="16">
        <v>6</v>
      </c>
      <c r="CR4" s="16">
        <v>30</v>
      </c>
      <c r="CS4" s="16">
        <v>42</v>
      </c>
      <c r="CT4" s="16">
        <v>30</v>
      </c>
      <c r="CU4" s="16">
        <v>108</v>
      </c>
      <c r="CV4" s="16">
        <v>60</v>
      </c>
      <c r="CW4" s="16">
        <v>30</v>
      </c>
      <c r="CX4" s="16">
        <v>18</v>
      </c>
      <c r="CY4" s="16">
        <v>18</v>
      </c>
      <c r="CZ4" s="16">
        <v>60</v>
      </c>
      <c r="DA4" s="16">
        <v>18</v>
      </c>
      <c r="DB4" s="16">
        <v>12</v>
      </c>
      <c r="DC4" s="16">
        <v>12</v>
      </c>
      <c r="DD4" s="16">
        <v>30</v>
      </c>
      <c r="DE4" s="16">
        <v>60</v>
      </c>
      <c r="DF4" s="16">
        <v>24</v>
      </c>
      <c r="DG4" s="16">
        <v>30</v>
      </c>
      <c r="DH4" s="16">
        <v>30</v>
      </c>
      <c r="DI4" s="15"/>
      <c r="DJ4" s="16">
        <v>12</v>
      </c>
      <c r="DK4" s="16">
        <v>0</v>
      </c>
      <c r="DL4" s="15"/>
      <c r="DM4" s="16">
        <v>30</v>
      </c>
      <c r="DN4" s="16">
        <v>30</v>
      </c>
      <c r="DO4" s="16">
        <v>30</v>
      </c>
      <c r="DP4" s="15"/>
      <c r="DQ4" s="15"/>
      <c r="DR4" s="16">
        <v>12</v>
      </c>
      <c r="DS4" s="16">
        <v>12</v>
      </c>
      <c r="DT4" s="16">
        <v>12</v>
      </c>
      <c r="DU4" s="16">
        <v>30</v>
      </c>
      <c r="DV4" s="16">
        <v>12</v>
      </c>
      <c r="DW4" s="16">
        <v>6</v>
      </c>
      <c r="DX4" s="16">
        <v>12</v>
      </c>
      <c r="DY4" s="16">
        <v>24</v>
      </c>
      <c r="DZ4" s="16">
        <v>6</v>
      </c>
      <c r="EA4" s="16">
        <v>24</v>
      </c>
      <c r="EB4" s="16">
        <v>12</v>
      </c>
      <c r="EC4" s="15"/>
      <c r="ED4" s="15">
        <v>6</v>
      </c>
    </row>
    <row r="5" spans="1:134" x14ac:dyDescent="0.25">
      <c r="A5" s="17">
        <v>2</v>
      </c>
      <c r="B5" s="17">
        <v>19219</v>
      </c>
      <c r="C5" s="18" t="s">
        <v>266</v>
      </c>
      <c r="D5" s="17">
        <v>3373113</v>
      </c>
      <c r="E5" s="14" t="s">
        <v>267</v>
      </c>
      <c r="F5" s="16">
        <v>420</v>
      </c>
      <c r="G5" s="16">
        <v>300</v>
      </c>
      <c r="H5" s="16">
        <v>900</v>
      </c>
      <c r="I5" s="16">
        <v>840</v>
      </c>
      <c r="J5" s="16">
        <v>1140</v>
      </c>
      <c r="K5" s="16">
        <v>120</v>
      </c>
      <c r="L5" s="16">
        <v>660</v>
      </c>
      <c r="M5" s="16">
        <v>960</v>
      </c>
      <c r="N5" s="16">
        <v>600</v>
      </c>
      <c r="O5" s="16">
        <v>780</v>
      </c>
      <c r="P5" s="16">
        <v>720</v>
      </c>
      <c r="Q5" s="16">
        <v>1080</v>
      </c>
      <c r="R5" s="16">
        <v>1200</v>
      </c>
      <c r="S5" s="16">
        <v>840</v>
      </c>
      <c r="T5" s="16">
        <v>300</v>
      </c>
      <c r="U5" s="16">
        <v>360</v>
      </c>
      <c r="V5" s="16">
        <v>180</v>
      </c>
      <c r="W5" s="16">
        <v>300</v>
      </c>
      <c r="X5" s="16">
        <v>240</v>
      </c>
      <c r="Y5" s="16">
        <v>900</v>
      </c>
      <c r="Z5" s="16">
        <v>420</v>
      </c>
      <c r="AA5" s="16">
        <v>1380</v>
      </c>
      <c r="AB5" s="16">
        <v>1080</v>
      </c>
      <c r="AC5" s="16">
        <v>480</v>
      </c>
      <c r="AD5" s="16">
        <v>300</v>
      </c>
      <c r="AE5" s="16">
        <v>960</v>
      </c>
      <c r="AF5" s="16">
        <v>2220</v>
      </c>
      <c r="AG5" s="16">
        <v>300</v>
      </c>
      <c r="AH5" s="16">
        <v>420</v>
      </c>
      <c r="AI5" s="16">
        <v>480</v>
      </c>
      <c r="AJ5" s="16">
        <v>420</v>
      </c>
      <c r="AK5" s="16">
        <v>180</v>
      </c>
      <c r="AL5" s="16">
        <v>660</v>
      </c>
      <c r="AM5" s="16">
        <v>1080</v>
      </c>
      <c r="AN5" s="16">
        <v>1980</v>
      </c>
      <c r="AO5" s="16">
        <v>720</v>
      </c>
      <c r="AP5" s="16">
        <v>900</v>
      </c>
      <c r="AQ5" s="16">
        <v>2520</v>
      </c>
      <c r="AR5" s="16">
        <v>780</v>
      </c>
      <c r="AS5" s="15"/>
      <c r="AT5" s="16">
        <v>240</v>
      </c>
      <c r="AU5" s="16">
        <v>300</v>
      </c>
      <c r="AV5" s="16">
        <v>120</v>
      </c>
      <c r="AW5" s="16">
        <v>240</v>
      </c>
      <c r="AX5" s="16">
        <v>240</v>
      </c>
      <c r="AY5" s="16">
        <v>360</v>
      </c>
      <c r="AZ5" s="16">
        <v>660</v>
      </c>
      <c r="BA5" s="16">
        <v>600</v>
      </c>
      <c r="BB5" s="16">
        <v>60</v>
      </c>
      <c r="BC5" s="16">
        <v>120</v>
      </c>
      <c r="BD5" s="16">
        <v>120</v>
      </c>
      <c r="BE5" s="16">
        <v>180</v>
      </c>
      <c r="BF5" s="16">
        <v>240</v>
      </c>
      <c r="BG5" s="16">
        <v>180</v>
      </c>
      <c r="BH5" s="16">
        <v>300</v>
      </c>
      <c r="BI5" s="16">
        <v>540</v>
      </c>
      <c r="BJ5" s="16">
        <v>1080</v>
      </c>
      <c r="BK5" s="16">
        <v>360</v>
      </c>
      <c r="BL5" s="16">
        <v>300</v>
      </c>
      <c r="BM5" s="16">
        <v>240</v>
      </c>
      <c r="BN5" s="16">
        <v>18420</v>
      </c>
      <c r="BO5" s="16">
        <v>900</v>
      </c>
      <c r="BP5" s="16">
        <v>1200</v>
      </c>
      <c r="BQ5" s="16">
        <v>1080</v>
      </c>
      <c r="BR5" s="16">
        <v>720</v>
      </c>
      <c r="BS5" s="16">
        <v>120</v>
      </c>
      <c r="BT5" s="15"/>
      <c r="BU5" s="16">
        <v>900</v>
      </c>
      <c r="BV5" s="16">
        <v>300</v>
      </c>
      <c r="BW5" s="16">
        <v>2100</v>
      </c>
      <c r="BX5" s="16">
        <v>300</v>
      </c>
      <c r="BY5" s="16">
        <v>360</v>
      </c>
      <c r="BZ5" s="16">
        <v>180</v>
      </c>
      <c r="CA5" s="16">
        <v>60</v>
      </c>
      <c r="CB5" s="16">
        <v>420</v>
      </c>
      <c r="CC5" s="16">
        <v>240</v>
      </c>
      <c r="CD5" s="16">
        <v>240</v>
      </c>
      <c r="CE5" s="16">
        <v>240</v>
      </c>
      <c r="CF5" s="16">
        <v>180</v>
      </c>
      <c r="CG5" s="16">
        <v>540</v>
      </c>
      <c r="CH5" s="16">
        <v>1200</v>
      </c>
      <c r="CI5" s="16">
        <v>120</v>
      </c>
      <c r="CJ5" s="16">
        <v>600</v>
      </c>
      <c r="CK5" s="16">
        <v>420</v>
      </c>
      <c r="CL5" s="16">
        <v>120</v>
      </c>
      <c r="CM5" s="16">
        <v>120</v>
      </c>
      <c r="CN5" s="16">
        <v>480</v>
      </c>
      <c r="CO5" s="16">
        <v>180</v>
      </c>
      <c r="CP5" s="16">
        <v>180</v>
      </c>
      <c r="CQ5" s="16">
        <v>60</v>
      </c>
      <c r="CR5" s="16">
        <v>240</v>
      </c>
      <c r="CS5" s="16">
        <v>180</v>
      </c>
      <c r="CT5" s="16">
        <v>180</v>
      </c>
      <c r="CU5" s="16">
        <v>600</v>
      </c>
      <c r="CV5" s="16">
        <v>300</v>
      </c>
      <c r="CW5" s="16">
        <v>300</v>
      </c>
      <c r="CX5" s="16">
        <v>300</v>
      </c>
      <c r="CY5" s="16">
        <v>180</v>
      </c>
      <c r="CZ5" s="16">
        <v>780</v>
      </c>
      <c r="DA5" s="16">
        <v>420</v>
      </c>
      <c r="DB5" s="15"/>
      <c r="DC5" s="16">
        <v>60</v>
      </c>
      <c r="DD5" s="16">
        <v>120</v>
      </c>
      <c r="DE5" s="16">
        <v>120</v>
      </c>
      <c r="DF5" s="16">
        <v>300</v>
      </c>
      <c r="DG5" s="16">
        <v>120</v>
      </c>
      <c r="DH5" s="16">
        <v>180</v>
      </c>
      <c r="DI5" s="16">
        <v>60</v>
      </c>
      <c r="DJ5" s="16">
        <v>60</v>
      </c>
      <c r="DK5" s="16">
        <v>60</v>
      </c>
      <c r="DL5" s="16">
        <v>120</v>
      </c>
      <c r="DM5" s="16">
        <v>180</v>
      </c>
      <c r="DN5" s="16">
        <v>120</v>
      </c>
      <c r="DO5" s="16">
        <v>180</v>
      </c>
      <c r="DP5" s="15"/>
      <c r="DQ5" s="16">
        <v>240</v>
      </c>
      <c r="DR5" s="15"/>
      <c r="DS5" s="16">
        <v>60</v>
      </c>
      <c r="DT5" s="16">
        <v>120</v>
      </c>
      <c r="DU5" s="16">
        <v>60</v>
      </c>
      <c r="DV5" s="16">
        <v>120</v>
      </c>
      <c r="DW5" s="16">
        <v>120</v>
      </c>
      <c r="DX5" s="16">
        <v>120</v>
      </c>
      <c r="DY5" s="16">
        <v>120</v>
      </c>
      <c r="DZ5" s="15"/>
      <c r="EA5" s="16">
        <v>180</v>
      </c>
      <c r="EB5" s="15"/>
      <c r="EC5" s="15"/>
      <c r="ED5" s="15">
        <v>300</v>
      </c>
    </row>
    <row r="6" spans="1:134" x14ac:dyDescent="0.25">
      <c r="A6" s="17">
        <v>2</v>
      </c>
      <c r="B6" s="17">
        <v>19219</v>
      </c>
      <c r="C6" s="18" t="s">
        <v>266</v>
      </c>
      <c r="D6" s="17">
        <v>3384346</v>
      </c>
      <c r="E6" s="14" t="s">
        <v>272</v>
      </c>
      <c r="F6" s="15"/>
      <c r="G6" s="16">
        <v>24</v>
      </c>
      <c r="H6" s="16">
        <v>24</v>
      </c>
      <c r="I6" s="16">
        <v>48</v>
      </c>
      <c r="J6" s="16">
        <v>36</v>
      </c>
      <c r="K6" s="15"/>
      <c r="L6" s="16">
        <v>30</v>
      </c>
      <c r="M6" s="16">
        <v>60</v>
      </c>
      <c r="N6" s="16">
        <v>36</v>
      </c>
      <c r="O6" s="15"/>
      <c r="P6" s="16">
        <v>48</v>
      </c>
      <c r="Q6" s="16">
        <v>102</v>
      </c>
      <c r="R6" s="16">
        <v>42</v>
      </c>
      <c r="S6" s="16">
        <v>12</v>
      </c>
      <c r="T6" s="16">
        <v>30</v>
      </c>
      <c r="U6" s="15"/>
      <c r="V6" s="16">
        <v>36</v>
      </c>
      <c r="W6" s="16">
        <v>30</v>
      </c>
      <c r="X6" s="16">
        <v>30</v>
      </c>
      <c r="Y6" s="16">
        <v>30</v>
      </c>
      <c r="Z6" s="16">
        <v>42</v>
      </c>
      <c r="AA6" s="16">
        <v>60</v>
      </c>
      <c r="AB6" s="16">
        <v>60</v>
      </c>
      <c r="AC6" s="15"/>
      <c r="AD6" s="16">
        <v>42</v>
      </c>
      <c r="AE6" s="16">
        <v>30</v>
      </c>
      <c r="AF6" s="16">
        <v>30</v>
      </c>
      <c r="AG6" s="16">
        <v>18</v>
      </c>
      <c r="AH6" s="16">
        <v>102</v>
      </c>
      <c r="AI6" s="16">
        <v>12</v>
      </c>
      <c r="AJ6" s="16">
        <v>30</v>
      </c>
      <c r="AK6" s="16">
        <v>48</v>
      </c>
      <c r="AL6" s="16">
        <v>30</v>
      </c>
      <c r="AM6" s="16">
        <v>24</v>
      </c>
      <c r="AN6" s="16">
        <v>42</v>
      </c>
      <c r="AO6" s="16">
        <v>42</v>
      </c>
      <c r="AP6" s="16">
        <v>30</v>
      </c>
      <c r="AQ6" s="16">
        <v>60</v>
      </c>
      <c r="AR6" s="16">
        <v>6</v>
      </c>
      <c r="AS6" s="15"/>
      <c r="AT6" s="16">
        <v>30</v>
      </c>
      <c r="AU6" s="16">
        <v>24</v>
      </c>
      <c r="AV6" s="16">
        <v>12</v>
      </c>
      <c r="AW6" s="16">
        <v>30</v>
      </c>
      <c r="AX6" s="15"/>
      <c r="AY6" s="16">
        <v>60</v>
      </c>
      <c r="AZ6" s="16">
        <v>48</v>
      </c>
      <c r="BA6" s="15"/>
      <c r="BB6" s="16">
        <v>6</v>
      </c>
      <c r="BC6" s="15"/>
      <c r="BD6" s="16">
        <v>6</v>
      </c>
      <c r="BE6" s="16">
        <v>48</v>
      </c>
      <c r="BF6" s="16">
        <v>42</v>
      </c>
      <c r="BG6" s="15"/>
      <c r="BH6" s="16">
        <v>12</v>
      </c>
      <c r="BI6" s="16">
        <v>60</v>
      </c>
      <c r="BJ6" s="16">
        <v>60</v>
      </c>
      <c r="BK6" s="16">
        <v>30</v>
      </c>
      <c r="BL6" s="16">
        <v>30</v>
      </c>
      <c r="BM6" s="16">
        <v>30</v>
      </c>
      <c r="BN6" s="16">
        <v>768</v>
      </c>
      <c r="BO6" s="16">
        <v>30</v>
      </c>
      <c r="BP6" s="15"/>
      <c r="BQ6" s="16">
        <v>42</v>
      </c>
      <c r="BR6" s="16">
        <v>90</v>
      </c>
      <c r="BS6" s="16">
        <v>12</v>
      </c>
      <c r="BT6" s="16">
        <v>12</v>
      </c>
      <c r="BU6" s="15"/>
      <c r="BV6" s="16">
        <v>12</v>
      </c>
      <c r="BW6" s="16">
        <v>84</v>
      </c>
      <c r="BX6" s="16">
        <v>30</v>
      </c>
      <c r="BY6" s="16">
        <v>24</v>
      </c>
      <c r="BZ6" s="16">
        <v>6</v>
      </c>
      <c r="CA6" s="16">
        <v>12</v>
      </c>
      <c r="CB6" s="16">
        <v>24</v>
      </c>
      <c r="CC6" s="16">
        <v>18</v>
      </c>
      <c r="CD6" s="16">
        <v>12</v>
      </c>
      <c r="CE6" s="16">
        <v>12</v>
      </c>
      <c r="CF6" s="16">
        <v>18</v>
      </c>
      <c r="CG6" s="16">
        <v>30</v>
      </c>
      <c r="CH6" s="16">
        <v>42</v>
      </c>
      <c r="CI6" s="16">
        <v>30</v>
      </c>
      <c r="CJ6" s="16">
        <v>12</v>
      </c>
      <c r="CK6" s="16">
        <v>6</v>
      </c>
      <c r="CL6" s="16">
        <v>12</v>
      </c>
      <c r="CM6" s="16">
        <v>6</v>
      </c>
      <c r="CN6" s="16">
        <v>30</v>
      </c>
      <c r="CO6" s="16">
        <v>12</v>
      </c>
      <c r="CP6" s="16">
        <v>48</v>
      </c>
      <c r="CQ6" s="16">
        <v>6</v>
      </c>
      <c r="CR6" s="15"/>
      <c r="CS6" s="16">
        <v>12</v>
      </c>
      <c r="CT6" s="16">
        <v>6</v>
      </c>
      <c r="CU6" s="16">
        <v>42</v>
      </c>
      <c r="CV6" s="16">
        <v>30</v>
      </c>
      <c r="CW6" s="16">
        <v>24</v>
      </c>
      <c r="CX6" s="15"/>
      <c r="CY6" s="15"/>
      <c r="CZ6" s="16">
        <v>24</v>
      </c>
      <c r="DA6" s="15"/>
      <c r="DB6" s="15"/>
      <c r="DC6" s="15"/>
      <c r="DD6" s="16">
        <v>12</v>
      </c>
      <c r="DE6" s="16">
        <v>30</v>
      </c>
      <c r="DF6" s="15"/>
      <c r="DG6" s="15"/>
      <c r="DH6" s="15"/>
      <c r="DI6" s="15"/>
      <c r="DJ6" s="16">
        <v>6</v>
      </c>
      <c r="DK6" s="15"/>
      <c r="DL6" s="16">
        <v>12</v>
      </c>
      <c r="DM6" s="16">
        <v>24</v>
      </c>
      <c r="DN6" s="15"/>
      <c r="DO6" s="16">
        <v>12</v>
      </c>
      <c r="DP6" s="15"/>
      <c r="DQ6" s="15"/>
      <c r="DR6" s="16">
        <v>12</v>
      </c>
      <c r="DS6" s="16">
        <v>12</v>
      </c>
      <c r="DT6" s="16">
        <v>18</v>
      </c>
      <c r="DU6" s="16">
        <v>18</v>
      </c>
      <c r="DV6" s="16">
        <v>6</v>
      </c>
      <c r="DW6" s="15"/>
      <c r="DX6" s="16">
        <v>6</v>
      </c>
      <c r="DY6" s="16">
        <v>6</v>
      </c>
      <c r="DZ6" s="15"/>
      <c r="EA6" s="15"/>
      <c r="EB6" s="16">
        <v>12</v>
      </c>
      <c r="EC6" s="15"/>
      <c r="ED6" s="15"/>
    </row>
    <row r="7" spans="1:134" x14ac:dyDescent="0.25">
      <c r="A7" s="17">
        <v>2</v>
      </c>
      <c r="B7" s="17">
        <v>19219</v>
      </c>
      <c r="C7" s="18" t="s">
        <v>266</v>
      </c>
      <c r="D7" s="17">
        <v>3384347</v>
      </c>
      <c r="E7" s="14" t="s">
        <v>268</v>
      </c>
      <c r="F7" s="16">
        <v>60</v>
      </c>
      <c r="G7" s="16">
        <v>60</v>
      </c>
      <c r="H7" s="16">
        <v>120</v>
      </c>
      <c r="I7" s="16">
        <v>300</v>
      </c>
      <c r="J7" s="16">
        <v>300</v>
      </c>
      <c r="K7" s="16">
        <v>120</v>
      </c>
      <c r="L7" s="16">
        <v>480</v>
      </c>
      <c r="M7" s="16">
        <v>300</v>
      </c>
      <c r="N7" s="16">
        <v>300</v>
      </c>
      <c r="O7" s="16">
        <v>600</v>
      </c>
      <c r="P7" s="16">
        <v>300</v>
      </c>
      <c r="Q7" s="16">
        <v>360</v>
      </c>
      <c r="R7" s="16">
        <v>240</v>
      </c>
      <c r="S7" s="16">
        <v>480</v>
      </c>
      <c r="T7" s="16">
        <v>300</v>
      </c>
      <c r="U7" s="15"/>
      <c r="V7" s="15"/>
      <c r="W7" s="15"/>
      <c r="X7" s="16">
        <v>240</v>
      </c>
      <c r="Y7" s="16">
        <v>300</v>
      </c>
      <c r="Z7" s="16">
        <v>240</v>
      </c>
      <c r="AA7" s="16">
        <v>180</v>
      </c>
      <c r="AB7" s="16">
        <v>120</v>
      </c>
      <c r="AC7" s="16">
        <v>180</v>
      </c>
      <c r="AD7" s="16">
        <v>180</v>
      </c>
      <c r="AE7" s="16">
        <v>120</v>
      </c>
      <c r="AF7" s="16">
        <v>180</v>
      </c>
      <c r="AG7" s="16">
        <v>240</v>
      </c>
      <c r="AH7" s="15"/>
      <c r="AI7" s="16">
        <v>120</v>
      </c>
      <c r="AJ7" s="16">
        <v>60</v>
      </c>
      <c r="AK7" s="16">
        <v>180</v>
      </c>
      <c r="AL7" s="16">
        <v>120</v>
      </c>
      <c r="AM7" s="16">
        <v>180</v>
      </c>
      <c r="AN7" s="15"/>
      <c r="AO7" s="16">
        <v>180</v>
      </c>
      <c r="AP7" s="16">
        <v>300</v>
      </c>
      <c r="AQ7" s="16">
        <v>300</v>
      </c>
      <c r="AR7" s="16">
        <v>120</v>
      </c>
      <c r="AS7" s="15"/>
      <c r="AT7" s="16">
        <v>60</v>
      </c>
      <c r="AU7" s="16">
        <v>120</v>
      </c>
      <c r="AV7" s="16">
        <v>60</v>
      </c>
      <c r="AW7" s="16">
        <v>120</v>
      </c>
      <c r="AX7" s="16">
        <v>120</v>
      </c>
      <c r="AY7" s="15"/>
      <c r="AZ7" s="16">
        <v>240</v>
      </c>
      <c r="BA7" s="15"/>
      <c r="BB7" s="16">
        <v>60</v>
      </c>
      <c r="BC7" s="15"/>
      <c r="BD7" s="16">
        <v>60</v>
      </c>
      <c r="BE7" s="15"/>
      <c r="BF7" s="16">
        <v>120</v>
      </c>
      <c r="BG7" s="16">
        <v>60</v>
      </c>
      <c r="BH7" s="15"/>
      <c r="BI7" s="16">
        <v>180</v>
      </c>
      <c r="BJ7" s="16">
        <v>180</v>
      </c>
      <c r="BK7" s="16">
        <v>60</v>
      </c>
      <c r="BL7" s="16">
        <v>180</v>
      </c>
      <c r="BM7" s="16">
        <v>240</v>
      </c>
      <c r="BN7" s="16">
        <v>9120</v>
      </c>
      <c r="BO7" s="16">
        <v>300</v>
      </c>
      <c r="BP7" s="16">
        <v>300</v>
      </c>
      <c r="BQ7" s="16">
        <v>180</v>
      </c>
      <c r="BR7" s="15"/>
      <c r="BS7" s="16">
        <v>120</v>
      </c>
      <c r="BT7" s="15"/>
      <c r="BU7" s="16">
        <v>180</v>
      </c>
      <c r="BV7" s="16">
        <v>180</v>
      </c>
      <c r="BW7" s="16">
        <v>240</v>
      </c>
      <c r="BX7" s="16">
        <v>60</v>
      </c>
      <c r="BY7" s="16">
        <v>120</v>
      </c>
      <c r="BZ7" s="15"/>
      <c r="CA7" s="16">
        <v>60</v>
      </c>
      <c r="CB7" s="16">
        <v>120</v>
      </c>
      <c r="CC7" s="16">
        <v>120</v>
      </c>
      <c r="CD7" s="16">
        <v>60</v>
      </c>
      <c r="CE7" s="16">
        <v>60</v>
      </c>
      <c r="CF7" s="16">
        <v>60</v>
      </c>
      <c r="CG7" s="16">
        <v>180</v>
      </c>
      <c r="CH7" s="16">
        <v>240</v>
      </c>
      <c r="CI7" s="15"/>
      <c r="CJ7" s="16">
        <v>120</v>
      </c>
      <c r="CK7" s="16">
        <v>60</v>
      </c>
      <c r="CL7" s="16">
        <v>60</v>
      </c>
      <c r="CM7" s="16">
        <v>60</v>
      </c>
      <c r="CN7" s="16">
        <v>240</v>
      </c>
      <c r="CO7" s="16">
        <v>60</v>
      </c>
      <c r="CP7" s="16">
        <v>180</v>
      </c>
      <c r="CQ7" s="15"/>
      <c r="CR7" s="16">
        <v>60</v>
      </c>
      <c r="CS7" s="16">
        <v>60</v>
      </c>
      <c r="CT7" s="15"/>
      <c r="CU7" s="16">
        <v>120</v>
      </c>
      <c r="CV7" s="16">
        <v>60</v>
      </c>
      <c r="CW7" s="16">
        <v>240</v>
      </c>
      <c r="CX7" s="16">
        <v>180</v>
      </c>
      <c r="CY7" s="16">
        <v>120</v>
      </c>
      <c r="CZ7" s="16">
        <v>360</v>
      </c>
      <c r="DA7" s="15"/>
      <c r="DB7" s="15"/>
      <c r="DC7" s="16">
        <v>60</v>
      </c>
      <c r="DD7" s="16">
        <v>120</v>
      </c>
      <c r="DE7" s="15"/>
      <c r="DF7" s="16">
        <v>300</v>
      </c>
      <c r="DG7" s="15"/>
      <c r="DH7" s="16">
        <v>180</v>
      </c>
      <c r="DI7" s="16">
        <v>120</v>
      </c>
      <c r="DJ7" s="16">
        <v>60</v>
      </c>
      <c r="DK7" s="15"/>
      <c r="DL7" s="15"/>
      <c r="DM7" s="16">
        <v>60</v>
      </c>
      <c r="DN7" s="16">
        <v>60</v>
      </c>
      <c r="DO7" s="16">
        <v>120</v>
      </c>
      <c r="DP7" s="15"/>
      <c r="DQ7" s="16">
        <v>120</v>
      </c>
      <c r="DR7" s="15"/>
      <c r="DS7" s="16">
        <v>60</v>
      </c>
      <c r="DT7" s="16">
        <v>120</v>
      </c>
      <c r="DU7" s="15"/>
      <c r="DV7" s="16">
        <v>60</v>
      </c>
      <c r="DW7" s="16">
        <v>60</v>
      </c>
      <c r="DX7" s="16">
        <v>60</v>
      </c>
      <c r="DY7" s="16">
        <v>60</v>
      </c>
      <c r="DZ7" s="15"/>
      <c r="EA7" s="15"/>
      <c r="EB7" s="15"/>
      <c r="EC7" s="15"/>
      <c r="ED7" s="15"/>
    </row>
    <row r="8" spans="1:134" x14ac:dyDescent="0.25">
      <c r="A8" s="17">
        <v>2</v>
      </c>
      <c r="B8" s="17">
        <v>19219</v>
      </c>
      <c r="C8" s="18" t="s">
        <v>266</v>
      </c>
      <c r="D8" s="17">
        <v>3408152</v>
      </c>
      <c r="E8" s="14" t="s">
        <v>269</v>
      </c>
      <c r="F8" s="15"/>
      <c r="G8" s="16">
        <v>60</v>
      </c>
      <c r="H8" s="16">
        <v>240</v>
      </c>
      <c r="I8" s="16">
        <v>60</v>
      </c>
      <c r="J8" s="16">
        <v>60</v>
      </c>
      <c r="K8" s="16">
        <v>60</v>
      </c>
      <c r="L8" s="16">
        <v>180</v>
      </c>
      <c r="M8" s="16">
        <v>140</v>
      </c>
      <c r="N8" s="16">
        <v>120</v>
      </c>
      <c r="O8" s="16">
        <v>260</v>
      </c>
      <c r="P8" s="16">
        <v>120</v>
      </c>
      <c r="Q8" s="16">
        <v>140</v>
      </c>
      <c r="R8" s="16">
        <v>60</v>
      </c>
      <c r="S8" s="16">
        <v>100</v>
      </c>
      <c r="T8" s="16">
        <v>80</v>
      </c>
      <c r="U8" s="16">
        <v>300</v>
      </c>
      <c r="V8" s="15"/>
      <c r="W8" s="16">
        <v>100</v>
      </c>
      <c r="X8" s="16">
        <v>80</v>
      </c>
      <c r="Y8" s="16">
        <v>120</v>
      </c>
      <c r="Z8" s="15"/>
      <c r="AA8" s="16">
        <v>200</v>
      </c>
      <c r="AB8" s="16">
        <v>40</v>
      </c>
      <c r="AC8" s="16">
        <v>120</v>
      </c>
      <c r="AD8" s="16">
        <v>120</v>
      </c>
      <c r="AE8" s="16">
        <v>160</v>
      </c>
      <c r="AF8" s="16">
        <v>180</v>
      </c>
      <c r="AG8" s="16">
        <v>40</v>
      </c>
      <c r="AH8" s="16">
        <v>100</v>
      </c>
      <c r="AI8" s="16">
        <v>60</v>
      </c>
      <c r="AJ8" s="16">
        <v>100</v>
      </c>
      <c r="AK8" s="16">
        <v>60</v>
      </c>
      <c r="AL8" s="16">
        <v>120</v>
      </c>
      <c r="AM8" s="16">
        <v>200</v>
      </c>
      <c r="AN8" s="16">
        <v>120</v>
      </c>
      <c r="AO8" s="16">
        <v>100</v>
      </c>
      <c r="AP8" s="16">
        <v>220</v>
      </c>
      <c r="AQ8" s="16">
        <v>120</v>
      </c>
      <c r="AR8" s="16">
        <v>100</v>
      </c>
      <c r="AS8" s="16">
        <v>40</v>
      </c>
      <c r="AT8" s="16">
        <v>20</v>
      </c>
      <c r="AU8" s="16">
        <v>60</v>
      </c>
      <c r="AV8" s="16">
        <v>40</v>
      </c>
      <c r="AW8" s="16">
        <v>100</v>
      </c>
      <c r="AX8" s="16">
        <v>80</v>
      </c>
      <c r="AY8" s="16">
        <v>140</v>
      </c>
      <c r="AZ8" s="16">
        <v>100</v>
      </c>
      <c r="BA8" s="16">
        <v>200</v>
      </c>
      <c r="BB8" s="16">
        <v>20</v>
      </c>
      <c r="BC8" s="15"/>
      <c r="BD8" s="16">
        <v>40</v>
      </c>
      <c r="BE8" s="15"/>
      <c r="BF8" s="16">
        <v>80</v>
      </c>
      <c r="BG8" s="15"/>
      <c r="BH8" s="16">
        <v>40</v>
      </c>
      <c r="BI8" s="16">
        <v>80</v>
      </c>
      <c r="BJ8" s="16">
        <v>40</v>
      </c>
      <c r="BK8" s="16">
        <v>120</v>
      </c>
      <c r="BL8" s="16">
        <v>80</v>
      </c>
      <c r="BM8" s="16">
        <v>120</v>
      </c>
      <c r="BN8" s="16">
        <v>2820</v>
      </c>
      <c r="BO8" s="15"/>
      <c r="BP8" s="16">
        <v>200</v>
      </c>
      <c r="BQ8" s="16">
        <v>160</v>
      </c>
      <c r="BR8" s="16">
        <v>100</v>
      </c>
      <c r="BS8" s="15"/>
      <c r="BT8" s="15"/>
      <c r="BU8" s="16">
        <v>40</v>
      </c>
      <c r="BV8" s="16">
        <v>20</v>
      </c>
      <c r="BW8" s="16">
        <v>200</v>
      </c>
      <c r="BX8" s="15"/>
      <c r="BY8" s="16">
        <v>100</v>
      </c>
      <c r="BZ8" s="15"/>
      <c r="CA8" s="16">
        <v>20</v>
      </c>
      <c r="CB8" s="16">
        <v>20</v>
      </c>
      <c r="CC8" s="16">
        <v>160</v>
      </c>
      <c r="CD8" s="15"/>
      <c r="CE8" s="16">
        <v>60</v>
      </c>
      <c r="CF8" s="15"/>
      <c r="CG8" s="16">
        <v>60</v>
      </c>
      <c r="CH8" s="16">
        <v>160</v>
      </c>
      <c r="CI8" s="16">
        <v>40</v>
      </c>
      <c r="CJ8" s="16">
        <v>100</v>
      </c>
      <c r="CK8" s="16">
        <v>20</v>
      </c>
      <c r="CL8" s="16">
        <v>40</v>
      </c>
      <c r="CM8" s="16">
        <v>40</v>
      </c>
      <c r="CN8" s="16">
        <v>140</v>
      </c>
      <c r="CO8" s="16">
        <v>40</v>
      </c>
      <c r="CP8" s="16">
        <v>40</v>
      </c>
      <c r="CQ8" s="16">
        <v>20</v>
      </c>
      <c r="CR8" s="16">
        <v>20</v>
      </c>
      <c r="CS8" s="16">
        <v>40</v>
      </c>
      <c r="CT8" s="16">
        <v>40</v>
      </c>
      <c r="CU8" s="16">
        <v>100</v>
      </c>
      <c r="CV8" s="16">
        <v>60</v>
      </c>
      <c r="CW8" s="16">
        <v>20</v>
      </c>
      <c r="CX8" s="16">
        <v>60</v>
      </c>
      <c r="CY8" s="16">
        <v>40</v>
      </c>
      <c r="CZ8" s="16">
        <v>40</v>
      </c>
      <c r="DA8" s="16">
        <v>40</v>
      </c>
      <c r="DB8" s="16">
        <v>20</v>
      </c>
      <c r="DC8" s="16">
        <v>20</v>
      </c>
      <c r="DD8" s="15"/>
      <c r="DE8" s="15"/>
      <c r="DF8" s="16">
        <v>60</v>
      </c>
      <c r="DG8" s="16">
        <v>20</v>
      </c>
      <c r="DH8" s="16">
        <v>40</v>
      </c>
      <c r="DI8" s="15"/>
      <c r="DJ8" s="15"/>
      <c r="DK8" s="15"/>
      <c r="DL8" s="15"/>
      <c r="DM8" s="16">
        <v>40</v>
      </c>
      <c r="DN8" s="16">
        <v>80</v>
      </c>
      <c r="DO8" s="15"/>
      <c r="DP8" s="15"/>
      <c r="DQ8" s="16">
        <v>20</v>
      </c>
      <c r="DR8" s="15"/>
      <c r="DS8" s="16">
        <v>40</v>
      </c>
      <c r="DT8" s="15"/>
      <c r="DU8" s="16">
        <v>20</v>
      </c>
      <c r="DV8" s="16">
        <v>20</v>
      </c>
      <c r="DW8" s="15"/>
      <c r="DX8" s="16">
        <v>20</v>
      </c>
      <c r="DY8" s="15"/>
      <c r="DZ8" s="15"/>
      <c r="EA8" s="15"/>
      <c r="EB8" s="16">
        <v>40</v>
      </c>
      <c r="EC8" s="15"/>
      <c r="ED8" s="15"/>
    </row>
    <row r="9" spans="1:134" x14ac:dyDescent="0.25">
      <c r="A9" s="17">
        <v>2</v>
      </c>
      <c r="B9" s="17">
        <v>19219</v>
      </c>
      <c r="C9" s="18" t="s">
        <v>266</v>
      </c>
      <c r="D9" s="17">
        <v>3429507</v>
      </c>
      <c r="E9" s="14" t="s">
        <v>273</v>
      </c>
      <c r="F9" s="16">
        <v>0</v>
      </c>
      <c r="G9" s="16">
        <v>0</v>
      </c>
      <c r="H9" s="16">
        <v>0</v>
      </c>
      <c r="I9" s="15"/>
      <c r="J9" s="15"/>
      <c r="K9" s="15"/>
      <c r="L9" s="16">
        <v>0</v>
      </c>
      <c r="M9" s="16">
        <v>0</v>
      </c>
      <c r="N9" s="15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5"/>
      <c r="V9" s="15"/>
      <c r="W9" s="16">
        <v>0</v>
      </c>
      <c r="X9" s="16">
        <v>0</v>
      </c>
      <c r="Y9" s="16">
        <v>0</v>
      </c>
      <c r="Z9" s="16">
        <v>0</v>
      </c>
      <c r="AA9" s="15"/>
      <c r="AB9" s="15"/>
      <c r="AC9" s="15"/>
      <c r="AD9" s="16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5"/>
      <c r="AN9" s="15"/>
      <c r="AO9" s="16">
        <v>0</v>
      </c>
      <c r="AP9" s="15"/>
      <c r="AQ9" s="16">
        <v>0</v>
      </c>
      <c r="AR9" s="16">
        <v>0</v>
      </c>
      <c r="AS9" s="16">
        <v>0</v>
      </c>
      <c r="AT9" s="16">
        <v>0</v>
      </c>
      <c r="AU9" s="15"/>
      <c r="AV9" s="15"/>
      <c r="AW9" s="16">
        <v>0</v>
      </c>
      <c r="AX9" s="16">
        <v>0</v>
      </c>
      <c r="AY9" s="16">
        <v>0</v>
      </c>
      <c r="AZ9" s="15"/>
      <c r="BA9" s="16">
        <v>0</v>
      </c>
      <c r="BB9" s="16">
        <v>0</v>
      </c>
      <c r="BC9" s="16">
        <v>0</v>
      </c>
      <c r="BD9" s="16">
        <v>0</v>
      </c>
      <c r="BE9" s="15"/>
      <c r="BF9" s="15"/>
      <c r="BG9" s="15"/>
      <c r="BH9" s="16">
        <v>0</v>
      </c>
      <c r="BI9" s="15"/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5"/>
      <c r="BQ9" s="16">
        <v>0</v>
      </c>
      <c r="BR9" s="15"/>
      <c r="BS9" s="16">
        <v>0</v>
      </c>
      <c r="BT9" s="15"/>
      <c r="BU9" s="16">
        <v>0</v>
      </c>
      <c r="BV9" s="15"/>
      <c r="BW9" s="16">
        <v>0</v>
      </c>
      <c r="BX9" s="16">
        <v>0</v>
      </c>
      <c r="BY9" s="16">
        <v>0</v>
      </c>
      <c r="BZ9" s="15"/>
      <c r="CA9" s="15"/>
      <c r="CB9" s="16">
        <v>0</v>
      </c>
      <c r="CC9" s="15"/>
      <c r="CD9" s="16">
        <v>0</v>
      </c>
      <c r="CE9" s="16">
        <v>0</v>
      </c>
      <c r="CF9" s="15"/>
      <c r="CG9" s="16">
        <v>0</v>
      </c>
      <c r="CH9" s="16">
        <v>0</v>
      </c>
      <c r="CI9" s="15"/>
      <c r="CJ9" s="16">
        <v>0</v>
      </c>
      <c r="CK9" s="15"/>
      <c r="CL9" s="15"/>
      <c r="CM9" s="15"/>
      <c r="CN9" s="15"/>
      <c r="CO9" s="16">
        <v>0</v>
      </c>
      <c r="CP9" s="16">
        <v>0</v>
      </c>
      <c r="CQ9" s="16">
        <v>0</v>
      </c>
      <c r="CR9" s="15"/>
      <c r="CS9" s="16">
        <v>0</v>
      </c>
      <c r="CT9" s="16">
        <v>0</v>
      </c>
      <c r="CU9" s="16">
        <v>0</v>
      </c>
      <c r="CV9" s="16">
        <v>0</v>
      </c>
      <c r="CW9" s="15"/>
      <c r="CX9" s="15"/>
      <c r="CY9" s="15"/>
      <c r="CZ9" s="16">
        <v>0</v>
      </c>
      <c r="DA9" s="15"/>
      <c r="DB9" s="15"/>
      <c r="DC9" s="15"/>
      <c r="DD9" s="15"/>
      <c r="DE9" s="15"/>
      <c r="DF9" s="16">
        <v>0</v>
      </c>
      <c r="DG9" s="16">
        <v>0</v>
      </c>
      <c r="DH9" s="15"/>
      <c r="DI9" s="15"/>
      <c r="DJ9" s="15"/>
      <c r="DK9" s="16">
        <v>0</v>
      </c>
      <c r="DL9" s="16">
        <v>0</v>
      </c>
      <c r="DM9" s="15"/>
      <c r="DN9" s="15"/>
      <c r="DO9" s="16">
        <v>0</v>
      </c>
      <c r="DP9" s="15"/>
      <c r="DQ9" s="16">
        <v>0</v>
      </c>
      <c r="DR9" s="16">
        <v>0</v>
      </c>
      <c r="DS9" s="15"/>
      <c r="DT9" s="15"/>
      <c r="DU9" s="15"/>
      <c r="DV9" s="16">
        <v>0</v>
      </c>
      <c r="DW9" s="15"/>
      <c r="DX9" s="15"/>
      <c r="DY9" s="16">
        <v>0</v>
      </c>
      <c r="DZ9" s="15"/>
      <c r="EA9" s="15"/>
      <c r="EB9" s="16">
        <v>0</v>
      </c>
      <c r="EC9" s="15"/>
      <c r="ED9" s="15"/>
    </row>
    <row r="10" spans="1:134" x14ac:dyDescent="0.25">
      <c r="A10" s="17">
        <v>2</v>
      </c>
      <c r="B10" s="17">
        <v>19219</v>
      </c>
      <c r="C10" s="18" t="s">
        <v>266</v>
      </c>
      <c r="D10" s="17">
        <v>3441793</v>
      </c>
      <c r="E10" s="14" t="s">
        <v>274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>
        <v>0</v>
      </c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6">
        <v>0</v>
      </c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6">
        <v>0</v>
      </c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6">
        <v>0</v>
      </c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</row>
    <row r="11" spans="1:134" x14ac:dyDescent="0.25">
      <c r="A11" s="17">
        <v>2</v>
      </c>
      <c r="B11" s="17">
        <v>19219</v>
      </c>
      <c r="C11" s="18" t="s">
        <v>266</v>
      </c>
      <c r="D11" s="17">
        <v>3479885</v>
      </c>
      <c r="E11" s="14" t="s">
        <v>275</v>
      </c>
      <c r="F11" s="16">
        <v>120</v>
      </c>
      <c r="G11" s="16">
        <v>120</v>
      </c>
      <c r="H11" s="16">
        <v>240</v>
      </c>
      <c r="I11" s="16">
        <v>180</v>
      </c>
      <c r="J11" s="16">
        <v>180</v>
      </c>
      <c r="K11" s="15"/>
      <c r="L11" s="16">
        <v>180</v>
      </c>
      <c r="M11" s="16">
        <v>240</v>
      </c>
      <c r="N11" s="16">
        <v>180</v>
      </c>
      <c r="O11" s="16">
        <v>420</v>
      </c>
      <c r="P11" s="16">
        <v>180</v>
      </c>
      <c r="Q11" s="16">
        <v>300</v>
      </c>
      <c r="R11" s="16">
        <v>180</v>
      </c>
      <c r="S11" s="16">
        <v>300</v>
      </c>
      <c r="T11" s="16">
        <v>300</v>
      </c>
      <c r="U11" s="16">
        <v>300</v>
      </c>
      <c r="V11" s="16">
        <v>180</v>
      </c>
      <c r="W11" s="16">
        <v>240</v>
      </c>
      <c r="X11" s="15"/>
      <c r="Y11" s="16">
        <v>480</v>
      </c>
      <c r="Z11" s="16">
        <v>120</v>
      </c>
      <c r="AA11" s="16">
        <v>300</v>
      </c>
      <c r="AB11" s="16">
        <v>240</v>
      </c>
      <c r="AC11" s="16">
        <v>120</v>
      </c>
      <c r="AD11" s="16">
        <v>120</v>
      </c>
      <c r="AE11" s="15"/>
      <c r="AF11" s="16">
        <v>120</v>
      </c>
      <c r="AG11" s="16">
        <v>60</v>
      </c>
      <c r="AH11" s="16">
        <v>120</v>
      </c>
      <c r="AI11" s="16">
        <v>180</v>
      </c>
      <c r="AJ11" s="16">
        <v>180</v>
      </c>
      <c r="AK11" s="16">
        <v>120</v>
      </c>
      <c r="AL11" s="16">
        <v>120</v>
      </c>
      <c r="AM11" s="16">
        <v>180</v>
      </c>
      <c r="AN11" s="16">
        <v>120</v>
      </c>
      <c r="AO11" s="16">
        <v>120</v>
      </c>
      <c r="AP11" s="16">
        <v>120</v>
      </c>
      <c r="AQ11" s="16">
        <v>420</v>
      </c>
      <c r="AR11" s="16">
        <v>120</v>
      </c>
      <c r="AS11" s="15"/>
      <c r="AT11" s="16">
        <v>60</v>
      </c>
      <c r="AU11" s="16">
        <v>120</v>
      </c>
      <c r="AV11" s="16">
        <v>60</v>
      </c>
      <c r="AW11" s="16">
        <v>120</v>
      </c>
      <c r="AX11" s="16">
        <v>60</v>
      </c>
      <c r="AY11" s="16">
        <v>120</v>
      </c>
      <c r="AZ11" s="15"/>
      <c r="BA11" s="16">
        <v>60</v>
      </c>
      <c r="BB11" s="15"/>
      <c r="BC11" s="15"/>
      <c r="BD11" s="16">
        <v>60</v>
      </c>
      <c r="BE11" s="15"/>
      <c r="BF11" s="16">
        <v>60</v>
      </c>
      <c r="BG11" s="16">
        <v>120</v>
      </c>
      <c r="BH11" s="16">
        <v>120</v>
      </c>
      <c r="BI11" s="16">
        <v>240</v>
      </c>
      <c r="BJ11" s="16">
        <v>240</v>
      </c>
      <c r="BK11" s="16">
        <v>240</v>
      </c>
      <c r="BL11" s="16">
        <v>120</v>
      </c>
      <c r="BM11" s="16">
        <v>180</v>
      </c>
      <c r="BN11" s="16">
        <v>4980</v>
      </c>
      <c r="BO11" s="16">
        <v>240</v>
      </c>
      <c r="BP11" s="16">
        <v>480</v>
      </c>
      <c r="BQ11" s="16">
        <v>240</v>
      </c>
      <c r="BR11" s="16">
        <v>300</v>
      </c>
      <c r="BS11" s="15"/>
      <c r="BT11" s="16">
        <v>60</v>
      </c>
      <c r="BU11" s="15"/>
      <c r="BV11" s="15"/>
      <c r="BW11" s="16">
        <v>300</v>
      </c>
      <c r="BX11" s="16">
        <v>180</v>
      </c>
      <c r="BY11" s="16">
        <v>120</v>
      </c>
      <c r="BZ11" s="16">
        <v>120</v>
      </c>
      <c r="CA11" s="16">
        <v>60</v>
      </c>
      <c r="CB11" s="16">
        <v>180</v>
      </c>
      <c r="CC11" s="16">
        <v>120</v>
      </c>
      <c r="CD11" s="16">
        <v>60</v>
      </c>
      <c r="CE11" s="16">
        <v>120</v>
      </c>
      <c r="CF11" s="16">
        <v>240</v>
      </c>
      <c r="CG11" s="16">
        <v>120</v>
      </c>
      <c r="CH11" s="16">
        <v>360</v>
      </c>
      <c r="CI11" s="16">
        <v>120</v>
      </c>
      <c r="CJ11" s="16">
        <v>60</v>
      </c>
      <c r="CK11" s="16">
        <v>60</v>
      </c>
      <c r="CL11" s="15"/>
      <c r="CM11" s="15"/>
      <c r="CN11" s="16">
        <v>180</v>
      </c>
      <c r="CO11" s="15"/>
      <c r="CP11" s="16">
        <v>60</v>
      </c>
      <c r="CQ11" s="15"/>
      <c r="CR11" s="15"/>
      <c r="CS11" s="15"/>
      <c r="CT11" s="16">
        <v>120</v>
      </c>
      <c r="CU11" s="15"/>
      <c r="CV11" s="16">
        <v>120</v>
      </c>
      <c r="CW11" s="16">
        <v>120</v>
      </c>
      <c r="CX11" s="16">
        <v>180</v>
      </c>
      <c r="CY11" s="15"/>
      <c r="CZ11" s="16">
        <v>180</v>
      </c>
      <c r="DA11" s="16">
        <v>60</v>
      </c>
      <c r="DB11" s="15"/>
      <c r="DC11" s="16">
        <v>60</v>
      </c>
      <c r="DD11" s="16">
        <v>60</v>
      </c>
      <c r="DE11" s="16">
        <v>60</v>
      </c>
      <c r="DF11" s="16">
        <v>120</v>
      </c>
      <c r="DG11" s="15"/>
      <c r="DH11" s="16">
        <v>120</v>
      </c>
      <c r="DI11" s="15"/>
      <c r="DJ11" s="15"/>
      <c r="DK11" s="15"/>
      <c r="DL11" s="16">
        <v>120</v>
      </c>
      <c r="DM11" s="16">
        <v>60</v>
      </c>
      <c r="DN11" s="16">
        <v>60</v>
      </c>
      <c r="DO11" s="16">
        <v>60</v>
      </c>
      <c r="DP11" s="15"/>
      <c r="DQ11" s="15"/>
      <c r="DR11" s="15"/>
      <c r="DS11" s="15"/>
      <c r="DT11" s="16">
        <v>60</v>
      </c>
      <c r="DU11" s="16">
        <v>60</v>
      </c>
      <c r="DV11" s="16">
        <v>60</v>
      </c>
      <c r="DW11" s="15"/>
      <c r="DX11" s="15"/>
      <c r="DY11" s="15"/>
      <c r="DZ11" s="15"/>
      <c r="EA11" s="15"/>
      <c r="EB11" s="15"/>
      <c r="EC11" s="15"/>
      <c r="ED11" s="15">
        <v>180</v>
      </c>
    </row>
    <row r="12" spans="1:134" x14ac:dyDescent="0.25">
      <c r="A12" s="17">
        <v>2</v>
      </c>
      <c r="B12" s="17">
        <v>19219</v>
      </c>
      <c r="C12" s="18" t="s">
        <v>266</v>
      </c>
      <c r="D12" s="17">
        <v>3495074</v>
      </c>
      <c r="E12" s="14" t="s">
        <v>276</v>
      </c>
      <c r="F12" s="16">
        <v>60</v>
      </c>
      <c r="G12" s="15"/>
      <c r="H12" s="16">
        <v>60</v>
      </c>
      <c r="I12" s="15"/>
      <c r="J12" s="16">
        <v>180</v>
      </c>
      <c r="K12" s="16">
        <v>60</v>
      </c>
      <c r="L12" s="16">
        <v>180</v>
      </c>
      <c r="M12" s="16">
        <v>240</v>
      </c>
      <c r="N12" s="15"/>
      <c r="O12" s="16">
        <v>420</v>
      </c>
      <c r="P12" s="16">
        <v>120</v>
      </c>
      <c r="Q12" s="16">
        <v>300</v>
      </c>
      <c r="R12" s="15"/>
      <c r="S12" s="16">
        <v>60</v>
      </c>
      <c r="T12" s="15"/>
      <c r="U12" s="16">
        <v>180</v>
      </c>
      <c r="V12" s="15"/>
      <c r="W12" s="16">
        <v>120</v>
      </c>
      <c r="X12" s="15"/>
      <c r="Y12" s="15"/>
      <c r="Z12" s="15"/>
      <c r="AA12" s="16">
        <v>120</v>
      </c>
      <c r="AB12" s="16">
        <v>120</v>
      </c>
      <c r="AC12" s="15"/>
      <c r="AD12" s="15"/>
      <c r="AE12" s="16">
        <v>240</v>
      </c>
      <c r="AF12" s="16">
        <v>120</v>
      </c>
      <c r="AG12" s="15"/>
      <c r="AH12" s="16">
        <v>120</v>
      </c>
      <c r="AI12" s="15"/>
      <c r="AJ12" s="16">
        <v>120</v>
      </c>
      <c r="AK12" s="16">
        <v>60</v>
      </c>
      <c r="AL12" s="16">
        <v>120</v>
      </c>
      <c r="AM12" s="16">
        <v>300</v>
      </c>
      <c r="AN12" s="16">
        <v>120</v>
      </c>
      <c r="AO12" s="16">
        <v>240</v>
      </c>
      <c r="AP12" s="16">
        <v>120</v>
      </c>
      <c r="AQ12" s="16">
        <v>240</v>
      </c>
      <c r="AR12" s="16">
        <v>240</v>
      </c>
      <c r="AS12" s="15"/>
      <c r="AT12" s="16">
        <v>60</v>
      </c>
      <c r="AU12" s="16">
        <v>120</v>
      </c>
      <c r="AV12" s="16">
        <v>60</v>
      </c>
      <c r="AW12" s="16">
        <v>240</v>
      </c>
      <c r="AX12" s="16">
        <v>120</v>
      </c>
      <c r="AY12" s="16">
        <v>240</v>
      </c>
      <c r="AZ12" s="16">
        <v>300</v>
      </c>
      <c r="BA12" s="16">
        <v>60</v>
      </c>
      <c r="BB12" s="16">
        <v>60</v>
      </c>
      <c r="BC12" s="16">
        <v>120</v>
      </c>
      <c r="BD12" s="15"/>
      <c r="BE12" s="15"/>
      <c r="BF12" s="16">
        <v>180</v>
      </c>
      <c r="BG12" s="15"/>
      <c r="BH12" s="16">
        <v>120</v>
      </c>
      <c r="BI12" s="16">
        <v>180</v>
      </c>
      <c r="BJ12" s="16">
        <v>60</v>
      </c>
      <c r="BK12" s="16">
        <v>60</v>
      </c>
      <c r="BL12" s="15"/>
      <c r="BM12" s="16">
        <v>120</v>
      </c>
      <c r="BN12" s="16">
        <v>4200</v>
      </c>
      <c r="BO12" s="16">
        <v>300</v>
      </c>
      <c r="BP12" s="16">
        <v>420</v>
      </c>
      <c r="BQ12" s="16">
        <v>180</v>
      </c>
      <c r="BR12" s="16">
        <v>180</v>
      </c>
      <c r="BS12" s="15"/>
      <c r="BT12" s="15"/>
      <c r="BU12" s="16">
        <v>60</v>
      </c>
      <c r="BV12" s="15"/>
      <c r="BW12" s="16">
        <v>840</v>
      </c>
      <c r="BX12" s="16">
        <v>240</v>
      </c>
      <c r="BY12" s="16">
        <v>60</v>
      </c>
      <c r="BZ12" s="15"/>
      <c r="CA12" s="15"/>
      <c r="CB12" s="16">
        <v>60</v>
      </c>
      <c r="CC12" s="16">
        <v>120</v>
      </c>
      <c r="CD12" s="16">
        <v>120</v>
      </c>
      <c r="CE12" s="15"/>
      <c r="CF12" s="15"/>
      <c r="CG12" s="15"/>
      <c r="CH12" s="16">
        <v>120</v>
      </c>
      <c r="CI12" s="15"/>
      <c r="CJ12" s="16">
        <v>180</v>
      </c>
      <c r="CK12" s="16">
        <v>60</v>
      </c>
      <c r="CL12" s="15"/>
      <c r="CM12" s="15"/>
      <c r="CN12" s="16">
        <v>120</v>
      </c>
      <c r="CO12" s="15"/>
      <c r="CP12" s="16">
        <v>120</v>
      </c>
      <c r="CQ12" s="15"/>
      <c r="CR12" s="15"/>
      <c r="CS12" s="15"/>
      <c r="CT12" s="15"/>
      <c r="CU12" s="15"/>
      <c r="CV12" s="16">
        <v>120</v>
      </c>
      <c r="CW12" s="15"/>
      <c r="CX12" s="15"/>
      <c r="CY12" s="15"/>
      <c r="CZ12" s="16">
        <v>60</v>
      </c>
      <c r="DA12" s="15"/>
      <c r="DB12" s="15"/>
      <c r="DC12" s="16">
        <v>60</v>
      </c>
      <c r="DD12" s="15"/>
      <c r="DE12" s="16">
        <v>120</v>
      </c>
      <c r="DF12" s="16">
        <v>60</v>
      </c>
      <c r="DG12" s="15"/>
      <c r="DH12" s="16">
        <v>120</v>
      </c>
      <c r="DI12" s="16">
        <v>120</v>
      </c>
      <c r="DJ12" s="16">
        <v>60</v>
      </c>
      <c r="DK12" s="15"/>
      <c r="DL12" s="15"/>
      <c r="DM12" s="15"/>
      <c r="DN12" s="16">
        <v>60</v>
      </c>
      <c r="DO12" s="15"/>
      <c r="DP12" s="15"/>
      <c r="DQ12" s="16">
        <v>120</v>
      </c>
      <c r="DR12" s="15"/>
      <c r="DS12" s="15"/>
      <c r="DT12" s="16">
        <v>120</v>
      </c>
      <c r="DU12" s="15"/>
      <c r="DV12" s="16">
        <v>60</v>
      </c>
      <c r="DW12" s="15"/>
      <c r="DX12" s="15"/>
      <c r="DY12" s="15"/>
      <c r="DZ12" s="15"/>
      <c r="EA12" s="15"/>
      <c r="EB12" s="15"/>
      <c r="EC12" s="15"/>
      <c r="ED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workbookViewId="0">
      <pane xSplit="2" ySplit="2" topLeftCell="H119" activePane="bottomRight" state="frozen"/>
      <selection pane="topRight" activeCell="C1" sqref="C1"/>
      <selection pane="bottomLeft" activeCell="A3" sqref="A3"/>
      <selection pane="bottomRight" activeCell="P2" sqref="P2:Q132"/>
    </sheetView>
  </sheetViews>
  <sheetFormatPr defaultRowHeight="15" x14ac:dyDescent="0.25"/>
  <cols>
    <col min="1" max="1" width="13.42578125" customWidth="1"/>
    <col min="3" max="3" width="10.5703125" bestFit="1" customWidth="1"/>
    <col min="4" max="4" width="9.5703125" bestFit="1" customWidth="1"/>
    <col min="5" max="5" width="9.5703125" customWidth="1"/>
    <col min="6" max="6" width="10.5703125" bestFit="1" customWidth="1"/>
    <col min="7" max="7" width="10.5703125" customWidth="1"/>
    <col min="8" max="8" width="9.28515625" bestFit="1" customWidth="1"/>
    <col min="9" max="9" width="10.140625" customWidth="1"/>
    <col min="10" max="10" width="9.5703125" bestFit="1" customWidth="1"/>
    <col min="11" max="12" width="10.5703125" bestFit="1" customWidth="1"/>
    <col min="13" max="13" width="10.5703125" customWidth="1"/>
    <col min="14" max="14" width="10.5703125" bestFit="1" customWidth="1"/>
    <col min="16" max="16" width="34.42578125" bestFit="1" customWidth="1"/>
    <col min="17" max="17" width="11.5703125" bestFit="1" customWidth="1"/>
    <col min="18" max="18" width="9.140625" customWidth="1"/>
  </cols>
  <sheetData>
    <row r="1" spans="1:18" x14ac:dyDescent="0.25">
      <c r="C1" s="21">
        <f>168*0.77/6</f>
        <v>21.560000000000002</v>
      </c>
      <c r="D1">
        <f>224.4/6</f>
        <v>37.4</v>
      </c>
      <c r="E1" s="21">
        <f>224.4*0.85/6</f>
        <v>31.790000000000003</v>
      </c>
      <c r="F1">
        <f>330/60</f>
        <v>5.5</v>
      </c>
      <c r="G1" s="21">
        <f>330*0.85/60</f>
        <v>4.6749999999999998</v>
      </c>
      <c r="I1">
        <f>374/20</f>
        <v>18.7</v>
      </c>
      <c r="J1">
        <f>224.4/6</f>
        <v>37.4</v>
      </c>
      <c r="K1">
        <f>330/60</f>
        <v>5.5</v>
      </c>
      <c r="L1">
        <f>330/60</f>
        <v>5.5</v>
      </c>
      <c r="M1" s="22">
        <f>330*0.85/60</f>
        <v>4.6749999999999998</v>
      </c>
      <c r="N1" s="21">
        <f>264*0.9/60</f>
        <v>3.96</v>
      </c>
    </row>
    <row r="2" spans="1:18" s="20" customFormat="1" ht="75" x14ac:dyDescent="0.25">
      <c r="B2" s="20" t="s">
        <v>125</v>
      </c>
      <c r="C2" s="20" t="s">
        <v>270</v>
      </c>
      <c r="D2" s="20" t="s">
        <v>271</v>
      </c>
      <c r="E2" s="20" t="s">
        <v>271</v>
      </c>
      <c r="F2" s="20" t="s">
        <v>267</v>
      </c>
      <c r="G2" s="20" t="s">
        <v>267</v>
      </c>
      <c r="H2" s="20" t="s">
        <v>279</v>
      </c>
      <c r="I2" s="20" t="s">
        <v>269</v>
      </c>
      <c r="J2" s="20" t="s">
        <v>272</v>
      </c>
      <c r="K2" s="20" t="s">
        <v>268</v>
      </c>
      <c r="L2" s="20" t="s">
        <v>275</v>
      </c>
      <c r="M2" s="20" t="s">
        <v>275</v>
      </c>
      <c r="N2" s="20" t="s">
        <v>276</v>
      </c>
      <c r="O2" s="20" t="s">
        <v>277</v>
      </c>
      <c r="P2" s="20" t="s">
        <v>412</v>
      </c>
      <c r="Q2" s="20" t="s">
        <v>413</v>
      </c>
    </row>
    <row r="3" spans="1:18" x14ac:dyDescent="0.25">
      <c r="A3" t="s">
        <v>1</v>
      </c>
      <c r="B3" t="s">
        <v>280</v>
      </c>
      <c r="C3">
        <v>240</v>
      </c>
      <c r="D3">
        <v>11</v>
      </c>
      <c r="E3">
        <v>49</v>
      </c>
      <c r="F3">
        <v>111</v>
      </c>
      <c r="G3">
        <v>309</v>
      </c>
      <c r="K3">
        <v>60</v>
      </c>
      <c r="L3" s="21">
        <v>11</v>
      </c>
      <c r="M3" s="21">
        <v>109</v>
      </c>
      <c r="N3">
        <v>60</v>
      </c>
      <c r="O3">
        <f>+SUM(C3:N3)</f>
        <v>960</v>
      </c>
      <c r="P3" t="s">
        <v>414</v>
      </c>
      <c r="Q3" s="21">
        <f>+SUMPRODUCT($C$1:$N$1,C3:N3)</f>
        <v>10336.260000000002</v>
      </c>
      <c r="R3" t="s">
        <v>126</v>
      </c>
    </row>
    <row r="4" spans="1:18" x14ac:dyDescent="0.25">
      <c r="A4" t="s">
        <v>2</v>
      </c>
      <c r="B4" t="s">
        <v>281</v>
      </c>
      <c r="C4">
        <v>108</v>
      </c>
      <c r="D4">
        <v>7</v>
      </c>
      <c r="E4">
        <v>29</v>
      </c>
      <c r="F4">
        <v>80</v>
      </c>
      <c r="G4">
        <v>220</v>
      </c>
      <c r="I4">
        <v>60</v>
      </c>
      <c r="J4">
        <v>24</v>
      </c>
      <c r="K4">
        <v>60</v>
      </c>
      <c r="L4" s="21">
        <v>11</v>
      </c>
      <c r="M4" s="21">
        <v>109</v>
      </c>
      <c r="O4">
        <f t="shared" ref="O4:O66" si="0">+SUM(C4:N4)</f>
        <v>708</v>
      </c>
      <c r="P4" t="s">
        <v>415</v>
      </c>
      <c r="Q4" s="21">
        <f t="shared" ref="Q4:Q67" si="1">+SUMPRODUCT($C$1:$N$1,C4:N4)</f>
        <v>7900.3650000000007</v>
      </c>
      <c r="R4" t="s">
        <v>127</v>
      </c>
    </row>
    <row r="5" spans="1:18" x14ac:dyDescent="0.25">
      <c r="A5" t="s">
        <v>3</v>
      </c>
      <c r="B5" t="s">
        <v>282</v>
      </c>
      <c r="C5">
        <v>270</v>
      </c>
      <c r="D5">
        <v>26</v>
      </c>
      <c r="E5">
        <v>112</v>
      </c>
      <c r="F5">
        <v>239</v>
      </c>
      <c r="G5">
        <v>661</v>
      </c>
      <c r="I5">
        <v>240</v>
      </c>
      <c r="J5">
        <v>24</v>
      </c>
      <c r="K5">
        <v>120</v>
      </c>
      <c r="L5" s="21">
        <v>23</v>
      </c>
      <c r="M5" s="21">
        <v>217</v>
      </c>
      <c r="N5">
        <v>60</v>
      </c>
      <c r="O5">
        <f t="shared" si="0"/>
        <v>1992</v>
      </c>
      <c r="P5" t="s">
        <v>416</v>
      </c>
      <c r="Q5" s="21">
        <f t="shared" si="1"/>
        <v>22182.929999999997</v>
      </c>
      <c r="R5" t="s">
        <v>128</v>
      </c>
    </row>
    <row r="6" spans="1:18" x14ac:dyDescent="0.25">
      <c r="A6" t="s">
        <v>4</v>
      </c>
      <c r="B6" t="s">
        <v>283</v>
      </c>
      <c r="C6">
        <v>180</v>
      </c>
      <c r="D6">
        <v>23</v>
      </c>
      <c r="E6">
        <v>97</v>
      </c>
      <c r="F6">
        <v>223</v>
      </c>
      <c r="G6">
        <v>617</v>
      </c>
      <c r="I6">
        <v>60</v>
      </c>
      <c r="J6">
        <v>48</v>
      </c>
      <c r="K6">
        <v>300</v>
      </c>
      <c r="L6" s="21">
        <v>17</v>
      </c>
      <c r="M6" s="21">
        <v>163</v>
      </c>
      <c r="O6">
        <f t="shared" si="0"/>
        <v>1728</v>
      </c>
      <c r="P6" t="s">
        <v>417</v>
      </c>
      <c r="Q6" s="21">
        <f t="shared" si="1"/>
        <v>17358.330000000002</v>
      </c>
      <c r="R6" t="s">
        <v>129</v>
      </c>
    </row>
    <row r="7" spans="1:18" x14ac:dyDescent="0.25">
      <c r="A7" t="s">
        <v>5</v>
      </c>
      <c r="B7" t="s">
        <v>284</v>
      </c>
      <c r="C7">
        <v>210</v>
      </c>
      <c r="D7">
        <v>35</v>
      </c>
      <c r="E7">
        <v>151</v>
      </c>
      <c r="F7">
        <v>302</v>
      </c>
      <c r="G7">
        <v>838</v>
      </c>
      <c r="I7">
        <v>60</v>
      </c>
      <c r="J7">
        <v>36</v>
      </c>
      <c r="K7">
        <v>300</v>
      </c>
      <c r="L7" s="21">
        <v>17</v>
      </c>
      <c r="M7" s="21">
        <v>163</v>
      </c>
      <c r="N7">
        <v>180</v>
      </c>
      <c r="O7">
        <f t="shared" si="0"/>
        <v>2292</v>
      </c>
      <c r="P7" t="s">
        <v>415</v>
      </c>
      <c r="Q7" s="21">
        <f t="shared" si="1"/>
        <v>21902.265000000003</v>
      </c>
      <c r="R7" t="s">
        <v>130</v>
      </c>
    </row>
    <row r="8" spans="1:18" x14ac:dyDescent="0.25">
      <c r="A8" t="s">
        <v>6</v>
      </c>
      <c r="B8" t="s">
        <v>285</v>
      </c>
      <c r="C8">
        <v>30</v>
      </c>
      <c r="D8">
        <v>6</v>
      </c>
      <c r="E8">
        <v>24</v>
      </c>
      <c r="F8">
        <v>32</v>
      </c>
      <c r="G8">
        <v>88</v>
      </c>
      <c r="I8">
        <v>60</v>
      </c>
      <c r="K8">
        <v>120</v>
      </c>
      <c r="L8" s="21">
        <v>0</v>
      </c>
      <c r="M8" s="21">
        <v>0</v>
      </c>
      <c r="N8">
        <v>60</v>
      </c>
      <c r="O8">
        <f t="shared" si="0"/>
        <v>420</v>
      </c>
      <c r="P8" t="s">
        <v>417</v>
      </c>
      <c r="Q8" s="21">
        <f t="shared" si="1"/>
        <v>4241.16</v>
      </c>
      <c r="R8" t="s">
        <v>131</v>
      </c>
    </row>
    <row r="9" spans="1:18" x14ac:dyDescent="0.25">
      <c r="A9" t="s">
        <v>7</v>
      </c>
      <c r="B9" t="s">
        <v>286</v>
      </c>
      <c r="D9">
        <v>23</v>
      </c>
      <c r="E9">
        <v>97</v>
      </c>
      <c r="F9">
        <v>175</v>
      </c>
      <c r="G9">
        <v>485</v>
      </c>
      <c r="I9">
        <v>180</v>
      </c>
      <c r="J9">
        <v>30</v>
      </c>
      <c r="K9">
        <v>480</v>
      </c>
      <c r="L9" s="21">
        <v>17</v>
      </c>
      <c r="M9" s="21">
        <v>163</v>
      </c>
      <c r="N9">
        <v>180</v>
      </c>
      <c r="O9">
        <f t="shared" si="0"/>
        <v>1830</v>
      </c>
      <c r="P9" t="s">
        <v>416</v>
      </c>
      <c r="Q9" s="21">
        <f t="shared" si="1"/>
        <v>15870.029999999999</v>
      </c>
      <c r="R9" t="s">
        <v>132</v>
      </c>
    </row>
    <row r="10" spans="1:18" x14ac:dyDescent="0.25">
      <c r="A10" t="s">
        <v>8</v>
      </c>
      <c r="B10" t="s">
        <v>287</v>
      </c>
      <c r="C10">
        <v>270</v>
      </c>
      <c r="D10">
        <v>11</v>
      </c>
      <c r="E10">
        <v>49</v>
      </c>
      <c r="F10">
        <v>254</v>
      </c>
      <c r="G10">
        <v>706</v>
      </c>
      <c r="I10">
        <v>140</v>
      </c>
      <c r="J10">
        <v>60</v>
      </c>
      <c r="K10">
        <v>300</v>
      </c>
      <c r="L10" s="21">
        <v>23</v>
      </c>
      <c r="M10" s="21">
        <v>217</v>
      </c>
      <c r="N10">
        <v>240</v>
      </c>
      <c r="O10">
        <f t="shared" si="0"/>
        <v>2270</v>
      </c>
      <c r="P10" t="s">
        <v>416</v>
      </c>
      <c r="Q10" s="21">
        <f t="shared" si="1"/>
        <v>21091.235000000001</v>
      </c>
      <c r="R10" t="s">
        <v>133</v>
      </c>
    </row>
    <row r="11" spans="1:18" x14ac:dyDescent="0.25">
      <c r="A11" t="s">
        <v>9</v>
      </c>
      <c r="B11" t="s">
        <v>288</v>
      </c>
      <c r="C11">
        <v>300</v>
      </c>
      <c r="D11">
        <v>11</v>
      </c>
      <c r="E11">
        <v>49</v>
      </c>
      <c r="F11">
        <v>159</v>
      </c>
      <c r="G11">
        <v>441</v>
      </c>
      <c r="I11">
        <v>120</v>
      </c>
      <c r="J11">
        <v>36</v>
      </c>
      <c r="K11">
        <v>300</v>
      </c>
      <c r="L11" s="21">
        <v>17</v>
      </c>
      <c r="M11" s="21">
        <v>163</v>
      </c>
      <c r="O11">
        <f t="shared" si="0"/>
        <v>1596</v>
      </c>
      <c r="P11" t="s">
        <v>418</v>
      </c>
      <c r="Q11" s="21">
        <f t="shared" si="1"/>
        <v>17469.21</v>
      </c>
      <c r="R11" t="s">
        <v>134</v>
      </c>
    </row>
    <row r="12" spans="1:18" x14ac:dyDescent="0.25">
      <c r="A12" t="s">
        <v>10</v>
      </c>
      <c r="B12" t="s">
        <v>289</v>
      </c>
      <c r="C12">
        <v>450</v>
      </c>
      <c r="D12">
        <v>23</v>
      </c>
      <c r="E12">
        <v>97</v>
      </c>
      <c r="F12">
        <v>207</v>
      </c>
      <c r="G12">
        <v>573</v>
      </c>
      <c r="I12">
        <v>260</v>
      </c>
      <c r="K12">
        <v>600</v>
      </c>
      <c r="L12" s="21">
        <v>40</v>
      </c>
      <c r="M12" s="21">
        <v>380</v>
      </c>
      <c r="N12">
        <v>420</v>
      </c>
      <c r="O12">
        <f t="shared" si="0"/>
        <v>3050</v>
      </c>
      <c r="P12" t="s">
        <v>418</v>
      </c>
      <c r="Q12" s="21">
        <f t="shared" si="1"/>
        <v>29284.805000000004</v>
      </c>
      <c r="R12" t="s">
        <v>135</v>
      </c>
    </row>
    <row r="13" spans="1:18" x14ac:dyDescent="0.25">
      <c r="A13" t="s">
        <v>11</v>
      </c>
      <c r="B13" t="s">
        <v>290</v>
      </c>
      <c r="C13">
        <v>174</v>
      </c>
      <c r="D13">
        <v>27</v>
      </c>
      <c r="E13">
        <v>117</v>
      </c>
      <c r="F13">
        <v>191</v>
      </c>
      <c r="G13">
        <v>529</v>
      </c>
      <c r="I13">
        <v>120</v>
      </c>
      <c r="J13">
        <v>48</v>
      </c>
      <c r="K13">
        <v>300</v>
      </c>
      <c r="L13" s="21">
        <v>17</v>
      </c>
      <c r="M13" s="21">
        <v>163</v>
      </c>
      <c r="N13">
        <v>120</v>
      </c>
      <c r="O13">
        <f t="shared" si="0"/>
        <v>1806</v>
      </c>
      <c r="P13" t="s">
        <v>414</v>
      </c>
      <c r="Q13" s="21">
        <f t="shared" si="1"/>
        <v>19024.170000000006</v>
      </c>
      <c r="R13" t="s">
        <v>136</v>
      </c>
    </row>
    <row r="14" spans="1:18" x14ac:dyDescent="0.25">
      <c r="A14" t="s">
        <v>12</v>
      </c>
      <c r="B14" t="s">
        <v>291</v>
      </c>
      <c r="C14">
        <v>510</v>
      </c>
      <c r="D14">
        <v>27</v>
      </c>
      <c r="E14">
        <v>117</v>
      </c>
      <c r="F14">
        <v>286</v>
      </c>
      <c r="G14">
        <v>794</v>
      </c>
      <c r="I14">
        <v>140</v>
      </c>
      <c r="J14">
        <v>102</v>
      </c>
      <c r="K14">
        <v>360</v>
      </c>
      <c r="L14" s="21">
        <v>29</v>
      </c>
      <c r="M14" s="21">
        <v>271</v>
      </c>
      <c r="N14">
        <v>300</v>
      </c>
      <c r="O14">
        <f t="shared" si="0"/>
        <v>2936</v>
      </c>
      <c r="P14" t="s">
        <v>419</v>
      </c>
      <c r="Q14" s="21">
        <f t="shared" si="1"/>
        <v>32037.005000000001</v>
      </c>
      <c r="R14" t="s">
        <v>137</v>
      </c>
    </row>
    <row r="15" spans="1:18" x14ac:dyDescent="0.25">
      <c r="A15" t="s">
        <v>13</v>
      </c>
      <c r="B15" t="s">
        <v>292</v>
      </c>
      <c r="C15">
        <v>300</v>
      </c>
      <c r="D15">
        <v>23</v>
      </c>
      <c r="E15">
        <v>97</v>
      </c>
      <c r="F15">
        <v>318</v>
      </c>
      <c r="G15">
        <v>882</v>
      </c>
      <c r="I15">
        <v>60</v>
      </c>
      <c r="J15">
        <v>42</v>
      </c>
      <c r="K15">
        <v>240</v>
      </c>
      <c r="L15" s="21">
        <v>17</v>
      </c>
      <c r="M15" s="21">
        <v>163</v>
      </c>
      <c r="O15">
        <f t="shared" si="0"/>
        <v>2142</v>
      </c>
      <c r="P15" t="s">
        <v>418</v>
      </c>
      <c r="Q15" s="21">
        <f t="shared" si="1"/>
        <v>21152.505000000001</v>
      </c>
      <c r="R15" t="s">
        <v>138</v>
      </c>
    </row>
    <row r="16" spans="1:18" x14ac:dyDescent="0.25">
      <c r="A16" t="s">
        <v>14</v>
      </c>
      <c r="B16" t="s">
        <v>293</v>
      </c>
      <c r="C16">
        <v>198</v>
      </c>
      <c r="D16">
        <v>10</v>
      </c>
      <c r="E16">
        <v>44</v>
      </c>
      <c r="F16">
        <v>223</v>
      </c>
      <c r="G16">
        <v>617</v>
      </c>
      <c r="I16">
        <v>100</v>
      </c>
      <c r="J16">
        <v>12</v>
      </c>
      <c r="K16">
        <v>480</v>
      </c>
      <c r="L16" s="21">
        <v>29</v>
      </c>
      <c r="M16" s="21">
        <v>271</v>
      </c>
      <c r="N16">
        <v>60</v>
      </c>
      <c r="O16">
        <f t="shared" si="0"/>
        <v>2044</v>
      </c>
      <c r="P16" t="s">
        <v>414</v>
      </c>
      <c r="Q16" s="21">
        <f t="shared" si="1"/>
        <v>16775.439999999999</v>
      </c>
      <c r="R16" t="s">
        <v>139</v>
      </c>
    </row>
    <row r="17" spans="1:18" x14ac:dyDescent="0.25">
      <c r="A17" t="s">
        <v>15</v>
      </c>
      <c r="B17" t="s">
        <v>294</v>
      </c>
      <c r="C17">
        <v>180</v>
      </c>
      <c r="D17">
        <v>11</v>
      </c>
      <c r="E17">
        <v>49</v>
      </c>
      <c r="F17">
        <v>80</v>
      </c>
      <c r="G17">
        <v>220</v>
      </c>
      <c r="I17">
        <v>80</v>
      </c>
      <c r="J17">
        <v>30</v>
      </c>
      <c r="K17">
        <v>300</v>
      </c>
      <c r="L17" s="21">
        <v>29</v>
      </c>
      <c r="M17" s="21">
        <v>271</v>
      </c>
      <c r="O17">
        <f t="shared" si="0"/>
        <v>1250</v>
      </c>
      <c r="P17" t="s">
        <v>419</v>
      </c>
      <c r="Q17" s="21">
        <f t="shared" si="1"/>
        <v>13012.834999999999</v>
      </c>
      <c r="R17" t="s">
        <v>140</v>
      </c>
    </row>
    <row r="18" spans="1:18" x14ac:dyDescent="0.25">
      <c r="A18" t="s">
        <v>16</v>
      </c>
      <c r="B18" t="s">
        <v>295</v>
      </c>
      <c r="C18">
        <v>540</v>
      </c>
      <c r="D18">
        <v>23</v>
      </c>
      <c r="E18">
        <v>97</v>
      </c>
      <c r="F18">
        <v>95</v>
      </c>
      <c r="G18">
        <v>265</v>
      </c>
      <c r="I18">
        <v>300</v>
      </c>
      <c r="L18" s="21">
        <v>29</v>
      </c>
      <c r="M18" s="21">
        <v>271</v>
      </c>
      <c r="N18">
        <v>180</v>
      </c>
      <c r="O18">
        <f t="shared" si="0"/>
        <v>1800</v>
      </c>
      <c r="P18" t="s">
        <v>420</v>
      </c>
      <c r="Q18" s="21">
        <f t="shared" si="1"/>
        <v>25096.83</v>
      </c>
      <c r="R18" t="s">
        <v>141</v>
      </c>
    </row>
    <row r="19" spans="1:18" x14ac:dyDescent="0.25">
      <c r="A19" t="s">
        <v>17</v>
      </c>
      <c r="B19" t="s">
        <v>296</v>
      </c>
      <c r="C19">
        <v>150</v>
      </c>
      <c r="D19">
        <v>11</v>
      </c>
      <c r="E19">
        <v>49</v>
      </c>
      <c r="F19">
        <v>48</v>
      </c>
      <c r="G19">
        <v>132</v>
      </c>
      <c r="J19">
        <v>36</v>
      </c>
      <c r="L19" s="21">
        <v>17</v>
      </c>
      <c r="M19" s="21">
        <v>163</v>
      </c>
      <c r="O19">
        <f t="shared" si="0"/>
        <v>606</v>
      </c>
      <c r="P19" t="s">
        <v>420</v>
      </c>
      <c r="Q19" s="21">
        <f t="shared" si="1"/>
        <v>8286.1350000000002</v>
      </c>
      <c r="R19" t="s">
        <v>142</v>
      </c>
    </row>
    <row r="20" spans="1:18" x14ac:dyDescent="0.25">
      <c r="A20" t="s">
        <v>18</v>
      </c>
      <c r="B20" t="s">
        <v>297</v>
      </c>
      <c r="C20">
        <v>108</v>
      </c>
      <c r="D20">
        <v>6</v>
      </c>
      <c r="E20">
        <v>24</v>
      </c>
      <c r="F20">
        <v>80</v>
      </c>
      <c r="G20">
        <v>220</v>
      </c>
      <c r="I20">
        <v>100</v>
      </c>
      <c r="J20">
        <v>30</v>
      </c>
      <c r="L20" s="21">
        <v>23</v>
      </c>
      <c r="M20" s="21">
        <v>217</v>
      </c>
      <c r="N20">
        <v>120</v>
      </c>
      <c r="O20">
        <f t="shared" si="0"/>
        <v>928</v>
      </c>
      <c r="P20" t="s">
        <v>421</v>
      </c>
      <c r="Q20" s="21">
        <f t="shared" si="1"/>
        <v>9392.5150000000012</v>
      </c>
      <c r="R20" t="s">
        <v>143</v>
      </c>
    </row>
    <row r="21" spans="1:18" x14ac:dyDescent="0.25">
      <c r="A21" t="s">
        <v>19</v>
      </c>
      <c r="B21" t="s">
        <v>298</v>
      </c>
      <c r="C21">
        <v>180</v>
      </c>
      <c r="D21">
        <v>6</v>
      </c>
      <c r="E21">
        <v>24</v>
      </c>
      <c r="F21">
        <v>64</v>
      </c>
      <c r="G21">
        <v>176</v>
      </c>
      <c r="I21">
        <v>80</v>
      </c>
      <c r="J21">
        <v>30</v>
      </c>
      <c r="K21">
        <v>240</v>
      </c>
      <c r="L21" s="21">
        <v>0</v>
      </c>
      <c r="M21" s="21">
        <v>0</v>
      </c>
      <c r="O21">
        <f t="shared" si="0"/>
        <v>800</v>
      </c>
      <c r="P21" t="s">
        <v>414</v>
      </c>
      <c r="Q21" s="21">
        <f t="shared" si="1"/>
        <v>9980.9599999999991</v>
      </c>
      <c r="R21" t="s">
        <v>144</v>
      </c>
    </row>
    <row r="22" spans="1:18" x14ac:dyDescent="0.25">
      <c r="A22" t="s">
        <v>20</v>
      </c>
      <c r="B22" t="s">
        <v>299</v>
      </c>
      <c r="C22">
        <v>120</v>
      </c>
      <c r="D22">
        <v>23</v>
      </c>
      <c r="E22">
        <v>97</v>
      </c>
      <c r="F22">
        <v>239</v>
      </c>
      <c r="G22">
        <v>661</v>
      </c>
      <c r="I22">
        <v>120</v>
      </c>
      <c r="J22">
        <v>30</v>
      </c>
      <c r="K22">
        <v>300</v>
      </c>
      <c r="L22" s="21">
        <v>46</v>
      </c>
      <c r="M22" s="21">
        <v>434</v>
      </c>
      <c r="O22">
        <f t="shared" si="0"/>
        <v>2070</v>
      </c>
      <c r="P22" t="s">
        <v>416</v>
      </c>
      <c r="Q22" s="21">
        <f t="shared" si="1"/>
        <v>18233.654999999999</v>
      </c>
      <c r="R22" t="s">
        <v>145</v>
      </c>
    </row>
    <row r="23" spans="1:18" x14ac:dyDescent="0.25">
      <c r="A23" t="s">
        <v>21</v>
      </c>
      <c r="B23" t="s">
        <v>300</v>
      </c>
      <c r="C23">
        <v>180</v>
      </c>
      <c r="D23">
        <v>9</v>
      </c>
      <c r="E23">
        <v>39</v>
      </c>
      <c r="F23">
        <v>111</v>
      </c>
      <c r="G23">
        <v>309</v>
      </c>
      <c r="J23">
        <v>42</v>
      </c>
      <c r="K23">
        <v>240</v>
      </c>
      <c r="L23" s="21">
        <v>11</v>
      </c>
      <c r="M23" s="21">
        <v>109</v>
      </c>
      <c r="O23">
        <f t="shared" si="0"/>
        <v>1050</v>
      </c>
      <c r="P23" t="s">
        <v>416</v>
      </c>
      <c r="Q23" s="21">
        <f t="shared" si="1"/>
        <v>10973.160000000002</v>
      </c>
      <c r="R23" t="s">
        <v>146</v>
      </c>
    </row>
    <row r="24" spans="1:18" x14ac:dyDescent="0.25">
      <c r="A24" t="s">
        <v>22</v>
      </c>
      <c r="B24" t="s">
        <v>301</v>
      </c>
      <c r="C24">
        <v>360</v>
      </c>
      <c r="D24">
        <v>40</v>
      </c>
      <c r="E24">
        <v>170</v>
      </c>
      <c r="F24">
        <v>366</v>
      </c>
      <c r="G24">
        <v>1014</v>
      </c>
      <c r="I24">
        <v>200</v>
      </c>
      <c r="J24">
        <v>60</v>
      </c>
      <c r="K24">
        <v>180</v>
      </c>
      <c r="L24" s="21">
        <v>29</v>
      </c>
      <c r="M24" s="21">
        <v>271</v>
      </c>
      <c r="N24">
        <v>120</v>
      </c>
      <c r="O24">
        <f t="shared" si="0"/>
        <v>2810</v>
      </c>
      <c r="P24" t="s">
        <v>422</v>
      </c>
      <c r="Q24" s="21">
        <f t="shared" si="1"/>
        <v>30290.975000000002</v>
      </c>
      <c r="R24" t="s">
        <v>147</v>
      </c>
    </row>
    <row r="25" spans="1:18" x14ac:dyDescent="0.25">
      <c r="A25" t="s">
        <v>23</v>
      </c>
      <c r="B25" t="s">
        <v>302</v>
      </c>
      <c r="C25">
        <v>180</v>
      </c>
      <c r="D25">
        <v>34</v>
      </c>
      <c r="E25">
        <v>146</v>
      </c>
      <c r="F25">
        <v>286</v>
      </c>
      <c r="G25">
        <v>794</v>
      </c>
      <c r="I25">
        <v>40</v>
      </c>
      <c r="J25">
        <v>60</v>
      </c>
      <c r="K25">
        <v>120</v>
      </c>
      <c r="L25" s="21">
        <v>23</v>
      </c>
      <c r="M25" s="21">
        <v>217</v>
      </c>
      <c r="N25">
        <v>120</v>
      </c>
      <c r="O25">
        <f t="shared" si="0"/>
        <v>2020</v>
      </c>
      <c r="P25" t="s">
        <v>417</v>
      </c>
      <c r="Q25" s="21">
        <f t="shared" si="1"/>
        <v>20346.864999999998</v>
      </c>
      <c r="R25" t="s">
        <v>148</v>
      </c>
    </row>
    <row r="26" spans="1:18" x14ac:dyDescent="0.25">
      <c r="A26" t="s">
        <v>24</v>
      </c>
      <c r="B26" t="s">
        <v>303</v>
      </c>
      <c r="C26">
        <v>228</v>
      </c>
      <c r="D26">
        <v>11</v>
      </c>
      <c r="E26">
        <v>49</v>
      </c>
      <c r="F26">
        <v>127</v>
      </c>
      <c r="G26">
        <v>353</v>
      </c>
      <c r="I26">
        <v>120</v>
      </c>
      <c r="K26">
        <v>180</v>
      </c>
      <c r="L26" s="21">
        <v>11</v>
      </c>
      <c r="M26" s="21">
        <v>109</v>
      </c>
      <c r="O26">
        <f t="shared" si="0"/>
        <v>1188</v>
      </c>
      <c r="P26" t="s">
        <v>417</v>
      </c>
      <c r="Q26" s="21">
        <f t="shared" si="1"/>
        <v>13037.640000000001</v>
      </c>
      <c r="R26" t="s">
        <v>149</v>
      </c>
    </row>
    <row r="27" spans="1:18" x14ac:dyDescent="0.25">
      <c r="A27" t="s">
        <v>25</v>
      </c>
      <c r="B27" t="s">
        <v>304</v>
      </c>
      <c r="C27">
        <v>102</v>
      </c>
      <c r="D27">
        <v>19</v>
      </c>
      <c r="E27">
        <v>83</v>
      </c>
      <c r="F27">
        <v>80</v>
      </c>
      <c r="G27">
        <v>220</v>
      </c>
      <c r="I27">
        <v>120</v>
      </c>
      <c r="J27">
        <v>42</v>
      </c>
      <c r="K27">
        <v>180</v>
      </c>
      <c r="L27" s="21">
        <v>11</v>
      </c>
      <c r="M27" s="21">
        <v>109</v>
      </c>
      <c r="O27">
        <f t="shared" si="0"/>
        <v>966</v>
      </c>
      <c r="P27" t="s">
        <v>414</v>
      </c>
      <c r="Q27" s="21">
        <f t="shared" si="1"/>
        <v>12391.665000000001</v>
      </c>
      <c r="R27" t="s">
        <v>150</v>
      </c>
    </row>
    <row r="28" spans="1:18" x14ac:dyDescent="0.25">
      <c r="A28" t="s">
        <v>26</v>
      </c>
      <c r="B28" t="s">
        <v>305</v>
      </c>
      <c r="C28">
        <v>240</v>
      </c>
      <c r="D28">
        <v>28</v>
      </c>
      <c r="E28">
        <v>122</v>
      </c>
      <c r="F28">
        <v>254</v>
      </c>
      <c r="G28">
        <v>706</v>
      </c>
      <c r="I28">
        <v>160</v>
      </c>
      <c r="J28">
        <v>30</v>
      </c>
      <c r="K28">
        <v>120</v>
      </c>
      <c r="L28" s="21">
        <v>0</v>
      </c>
      <c r="M28" s="21">
        <v>0</v>
      </c>
      <c r="N28">
        <v>240</v>
      </c>
      <c r="O28">
        <f t="shared" si="0"/>
        <v>1900</v>
      </c>
      <c r="P28" t="s">
        <v>417</v>
      </c>
      <c r="Q28" s="21">
        <f t="shared" si="1"/>
        <v>20521.93</v>
      </c>
      <c r="R28" t="s">
        <v>151</v>
      </c>
    </row>
    <row r="29" spans="1:18" x14ac:dyDescent="0.25">
      <c r="A29" t="s">
        <v>27</v>
      </c>
      <c r="B29" t="s">
        <v>306</v>
      </c>
      <c r="C29">
        <v>372</v>
      </c>
      <c r="D29">
        <v>19</v>
      </c>
      <c r="E29">
        <v>83</v>
      </c>
      <c r="F29">
        <v>588</v>
      </c>
      <c r="G29">
        <v>1632</v>
      </c>
      <c r="I29">
        <v>180</v>
      </c>
      <c r="J29">
        <v>30</v>
      </c>
      <c r="K29">
        <v>180</v>
      </c>
      <c r="L29" s="21">
        <v>11</v>
      </c>
      <c r="M29" s="21">
        <v>109</v>
      </c>
      <c r="N29">
        <v>120</v>
      </c>
      <c r="O29">
        <f t="shared" si="0"/>
        <v>3324</v>
      </c>
      <c r="P29" t="s">
        <v>416</v>
      </c>
      <c r="Q29" s="21">
        <f t="shared" si="1"/>
        <v>28756.365000000002</v>
      </c>
      <c r="R29" t="s">
        <v>152</v>
      </c>
    </row>
    <row r="30" spans="1:18" x14ac:dyDescent="0.25">
      <c r="A30" t="s">
        <v>28</v>
      </c>
      <c r="B30" t="s">
        <v>307</v>
      </c>
      <c r="C30">
        <v>30</v>
      </c>
      <c r="D30">
        <v>6</v>
      </c>
      <c r="E30">
        <v>24</v>
      </c>
      <c r="F30">
        <v>80</v>
      </c>
      <c r="G30">
        <v>220</v>
      </c>
      <c r="I30">
        <v>40</v>
      </c>
      <c r="J30">
        <v>18</v>
      </c>
      <c r="K30">
        <v>240</v>
      </c>
      <c r="L30" s="21">
        <v>6</v>
      </c>
      <c r="M30" s="21">
        <v>54</v>
      </c>
      <c r="O30">
        <f t="shared" si="0"/>
        <v>718</v>
      </c>
      <c r="P30" t="s">
        <v>423</v>
      </c>
      <c r="Q30" s="21">
        <f t="shared" si="1"/>
        <v>6129.3099999999995</v>
      </c>
      <c r="R30" t="s">
        <v>153</v>
      </c>
    </row>
    <row r="31" spans="1:18" x14ac:dyDescent="0.25">
      <c r="A31" t="s">
        <v>29</v>
      </c>
      <c r="B31" t="s">
        <v>308</v>
      </c>
      <c r="C31">
        <v>372</v>
      </c>
      <c r="D31">
        <v>40</v>
      </c>
      <c r="E31">
        <v>170</v>
      </c>
      <c r="F31">
        <v>111</v>
      </c>
      <c r="G31">
        <v>309</v>
      </c>
      <c r="I31">
        <v>100</v>
      </c>
      <c r="J31">
        <v>102</v>
      </c>
      <c r="L31" s="21">
        <v>11</v>
      </c>
      <c r="M31" s="21">
        <v>109</v>
      </c>
      <c r="N31">
        <v>120</v>
      </c>
      <c r="O31">
        <f t="shared" si="0"/>
        <v>1444</v>
      </c>
      <c r="P31" t="s">
        <v>421</v>
      </c>
      <c r="Q31" s="21">
        <f t="shared" si="1"/>
        <v>23705.77</v>
      </c>
      <c r="R31" t="s">
        <v>154</v>
      </c>
    </row>
    <row r="32" spans="1:18" x14ac:dyDescent="0.25">
      <c r="A32" t="s">
        <v>30</v>
      </c>
      <c r="B32" t="s">
        <v>309</v>
      </c>
      <c r="C32">
        <v>42</v>
      </c>
      <c r="D32">
        <v>8</v>
      </c>
      <c r="E32">
        <v>34</v>
      </c>
      <c r="F32">
        <v>127</v>
      </c>
      <c r="G32">
        <v>353</v>
      </c>
      <c r="I32">
        <v>60</v>
      </c>
      <c r="J32">
        <v>12</v>
      </c>
      <c r="K32">
        <v>120</v>
      </c>
      <c r="L32" s="21">
        <v>17</v>
      </c>
      <c r="M32" s="21">
        <v>163</v>
      </c>
      <c r="O32">
        <f t="shared" si="0"/>
        <v>936</v>
      </c>
      <c r="P32" t="s">
        <v>422</v>
      </c>
      <c r="Q32" s="21">
        <f t="shared" si="1"/>
        <v>7720.6799999999994</v>
      </c>
      <c r="R32" t="s">
        <v>155</v>
      </c>
    </row>
    <row r="33" spans="1:18" x14ac:dyDescent="0.25">
      <c r="A33" t="s">
        <v>31</v>
      </c>
      <c r="B33" t="s">
        <v>310</v>
      </c>
      <c r="C33">
        <v>60</v>
      </c>
      <c r="D33">
        <v>20</v>
      </c>
      <c r="E33">
        <v>88</v>
      </c>
      <c r="F33">
        <v>111</v>
      </c>
      <c r="G33">
        <v>309</v>
      </c>
      <c r="I33">
        <v>100</v>
      </c>
      <c r="J33">
        <v>30</v>
      </c>
      <c r="K33">
        <v>60</v>
      </c>
      <c r="L33" s="21">
        <v>17</v>
      </c>
      <c r="M33" s="21">
        <v>163</v>
      </c>
      <c r="N33">
        <v>120</v>
      </c>
      <c r="O33">
        <f t="shared" si="0"/>
        <v>1078</v>
      </c>
      <c r="P33" t="s">
        <v>420</v>
      </c>
      <c r="Q33" s="21">
        <f t="shared" si="1"/>
        <v>11546.92</v>
      </c>
      <c r="R33" t="s">
        <v>156</v>
      </c>
    </row>
    <row r="34" spans="1:18" x14ac:dyDescent="0.25">
      <c r="A34" t="s">
        <v>32</v>
      </c>
      <c r="B34" t="s">
        <v>311</v>
      </c>
      <c r="C34">
        <v>270</v>
      </c>
      <c r="D34">
        <v>17</v>
      </c>
      <c r="E34">
        <v>73</v>
      </c>
      <c r="F34">
        <v>48</v>
      </c>
      <c r="G34">
        <v>132</v>
      </c>
      <c r="I34">
        <v>60</v>
      </c>
      <c r="J34">
        <v>48</v>
      </c>
      <c r="K34">
        <v>180</v>
      </c>
      <c r="L34" s="21">
        <v>11</v>
      </c>
      <c r="M34" s="21">
        <v>109</v>
      </c>
      <c r="N34">
        <v>60</v>
      </c>
      <c r="O34">
        <f t="shared" si="0"/>
        <v>1008</v>
      </c>
      <c r="P34" t="s">
        <v>421</v>
      </c>
      <c r="Q34" s="21">
        <f t="shared" si="1"/>
        <v>14373.645000000002</v>
      </c>
      <c r="R34" t="s">
        <v>157</v>
      </c>
    </row>
    <row r="35" spans="1:18" x14ac:dyDescent="0.25">
      <c r="A35" t="s">
        <v>33</v>
      </c>
      <c r="B35" t="s">
        <v>312</v>
      </c>
      <c r="C35">
        <v>330</v>
      </c>
      <c r="D35">
        <v>57</v>
      </c>
      <c r="E35">
        <v>243</v>
      </c>
      <c r="F35">
        <v>175</v>
      </c>
      <c r="G35">
        <v>485</v>
      </c>
      <c r="I35">
        <v>120</v>
      </c>
      <c r="J35">
        <v>30</v>
      </c>
      <c r="K35">
        <v>120</v>
      </c>
      <c r="L35" s="21">
        <v>11</v>
      </c>
      <c r="M35" s="21">
        <v>109</v>
      </c>
      <c r="N35">
        <v>120</v>
      </c>
      <c r="O35">
        <f t="shared" si="0"/>
        <v>1800</v>
      </c>
      <c r="P35" t="s">
        <v>419</v>
      </c>
      <c r="Q35" s="21">
        <f t="shared" si="1"/>
        <v>25272.720000000001</v>
      </c>
      <c r="R35" t="s">
        <v>158</v>
      </c>
    </row>
    <row r="36" spans="1:18" x14ac:dyDescent="0.25">
      <c r="A36" t="s">
        <v>34</v>
      </c>
      <c r="B36" t="s">
        <v>313</v>
      </c>
      <c r="C36">
        <v>240</v>
      </c>
      <c r="D36">
        <v>28</v>
      </c>
      <c r="E36">
        <v>122</v>
      </c>
      <c r="F36">
        <v>286</v>
      </c>
      <c r="G36">
        <v>794</v>
      </c>
      <c r="I36">
        <v>200</v>
      </c>
      <c r="J36">
        <v>24</v>
      </c>
      <c r="K36">
        <v>180</v>
      </c>
      <c r="L36" s="21">
        <v>17</v>
      </c>
      <c r="M36" s="21">
        <v>163</v>
      </c>
      <c r="N36">
        <v>300</v>
      </c>
      <c r="O36">
        <f t="shared" si="0"/>
        <v>2354</v>
      </c>
      <c r="P36" t="s">
        <v>420</v>
      </c>
      <c r="Q36" s="21">
        <f t="shared" si="1"/>
        <v>23056.055</v>
      </c>
      <c r="R36" t="s">
        <v>159</v>
      </c>
    </row>
    <row r="37" spans="1:18" x14ac:dyDescent="0.25">
      <c r="A37" t="s">
        <v>35</v>
      </c>
      <c r="B37" t="s">
        <v>314</v>
      </c>
      <c r="C37">
        <v>270</v>
      </c>
      <c r="D37">
        <v>37</v>
      </c>
      <c r="E37">
        <v>161</v>
      </c>
      <c r="F37">
        <v>525</v>
      </c>
      <c r="G37">
        <v>1455</v>
      </c>
      <c r="I37">
        <v>120</v>
      </c>
      <c r="J37">
        <v>42</v>
      </c>
      <c r="L37" s="21">
        <v>11</v>
      </c>
      <c r="M37" s="21">
        <v>109</v>
      </c>
      <c r="N37">
        <v>120</v>
      </c>
      <c r="O37">
        <f t="shared" si="0"/>
        <v>2850</v>
      </c>
      <c r="P37" t="s">
        <v>422</v>
      </c>
      <c r="Q37" s="21">
        <f t="shared" si="1"/>
        <v>26872.890000000003</v>
      </c>
      <c r="R37" t="s">
        <v>160</v>
      </c>
    </row>
    <row r="38" spans="1:18" x14ac:dyDescent="0.25">
      <c r="A38" t="s">
        <v>36</v>
      </c>
      <c r="B38" t="s">
        <v>315</v>
      </c>
      <c r="C38">
        <v>228</v>
      </c>
      <c r="D38">
        <v>25</v>
      </c>
      <c r="E38">
        <v>107</v>
      </c>
      <c r="F38">
        <v>191</v>
      </c>
      <c r="G38">
        <v>529</v>
      </c>
      <c r="I38">
        <v>100</v>
      </c>
      <c r="J38">
        <v>42</v>
      </c>
      <c r="K38">
        <v>180</v>
      </c>
      <c r="L38" s="21">
        <v>11</v>
      </c>
      <c r="M38" s="21">
        <v>109</v>
      </c>
      <c r="N38">
        <v>240</v>
      </c>
      <c r="O38">
        <f t="shared" si="0"/>
        <v>1762</v>
      </c>
      <c r="P38" t="s">
        <v>420</v>
      </c>
      <c r="Q38" s="21">
        <f t="shared" si="1"/>
        <v>18727.060000000001</v>
      </c>
      <c r="R38" t="s">
        <v>161</v>
      </c>
    </row>
    <row r="39" spans="1:18" x14ac:dyDescent="0.25">
      <c r="A39" t="s">
        <v>37</v>
      </c>
      <c r="B39" t="s">
        <v>316</v>
      </c>
      <c r="C39">
        <v>420</v>
      </c>
      <c r="D39">
        <v>11</v>
      </c>
      <c r="E39">
        <v>49</v>
      </c>
      <c r="F39">
        <v>239</v>
      </c>
      <c r="G39">
        <v>661</v>
      </c>
      <c r="I39">
        <v>220</v>
      </c>
      <c r="J39">
        <v>30</v>
      </c>
      <c r="K39">
        <v>300</v>
      </c>
      <c r="L39" s="21">
        <v>11</v>
      </c>
      <c r="M39" s="21">
        <v>109</v>
      </c>
      <c r="N39">
        <v>120</v>
      </c>
      <c r="O39">
        <f t="shared" si="0"/>
        <v>2170</v>
      </c>
      <c r="P39" t="s">
        <v>419</v>
      </c>
      <c r="Q39" s="21">
        <f t="shared" si="1"/>
        <v>23360.260000000002</v>
      </c>
      <c r="R39" t="s">
        <v>162</v>
      </c>
    </row>
    <row r="40" spans="1:18" x14ac:dyDescent="0.25">
      <c r="A40" t="s">
        <v>38</v>
      </c>
      <c r="B40" t="s">
        <v>317</v>
      </c>
      <c r="C40">
        <v>678</v>
      </c>
      <c r="D40">
        <v>37</v>
      </c>
      <c r="E40">
        <v>161</v>
      </c>
      <c r="F40">
        <v>668</v>
      </c>
      <c r="G40">
        <v>1852</v>
      </c>
      <c r="I40">
        <v>120</v>
      </c>
      <c r="J40">
        <v>60</v>
      </c>
      <c r="K40">
        <v>300</v>
      </c>
      <c r="L40" s="21">
        <v>40</v>
      </c>
      <c r="M40" s="21">
        <v>380</v>
      </c>
      <c r="N40">
        <v>240</v>
      </c>
      <c r="O40">
        <f t="shared" si="0"/>
        <v>4536</v>
      </c>
      <c r="P40" t="s">
        <v>424</v>
      </c>
      <c r="Q40" s="21">
        <f t="shared" si="1"/>
        <v>42536.670000000006</v>
      </c>
      <c r="R40" t="s">
        <v>163</v>
      </c>
    </row>
    <row r="41" spans="1:18" x14ac:dyDescent="0.25">
      <c r="A41" t="s">
        <v>39</v>
      </c>
      <c r="B41" t="s">
        <v>318</v>
      </c>
      <c r="C41">
        <v>450</v>
      </c>
      <c r="D41">
        <v>17</v>
      </c>
      <c r="E41">
        <v>73</v>
      </c>
      <c r="F41">
        <v>207</v>
      </c>
      <c r="G41">
        <v>573</v>
      </c>
      <c r="I41">
        <v>100</v>
      </c>
      <c r="J41">
        <v>6</v>
      </c>
      <c r="K41">
        <v>120</v>
      </c>
      <c r="L41" s="21">
        <v>11</v>
      </c>
      <c r="M41" s="21">
        <v>109</v>
      </c>
      <c r="N41">
        <v>240</v>
      </c>
      <c r="O41">
        <f t="shared" si="0"/>
        <v>1906</v>
      </c>
      <c r="P41" t="s">
        <v>419</v>
      </c>
      <c r="Q41" s="21">
        <f t="shared" si="1"/>
        <v>20750.620000000006</v>
      </c>
      <c r="R41" t="s">
        <v>164</v>
      </c>
    </row>
    <row r="42" spans="1:18" x14ac:dyDescent="0.25">
      <c r="A42" t="s">
        <v>40</v>
      </c>
      <c r="B42" t="s">
        <v>319</v>
      </c>
      <c r="C42">
        <v>30</v>
      </c>
      <c r="D42">
        <v>0</v>
      </c>
      <c r="E42">
        <v>0</v>
      </c>
      <c r="F42">
        <v>0</v>
      </c>
      <c r="G42">
        <v>0</v>
      </c>
      <c r="I42">
        <v>40</v>
      </c>
      <c r="L42" s="21">
        <v>0</v>
      </c>
      <c r="M42" s="21">
        <v>0</v>
      </c>
      <c r="O42">
        <f t="shared" si="0"/>
        <v>70</v>
      </c>
      <c r="P42" t="s">
        <v>423</v>
      </c>
      <c r="Q42" s="21">
        <f t="shared" si="1"/>
        <v>1394.8000000000002</v>
      </c>
      <c r="R42" t="s">
        <v>165</v>
      </c>
    </row>
    <row r="43" spans="1:18" x14ac:dyDescent="0.25">
      <c r="A43" t="s">
        <v>41</v>
      </c>
      <c r="B43" t="s">
        <v>320</v>
      </c>
      <c r="C43">
        <v>42</v>
      </c>
      <c r="D43">
        <v>5</v>
      </c>
      <c r="E43">
        <v>19</v>
      </c>
      <c r="F43">
        <v>64</v>
      </c>
      <c r="G43">
        <v>176</v>
      </c>
      <c r="I43">
        <v>20</v>
      </c>
      <c r="J43">
        <v>30</v>
      </c>
      <c r="K43">
        <v>60</v>
      </c>
      <c r="L43" s="21">
        <v>6</v>
      </c>
      <c r="M43" s="21">
        <v>54</v>
      </c>
      <c r="N43">
        <v>60</v>
      </c>
      <c r="O43">
        <f t="shared" si="0"/>
        <v>536</v>
      </c>
      <c r="P43" t="s">
        <v>414</v>
      </c>
      <c r="Q43" s="21">
        <f t="shared" si="1"/>
        <v>5220.38</v>
      </c>
      <c r="R43" t="s">
        <v>166</v>
      </c>
    </row>
    <row r="44" spans="1:18" x14ac:dyDescent="0.25">
      <c r="A44" t="s">
        <v>42</v>
      </c>
      <c r="B44" t="s">
        <v>321</v>
      </c>
      <c r="C44">
        <v>90</v>
      </c>
      <c r="D44">
        <v>10</v>
      </c>
      <c r="E44">
        <v>44</v>
      </c>
      <c r="F44">
        <v>80</v>
      </c>
      <c r="G44">
        <v>220</v>
      </c>
      <c r="I44">
        <v>60</v>
      </c>
      <c r="J44">
        <v>24</v>
      </c>
      <c r="K44">
        <v>120</v>
      </c>
      <c r="L44" s="21">
        <v>11</v>
      </c>
      <c r="M44" s="21">
        <v>109</v>
      </c>
      <c r="N44">
        <v>120</v>
      </c>
      <c r="O44">
        <f t="shared" si="0"/>
        <v>888</v>
      </c>
      <c r="P44" t="s">
        <v>415</v>
      </c>
      <c r="Q44" s="21">
        <f t="shared" si="1"/>
        <v>8906.5350000000017</v>
      </c>
      <c r="R44" t="s">
        <v>167</v>
      </c>
    </row>
    <row r="45" spans="1:18" x14ac:dyDescent="0.25">
      <c r="A45" t="s">
        <v>43</v>
      </c>
      <c r="B45" t="s">
        <v>322</v>
      </c>
      <c r="C45">
        <v>60</v>
      </c>
      <c r="D45">
        <v>7</v>
      </c>
      <c r="E45">
        <v>29</v>
      </c>
      <c r="F45">
        <v>32</v>
      </c>
      <c r="G45">
        <v>88</v>
      </c>
      <c r="I45">
        <v>40</v>
      </c>
      <c r="J45">
        <v>12</v>
      </c>
      <c r="K45">
        <v>60</v>
      </c>
      <c r="L45" s="21">
        <v>6</v>
      </c>
      <c r="M45" s="21">
        <v>54</v>
      </c>
      <c r="N45">
        <v>60</v>
      </c>
      <c r="O45">
        <f t="shared" si="0"/>
        <v>448</v>
      </c>
      <c r="P45" t="s">
        <v>417</v>
      </c>
      <c r="Q45" s="21">
        <f t="shared" si="1"/>
        <v>5114.5600000000004</v>
      </c>
      <c r="R45" t="s">
        <v>168</v>
      </c>
    </row>
    <row r="46" spans="1:18" x14ac:dyDescent="0.25">
      <c r="A46" t="s">
        <v>44</v>
      </c>
      <c r="B46" t="s">
        <v>323</v>
      </c>
      <c r="C46">
        <v>60</v>
      </c>
      <c r="D46">
        <v>6</v>
      </c>
      <c r="E46">
        <v>24</v>
      </c>
      <c r="F46">
        <v>64</v>
      </c>
      <c r="G46">
        <v>176</v>
      </c>
      <c r="I46">
        <v>100</v>
      </c>
      <c r="J46">
        <v>30</v>
      </c>
      <c r="K46">
        <v>120</v>
      </c>
      <c r="L46" s="21">
        <v>11</v>
      </c>
      <c r="M46" s="21">
        <v>109</v>
      </c>
      <c r="N46">
        <v>240</v>
      </c>
      <c r="O46">
        <f t="shared" si="0"/>
        <v>940</v>
      </c>
      <c r="P46" t="s">
        <v>416</v>
      </c>
      <c r="Q46" s="21">
        <f t="shared" si="1"/>
        <v>8628.2350000000006</v>
      </c>
      <c r="R46" t="s">
        <v>169</v>
      </c>
    </row>
    <row r="47" spans="1:18" x14ac:dyDescent="0.25">
      <c r="A47" t="s">
        <v>45</v>
      </c>
      <c r="B47" t="s">
        <v>324</v>
      </c>
      <c r="C47">
        <v>150</v>
      </c>
      <c r="D47">
        <v>3</v>
      </c>
      <c r="E47">
        <v>15</v>
      </c>
      <c r="F47">
        <v>64</v>
      </c>
      <c r="G47">
        <v>176</v>
      </c>
      <c r="I47">
        <v>80</v>
      </c>
      <c r="K47">
        <v>120</v>
      </c>
      <c r="L47" s="21">
        <v>6</v>
      </c>
      <c r="M47" s="21">
        <v>54</v>
      </c>
      <c r="N47">
        <v>120</v>
      </c>
      <c r="O47">
        <f t="shared" si="0"/>
        <v>788</v>
      </c>
      <c r="P47" t="s">
        <v>416</v>
      </c>
      <c r="Q47" s="21">
        <f t="shared" si="1"/>
        <v>7914.5</v>
      </c>
      <c r="R47" t="s">
        <v>170</v>
      </c>
    </row>
    <row r="48" spans="1:18" x14ac:dyDescent="0.25">
      <c r="A48" t="s">
        <v>46</v>
      </c>
      <c r="B48" t="s">
        <v>325</v>
      </c>
      <c r="C48">
        <v>180</v>
      </c>
      <c r="D48">
        <v>28</v>
      </c>
      <c r="E48">
        <v>122</v>
      </c>
      <c r="F48">
        <v>95</v>
      </c>
      <c r="G48">
        <v>265</v>
      </c>
      <c r="I48">
        <v>140</v>
      </c>
      <c r="J48">
        <v>60</v>
      </c>
      <c r="L48" s="21">
        <v>11</v>
      </c>
      <c r="M48" s="21">
        <v>109</v>
      </c>
      <c r="N48">
        <v>240</v>
      </c>
      <c r="O48">
        <f t="shared" si="0"/>
        <v>1250</v>
      </c>
      <c r="P48" t="s">
        <v>422</v>
      </c>
      <c r="Q48" s="21">
        <f t="shared" si="1"/>
        <v>16950.230000000003</v>
      </c>
      <c r="R48" t="s">
        <v>171</v>
      </c>
    </row>
    <row r="49" spans="1:18" x14ac:dyDescent="0.25">
      <c r="A49" t="s">
        <v>47</v>
      </c>
      <c r="B49" t="s">
        <v>326</v>
      </c>
      <c r="C49">
        <v>108</v>
      </c>
      <c r="D49">
        <v>28</v>
      </c>
      <c r="E49">
        <v>122</v>
      </c>
      <c r="F49">
        <v>175</v>
      </c>
      <c r="G49">
        <v>485</v>
      </c>
      <c r="I49">
        <v>100</v>
      </c>
      <c r="J49">
        <v>48</v>
      </c>
      <c r="K49">
        <v>240</v>
      </c>
      <c r="L49" s="21">
        <v>0</v>
      </c>
      <c r="M49" s="21">
        <v>0</v>
      </c>
      <c r="N49">
        <v>300</v>
      </c>
      <c r="O49">
        <f t="shared" si="0"/>
        <v>1606</v>
      </c>
      <c r="P49" t="s">
        <v>418</v>
      </c>
      <c r="Q49" s="21">
        <f t="shared" si="1"/>
        <v>16657.135000000002</v>
      </c>
      <c r="R49" t="s">
        <v>172</v>
      </c>
    </row>
    <row r="50" spans="1:18" x14ac:dyDescent="0.25">
      <c r="A50" t="s">
        <v>48</v>
      </c>
      <c r="B50" t="s">
        <v>327</v>
      </c>
      <c r="C50">
        <v>330</v>
      </c>
      <c r="D50">
        <v>17</v>
      </c>
      <c r="E50">
        <v>73</v>
      </c>
      <c r="F50">
        <v>159</v>
      </c>
      <c r="G50">
        <v>441</v>
      </c>
      <c r="I50">
        <v>200</v>
      </c>
      <c r="L50" s="21">
        <v>6</v>
      </c>
      <c r="M50" s="21">
        <v>54</v>
      </c>
      <c r="N50">
        <v>60</v>
      </c>
      <c r="O50">
        <f t="shared" si="0"/>
        <v>1340</v>
      </c>
      <c r="P50" t="s">
        <v>421</v>
      </c>
      <c r="Q50" s="21">
        <f t="shared" si="1"/>
        <v>17270.494999999999</v>
      </c>
      <c r="R50" t="s">
        <v>173</v>
      </c>
    </row>
    <row r="51" spans="1:18" x14ac:dyDescent="0.25">
      <c r="A51" t="s">
        <v>49</v>
      </c>
      <c r="B51" t="s">
        <v>328</v>
      </c>
      <c r="C51">
        <v>60</v>
      </c>
      <c r="D51">
        <v>2</v>
      </c>
      <c r="E51">
        <v>10</v>
      </c>
      <c r="F51">
        <v>16</v>
      </c>
      <c r="G51">
        <v>44</v>
      </c>
      <c r="I51">
        <v>20</v>
      </c>
      <c r="J51">
        <v>6</v>
      </c>
      <c r="K51">
        <v>60</v>
      </c>
      <c r="L51" s="21">
        <v>0</v>
      </c>
      <c r="M51" s="21">
        <v>0</v>
      </c>
      <c r="N51">
        <v>60</v>
      </c>
      <c r="O51">
        <f t="shared" si="0"/>
        <v>278</v>
      </c>
      <c r="P51" t="s">
        <v>423</v>
      </c>
      <c r="Q51" s="21">
        <f t="shared" si="1"/>
        <v>3146</v>
      </c>
      <c r="R51" t="s">
        <v>174</v>
      </c>
    </row>
    <row r="52" spans="1:18" x14ac:dyDescent="0.25">
      <c r="A52" t="s">
        <v>50</v>
      </c>
      <c r="B52" t="s">
        <v>329</v>
      </c>
      <c r="C52">
        <v>78</v>
      </c>
      <c r="D52">
        <v>5</v>
      </c>
      <c r="E52">
        <v>19</v>
      </c>
      <c r="F52">
        <v>32</v>
      </c>
      <c r="G52">
        <v>88</v>
      </c>
      <c r="L52" s="21">
        <v>0</v>
      </c>
      <c r="M52" s="21">
        <v>0</v>
      </c>
      <c r="N52">
        <v>120</v>
      </c>
      <c r="O52">
        <f t="shared" si="0"/>
        <v>342</v>
      </c>
      <c r="P52" t="s">
        <v>420</v>
      </c>
      <c r="Q52" s="21">
        <f t="shared" si="1"/>
        <v>3535.2900000000004</v>
      </c>
      <c r="R52" t="s">
        <v>175</v>
      </c>
    </row>
    <row r="53" spans="1:18" x14ac:dyDescent="0.25">
      <c r="A53" t="s">
        <v>51</v>
      </c>
      <c r="B53" t="s">
        <v>330</v>
      </c>
      <c r="C53">
        <v>90</v>
      </c>
      <c r="D53">
        <v>9</v>
      </c>
      <c r="E53">
        <v>39</v>
      </c>
      <c r="F53">
        <v>32</v>
      </c>
      <c r="G53">
        <v>88</v>
      </c>
      <c r="I53">
        <v>40</v>
      </c>
      <c r="J53">
        <v>6</v>
      </c>
      <c r="K53">
        <v>60</v>
      </c>
      <c r="L53" s="21">
        <v>6</v>
      </c>
      <c r="M53" s="21">
        <v>54</v>
      </c>
      <c r="O53">
        <f t="shared" si="0"/>
        <v>424</v>
      </c>
      <c r="P53" t="s">
        <v>421</v>
      </c>
      <c r="Q53" s="21">
        <f t="shared" si="1"/>
        <v>5692.0599999999995</v>
      </c>
      <c r="R53" t="s">
        <v>176</v>
      </c>
    </row>
    <row r="54" spans="1:18" x14ac:dyDescent="0.25">
      <c r="A54" t="s">
        <v>52</v>
      </c>
      <c r="B54" t="s">
        <v>331</v>
      </c>
      <c r="C54">
        <v>180</v>
      </c>
      <c r="D54">
        <v>17</v>
      </c>
      <c r="E54">
        <v>73</v>
      </c>
      <c r="F54">
        <v>48</v>
      </c>
      <c r="G54">
        <v>132</v>
      </c>
      <c r="J54">
        <v>48</v>
      </c>
      <c r="L54" s="21">
        <v>0</v>
      </c>
      <c r="M54" s="21">
        <v>0</v>
      </c>
      <c r="O54">
        <f t="shared" si="0"/>
        <v>498</v>
      </c>
      <c r="P54" t="s">
        <v>423</v>
      </c>
      <c r="Q54" s="21">
        <f t="shared" si="1"/>
        <v>9513.57</v>
      </c>
      <c r="R54" t="s">
        <v>177</v>
      </c>
    </row>
    <row r="55" spans="1:18" x14ac:dyDescent="0.25">
      <c r="A55" t="s">
        <v>53</v>
      </c>
      <c r="B55" t="s">
        <v>332</v>
      </c>
      <c r="C55">
        <v>78</v>
      </c>
      <c r="D55">
        <v>20</v>
      </c>
      <c r="E55">
        <v>88</v>
      </c>
      <c r="F55">
        <v>64</v>
      </c>
      <c r="G55">
        <v>176</v>
      </c>
      <c r="I55">
        <v>80</v>
      </c>
      <c r="J55">
        <v>42</v>
      </c>
      <c r="K55">
        <v>120</v>
      </c>
      <c r="L55" s="21">
        <v>6</v>
      </c>
      <c r="M55" s="21">
        <v>54</v>
      </c>
      <c r="N55">
        <v>180</v>
      </c>
      <c r="O55">
        <f t="shared" si="0"/>
        <v>908</v>
      </c>
      <c r="P55" t="s">
        <v>417</v>
      </c>
      <c r="Q55" s="21">
        <f t="shared" si="1"/>
        <v>11127.050000000001</v>
      </c>
      <c r="R55" t="s">
        <v>178</v>
      </c>
    </row>
    <row r="56" spans="1:18" x14ac:dyDescent="0.25">
      <c r="A56" t="s">
        <v>54</v>
      </c>
      <c r="B56" t="s">
        <v>333</v>
      </c>
      <c r="C56">
        <v>30</v>
      </c>
      <c r="D56">
        <v>6</v>
      </c>
      <c r="E56">
        <v>24</v>
      </c>
      <c r="F56">
        <v>48</v>
      </c>
      <c r="G56">
        <v>132</v>
      </c>
      <c r="K56">
        <v>60</v>
      </c>
      <c r="L56" s="21">
        <v>11</v>
      </c>
      <c r="M56" s="21">
        <v>109</v>
      </c>
      <c r="O56">
        <f t="shared" si="0"/>
        <v>420</v>
      </c>
      <c r="P56" t="s">
        <v>423</v>
      </c>
      <c r="Q56" s="21">
        <f t="shared" si="1"/>
        <v>3415.335</v>
      </c>
      <c r="R56" t="s">
        <v>179</v>
      </c>
    </row>
    <row r="57" spans="1:18" x14ac:dyDescent="0.25">
      <c r="A57" t="s">
        <v>55</v>
      </c>
      <c r="B57" t="s">
        <v>334</v>
      </c>
      <c r="C57">
        <v>264</v>
      </c>
      <c r="D57">
        <v>6</v>
      </c>
      <c r="E57">
        <v>24</v>
      </c>
      <c r="F57">
        <v>80</v>
      </c>
      <c r="G57">
        <v>220</v>
      </c>
      <c r="I57">
        <v>40</v>
      </c>
      <c r="J57">
        <v>12</v>
      </c>
      <c r="L57" s="21">
        <v>11</v>
      </c>
      <c r="M57" s="21">
        <v>109</v>
      </c>
      <c r="N57">
        <v>120</v>
      </c>
      <c r="O57">
        <f t="shared" si="0"/>
        <v>886</v>
      </c>
      <c r="P57" t="s">
        <v>424</v>
      </c>
      <c r="Q57" s="21">
        <f t="shared" si="1"/>
        <v>10389.775000000001</v>
      </c>
      <c r="R57" t="s">
        <v>180</v>
      </c>
    </row>
    <row r="58" spans="1:18" x14ac:dyDescent="0.25">
      <c r="A58" t="s">
        <v>56</v>
      </c>
      <c r="B58" t="s">
        <v>335</v>
      </c>
      <c r="C58">
        <v>300</v>
      </c>
      <c r="D58">
        <v>51</v>
      </c>
      <c r="E58">
        <v>219</v>
      </c>
      <c r="F58">
        <v>143</v>
      </c>
      <c r="G58">
        <v>397</v>
      </c>
      <c r="I58">
        <v>80</v>
      </c>
      <c r="J58">
        <v>60</v>
      </c>
      <c r="K58">
        <v>180</v>
      </c>
      <c r="L58" s="21">
        <v>23</v>
      </c>
      <c r="M58" s="21">
        <v>217</v>
      </c>
      <c r="N58">
        <v>180</v>
      </c>
      <c r="O58">
        <f t="shared" si="0"/>
        <v>1850</v>
      </c>
      <c r="P58" t="s">
        <v>417</v>
      </c>
      <c r="Q58" s="21">
        <f t="shared" si="1"/>
        <v>24563.66</v>
      </c>
      <c r="R58" t="s">
        <v>181</v>
      </c>
    </row>
    <row r="59" spans="1:18" x14ac:dyDescent="0.25">
      <c r="A59" t="s">
        <v>57</v>
      </c>
      <c r="B59" t="s">
        <v>336</v>
      </c>
      <c r="C59">
        <v>180</v>
      </c>
      <c r="D59">
        <v>40</v>
      </c>
      <c r="E59">
        <v>170</v>
      </c>
      <c r="F59">
        <v>286</v>
      </c>
      <c r="G59">
        <v>794</v>
      </c>
      <c r="I59">
        <v>40</v>
      </c>
      <c r="J59">
        <v>60</v>
      </c>
      <c r="K59">
        <v>180</v>
      </c>
      <c r="L59" s="21">
        <v>23</v>
      </c>
      <c r="M59" s="21">
        <v>217</v>
      </c>
      <c r="N59">
        <v>60</v>
      </c>
      <c r="O59">
        <f t="shared" si="0"/>
        <v>2050</v>
      </c>
      <c r="P59" t="s">
        <v>418</v>
      </c>
      <c r="Q59" s="21">
        <f t="shared" si="1"/>
        <v>21426.624999999996</v>
      </c>
      <c r="R59" t="s">
        <v>182</v>
      </c>
    </row>
    <row r="60" spans="1:18" x14ac:dyDescent="0.25">
      <c r="A60" t="s">
        <v>58</v>
      </c>
      <c r="B60" t="s">
        <v>337</v>
      </c>
      <c r="C60">
        <v>300</v>
      </c>
      <c r="D60">
        <v>11</v>
      </c>
      <c r="E60">
        <v>49</v>
      </c>
      <c r="F60">
        <v>95</v>
      </c>
      <c r="G60">
        <v>265</v>
      </c>
      <c r="I60">
        <v>120</v>
      </c>
      <c r="J60">
        <v>30</v>
      </c>
      <c r="K60">
        <v>60</v>
      </c>
      <c r="L60" s="21">
        <v>23</v>
      </c>
      <c r="M60" s="21">
        <v>217</v>
      </c>
      <c r="N60">
        <v>60</v>
      </c>
      <c r="O60">
        <f t="shared" si="0"/>
        <v>1230</v>
      </c>
      <c r="P60" t="s">
        <v>422</v>
      </c>
      <c r="Q60" s="21">
        <f t="shared" si="1"/>
        <v>15273.060000000001</v>
      </c>
      <c r="R60" t="s">
        <v>183</v>
      </c>
    </row>
    <row r="61" spans="1:18" x14ac:dyDescent="0.25">
      <c r="A61" t="s">
        <v>59</v>
      </c>
      <c r="B61" t="s">
        <v>338</v>
      </c>
      <c r="C61">
        <v>90</v>
      </c>
      <c r="D61">
        <v>9</v>
      </c>
      <c r="E61">
        <v>39</v>
      </c>
      <c r="F61">
        <v>80</v>
      </c>
      <c r="G61">
        <v>220</v>
      </c>
      <c r="I61">
        <v>80</v>
      </c>
      <c r="J61">
        <v>30</v>
      </c>
      <c r="K61">
        <v>180</v>
      </c>
      <c r="L61" s="21">
        <v>11</v>
      </c>
      <c r="M61" s="21">
        <v>109</v>
      </c>
      <c r="O61">
        <f t="shared" si="0"/>
        <v>848</v>
      </c>
      <c r="P61" t="s">
        <v>415</v>
      </c>
      <c r="Q61" s="21">
        <f t="shared" si="1"/>
        <v>9163.385000000002</v>
      </c>
      <c r="R61" t="s">
        <v>184</v>
      </c>
    </row>
    <row r="62" spans="1:18" x14ac:dyDescent="0.25">
      <c r="A62" t="s">
        <v>60</v>
      </c>
      <c r="B62" t="s">
        <v>339</v>
      </c>
      <c r="C62">
        <v>150</v>
      </c>
      <c r="D62">
        <v>6</v>
      </c>
      <c r="E62">
        <v>24</v>
      </c>
      <c r="F62">
        <v>64</v>
      </c>
      <c r="G62">
        <v>176</v>
      </c>
      <c r="I62">
        <v>120</v>
      </c>
      <c r="J62">
        <v>30</v>
      </c>
      <c r="K62">
        <v>240</v>
      </c>
      <c r="L62" s="21">
        <v>17</v>
      </c>
      <c r="M62" s="21">
        <v>163</v>
      </c>
      <c r="N62">
        <v>120</v>
      </c>
      <c r="O62">
        <f t="shared" si="0"/>
        <v>1110</v>
      </c>
      <c r="P62" t="s">
        <v>415</v>
      </c>
      <c r="Q62" s="21">
        <f t="shared" si="1"/>
        <v>11412.885</v>
      </c>
      <c r="R62" t="s">
        <v>185</v>
      </c>
    </row>
    <row r="63" spans="1:18" x14ac:dyDescent="0.25">
      <c r="A63" t="s">
        <v>62</v>
      </c>
      <c r="B63" t="s">
        <v>405</v>
      </c>
      <c r="C63">
        <v>660</v>
      </c>
      <c r="D63">
        <v>11</v>
      </c>
      <c r="E63">
        <v>49</v>
      </c>
      <c r="F63">
        <v>239</v>
      </c>
      <c r="G63">
        <v>661</v>
      </c>
      <c r="J63">
        <v>30</v>
      </c>
      <c r="K63">
        <v>300</v>
      </c>
      <c r="L63" s="21">
        <v>23</v>
      </c>
      <c r="M63" s="21">
        <v>217</v>
      </c>
      <c r="N63">
        <v>300</v>
      </c>
      <c r="O63">
        <f t="shared" si="0"/>
        <v>2490</v>
      </c>
      <c r="P63" t="s">
        <v>424</v>
      </c>
      <c r="Q63" s="21">
        <f t="shared" si="1"/>
        <v>25704.36</v>
      </c>
      <c r="R63" t="s">
        <v>187</v>
      </c>
    </row>
    <row r="64" spans="1:18" x14ac:dyDescent="0.25">
      <c r="A64" t="s">
        <v>64</v>
      </c>
      <c r="B64" t="s">
        <v>406</v>
      </c>
      <c r="C64">
        <v>708</v>
      </c>
      <c r="D64">
        <v>45</v>
      </c>
      <c r="E64">
        <v>195</v>
      </c>
      <c r="F64">
        <v>318</v>
      </c>
      <c r="G64">
        <v>882</v>
      </c>
      <c r="I64">
        <v>200</v>
      </c>
      <c r="K64">
        <v>300</v>
      </c>
      <c r="L64" s="21">
        <v>46</v>
      </c>
      <c r="M64" s="21">
        <v>434</v>
      </c>
      <c r="N64">
        <v>420</v>
      </c>
      <c r="O64">
        <f t="shared" si="0"/>
        <v>3548</v>
      </c>
      <c r="P64" t="s">
        <v>420</v>
      </c>
      <c r="Q64" s="21">
        <f t="shared" si="1"/>
        <v>38354.03</v>
      </c>
      <c r="R64" t="s">
        <v>189</v>
      </c>
    </row>
    <row r="65" spans="1:18" x14ac:dyDescent="0.25">
      <c r="A65" t="s">
        <v>65</v>
      </c>
      <c r="B65" t="s">
        <v>407</v>
      </c>
      <c r="C65">
        <v>540</v>
      </c>
      <c r="D65">
        <v>40</v>
      </c>
      <c r="E65">
        <v>170</v>
      </c>
      <c r="F65">
        <v>286</v>
      </c>
      <c r="G65">
        <v>794</v>
      </c>
      <c r="I65">
        <v>160</v>
      </c>
      <c r="J65">
        <v>42</v>
      </c>
      <c r="K65">
        <v>180</v>
      </c>
      <c r="L65" s="21">
        <v>23</v>
      </c>
      <c r="M65" s="21">
        <v>217</v>
      </c>
      <c r="N65">
        <v>180</v>
      </c>
      <c r="O65">
        <f t="shared" si="0"/>
        <v>2632</v>
      </c>
      <c r="P65" t="s">
        <v>421</v>
      </c>
      <c r="Q65" s="21">
        <f t="shared" si="1"/>
        <v>31234.224999999999</v>
      </c>
      <c r="R65" t="s">
        <v>190</v>
      </c>
    </row>
    <row r="66" spans="1:18" x14ac:dyDescent="0.25">
      <c r="A66" t="s">
        <v>66</v>
      </c>
      <c r="B66" t="s">
        <v>408</v>
      </c>
      <c r="C66">
        <v>330</v>
      </c>
      <c r="D66">
        <v>57</v>
      </c>
      <c r="E66">
        <v>243</v>
      </c>
      <c r="F66">
        <v>191</v>
      </c>
      <c r="G66">
        <v>529</v>
      </c>
      <c r="I66">
        <v>100</v>
      </c>
      <c r="J66">
        <v>90</v>
      </c>
      <c r="L66" s="21">
        <v>29</v>
      </c>
      <c r="M66" s="21">
        <v>271</v>
      </c>
      <c r="N66">
        <v>180</v>
      </c>
      <c r="O66">
        <f t="shared" si="0"/>
        <v>2020</v>
      </c>
      <c r="P66" t="s">
        <v>424</v>
      </c>
      <c r="Q66" s="21">
        <f t="shared" si="1"/>
        <v>27870.37</v>
      </c>
      <c r="R66" t="s">
        <v>191</v>
      </c>
    </row>
    <row r="67" spans="1:18" x14ac:dyDescent="0.25">
      <c r="A67" t="s">
        <v>67</v>
      </c>
      <c r="B67" t="s">
        <v>340</v>
      </c>
      <c r="C67">
        <v>12</v>
      </c>
      <c r="D67">
        <v>2</v>
      </c>
      <c r="E67">
        <v>10</v>
      </c>
      <c r="F67">
        <v>32</v>
      </c>
      <c r="G67">
        <v>88</v>
      </c>
      <c r="J67">
        <v>12</v>
      </c>
      <c r="K67">
        <v>120</v>
      </c>
      <c r="L67" s="21">
        <v>0</v>
      </c>
      <c r="M67" s="21">
        <v>0</v>
      </c>
      <c r="O67">
        <f t="shared" ref="O67:O130" si="2">+SUM(C67:N67)</f>
        <v>276</v>
      </c>
      <c r="P67" t="s">
        <v>414</v>
      </c>
      <c r="Q67" s="21">
        <f t="shared" si="1"/>
        <v>2347.62</v>
      </c>
      <c r="R67" t="s">
        <v>192</v>
      </c>
    </row>
    <row r="68" spans="1:18" x14ac:dyDescent="0.25">
      <c r="A68" t="s">
        <v>68</v>
      </c>
      <c r="B68" t="s">
        <v>341</v>
      </c>
      <c r="C68">
        <v>18</v>
      </c>
      <c r="D68">
        <v>2</v>
      </c>
      <c r="E68">
        <v>10</v>
      </c>
      <c r="F68">
        <v>0</v>
      </c>
      <c r="G68">
        <v>0</v>
      </c>
      <c r="J68">
        <v>12</v>
      </c>
      <c r="L68" s="21">
        <v>6</v>
      </c>
      <c r="M68" s="21">
        <v>54</v>
      </c>
      <c r="O68">
        <f t="shared" si="2"/>
        <v>102</v>
      </c>
      <c r="P68" t="s">
        <v>423</v>
      </c>
      <c r="Q68" s="21">
        <f t="shared" ref="Q68:Q131" si="3">+SUMPRODUCT($C$1:$N$1,C68:N68)</f>
        <v>1515.03</v>
      </c>
      <c r="R68" t="s">
        <v>193</v>
      </c>
    </row>
    <row r="69" spans="1:18" x14ac:dyDescent="0.25">
      <c r="A69" t="s">
        <v>69</v>
      </c>
      <c r="B69" t="s">
        <v>342</v>
      </c>
      <c r="C69">
        <v>120</v>
      </c>
      <c r="D69">
        <v>3</v>
      </c>
      <c r="E69">
        <v>15</v>
      </c>
      <c r="F69">
        <v>239</v>
      </c>
      <c r="G69">
        <v>661</v>
      </c>
      <c r="I69">
        <v>40</v>
      </c>
      <c r="K69">
        <v>180</v>
      </c>
      <c r="L69" s="21">
        <v>0</v>
      </c>
      <c r="M69" s="21">
        <v>0</v>
      </c>
      <c r="N69">
        <v>60</v>
      </c>
      <c r="O69">
        <f t="shared" si="2"/>
        <v>1318</v>
      </c>
      <c r="P69" t="s">
        <v>418</v>
      </c>
      <c r="Q69" s="21">
        <f t="shared" si="3"/>
        <v>9556.5249999999996</v>
      </c>
      <c r="R69" t="s">
        <v>194</v>
      </c>
    </row>
    <row r="70" spans="1:18" x14ac:dyDescent="0.25">
      <c r="A70" t="s">
        <v>70</v>
      </c>
      <c r="B70" t="s">
        <v>343</v>
      </c>
      <c r="C70">
        <v>60</v>
      </c>
      <c r="D70">
        <v>3</v>
      </c>
      <c r="E70">
        <v>15</v>
      </c>
      <c r="F70">
        <v>80</v>
      </c>
      <c r="G70">
        <v>220</v>
      </c>
      <c r="I70">
        <v>20</v>
      </c>
      <c r="J70">
        <v>12</v>
      </c>
      <c r="K70">
        <v>180</v>
      </c>
      <c r="L70" s="21">
        <v>0</v>
      </c>
      <c r="M70" s="21">
        <v>0</v>
      </c>
      <c r="O70">
        <f t="shared" si="2"/>
        <v>590</v>
      </c>
      <c r="P70" t="s">
        <v>416</v>
      </c>
      <c r="Q70" s="21">
        <f t="shared" si="3"/>
        <v>5163.95</v>
      </c>
      <c r="R70" t="s">
        <v>195</v>
      </c>
    </row>
    <row r="71" spans="1:18" x14ac:dyDescent="0.25">
      <c r="A71" t="s">
        <v>71</v>
      </c>
      <c r="B71" t="s">
        <v>344</v>
      </c>
      <c r="C71">
        <v>750</v>
      </c>
      <c r="D71">
        <v>79</v>
      </c>
      <c r="E71">
        <v>341</v>
      </c>
      <c r="F71">
        <v>557</v>
      </c>
      <c r="G71">
        <v>1543</v>
      </c>
      <c r="I71">
        <v>200</v>
      </c>
      <c r="J71">
        <v>84</v>
      </c>
      <c r="K71">
        <v>240</v>
      </c>
      <c r="L71" s="21">
        <v>29</v>
      </c>
      <c r="M71" s="21">
        <v>271</v>
      </c>
      <c r="N71">
        <v>840</v>
      </c>
      <c r="O71">
        <f t="shared" si="2"/>
        <v>4934</v>
      </c>
      <c r="P71" t="s">
        <v>421</v>
      </c>
      <c r="Q71" s="21">
        <f t="shared" si="3"/>
        <v>53196.44000000001</v>
      </c>
      <c r="R71" t="s">
        <v>196</v>
      </c>
    </row>
    <row r="72" spans="1:18" x14ac:dyDescent="0.25">
      <c r="A72" t="s">
        <v>246</v>
      </c>
      <c r="B72" t="s">
        <v>345</v>
      </c>
      <c r="C72">
        <v>150</v>
      </c>
      <c r="D72">
        <v>17</v>
      </c>
      <c r="E72">
        <v>73</v>
      </c>
      <c r="F72">
        <v>80</v>
      </c>
      <c r="G72">
        <v>220</v>
      </c>
      <c r="J72">
        <v>30</v>
      </c>
      <c r="K72">
        <v>60</v>
      </c>
      <c r="L72" s="21">
        <v>17</v>
      </c>
      <c r="M72" s="21">
        <v>163</v>
      </c>
      <c r="N72">
        <v>240</v>
      </c>
      <c r="O72">
        <f t="shared" si="2"/>
        <v>1050</v>
      </c>
      <c r="P72" t="s">
        <v>424</v>
      </c>
      <c r="Q72" s="21">
        <f t="shared" si="3"/>
        <v>10916.895</v>
      </c>
      <c r="R72" t="s">
        <v>256</v>
      </c>
    </row>
    <row r="73" spans="1:18" x14ac:dyDescent="0.25">
      <c r="A73" t="s">
        <v>72</v>
      </c>
      <c r="B73" t="s">
        <v>346</v>
      </c>
      <c r="C73">
        <v>90</v>
      </c>
      <c r="D73">
        <v>11</v>
      </c>
      <c r="E73">
        <v>49</v>
      </c>
      <c r="F73">
        <v>95</v>
      </c>
      <c r="G73">
        <v>265</v>
      </c>
      <c r="I73">
        <v>100</v>
      </c>
      <c r="J73">
        <v>24</v>
      </c>
      <c r="K73">
        <v>120</v>
      </c>
      <c r="L73" s="21">
        <v>11</v>
      </c>
      <c r="M73" s="21">
        <v>109</v>
      </c>
      <c r="N73">
        <v>60</v>
      </c>
      <c r="O73">
        <f t="shared" si="2"/>
        <v>934</v>
      </c>
      <c r="P73" t="s">
        <v>416</v>
      </c>
      <c r="Q73" s="21">
        <f t="shared" si="3"/>
        <v>9906.1600000000017</v>
      </c>
      <c r="R73" t="s">
        <v>197</v>
      </c>
    </row>
    <row r="74" spans="1:18" x14ac:dyDescent="0.25">
      <c r="A74" t="s">
        <v>247</v>
      </c>
      <c r="B74" t="s">
        <v>347</v>
      </c>
      <c r="C74">
        <v>60</v>
      </c>
      <c r="D74">
        <v>12</v>
      </c>
      <c r="E74">
        <v>54</v>
      </c>
      <c r="F74">
        <v>48</v>
      </c>
      <c r="G74">
        <v>132</v>
      </c>
      <c r="J74">
        <v>6</v>
      </c>
      <c r="L74" s="21">
        <v>11</v>
      </c>
      <c r="M74" s="21">
        <v>109</v>
      </c>
      <c r="O74">
        <f t="shared" si="2"/>
        <v>432</v>
      </c>
      <c r="P74" t="s">
        <v>420</v>
      </c>
      <c r="Q74" s="21">
        <f t="shared" si="3"/>
        <v>5134.6350000000002</v>
      </c>
      <c r="R74" t="s">
        <v>257</v>
      </c>
    </row>
    <row r="75" spans="1:18" x14ac:dyDescent="0.25">
      <c r="A75" t="s">
        <v>248</v>
      </c>
      <c r="B75" t="s">
        <v>348</v>
      </c>
      <c r="C75">
        <v>18</v>
      </c>
      <c r="D75">
        <v>5</v>
      </c>
      <c r="E75">
        <v>19</v>
      </c>
      <c r="F75">
        <v>16</v>
      </c>
      <c r="G75">
        <v>44</v>
      </c>
      <c r="I75">
        <v>20</v>
      </c>
      <c r="J75">
        <v>12</v>
      </c>
      <c r="K75">
        <v>60</v>
      </c>
      <c r="L75" s="21">
        <v>6</v>
      </c>
      <c r="M75" s="21">
        <v>54</v>
      </c>
      <c r="O75">
        <f t="shared" si="2"/>
        <v>254</v>
      </c>
      <c r="P75" t="s">
        <v>421</v>
      </c>
      <c r="Q75" s="21">
        <f t="shared" si="3"/>
        <v>2911.04</v>
      </c>
      <c r="R75" t="s">
        <v>258</v>
      </c>
    </row>
    <row r="76" spans="1:18" x14ac:dyDescent="0.25">
      <c r="A76" t="s">
        <v>249</v>
      </c>
      <c r="B76" t="s">
        <v>349</v>
      </c>
      <c r="C76">
        <v>72</v>
      </c>
      <c r="D76">
        <v>7</v>
      </c>
      <c r="E76">
        <v>29</v>
      </c>
      <c r="F76">
        <v>111</v>
      </c>
      <c r="G76">
        <v>309</v>
      </c>
      <c r="I76">
        <v>20</v>
      </c>
      <c r="J76">
        <v>24</v>
      </c>
      <c r="K76">
        <v>120</v>
      </c>
      <c r="L76" s="21">
        <v>17</v>
      </c>
      <c r="M76" s="21">
        <v>163</v>
      </c>
      <c r="N76">
        <v>60</v>
      </c>
      <c r="O76">
        <f t="shared" si="2"/>
        <v>932</v>
      </c>
      <c r="P76" t="s">
        <v>422</v>
      </c>
      <c r="Q76" s="21">
        <f t="shared" si="3"/>
        <v>7815.83</v>
      </c>
      <c r="R76" t="s">
        <v>259</v>
      </c>
    </row>
    <row r="77" spans="1:18" x14ac:dyDescent="0.25">
      <c r="A77" t="s">
        <v>250</v>
      </c>
      <c r="B77" t="s">
        <v>350</v>
      </c>
      <c r="C77">
        <v>96</v>
      </c>
      <c r="D77">
        <v>11</v>
      </c>
      <c r="E77">
        <v>49</v>
      </c>
      <c r="F77">
        <v>64</v>
      </c>
      <c r="G77">
        <v>176</v>
      </c>
      <c r="I77">
        <v>160</v>
      </c>
      <c r="J77">
        <v>18</v>
      </c>
      <c r="K77">
        <v>120</v>
      </c>
      <c r="L77" s="21">
        <v>11</v>
      </c>
      <c r="M77" s="21">
        <v>109</v>
      </c>
      <c r="N77">
        <v>120</v>
      </c>
      <c r="O77">
        <f t="shared" si="2"/>
        <v>934</v>
      </c>
      <c r="P77" t="s">
        <v>422</v>
      </c>
      <c r="Q77" s="21">
        <f t="shared" si="3"/>
        <v>10584.145000000004</v>
      </c>
      <c r="R77" t="s">
        <v>260</v>
      </c>
    </row>
    <row r="78" spans="1:18" x14ac:dyDescent="0.25">
      <c r="A78" t="s">
        <v>73</v>
      </c>
      <c r="B78" t="s">
        <v>351</v>
      </c>
      <c r="C78">
        <v>90</v>
      </c>
      <c r="D78">
        <v>5</v>
      </c>
      <c r="E78">
        <v>19</v>
      </c>
      <c r="F78">
        <v>64</v>
      </c>
      <c r="G78">
        <v>176</v>
      </c>
      <c r="J78">
        <v>12</v>
      </c>
      <c r="K78">
        <v>60</v>
      </c>
      <c r="L78" s="21">
        <v>6</v>
      </c>
      <c r="M78" s="21">
        <v>54</v>
      </c>
      <c r="N78">
        <v>120</v>
      </c>
      <c r="O78">
        <f t="shared" si="2"/>
        <v>606</v>
      </c>
      <c r="P78" t="s">
        <v>414</v>
      </c>
      <c r="Q78" s="21">
        <f t="shared" si="3"/>
        <v>5445.66</v>
      </c>
      <c r="R78" t="s">
        <v>198</v>
      </c>
    </row>
    <row r="79" spans="1:18" x14ac:dyDescent="0.25">
      <c r="A79" t="s">
        <v>74</v>
      </c>
      <c r="B79" t="s">
        <v>352</v>
      </c>
      <c r="C79">
        <v>30</v>
      </c>
      <c r="D79">
        <v>11</v>
      </c>
      <c r="E79">
        <v>49</v>
      </c>
      <c r="F79">
        <v>64</v>
      </c>
      <c r="G79">
        <v>176</v>
      </c>
      <c r="I79">
        <v>60</v>
      </c>
      <c r="J79">
        <v>12</v>
      </c>
      <c r="K79">
        <v>60</v>
      </c>
      <c r="L79" s="21">
        <v>11</v>
      </c>
      <c r="M79" s="21">
        <v>109</v>
      </c>
      <c r="O79">
        <f t="shared" si="2"/>
        <v>582</v>
      </c>
      <c r="P79" t="s">
        <v>415</v>
      </c>
      <c r="Q79" s="21">
        <f t="shared" si="3"/>
        <v>6261.585</v>
      </c>
      <c r="R79" t="s">
        <v>199</v>
      </c>
    </row>
    <row r="80" spans="1:18" x14ac:dyDescent="0.25">
      <c r="A80" t="s">
        <v>75</v>
      </c>
      <c r="B80" t="s">
        <v>353</v>
      </c>
      <c r="C80">
        <v>120</v>
      </c>
      <c r="D80">
        <v>23</v>
      </c>
      <c r="E80">
        <v>97</v>
      </c>
      <c r="F80">
        <v>48</v>
      </c>
      <c r="G80">
        <v>132</v>
      </c>
      <c r="J80">
        <v>18</v>
      </c>
      <c r="K80">
        <v>60</v>
      </c>
      <c r="L80" s="21">
        <v>23</v>
      </c>
      <c r="M80" s="21">
        <v>217</v>
      </c>
      <c r="O80">
        <f t="shared" si="2"/>
        <v>738</v>
      </c>
      <c r="P80" t="s">
        <v>415</v>
      </c>
      <c r="Q80" s="21">
        <f t="shared" si="3"/>
        <v>9556.3050000000021</v>
      </c>
      <c r="R80" t="s">
        <v>200</v>
      </c>
    </row>
    <row r="81" spans="1:18" x14ac:dyDescent="0.25">
      <c r="A81" t="s">
        <v>76</v>
      </c>
      <c r="B81" t="s">
        <v>354</v>
      </c>
      <c r="C81">
        <v>144</v>
      </c>
      <c r="D81">
        <v>24</v>
      </c>
      <c r="E81">
        <v>102</v>
      </c>
      <c r="F81">
        <v>143</v>
      </c>
      <c r="G81">
        <v>397</v>
      </c>
      <c r="I81">
        <v>60</v>
      </c>
      <c r="J81">
        <v>30</v>
      </c>
      <c r="K81">
        <v>180</v>
      </c>
      <c r="L81" s="21">
        <v>11</v>
      </c>
      <c r="M81" s="21">
        <v>109</v>
      </c>
      <c r="O81">
        <f t="shared" si="2"/>
        <v>1200</v>
      </c>
      <c r="P81" t="s">
        <v>418</v>
      </c>
      <c r="Q81" s="21">
        <f t="shared" si="3"/>
        <v>13691.37</v>
      </c>
      <c r="R81" t="s">
        <v>201</v>
      </c>
    </row>
    <row r="82" spans="1:18" x14ac:dyDescent="0.25">
      <c r="A82" t="s">
        <v>77</v>
      </c>
      <c r="B82" t="s">
        <v>355</v>
      </c>
      <c r="C82">
        <v>630</v>
      </c>
      <c r="D82">
        <v>23</v>
      </c>
      <c r="E82">
        <v>97</v>
      </c>
      <c r="F82">
        <v>318</v>
      </c>
      <c r="G82">
        <v>882</v>
      </c>
      <c r="I82">
        <v>160</v>
      </c>
      <c r="J82">
        <v>42</v>
      </c>
      <c r="K82">
        <v>240</v>
      </c>
      <c r="L82" s="21">
        <v>34</v>
      </c>
      <c r="M82" s="21">
        <v>326</v>
      </c>
      <c r="N82">
        <v>120</v>
      </c>
      <c r="O82">
        <f t="shared" si="2"/>
        <v>2872</v>
      </c>
      <c r="P82" t="s">
        <v>418</v>
      </c>
      <c r="Q82" s="21">
        <f t="shared" si="3"/>
        <v>31468.03</v>
      </c>
      <c r="R82" t="s">
        <v>202</v>
      </c>
    </row>
    <row r="83" spans="1:18" x14ac:dyDescent="0.25">
      <c r="A83" t="s">
        <v>78</v>
      </c>
      <c r="B83" t="s">
        <v>356</v>
      </c>
      <c r="C83">
        <v>42</v>
      </c>
      <c r="D83">
        <v>11</v>
      </c>
      <c r="E83">
        <v>49</v>
      </c>
      <c r="F83">
        <v>32</v>
      </c>
      <c r="G83">
        <v>88</v>
      </c>
      <c r="I83">
        <v>40</v>
      </c>
      <c r="J83">
        <v>30</v>
      </c>
      <c r="L83" s="21">
        <v>11</v>
      </c>
      <c r="M83" s="21">
        <v>109</v>
      </c>
      <c r="O83">
        <f t="shared" si="2"/>
        <v>412</v>
      </c>
      <c r="P83" t="s">
        <v>415</v>
      </c>
      <c r="Q83" s="21">
        <f t="shared" si="3"/>
        <v>5902.1050000000005</v>
      </c>
      <c r="R83" t="s">
        <v>203</v>
      </c>
    </row>
    <row r="84" spans="1:18" x14ac:dyDescent="0.25">
      <c r="A84" t="s">
        <v>79</v>
      </c>
      <c r="B84" t="s">
        <v>357</v>
      </c>
      <c r="C84">
        <v>90</v>
      </c>
      <c r="D84">
        <v>6</v>
      </c>
      <c r="E84">
        <v>24</v>
      </c>
      <c r="F84">
        <v>159</v>
      </c>
      <c r="G84">
        <v>441</v>
      </c>
      <c r="I84">
        <v>100</v>
      </c>
      <c r="J84">
        <v>12</v>
      </c>
      <c r="K84">
        <v>120</v>
      </c>
      <c r="L84" s="21">
        <v>6</v>
      </c>
      <c r="M84" s="21">
        <v>54</v>
      </c>
      <c r="N84">
        <v>180</v>
      </c>
      <c r="O84">
        <f t="shared" si="2"/>
        <v>1192</v>
      </c>
      <c r="P84" t="s">
        <v>415</v>
      </c>
      <c r="Q84" s="21">
        <f t="shared" si="3"/>
        <v>9840.9850000000006</v>
      </c>
      <c r="R84" t="s">
        <v>204</v>
      </c>
    </row>
    <row r="85" spans="1:18" x14ac:dyDescent="0.25">
      <c r="A85" t="s">
        <v>80</v>
      </c>
      <c r="B85" t="s">
        <v>358</v>
      </c>
      <c r="C85">
        <v>84</v>
      </c>
      <c r="D85">
        <v>10</v>
      </c>
      <c r="E85">
        <v>44</v>
      </c>
      <c r="F85">
        <v>111</v>
      </c>
      <c r="G85">
        <v>309</v>
      </c>
      <c r="I85">
        <v>20</v>
      </c>
      <c r="J85">
        <v>6</v>
      </c>
      <c r="K85">
        <v>60</v>
      </c>
      <c r="L85" s="21">
        <v>6</v>
      </c>
      <c r="M85" s="21">
        <v>54</v>
      </c>
      <c r="N85">
        <v>60</v>
      </c>
      <c r="O85">
        <f t="shared" si="2"/>
        <v>764</v>
      </c>
      <c r="P85" t="s">
        <v>417</v>
      </c>
      <c r="Q85" s="21">
        <f t="shared" si="3"/>
        <v>7090.3249999999998</v>
      </c>
      <c r="R85" t="s">
        <v>205</v>
      </c>
    </row>
    <row r="86" spans="1:18" x14ac:dyDescent="0.25">
      <c r="A86" t="s">
        <v>81</v>
      </c>
      <c r="B86" t="s">
        <v>359</v>
      </c>
      <c r="C86">
        <v>18</v>
      </c>
      <c r="D86">
        <v>1</v>
      </c>
      <c r="E86">
        <v>5</v>
      </c>
      <c r="F86">
        <v>32</v>
      </c>
      <c r="G86">
        <v>88</v>
      </c>
      <c r="I86">
        <v>40</v>
      </c>
      <c r="J86">
        <v>12</v>
      </c>
      <c r="K86">
        <v>60</v>
      </c>
      <c r="L86" s="21">
        <v>0</v>
      </c>
      <c r="M86" s="21">
        <v>0</v>
      </c>
      <c r="O86">
        <f t="shared" si="2"/>
        <v>256</v>
      </c>
      <c r="P86" t="s">
        <v>417</v>
      </c>
      <c r="Q86" s="21">
        <f t="shared" si="3"/>
        <v>2698.63</v>
      </c>
      <c r="R86" t="s">
        <v>206</v>
      </c>
    </row>
    <row r="87" spans="1:18" x14ac:dyDescent="0.25">
      <c r="A87" t="s">
        <v>82</v>
      </c>
      <c r="B87" t="s">
        <v>360</v>
      </c>
      <c r="D87">
        <v>5</v>
      </c>
      <c r="E87">
        <v>19</v>
      </c>
      <c r="F87">
        <v>32</v>
      </c>
      <c r="G87">
        <v>88</v>
      </c>
      <c r="I87">
        <v>40</v>
      </c>
      <c r="J87">
        <v>6</v>
      </c>
      <c r="K87">
        <v>60</v>
      </c>
      <c r="L87" s="21">
        <v>0</v>
      </c>
      <c r="M87" s="21">
        <v>0</v>
      </c>
      <c r="O87">
        <f t="shared" si="2"/>
        <v>250</v>
      </c>
      <c r="P87" t="s">
        <v>414</v>
      </c>
      <c r="Q87" s="21">
        <f t="shared" si="3"/>
        <v>2680.81</v>
      </c>
      <c r="R87" t="s">
        <v>207</v>
      </c>
    </row>
    <row r="88" spans="1:18" x14ac:dyDescent="0.25">
      <c r="A88" t="s">
        <v>83</v>
      </c>
      <c r="B88" t="s">
        <v>361</v>
      </c>
      <c r="C88">
        <v>180</v>
      </c>
      <c r="D88">
        <v>17</v>
      </c>
      <c r="E88">
        <v>73</v>
      </c>
      <c r="F88">
        <v>127</v>
      </c>
      <c r="G88">
        <v>353</v>
      </c>
      <c r="I88">
        <v>140</v>
      </c>
      <c r="J88">
        <v>30</v>
      </c>
      <c r="K88">
        <v>240</v>
      </c>
      <c r="L88" s="21">
        <v>17</v>
      </c>
      <c r="M88" s="21">
        <v>163</v>
      </c>
      <c r="N88">
        <v>120</v>
      </c>
      <c r="O88">
        <f t="shared" si="2"/>
        <v>1460</v>
      </c>
      <c r="P88" t="s">
        <v>417</v>
      </c>
      <c r="Q88" s="21">
        <f t="shared" si="3"/>
        <v>15576.77</v>
      </c>
      <c r="R88" t="s">
        <v>208</v>
      </c>
    </row>
    <row r="89" spans="1:18" x14ac:dyDescent="0.25">
      <c r="A89" t="s">
        <v>84</v>
      </c>
      <c r="B89" t="s">
        <v>362</v>
      </c>
      <c r="C89">
        <v>36</v>
      </c>
      <c r="D89">
        <v>7</v>
      </c>
      <c r="E89">
        <v>29</v>
      </c>
      <c r="F89">
        <v>48</v>
      </c>
      <c r="G89">
        <v>132</v>
      </c>
      <c r="I89">
        <v>40</v>
      </c>
      <c r="J89">
        <v>12</v>
      </c>
      <c r="K89">
        <v>60</v>
      </c>
      <c r="L89" s="21">
        <v>0</v>
      </c>
      <c r="M89" s="21">
        <v>0</v>
      </c>
      <c r="O89">
        <f t="shared" si="2"/>
        <v>364</v>
      </c>
      <c r="P89" t="s">
        <v>416</v>
      </c>
      <c r="Q89" s="21">
        <f t="shared" si="3"/>
        <v>4367.7699999999995</v>
      </c>
      <c r="R89" t="s">
        <v>209</v>
      </c>
    </row>
    <row r="90" spans="1:18" x14ac:dyDescent="0.25">
      <c r="A90" t="s">
        <v>251</v>
      </c>
      <c r="B90" t="s">
        <v>363</v>
      </c>
      <c r="C90">
        <v>180</v>
      </c>
      <c r="D90">
        <v>18</v>
      </c>
      <c r="E90">
        <v>78</v>
      </c>
      <c r="F90">
        <v>48</v>
      </c>
      <c r="G90">
        <v>132</v>
      </c>
      <c r="I90">
        <v>40</v>
      </c>
      <c r="J90">
        <v>48</v>
      </c>
      <c r="K90">
        <v>180</v>
      </c>
      <c r="L90" s="21">
        <v>6</v>
      </c>
      <c r="M90" s="21">
        <v>54</v>
      </c>
      <c r="N90">
        <v>120</v>
      </c>
      <c r="O90">
        <f t="shared" si="2"/>
        <v>904</v>
      </c>
      <c r="P90" t="s">
        <v>424</v>
      </c>
      <c r="Q90" s="21">
        <f t="shared" si="3"/>
        <v>12208.570000000003</v>
      </c>
      <c r="R90" t="s">
        <v>261</v>
      </c>
    </row>
    <row r="91" spans="1:18" x14ac:dyDescent="0.25">
      <c r="A91" t="s">
        <v>85</v>
      </c>
      <c r="B91" t="s">
        <v>364</v>
      </c>
      <c r="C91">
        <v>6</v>
      </c>
      <c r="D91">
        <v>1</v>
      </c>
      <c r="E91">
        <v>5</v>
      </c>
      <c r="F91">
        <v>16</v>
      </c>
      <c r="G91">
        <v>44</v>
      </c>
      <c r="I91">
        <v>20</v>
      </c>
      <c r="J91">
        <v>6</v>
      </c>
      <c r="L91" s="21">
        <v>0</v>
      </c>
      <c r="M91" s="21">
        <v>0</v>
      </c>
      <c r="O91">
        <f t="shared" si="2"/>
        <v>98</v>
      </c>
      <c r="P91" t="s">
        <v>423</v>
      </c>
      <c r="Q91" s="21">
        <f t="shared" si="3"/>
        <v>1217.81</v>
      </c>
      <c r="R91" t="s">
        <v>210</v>
      </c>
    </row>
    <row r="92" spans="1:18" x14ac:dyDescent="0.25">
      <c r="A92" t="s">
        <v>86</v>
      </c>
      <c r="B92" t="s">
        <v>365</v>
      </c>
      <c r="C92">
        <v>60</v>
      </c>
      <c r="D92">
        <v>6</v>
      </c>
      <c r="E92">
        <v>24</v>
      </c>
      <c r="F92">
        <v>64</v>
      </c>
      <c r="G92">
        <v>176</v>
      </c>
      <c r="I92">
        <v>20</v>
      </c>
      <c r="K92">
        <v>60</v>
      </c>
      <c r="L92" s="21">
        <v>0</v>
      </c>
      <c r="M92" s="21">
        <v>0</v>
      </c>
      <c r="O92">
        <f t="shared" si="2"/>
        <v>410</v>
      </c>
      <c r="P92" t="s">
        <v>418</v>
      </c>
      <c r="Q92" s="21">
        <f t="shared" si="3"/>
        <v>4159.76</v>
      </c>
      <c r="R92" t="s">
        <v>211</v>
      </c>
    </row>
    <row r="93" spans="1:18" x14ac:dyDescent="0.25">
      <c r="A93" t="s">
        <v>87</v>
      </c>
      <c r="B93" t="s">
        <v>366</v>
      </c>
      <c r="C93">
        <v>90</v>
      </c>
      <c r="D93">
        <v>8</v>
      </c>
      <c r="E93">
        <v>34</v>
      </c>
      <c r="F93">
        <v>48</v>
      </c>
      <c r="G93">
        <v>132</v>
      </c>
      <c r="I93">
        <v>40</v>
      </c>
      <c r="J93">
        <v>12</v>
      </c>
      <c r="K93">
        <v>60</v>
      </c>
      <c r="L93" s="21">
        <v>0</v>
      </c>
      <c r="M93" s="21">
        <v>0</v>
      </c>
      <c r="O93">
        <f t="shared" si="2"/>
        <v>424</v>
      </c>
      <c r="P93" t="s">
        <v>416</v>
      </c>
      <c r="Q93" s="21">
        <f t="shared" si="3"/>
        <v>5728.3600000000006</v>
      </c>
      <c r="R93" t="s">
        <v>212</v>
      </c>
    </row>
    <row r="94" spans="1:18" x14ac:dyDescent="0.25">
      <c r="A94" t="s">
        <v>88</v>
      </c>
      <c r="B94" t="s">
        <v>367</v>
      </c>
      <c r="C94">
        <v>54</v>
      </c>
      <c r="D94">
        <v>6</v>
      </c>
      <c r="E94">
        <v>24</v>
      </c>
      <c r="F94">
        <v>48</v>
      </c>
      <c r="G94">
        <v>132</v>
      </c>
      <c r="I94">
        <v>40</v>
      </c>
      <c r="J94">
        <v>6</v>
      </c>
      <c r="L94" s="21">
        <v>11</v>
      </c>
      <c r="M94" s="21">
        <v>109</v>
      </c>
      <c r="O94">
        <f t="shared" si="2"/>
        <v>430</v>
      </c>
      <c r="P94" t="s">
        <v>416</v>
      </c>
      <c r="Q94" s="21">
        <f t="shared" si="3"/>
        <v>4575.1750000000002</v>
      </c>
      <c r="R94" t="s">
        <v>213</v>
      </c>
    </row>
    <row r="95" spans="1:18" x14ac:dyDescent="0.25">
      <c r="A95" t="s">
        <v>89</v>
      </c>
      <c r="B95" t="s">
        <v>368</v>
      </c>
      <c r="C95">
        <v>150</v>
      </c>
      <c r="D95">
        <v>20</v>
      </c>
      <c r="E95">
        <v>88</v>
      </c>
      <c r="F95">
        <v>159</v>
      </c>
      <c r="G95">
        <v>441</v>
      </c>
      <c r="I95">
        <v>100</v>
      </c>
      <c r="J95">
        <v>42</v>
      </c>
      <c r="K95">
        <v>120</v>
      </c>
      <c r="L95" s="21">
        <v>0</v>
      </c>
      <c r="M95" s="21">
        <v>0</v>
      </c>
      <c r="O95">
        <f t="shared" si="2"/>
        <v>1120</v>
      </c>
      <c r="P95" t="s">
        <v>418</v>
      </c>
      <c r="Q95" s="21">
        <f t="shared" si="3"/>
        <v>13816.494999999999</v>
      </c>
      <c r="R95" t="s">
        <v>214</v>
      </c>
    </row>
    <row r="96" spans="1:18" x14ac:dyDescent="0.25">
      <c r="A96" t="s">
        <v>252</v>
      </c>
      <c r="B96" t="s">
        <v>369</v>
      </c>
      <c r="C96">
        <v>138</v>
      </c>
      <c r="D96">
        <v>11</v>
      </c>
      <c r="E96">
        <v>49</v>
      </c>
      <c r="F96">
        <v>80</v>
      </c>
      <c r="G96">
        <v>220</v>
      </c>
      <c r="I96">
        <v>60</v>
      </c>
      <c r="J96">
        <v>30</v>
      </c>
      <c r="K96">
        <v>60</v>
      </c>
      <c r="L96" s="21">
        <v>11</v>
      </c>
      <c r="M96" s="21">
        <v>109</v>
      </c>
      <c r="N96">
        <v>120</v>
      </c>
      <c r="O96">
        <f t="shared" si="2"/>
        <v>888</v>
      </c>
      <c r="P96" t="s">
        <v>419</v>
      </c>
      <c r="Q96" s="21">
        <f t="shared" si="3"/>
        <v>10032.165000000001</v>
      </c>
      <c r="R96" t="s">
        <v>262</v>
      </c>
    </row>
    <row r="97" spans="1:18" x14ac:dyDescent="0.25">
      <c r="A97" t="s">
        <v>90</v>
      </c>
      <c r="B97" t="s">
        <v>370</v>
      </c>
      <c r="C97">
        <v>60</v>
      </c>
      <c r="D97">
        <v>6</v>
      </c>
      <c r="E97">
        <v>24</v>
      </c>
      <c r="F97">
        <v>80</v>
      </c>
      <c r="G97">
        <v>220</v>
      </c>
      <c r="I97">
        <v>20</v>
      </c>
      <c r="J97">
        <v>24</v>
      </c>
      <c r="K97">
        <v>240</v>
      </c>
      <c r="L97" s="21">
        <v>11</v>
      </c>
      <c r="M97" s="21">
        <v>109</v>
      </c>
      <c r="O97">
        <f t="shared" si="2"/>
        <v>794</v>
      </c>
      <c r="P97" t="s">
        <v>417</v>
      </c>
      <c r="Q97" s="21">
        <f t="shared" si="3"/>
        <v>6911.1349999999993</v>
      </c>
      <c r="R97" t="s">
        <v>215</v>
      </c>
    </row>
    <row r="98" spans="1:18" x14ac:dyDescent="0.25">
      <c r="A98" t="s">
        <v>91</v>
      </c>
      <c r="B98" t="s">
        <v>371</v>
      </c>
      <c r="C98">
        <v>78</v>
      </c>
      <c r="D98">
        <v>3</v>
      </c>
      <c r="E98">
        <v>15</v>
      </c>
      <c r="F98">
        <v>80</v>
      </c>
      <c r="G98">
        <v>220</v>
      </c>
      <c r="I98">
        <v>60</v>
      </c>
      <c r="K98">
        <v>180</v>
      </c>
      <c r="L98" s="21">
        <v>17</v>
      </c>
      <c r="M98" s="21">
        <v>163</v>
      </c>
      <c r="O98">
        <f t="shared" si="2"/>
        <v>816</v>
      </c>
      <c r="P98" t="s">
        <v>415</v>
      </c>
      <c r="Q98" s="21">
        <f t="shared" si="3"/>
        <v>6706.7550000000001</v>
      </c>
      <c r="R98" t="s">
        <v>216</v>
      </c>
    </row>
    <row r="99" spans="1:18" x14ac:dyDescent="0.25">
      <c r="A99" t="s">
        <v>92</v>
      </c>
      <c r="B99" t="s">
        <v>372</v>
      </c>
      <c r="C99">
        <v>30</v>
      </c>
      <c r="D99">
        <v>3</v>
      </c>
      <c r="E99">
        <v>15</v>
      </c>
      <c r="F99">
        <v>48</v>
      </c>
      <c r="G99">
        <v>132</v>
      </c>
      <c r="I99">
        <v>40</v>
      </c>
      <c r="K99">
        <v>120</v>
      </c>
      <c r="L99" s="21">
        <v>0</v>
      </c>
      <c r="M99" s="21">
        <v>0</v>
      </c>
      <c r="O99">
        <f t="shared" si="2"/>
        <v>388</v>
      </c>
      <c r="P99" t="s">
        <v>417</v>
      </c>
      <c r="Q99" s="21">
        <f t="shared" si="3"/>
        <v>3524.95</v>
      </c>
      <c r="R99" t="s">
        <v>217</v>
      </c>
    </row>
    <row r="100" spans="1:18" x14ac:dyDescent="0.25">
      <c r="A100" t="s">
        <v>93</v>
      </c>
      <c r="B100" t="s">
        <v>373</v>
      </c>
      <c r="C100">
        <v>126</v>
      </c>
      <c r="D100">
        <v>11</v>
      </c>
      <c r="E100">
        <v>49</v>
      </c>
      <c r="F100">
        <v>207</v>
      </c>
      <c r="G100">
        <v>573</v>
      </c>
      <c r="I100">
        <v>40</v>
      </c>
      <c r="J100">
        <v>24</v>
      </c>
      <c r="K100">
        <v>360</v>
      </c>
      <c r="L100" s="21">
        <v>17</v>
      </c>
      <c r="M100" s="21">
        <v>163</v>
      </c>
      <c r="N100">
        <v>60</v>
      </c>
      <c r="O100">
        <f t="shared" si="2"/>
        <v>1630</v>
      </c>
      <c r="P100" t="s">
        <v>418</v>
      </c>
      <c r="Q100" s="21">
        <f t="shared" si="3"/>
        <v>13221.67</v>
      </c>
      <c r="R100" t="s">
        <v>218</v>
      </c>
    </row>
    <row r="101" spans="1:18" x14ac:dyDescent="0.25">
      <c r="A101" t="s">
        <v>94</v>
      </c>
      <c r="B101" t="s">
        <v>374</v>
      </c>
      <c r="C101">
        <v>60</v>
      </c>
      <c r="D101">
        <v>3</v>
      </c>
      <c r="E101">
        <v>15</v>
      </c>
      <c r="F101">
        <v>111</v>
      </c>
      <c r="G101">
        <v>309</v>
      </c>
      <c r="I101">
        <v>40</v>
      </c>
      <c r="L101" s="21">
        <v>6</v>
      </c>
      <c r="M101" s="21">
        <v>54</v>
      </c>
      <c r="O101">
        <f t="shared" si="2"/>
        <v>598</v>
      </c>
      <c r="P101" t="s">
        <v>417</v>
      </c>
      <c r="Q101" s="21">
        <f t="shared" si="3"/>
        <v>4971.1750000000002</v>
      </c>
      <c r="R101" t="s">
        <v>219</v>
      </c>
    </row>
    <row r="102" spans="1:18" x14ac:dyDescent="0.25">
      <c r="A102" t="s">
        <v>95</v>
      </c>
      <c r="B102" t="s">
        <v>375</v>
      </c>
      <c r="C102">
        <v>30</v>
      </c>
      <c r="D102">
        <v>2</v>
      </c>
      <c r="E102">
        <v>10</v>
      </c>
      <c r="F102">
        <v>0</v>
      </c>
      <c r="G102">
        <v>0</v>
      </c>
      <c r="I102">
        <v>20</v>
      </c>
      <c r="L102" s="21">
        <v>0</v>
      </c>
      <c r="M102" s="21">
        <v>0</v>
      </c>
      <c r="O102">
        <f t="shared" si="2"/>
        <v>62</v>
      </c>
      <c r="P102" t="s">
        <v>415</v>
      </c>
      <c r="Q102" s="21">
        <f t="shared" si="3"/>
        <v>1413.5</v>
      </c>
      <c r="R102" t="s">
        <v>220</v>
      </c>
    </row>
    <row r="103" spans="1:18" x14ac:dyDescent="0.25">
      <c r="A103" t="s">
        <v>96</v>
      </c>
      <c r="B103" t="s">
        <v>376</v>
      </c>
      <c r="C103">
        <v>12</v>
      </c>
      <c r="D103">
        <v>2</v>
      </c>
      <c r="E103">
        <v>10</v>
      </c>
      <c r="F103">
        <v>16</v>
      </c>
      <c r="G103">
        <v>44</v>
      </c>
      <c r="I103">
        <v>20</v>
      </c>
      <c r="K103">
        <v>60</v>
      </c>
      <c r="L103" s="21">
        <v>6</v>
      </c>
      <c r="M103" s="21">
        <v>54</v>
      </c>
      <c r="N103">
        <v>60</v>
      </c>
      <c r="O103">
        <f t="shared" si="2"/>
        <v>284</v>
      </c>
      <c r="P103" t="s">
        <v>423</v>
      </c>
      <c r="Q103" s="21">
        <f t="shared" si="3"/>
        <v>2172.17</v>
      </c>
      <c r="R103" t="s">
        <v>221</v>
      </c>
    </row>
    <row r="104" spans="1:18" x14ac:dyDescent="0.25">
      <c r="A104" t="s">
        <v>97</v>
      </c>
      <c r="B104" t="s">
        <v>377</v>
      </c>
      <c r="C104">
        <v>24</v>
      </c>
      <c r="D104">
        <v>6</v>
      </c>
      <c r="E104">
        <v>24</v>
      </c>
      <c r="F104">
        <v>32</v>
      </c>
      <c r="G104">
        <v>88</v>
      </c>
      <c r="J104">
        <v>12</v>
      </c>
      <c r="K104">
        <v>120</v>
      </c>
      <c r="L104" s="21">
        <v>6</v>
      </c>
      <c r="M104" s="21">
        <v>54</v>
      </c>
      <c r="O104">
        <f t="shared" si="2"/>
        <v>366</v>
      </c>
      <c r="P104" t="s">
        <v>418</v>
      </c>
      <c r="Q104" s="21">
        <f t="shared" si="3"/>
        <v>3486.45</v>
      </c>
      <c r="R104" t="s">
        <v>222</v>
      </c>
    </row>
    <row r="105" spans="1:18" x14ac:dyDescent="0.25">
      <c r="A105" t="s">
        <v>98</v>
      </c>
      <c r="B105" t="s">
        <v>378</v>
      </c>
      <c r="C105">
        <v>150</v>
      </c>
      <c r="D105">
        <v>11</v>
      </c>
      <c r="E105">
        <v>49</v>
      </c>
      <c r="F105">
        <v>32</v>
      </c>
      <c r="G105">
        <v>88</v>
      </c>
      <c r="J105">
        <v>30</v>
      </c>
      <c r="L105" s="21">
        <v>6</v>
      </c>
      <c r="M105" s="21">
        <v>54</v>
      </c>
      <c r="N105">
        <v>120</v>
      </c>
      <c r="O105">
        <f t="shared" si="2"/>
        <v>540</v>
      </c>
      <c r="P105" t="s">
        <v>416</v>
      </c>
      <c r="Q105" s="21">
        <f t="shared" si="3"/>
        <v>7673.16</v>
      </c>
      <c r="R105" t="s">
        <v>223</v>
      </c>
    </row>
    <row r="106" spans="1:18" x14ac:dyDescent="0.25">
      <c r="A106" t="s">
        <v>99</v>
      </c>
      <c r="B106" t="s">
        <v>379</v>
      </c>
      <c r="C106">
        <v>48</v>
      </c>
      <c r="D106">
        <v>5</v>
      </c>
      <c r="E106">
        <v>19</v>
      </c>
      <c r="F106">
        <v>80</v>
      </c>
      <c r="G106">
        <v>220</v>
      </c>
      <c r="I106">
        <v>60</v>
      </c>
      <c r="K106">
        <v>300</v>
      </c>
      <c r="L106" s="21">
        <v>11</v>
      </c>
      <c r="M106" s="21">
        <v>109</v>
      </c>
      <c r="N106">
        <v>60</v>
      </c>
      <c r="O106">
        <f t="shared" si="2"/>
        <v>912</v>
      </c>
      <c r="P106" t="s">
        <v>415</v>
      </c>
      <c r="Q106" s="21">
        <f t="shared" si="3"/>
        <v>6874.0650000000005</v>
      </c>
      <c r="R106" t="s">
        <v>224</v>
      </c>
    </row>
    <row r="107" spans="1:18" x14ac:dyDescent="0.25">
      <c r="A107" t="s">
        <v>253</v>
      </c>
      <c r="B107" t="s">
        <v>380</v>
      </c>
      <c r="C107">
        <v>90</v>
      </c>
      <c r="D107">
        <v>6</v>
      </c>
      <c r="E107">
        <v>24</v>
      </c>
      <c r="F107">
        <v>32</v>
      </c>
      <c r="G107">
        <v>88</v>
      </c>
      <c r="I107">
        <v>20</v>
      </c>
      <c r="L107" s="21">
        <v>0</v>
      </c>
      <c r="M107" s="21">
        <v>0</v>
      </c>
      <c r="O107">
        <f t="shared" si="2"/>
        <v>260</v>
      </c>
      <c r="P107" t="s">
        <v>421</v>
      </c>
      <c r="Q107" s="21">
        <f t="shared" si="3"/>
        <v>3889.1600000000003</v>
      </c>
      <c r="R107" t="s">
        <v>263</v>
      </c>
    </row>
    <row r="108" spans="1:18" x14ac:dyDescent="0.25">
      <c r="A108" t="s">
        <v>100</v>
      </c>
      <c r="B108" t="s">
        <v>381</v>
      </c>
      <c r="C108">
        <v>30</v>
      </c>
      <c r="D108">
        <v>6</v>
      </c>
      <c r="E108">
        <v>24</v>
      </c>
      <c r="F108">
        <v>48</v>
      </c>
      <c r="G108">
        <v>132</v>
      </c>
      <c r="I108">
        <v>40</v>
      </c>
      <c r="K108">
        <v>180</v>
      </c>
      <c r="L108" s="21">
        <v>11</v>
      </c>
      <c r="M108" s="21">
        <v>109</v>
      </c>
      <c r="N108">
        <v>120</v>
      </c>
      <c r="O108">
        <f t="shared" si="2"/>
        <v>700</v>
      </c>
      <c r="P108" t="s">
        <v>417</v>
      </c>
      <c r="Q108" s="21">
        <f t="shared" si="3"/>
        <v>5298.5349999999999</v>
      </c>
      <c r="R108" t="s">
        <v>225</v>
      </c>
    </row>
    <row r="109" spans="1:18" x14ac:dyDescent="0.25">
      <c r="A109" t="s">
        <v>101</v>
      </c>
      <c r="B109" t="s">
        <v>382</v>
      </c>
      <c r="C109">
        <v>12</v>
      </c>
      <c r="D109">
        <v>0</v>
      </c>
      <c r="E109">
        <v>0</v>
      </c>
      <c r="F109">
        <v>16</v>
      </c>
      <c r="G109">
        <v>44</v>
      </c>
      <c r="K109">
        <v>120</v>
      </c>
      <c r="L109" s="21">
        <v>0</v>
      </c>
      <c r="M109" s="21">
        <v>0</v>
      </c>
      <c r="N109">
        <v>120</v>
      </c>
      <c r="O109">
        <f t="shared" si="2"/>
        <v>312</v>
      </c>
      <c r="P109" t="s">
        <v>418</v>
      </c>
      <c r="Q109" s="21">
        <f t="shared" si="3"/>
        <v>1687.6200000000001</v>
      </c>
      <c r="R109" t="s">
        <v>226</v>
      </c>
    </row>
    <row r="110" spans="1:18" x14ac:dyDescent="0.25">
      <c r="A110" t="s">
        <v>102</v>
      </c>
      <c r="B110" t="s">
        <v>383</v>
      </c>
      <c r="C110">
        <v>48</v>
      </c>
      <c r="D110">
        <v>2</v>
      </c>
      <c r="E110">
        <v>10</v>
      </c>
      <c r="F110">
        <v>16</v>
      </c>
      <c r="G110">
        <v>44</v>
      </c>
      <c r="J110">
        <v>6</v>
      </c>
      <c r="K110">
        <v>60</v>
      </c>
      <c r="L110" s="21">
        <v>0</v>
      </c>
      <c r="M110" s="21">
        <v>0</v>
      </c>
      <c r="N110">
        <v>60</v>
      </c>
      <c r="O110">
        <f t="shared" si="2"/>
        <v>246</v>
      </c>
      <c r="P110" t="s">
        <v>415</v>
      </c>
      <c r="Q110" s="21">
        <f t="shared" si="3"/>
        <v>2513.2800000000002</v>
      </c>
      <c r="R110" t="s">
        <v>227</v>
      </c>
    </row>
    <row r="111" spans="1:18" x14ac:dyDescent="0.25">
      <c r="A111" t="s">
        <v>103</v>
      </c>
      <c r="B111" t="s">
        <v>384</v>
      </c>
      <c r="C111">
        <v>24</v>
      </c>
      <c r="D111">
        <v>0</v>
      </c>
      <c r="E111">
        <v>0</v>
      </c>
      <c r="F111">
        <v>16</v>
      </c>
      <c r="G111">
        <v>44</v>
      </c>
      <c r="L111" s="21">
        <v>0</v>
      </c>
      <c r="M111" s="21">
        <v>0</v>
      </c>
      <c r="O111">
        <f t="shared" si="2"/>
        <v>84</v>
      </c>
      <c r="P111" t="s">
        <v>418</v>
      </c>
      <c r="Q111" s="21">
        <f t="shared" si="3"/>
        <v>811.1400000000001</v>
      </c>
      <c r="R111" t="s">
        <v>228</v>
      </c>
    </row>
    <row r="112" spans="1:18" x14ac:dyDescent="0.25">
      <c r="A112" t="s">
        <v>104</v>
      </c>
      <c r="B112" t="s">
        <v>385</v>
      </c>
      <c r="C112">
        <v>78</v>
      </c>
      <c r="D112">
        <v>0</v>
      </c>
      <c r="E112">
        <v>0</v>
      </c>
      <c r="F112">
        <v>32</v>
      </c>
      <c r="G112">
        <v>88</v>
      </c>
      <c r="J112">
        <v>12</v>
      </c>
      <c r="L112" s="21">
        <v>11</v>
      </c>
      <c r="M112" s="21">
        <v>109</v>
      </c>
      <c r="O112">
        <f t="shared" si="2"/>
        <v>330</v>
      </c>
      <c r="P112" t="s">
        <v>414</v>
      </c>
      <c r="Q112" s="21">
        <f t="shared" si="3"/>
        <v>3287.9549999999999</v>
      </c>
      <c r="R112" t="s">
        <v>229</v>
      </c>
    </row>
    <row r="113" spans="1:18" x14ac:dyDescent="0.25">
      <c r="A113" t="s">
        <v>105</v>
      </c>
      <c r="B113" t="s">
        <v>386</v>
      </c>
      <c r="C113">
        <v>66</v>
      </c>
      <c r="D113">
        <v>6</v>
      </c>
      <c r="E113">
        <v>24</v>
      </c>
      <c r="F113">
        <v>48</v>
      </c>
      <c r="G113">
        <v>132</v>
      </c>
      <c r="I113">
        <v>40</v>
      </c>
      <c r="J113">
        <v>24</v>
      </c>
      <c r="K113">
        <v>60</v>
      </c>
      <c r="L113" s="21">
        <v>6</v>
      </c>
      <c r="M113" s="21">
        <v>54</v>
      </c>
      <c r="O113">
        <f t="shared" si="2"/>
        <v>460</v>
      </c>
      <c r="P113" t="s">
        <v>419</v>
      </c>
      <c r="Q113" s="21">
        <f t="shared" si="3"/>
        <v>5552.47</v>
      </c>
      <c r="R113" t="s">
        <v>230</v>
      </c>
    </row>
    <row r="114" spans="1:18" x14ac:dyDescent="0.25">
      <c r="A114" t="s">
        <v>106</v>
      </c>
      <c r="B114" t="s">
        <v>387</v>
      </c>
      <c r="C114">
        <v>48</v>
      </c>
      <c r="D114">
        <v>6</v>
      </c>
      <c r="E114">
        <v>24</v>
      </c>
      <c r="F114">
        <v>32</v>
      </c>
      <c r="G114">
        <v>88</v>
      </c>
      <c r="I114">
        <v>80</v>
      </c>
      <c r="K114">
        <v>60</v>
      </c>
      <c r="L114" s="21">
        <v>6</v>
      </c>
      <c r="M114" s="21">
        <v>54</v>
      </c>
      <c r="N114">
        <v>60</v>
      </c>
      <c r="O114">
        <f t="shared" si="2"/>
        <v>458</v>
      </c>
      <c r="P114" t="s">
        <v>420</v>
      </c>
      <c r="Q114" s="21">
        <f t="shared" si="3"/>
        <v>4958.6900000000005</v>
      </c>
      <c r="R114" t="s">
        <v>231</v>
      </c>
    </row>
    <row r="115" spans="1:18" x14ac:dyDescent="0.25">
      <c r="A115" t="s">
        <v>107</v>
      </c>
      <c r="B115" t="s">
        <v>388</v>
      </c>
      <c r="C115">
        <v>18</v>
      </c>
      <c r="D115">
        <v>6</v>
      </c>
      <c r="E115">
        <v>24</v>
      </c>
      <c r="F115">
        <v>48</v>
      </c>
      <c r="G115">
        <v>132</v>
      </c>
      <c r="J115">
        <v>12</v>
      </c>
      <c r="K115">
        <v>120</v>
      </c>
      <c r="L115" s="21">
        <v>6</v>
      </c>
      <c r="M115" s="21">
        <v>54</v>
      </c>
      <c r="O115">
        <f t="shared" si="2"/>
        <v>420</v>
      </c>
      <c r="P115" t="s">
        <v>423</v>
      </c>
      <c r="Q115" s="21">
        <f t="shared" si="3"/>
        <v>3650.79</v>
      </c>
      <c r="R115" t="s">
        <v>232</v>
      </c>
    </row>
    <row r="116" spans="1:18" x14ac:dyDescent="0.25">
      <c r="A116" t="s">
        <v>108</v>
      </c>
      <c r="B116" t="s">
        <v>389</v>
      </c>
      <c r="D116">
        <v>0</v>
      </c>
      <c r="E116">
        <v>0</v>
      </c>
      <c r="F116">
        <v>0</v>
      </c>
      <c r="G116">
        <v>0</v>
      </c>
      <c r="L116" s="21">
        <v>0</v>
      </c>
      <c r="M116" s="21">
        <v>0</v>
      </c>
      <c r="O116">
        <f t="shared" si="2"/>
        <v>0</v>
      </c>
      <c r="P116" t="s">
        <v>423</v>
      </c>
      <c r="Q116" s="21">
        <f t="shared" si="3"/>
        <v>0</v>
      </c>
      <c r="R116" t="s">
        <v>233</v>
      </c>
    </row>
    <row r="117" spans="1:18" x14ac:dyDescent="0.25">
      <c r="A117" t="s">
        <v>109</v>
      </c>
      <c r="B117" t="s">
        <v>390</v>
      </c>
      <c r="C117">
        <v>12</v>
      </c>
      <c r="D117">
        <v>0</v>
      </c>
      <c r="E117">
        <v>0</v>
      </c>
      <c r="F117">
        <v>64</v>
      </c>
      <c r="G117">
        <v>176</v>
      </c>
      <c r="I117">
        <v>20</v>
      </c>
      <c r="K117">
        <v>120</v>
      </c>
      <c r="L117" s="21">
        <v>0</v>
      </c>
      <c r="M117" s="21">
        <v>0</v>
      </c>
      <c r="N117">
        <v>120</v>
      </c>
      <c r="O117">
        <f t="shared" si="2"/>
        <v>512</v>
      </c>
      <c r="P117" t="s">
        <v>423</v>
      </c>
      <c r="Q117" s="21">
        <f t="shared" si="3"/>
        <v>2942.72</v>
      </c>
      <c r="R117" t="s">
        <v>234</v>
      </c>
    </row>
    <row r="118" spans="1:18" x14ac:dyDescent="0.25">
      <c r="A118" t="s">
        <v>110</v>
      </c>
      <c r="B118" t="s">
        <v>391</v>
      </c>
      <c r="C118">
        <v>12</v>
      </c>
      <c r="D118">
        <v>2</v>
      </c>
      <c r="E118">
        <v>10</v>
      </c>
      <c r="F118">
        <v>0</v>
      </c>
      <c r="G118">
        <v>0</v>
      </c>
      <c r="J118">
        <v>12</v>
      </c>
      <c r="L118" s="21">
        <v>0</v>
      </c>
      <c r="M118" s="21">
        <v>0</v>
      </c>
      <c r="O118">
        <f t="shared" si="2"/>
        <v>36</v>
      </c>
      <c r="P118" t="s">
        <v>423</v>
      </c>
      <c r="Q118" s="21">
        <f t="shared" si="3"/>
        <v>1100.22</v>
      </c>
      <c r="R118" t="s">
        <v>235</v>
      </c>
    </row>
    <row r="119" spans="1:18" x14ac:dyDescent="0.25">
      <c r="A119" t="s">
        <v>254</v>
      </c>
      <c r="B119" t="s">
        <v>392</v>
      </c>
      <c r="C119">
        <v>48</v>
      </c>
      <c r="D119">
        <v>2</v>
      </c>
      <c r="E119">
        <v>10</v>
      </c>
      <c r="F119">
        <v>16</v>
      </c>
      <c r="G119">
        <v>44</v>
      </c>
      <c r="I119">
        <v>40</v>
      </c>
      <c r="J119">
        <v>12</v>
      </c>
      <c r="K119">
        <v>60</v>
      </c>
      <c r="L119" s="21">
        <v>0</v>
      </c>
      <c r="M119" s="21">
        <v>0</v>
      </c>
      <c r="O119">
        <f t="shared" si="2"/>
        <v>232</v>
      </c>
      <c r="P119" t="s">
        <v>422</v>
      </c>
      <c r="Q119" s="21">
        <f t="shared" si="3"/>
        <v>3248.08</v>
      </c>
      <c r="R119" t="s">
        <v>264</v>
      </c>
    </row>
    <row r="120" spans="1:18" x14ac:dyDescent="0.25">
      <c r="A120" t="s">
        <v>111</v>
      </c>
      <c r="B120" t="s">
        <v>393</v>
      </c>
      <c r="C120">
        <v>6</v>
      </c>
      <c r="D120">
        <v>2</v>
      </c>
      <c r="E120">
        <v>10</v>
      </c>
      <c r="F120">
        <v>32</v>
      </c>
      <c r="G120">
        <v>88</v>
      </c>
      <c r="J120">
        <v>18</v>
      </c>
      <c r="K120">
        <v>120</v>
      </c>
      <c r="L120" s="21">
        <v>6</v>
      </c>
      <c r="M120" s="21">
        <v>54</v>
      </c>
      <c r="N120">
        <v>120</v>
      </c>
      <c r="O120">
        <f t="shared" si="2"/>
        <v>456</v>
      </c>
      <c r="P120" t="s">
        <v>418</v>
      </c>
      <c r="Q120" s="21">
        <f t="shared" si="3"/>
        <v>3203.3099999999995</v>
      </c>
      <c r="R120" t="s">
        <v>236</v>
      </c>
    </row>
    <row r="121" spans="1:18" x14ac:dyDescent="0.25">
      <c r="A121" t="s">
        <v>112</v>
      </c>
      <c r="B121" t="s">
        <v>394</v>
      </c>
      <c r="C121">
        <v>30</v>
      </c>
      <c r="D121">
        <v>6</v>
      </c>
      <c r="E121">
        <v>24</v>
      </c>
      <c r="F121">
        <v>16</v>
      </c>
      <c r="G121">
        <v>44</v>
      </c>
      <c r="I121">
        <v>20</v>
      </c>
      <c r="J121">
        <v>18</v>
      </c>
      <c r="L121" s="21">
        <v>6</v>
      </c>
      <c r="M121" s="21">
        <v>54</v>
      </c>
      <c r="O121">
        <f t="shared" si="2"/>
        <v>218</v>
      </c>
      <c r="P121" t="s">
        <v>421</v>
      </c>
      <c r="Q121" s="21">
        <f t="shared" si="3"/>
        <v>3260.5099999999998</v>
      </c>
      <c r="R121" t="s">
        <v>237</v>
      </c>
    </row>
    <row r="122" spans="1:18" x14ac:dyDescent="0.25">
      <c r="A122" t="s">
        <v>113</v>
      </c>
      <c r="B122" t="s">
        <v>395</v>
      </c>
      <c r="C122">
        <v>24</v>
      </c>
      <c r="D122">
        <v>2</v>
      </c>
      <c r="E122">
        <v>10</v>
      </c>
      <c r="F122">
        <v>32</v>
      </c>
      <c r="G122">
        <v>88</v>
      </c>
      <c r="I122">
        <v>20</v>
      </c>
      <c r="J122">
        <v>6</v>
      </c>
      <c r="K122">
        <v>60</v>
      </c>
      <c r="L122" s="21">
        <v>6</v>
      </c>
      <c r="M122" s="21">
        <v>54</v>
      </c>
      <c r="N122">
        <v>60</v>
      </c>
      <c r="O122">
        <f t="shared" si="2"/>
        <v>362</v>
      </c>
      <c r="P122" t="s">
        <v>422</v>
      </c>
      <c r="Q122" s="21">
        <f t="shared" si="3"/>
        <v>2948.99</v>
      </c>
      <c r="R122" t="s">
        <v>238</v>
      </c>
    </row>
    <row r="123" spans="1:18" x14ac:dyDescent="0.25">
      <c r="A123" t="s">
        <v>114</v>
      </c>
      <c r="B123" t="s">
        <v>396</v>
      </c>
      <c r="C123">
        <v>30</v>
      </c>
      <c r="D123">
        <v>1</v>
      </c>
      <c r="E123">
        <v>5</v>
      </c>
      <c r="F123">
        <v>32</v>
      </c>
      <c r="G123">
        <v>88</v>
      </c>
      <c r="K123">
        <v>60</v>
      </c>
      <c r="L123" s="21">
        <v>0</v>
      </c>
      <c r="M123" s="21">
        <v>0</v>
      </c>
      <c r="O123">
        <f t="shared" si="2"/>
        <v>216</v>
      </c>
      <c r="P123" t="s">
        <v>421</v>
      </c>
      <c r="Q123" s="21">
        <f t="shared" si="3"/>
        <v>1760.5500000000002</v>
      </c>
      <c r="R123" t="s">
        <v>239</v>
      </c>
    </row>
    <row r="124" spans="1:18" x14ac:dyDescent="0.25">
      <c r="A124" t="s">
        <v>115</v>
      </c>
      <c r="B124" t="s">
        <v>397</v>
      </c>
      <c r="C124">
        <v>12</v>
      </c>
      <c r="D124">
        <v>2</v>
      </c>
      <c r="E124">
        <v>10</v>
      </c>
      <c r="F124">
        <v>32</v>
      </c>
      <c r="G124">
        <v>88</v>
      </c>
      <c r="I124">
        <v>20</v>
      </c>
      <c r="J124">
        <v>6</v>
      </c>
      <c r="K124">
        <v>60</v>
      </c>
      <c r="L124" s="21">
        <v>0</v>
      </c>
      <c r="M124" s="21">
        <v>0</v>
      </c>
      <c r="O124">
        <f t="shared" si="2"/>
        <v>230</v>
      </c>
      <c r="P124" t="s">
        <v>417</v>
      </c>
      <c r="Q124" s="21">
        <f t="shared" si="3"/>
        <v>2167.2200000000003</v>
      </c>
      <c r="R124" t="s">
        <v>240</v>
      </c>
    </row>
    <row r="125" spans="1:18" x14ac:dyDescent="0.25">
      <c r="A125" t="s">
        <v>116</v>
      </c>
      <c r="B125" t="s">
        <v>398</v>
      </c>
      <c r="C125">
        <v>30</v>
      </c>
      <c r="D125">
        <v>5</v>
      </c>
      <c r="E125">
        <v>19</v>
      </c>
      <c r="F125">
        <v>32</v>
      </c>
      <c r="G125">
        <v>88</v>
      </c>
      <c r="J125">
        <v>6</v>
      </c>
      <c r="K125">
        <v>60</v>
      </c>
      <c r="L125" s="21">
        <v>0</v>
      </c>
      <c r="M125" s="21">
        <v>0</v>
      </c>
      <c r="O125">
        <f t="shared" si="2"/>
        <v>240</v>
      </c>
      <c r="P125" t="s">
        <v>418</v>
      </c>
      <c r="Q125" s="21">
        <f t="shared" si="3"/>
        <v>2579.61</v>
      </c>
      <c r="R125" t="s">
        <v>241</v>
      </c>
    </row>
    <row r="126" spans="1:18" x14ac:dyDescent="0.25">
      <c r="A126" t="s">
        <v>117</v>
      </c>
      <c r="B126" t="s">
        <v>399</v>
      </c>
      <c r="C126">
        <v>6</v>
      </c>
      <c r="D126">
        <v>1</v>
      </c>
      <c r="E126">
        <v>5</v>
      </c>
      <c r="F126">
        <v>0</v>
      </c>
      <c r="G126">
        <v>0</v>
      </c>
      <c r="L126" s="21">
        <v>0</v>
      </c>
      <c r="M126" s="21">
        <v>0</v>
      </c>
      <c r="O126">
        <f t="shared" si="2"/>
        <v>12</v>
      </c>
      <c r="P126" t="s">
        <v>418</v>
      </c>
      <c r="Q126" s="21">
        <f t="shared" si="3"/>
        <v>325.71000000000004</v>
      </c>
      <c r="R126" t="s">
        <v>242</v>
      </c>
    </row>
    <row r="127" spans="1:18" x14ac:dyDescent="0.25">
      <c r="A127" t="s">
        <v>255</v>
      </c>
      <c r="B127" t="s">
        <v>400</v>
      </c>
      <c r="C127">
        <v>78</v>
      </c>
      <c r="D127">
        <v>5</v>
      </c>
      <c r="E127">
        <v>19</v>
      </c>
      <c r="F127">
        <v>48</v>
      </c>
      <c r="G127">
        <v>132</v>
      </c>
      <c r="L127" s="21">
        <v>0</v>
      </c>
      <c r="M127" s="21">
        <v>0</v>
      </c>
      <c r="O127">
        <f t="shared" si="2"/>
        <v>282</v>
      </c>
      <c r="P127" t="s">
        <v>424</v>
      </c>
      <c r="Q127" s="21">
        <f t="shared" si="3"/>
        <v>3353.7900000000004</v>
      </c>
      <c r="R127" t="s">
        <v>265</v>
      </c>
    </row>
    <row r="128" spans="1:18" x14ac:dyDescent="0.25">
      <c r="A128" t="s">
        <v>118</v>
      </c>
      <c r="B128" t="s">
        <v>401</v>
      </c>
      <c r="C128">
        <v>6</v>
      </c>
      <c r="D128">
        <v>2</v>
      </c>
      <c r="E128">
        <v>10</v>
      </c>
      <c r="F128">
        <v>0</v>
      </c>
      <c r="G128">
        <v>0</v>
      </c>
      <c r="I128">
        <v>40</v>
      </c>
      <c r="J128">
        <v>12</v>
      </c>
      <c r="L128" s="21">
        <v>0</v>
      </c>
      <c r="M128" s="21">
        <v>0</v>
      </c>
      <c r="O128">
        <f t="shared" si="2"/>
        <v>70</v>
      </c>
      <c r="P128" t="s">
        <v>416</v>
      </c>
      <c r="Q128" s="21">
        <f t="shared" si="3"/>
        <v>1718.86</v>
      </c>
      <c r="R128" t="s">
        <v>243</v>
      </c>
    </row>
    <row r="129" spans="1:18" x14ac:dyDescent="0.25">
      <c r="A129" t="s">
        <v>119</v>
      </c>
      <c r="B129" t="s">
        <v>402</v>
      </c>
      <c r="D129">
        <v>0</v>
      </c>
      <c r="E129">
        <v>0</v>
      </c>
      <c r="F129">
        <v>0</v>
      </c>
      <c r="G129">
        <v>0</v>
      </c>
      <c r="L129" s="21">
        <v>0</v>
      </c>
      <c r="M129" s="21">
        <v>0</v>
      </c>
      <c r="O129">
        <f t="shared" si="2"/>
        <v>0</v>
      </c>
      <c r="P129" t="s">
        <v>423</v>
      </c>
      <c r="Q129" s="21">
        <f t="shared" si="3"/>
        <v>0</v>
      </c>
      <c r="R129" t="s">
        <v>244</v>
      </c>
    </row>
    <row r="130" spans="1:18" x14ac:dyDescent="0.25">
      <c r="A130" t="s">
        <v>120</v>
      </c>
      <c r="B130" t="s">
        <v>403</v>
      </c>
      <c r="C130">
        <v>150</v>
      </c>
      <c r="D130">
        <v>1</v>
      </c>
      <c r="E130">
        <v>5</v>
      </c>
      <c r="F130">
        <v>80</v>
      </c>
      <c r="G130">
        <v>220</v>
      </c>
      <c r="L130" s="21">
        <v>17</v>
      </c>
      <c r="M130" s="21">
        <v>163</v>
      </c>
      <c r="O130">
        <f t="shared" si="2"/>
        <v>636</v>
      </c>
      <c r="P130" t="s">
        <v>421</v>
      </c>
      <c r="Q130" s="21">
        <f t="shared" si="3"/>
        <v>5754.375</v>
      </c>
      <c r="R130">
        <v>4200</v>
      </c>
    </row>
    <row r="131" spans="1:18" x14ac:dyDescent="0.25">
      <c r="A131" t="s">
        <v>61</v>
      </c>
      <c r="B131" t="s">
        <v>404</v>
      </c>
      <c r="C131">
        <v>2946</v>
      </c>
      <c r="D131">
        <v>441</v>
      </c>
      <c r="E131">
        <v>1881</v>
      </c>
      <c r="F131">
        <v>4865</v>
      </c>
      <c r="G131">
        <v>13555</v>
      </c>
      <c r="I131">
        <v>2820</v>
      </c>
      <c r="J131">
        <v>768</v>
      </c>
      <c r="K131">
        <v>9120</v>
      </c>
      <c r="L131" s="21">
        <v>473</v>
      </c>
      <c r="M131" s="21">
        <v>4507</v>
      </c>
      <c r="N131">
        <v>4200</v>
      </c>
      <c r="O131">
        <f>+SUM(C131:N131)</f>
        <v>45576</v>
      </c>
      <c r="P131" t="s">
        <v>425</v>
      </c>
      <c r="Q131" s="21">
        <f t="shared" si="3"/>
        <v>401854.2</v>
      </c>
      <c r="R131" t="s">
        <v>186</v>
      </c>
    </row>
    <row r="132" spans="1:18" x14ac:dyDescent="0.25">
      <c r="B132" t="s">
        <v>409</v>
      </c>
      <c r="F132">
        <v>197</v>
      </c>
      <c r="G132">
        <v>547</v>
      </c>
      <c r="K132">
        <v>369</v>
      </c>
      <c r="L132" s="21">
        <v>11</v>
      </c>
      <c r="M132" s="21">
        <v>80</v>
      </c>
      <c r="O132">
        <f>+SUM(C132:N132)</f>
        <v>1204</v>
      </c>
      <c r="P132" t="s">
        <v>426</v>
      </c>
      <c r="Q132" s="21">
        <f t="shared" ref="Q132" si="4">+SUMPRODUCT($C$1:$N$1,C132:N132)</f>
        <v>6104.7250000000004</v>
      </c>
    </row>
    <row r="133" spans="1:18" x14ac:dyDescent="0.25">
      <c r="A133" t="s">
        <v>278</v>
      </c>
      <c r="B133" t="s">
        <v>278</v>
      </c>
      <c r="C133" t="s">
        <v>278</v>
      </c>
      <c r="D133" t="s">
        <v>278</v>
      </c>
      <c r="E133" t="s">
        <v>278</v>
      </c>
      <c r="F133" t="s">
        <v>278</v>
      </c>
      <c r="G133" t="s">
        <v>278</v>
      </c>
      <c r="H133" t="s">
        <v>278</v>
      </c>
      <c r="I133" t="s">
        <v>278</v>
      </c>
      <c r="J133" t="s">
        <v>278</v>
      </c>
      <c r="K133" t="s">
        <v>278</v>
      </c>
      <c r="L133" t="s">
        <v>278</v>
      </c>
      <c r="M133" t="s">
        <v>278</v>
      </c>
      <c r="N133" t="s">
        <v>278</v>
      </c>
      <c r="O133" t="s">
        <v>278</v>
      </c>
      <c r="P133" t="s">
        <v>278</v>
      </c>
      <c r="Q133" t="s">
        <v>278</v>
      </c>
      <c r="R133" t="s">
        <v>278</v>
      </c>
    </row>
    <row r="134" spans="1:18" hidden="1" x14ac:dyDescent="0.25">
      <c r="C134" s="21">
        <v>22668</v>
      </c>
      <c r="D134" s="21">
        <v>11466</v>
      </c>
      <c r="E134" s="21">
        <v>0</v>
      </c>
      <c r="F134" s="21">
        <v>75924</v>
      </c>
      <c r="G134" s="21"/>
      <c r="H134" s="21">
        <v>0</v>
      </c>
      <c r="I134" s="21">
        <v>11340</v>
      </c>
      <c r="J134" s="21">
        <v>3618</v>
      </c>
      <c r="K134" s="21">
        <v>25389</v>
      </c>
      <c r="L134" s="21">
        <v>19891</v>
      </c>
      <c r="M134" s="21"/>
      <c r="N134" s="21">
        <v>14820</v>
      </c>
    </row>
    <row r="135" spans="1:18" x14ac:dyDescent="0.25">
      <c r="C135" s="21">
        <f>+SUM(C3:C132)</f>
        <v>22668</v>
      </c>
      <c r="D135" s="21">
        <f t="shared" ref="D135:N135" si="5">+SUM(D3:D132)</f>
        <v>2166</v>
      </c>
      <c r="E135" s="21">
        <f t="shared" si="5"/>
        <v>9300</v>
      </c>
      <c r="F135" s="21">
        <f t="shared" si="5"/>
        <v>20124</v>
      </c>
      <c r="G135" s="21">
        <f t="shared" si="5"/>
        <v>55800</v>
      </c>
      <c r="H135" s="21">
        <f t="shared" si="5"/>
        <v>0</v>
      </c>
      <c r="I135" s="21">
        <f t="shared" si="5"/>
        <v>11340</v>
      </c>
      <c r="J135" s="21">
        <f t="shared" si="5"/>
        <v>3618</v>
      </c>
      <c r="K135" s="21">
        <f t="shared" si="5"/>
        <v>25389</v>
      </c>
      <c r="L135" s="21">
        <f t="shared" si="5"/>
        <v>1891</v>
      </c>
      <c r="M135" s="21">
        <f t="shared" si="5"/>
        <v>18000</v>
      </c>
      <c r="N135" s="21">
        <f t="shared" si="5"/>
        <v>14820</v>
      </c>
    </row>
    <row r="136" spans="1:18" ht="30" x14ac:dyDescent="0.25">
      <c r="A136" s="20" t="s">
        <v>410</v>
      </c>
      <c r="C136">
        <v>3890</v>
      </c>
      <c r="E136">
        <v>1550</v>
      </c>
      <c r="G136">
        <v>930</v>
      </c>
      <c r="M136">
        <v>300</v>
      </c>
      <c r="N136">
        <v>255</v>
      </c>
    </row>
    <row r="137" spans="1:18" ht="30" x14ac:dyDescent="0.25">
      <c r="A137" s="20" t="s">
        <v>411</v>
      </c>
      <c r="C137" s="21">
        <f>+C136*6</f>
        <v>23340</v>
      </c>
      <c r="E137" s="21">
        <f>+E136*6</f>
        <v>9300</v>
      </c>
      <c r="G137" s="21">
        <f>+G136*60</f>
        <v>55800</v>
      </c>
      <c r="H137" s="21"/>
      <c r="I137" s="21"/>
      <c r="J137" s="21"/>
      <c r="K137" s="21"/>
      <c r="M137" s="21">
        <f>+M136*60</f>
        <v>18000</v>
      </c>
      <c r="N137" s="21">
        <f>+N136*60</f>
        <v>15300</v>
      </c>
      <c r="O137" s="21"/>
    </row>
    <row r="138" spans="1:18" x14ac:dyDescent="0.25">
      <c r="D138" s="23">
        <v>0.8110936682365254</v>
      </c>
      <c r="F138" s="23">
        <v>0.73494547178757708</v>
      </c>
      <c r="L138" s="23">
        <v>0.90493187873912828</v>
      </c>
    </row>
    <row r="140" spans="1:18" x14ac:dyDescent="0.25">
      <c r="G140" s="23"/>
    </row>
  </sheetData>
  <autoFilter ref="A2:Q13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tabSelected="1" workbookViewId="0">
      <selection activeCell="J17" sqref="J17"/>
    </sheetView>
  </sheetViews>
  <sheetFormatPr defaultRowHeight="15" x14ac:dyDescent="0.25"/>
  <cols>
    <col min="1" max="1" width="34.42578125" bestFit="1" customWidth="1"/>
    <col min="2" max="2" width="17.28515625" style="21" bestFit="1" customWidth="1"/>
    <col min="5" max="5" width="20.140625" bestFit="1" customWidth="1"/>
    <col min="6" max="6" width="11.5703125" style="21" bestFit="1" customWidth="1"/>
    <col min="7" max="7" width="10.5703125" style="21" bestFit="1" customWidth="1"/>
    <col min="8" max="8" width="10.5703125" style="21" customWidth="1"/>
    <col min="9" max="9" width="11.5703125" style="21" bestFit="1" customWidth="1"/>
    <col min="10" max="10" width="13.28515625" style="21" bestFit="1" customWidth="1"/>
    <col min="11" max="11" width="10.5703125" bestFit="1" customWidth="1"/>
    <col min="12" max="12" width="12.28515625" customWidth="1"/>
  </cols>
  <sheetData>
    <row r="1" spans="1:13" ht="15.75" thickBot="1" x14ac:dyDescent="0.3"/>
    <row r="2" spans="1:13" x14ac:dyDescent="0.25">
      <c r="E2" s="26"/>
      <c r="F2" s="27"/>
      <c r="G2" s="27"/>
      <c r="H2" s="27"/>
      <c r="I2" s="27"/>
      <c r="J2" s="27"/>
      <c r="K2" s="28"/>
      <c r="L2" s="28"/>
      <c r="M2" s="29"/>
    </row>
    <row r="3" spans="1:13" x14ac:dyDescent="0.25">
      <c r="A3" s="24" t="s">
        <v>427</v>
      </c>
      <c r="B3" s="21" t="s">
        <v>429</v>
      </c>
      <c r="E3" s="30"/>
      <c r="F3" s="31" t="s">
        <v>430</v>
      </c>
      <c r="G3" s="31"/>
      <c r="H3" s="31"/>
      <c r="I3" s="32" t="s">
        <v>433</v>
      </c>
      <c r="J3" s="32"/>
      <c r="K3" s="32"/>
      <c r="L3" s="33" t="s">
        <v>437</v>
      </c>
      <c r="M3" s="34"/>
    </row>
    <row r="4" spans="1:13" x14ac:dyDescent="0.25">
      <c r="A4" s="25" t="s">
        <v>426</v>
      </c>
      <c r="B4" s="21">
        <v>6104.7250000000004</v>
      </c>
      <c r="E4" s="35" t="s">
        <v>412</v>
      </c>
      <c r="F4" s="36" t="s">
        <v>431</v>
      </c>
      <c r="G4" s="36" t="s">
        <v>432</v>
      </c>
      <c r="H4" s="36" t="s">
        <v>435</v>
      </c>
      <c r="I4" s="36" t="s">
        <v>431</v>
      </c>
      <c r="J4" s="36" t="s">
        <v>432</v>
      </c>
      <c r="K4" s="36" t="s">
        <v>435</v>
      </c>
      <c r="L4" s="33"/>
      <c r="M4" s="34"/>
    </row>
    <row r="5" spans="1:13" x14ac:dyDescent="0.25">
      <c r="A5" s="25" t="s">
        <v>425</v>
      </c>
      <c r="B5" s="21">
        <v>401854.2</v>
      </c>
      <c r="E5" s="35" t="s">
        <v>414</v>
      </c>
      <c r="F5" s="37">
        <v>115621</v>
      </c>
      <c r="G5" s="37">
        <v>90198</v>
      </c>
      <c r="H5" s="36">
        <f>+SUM(F5:G5)</f>
        <v>205819</v>
      </c>
      <c r="I5" s="37">
        <v>104487.27099999998</v>
      </c>
      <c r="J5" s="37">
        <v>87490.920000000013</v>
      </c>
      <c r="K5" s="36">
        <f>+SUM(I5:J5)</f>
        <v>191978.19099999999</v>
      </c>
      <c r="L5" s="38">
        <f>+K5/H5</f>
        <v>0.93275252041842582</v>
      </c>
      <c r="M5" s="34"/>
    </row>
    <row r="6" spans="1:13" x14ac:dyDescent="0.25">
      <c r="A6" s="25" t="s">
        <v>418</v>
      </c>
      <c r="B6" s="21">
        <v>203997.97</v>
      </c>
      <c r="E6" s="35" t="s">
        <v>423</v>
      </c>
      <c r="F6" s="37">
        <v>285374</v>
      </c>
      <c r="G6" s="37">
        <v>64449</v>
      </c>
      <c r="H6" s="36">
        <f t="shared" ref="H6:I8" si="0">+SUM(F6:G6)</f>
        <v>349823</v>
      </c>
      <c r="I6" s="37">
        <v>263166.12200000021</v>
      </c>
      <c r="J6" s="37">
        <v>36197.755000000005</v>
      </c>
      <c r="K6" s="36">
        <f t="shared" ref="K6:K8" si="1">+SUM(I6:J6)</f>
        <v>299363.87700000021</v>
      </c>
      <c r="L6" s="38">
        <f t="shared" ref="L6:L8" si="2">+K6/H6</f>
        <v>0.8557581319695966</v>
      </c>
      <c r="M6" s="34"/>
    </row>
    <row r="7" spans="1:13" x14ac:dyDescent="0.25">
      <c r="A7" s="25" t="s">
        <v>421</v>
      </c>
      <c r="B7" s="21">
        <v>172440.785</v>
      </c>
      <c r="E7" s="35" t="s">
        <v>434</v>
      </c>
      <c r="F7" s="37"/>
      <c r="G7" s="37">
        <v>2272934</v>
      </c>
      <c r="H7" s="36">
        <f t="shared" si="0"/>
        <v>2272934</v>
      </c>
      <c r="I7" s="37"/>
      <c r="J7" s="37">
        <v>1813522.4479999999</v>
      </c>
      <c r="K7" s="36">
        <f t="shared" si="1"/>
        <v>1813522.4479999999</v>
      </c>
      <c r="L7" s="38">
        <f t="shared" si="2"/>
        <v>0.79787730220059172</v>
      </c>
      <c r="M7" s="34"/>
    </row>
    <row r="8" spans="1:13" x14ac:dyDescent="0.25">
      <c r="A8" s="25" t="s">
        <v>423</v>
      </c>
      <c r="B8" s="21">
        <v>36197.755000000005</v>
      </c>
      <c r="E8" s="35" t="s">
        <v>436</v>
      </c>
      <c r="F8" s="36">
        <f>+SUM(F5:F7)</f>
        <v>400995</v>
      </c>
      <c r="G8" s="36">
        <f>+SUM(G5:G7)</f>
        <v>2427581</v>
      </c>
      <c r="H8" s="36">
        <f t="shared" si="0"/>
        <v>2828576</v>
      </c>
      <c r="I8" s="36">
        <f>+SUM(I5:I7)</f>
        <v>367653.39300000016</v>
      </c>
      <c r="J8" s="36">
        <f t="shared" ref="J8" si="3">+SUM(J5:J7)</f>
        <v>1937211.1229999999</v>
      </c>
      <c r="K8" s="36">
        <f t="shared" si="1"/>
        <v>2304864.5159999998</v>
      </c>
      <c r="L8" s="39">
        <f t="shared" si="2"/>
        <v>0.81484977458622287</v>
      </c>
      <c r="M8" s="34"/>
    </row>
    <row r="9" spans="1:13" x14ac:dyDescent="0.25">
      <c r="A9" s="25" t="s">
        <v>414</v>
      </c>
      <c r="B9" s="21">
        <v>87490.920000000013</v>
      </c>
      <c r="E9" s="30"/>
      <c r="F9" s="37"/>
      <c r="G9" s="37"/>
      <c r="H9" s="37"/>
      <c r="I9" s="37"/>
      <c r="J9" s="37"/>
      <c r="K9" s="40"/>
      <c r="L9" s="40"/>
      <c r="M9" s="34"/>
    </row>
    <row r="10" spans="1:13" ht="15.75" thickBot="1" x14ac:dyDescent="0.3">
      <c r="A10" s="25" t="s">
        <v>417</v>
      </c>
      <c r="B10" s="21">
        <v>164549.935</v>
      </c>
      <c r="E10" s="41"/>
      <c r="F10" s="42"/>
      <c r="G10" s="42"/>
      <c r="H10" s="42"/>
      <c r="I10" s="42"/>
      <c r="J10" s="42"/>
      <c r="K10" s="43"/>
      <c r="L10" s="43"/>
      <c r="M10" s="44"/>
    </row>
    <row r="11" spans="1:13" x14ac:dyDescent="0.25">
      <c r="A11" s="25" t="s">
        <v>419</v>
      </c>
      <c r="B11" s="21">
        <v>130018.07500000001</v>
      </c>
    </row>
    <row r="12" spans="1:13" x14ac:dyDescent="0.25">
      <c r="A12" s="25" t="s">
        <v>415</v>
      </c>
      <c r="B12" s="21">
        <v>108354.01500000003</v>
      </c>
    </row>
    <row r="13" spans="1:13" x14ac:dyDescent="0.25">
      <c r="A13" s="25" t="s">
        <v>424</v>
      </c>
      <c r="B13" s="21">
        <v>132980.43000000002</v>
      </c>
    </row>
    <row r="14" spans="1:13" x14ac:dyDescent="0.25">
      <c r="A14" s="25" t="s">
        <v>416</v>
      </c>
      <c r="B14" s="21">
        <v>172783.54499999995</v>
      </c>
    </row>
    <row r="15" spans="1:13" x14ac:dyDescent="0.25">
      <c r="A15" s="25" t="s">
        <v>422</v>
      </c>
      <c r="B15" s="21">
        <v>121704.88</v>
      </c>
    </row>
    <row r="16" spans="1:13" x14ac:dyDescent="0.25">
      <c r="A16" s="25" t="s">
        <v>420</v>
      </c>
      <c r="B16" s="21">
        <v>138695.64499999999</v>
      </c>
    </row>
    <row r="17" spans="1:2" x14ac:dyDescent="0.25">
      <c r="A17" s="25" t="s">
        <v>428</v>
      </c>
      <c r="B17" s="21">
        <v>1877172.88</v>
      </c>
    </row>
  </sheetData>
  <mergeCells count="3">
    <mergeCell ref="F3:H3"/>
    <mergeCell ref="I3:K3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SODA</vt:lpstr>
      <vt:lpstr>TF</vt:lpstr>
      <vt:lpstr>MTE Co.op</vt:lpstr>
      <vt:lpstr>Tach co.op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2020-10-03T05:35:42Z</dcterms:created>
  <dcterms:modified xsi:type="dcterms:W3CDTF">2020-10-08T06:40:27Z</dcterms:modified>
</cp:coreProperties>
</file>