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28.Incentive\Nam 2020\Tinh thuong lai\"/>
    </mc:Choice>
  </mc:AlternateContent>
  <bookViews>
    <workbookView xWindow="0" yWindow="0" windowWidth="20490" windowHeight="7155" activeTab="2"/>
  </bookViews>
  <sheets>
    <sheet name="MTE." sheetId="2" r:id="rId1"/>
    <sheet name="MTS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D25" i="3"/>
  <c r="C26" i="3"/>
  <c r="C25" i="3"/>
  <c r="D13" i="3"/>
  <c r="D12" i="3"/>
  <c r="D11" i="3"/>
  <c r="D10" i="3"/>
  <c r="D9" i="3"/>
  <c r="D8" i="3"/>
  <c r="D7" i="3"/>
  <c r="D6" i="3"/>
  <c r="D5" i="3"/>
  <c r="D4" i="3"/>
  <c r="D3" i="3"/>
  <c r="D2" i="3"/>
  <c r="D15" i="3"/>
  <c r="D20" i="3" l="1"/>
  <c r="C20" i="3"/>
  <c r="C14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3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 s="1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3" i="2" s="1"/>
  <c r="G4" i="2"/>
  <c r="F3" i="2"/>
  <c r="E3" i="2" l="1"/>
  <c r="D3" i="2"/>
</calcChain>
</file>

<file path=xl/sharedStrings.xml><?xml version="1.0" encoding="utf-8"?>
<sst xmlns="http://schemas.openxmlformats.org/spreadsheetml/2006/main" count="211" uniqueCount="53">
  <si>
    <t>NBTS02934</t>
  </si>
  <si>
    <t>Lê Văn Hợp</t>
  </si>
  <si>
    <t>NBTS02469</t>
  </si>
  <si>
    <t xml:space="preserve">Nguyễn Công Đạt </t>
  </si>
  <si>
    <t>NBTS02895</t>
  </si>
  <si>
    <t>Nguyễn Hoàng Thương</t>
  </si>
  <si>
    <t>NBTS01425</t>
  </si>
  <si>
    <t>Võ Thị Bé Sáu</t>
  </si>
  <si>
    <t>NBTS00607</t>
  </si>
  <si>
    <t>Nguyễn Đức Thịnh</t>
  </si>
  <si>
    <t>NBTS02065</t>
  </si>
  <si>
    <t>Phan Thị Trúc Phương</t>
  </si>
  <si>
    <t>NBTS00609</t>
  </si>
  <si>
    <t>Phạm Minh Thuộc</t>
  </si>
  <si>
    <t>Vacancy 1</t>
  </si>
  <si>
    <t>NBTS02987</t>
  </si>
  <si>
    <t>Trần Thị Ngọc Huyền</t>
  </si>
  <si>
    <t>Vacancy 2</t>
  </si>
  <si>
    <t>NBTS02522</t>
  </si>
  <si>
    <t>Nguyễn Thị Bích Trâm</t>
  </si>
  <si>
    <t>NBTS02589</t>
  </si>
  <si>
    <t>Nguyễn Thị Hoàng Mỹ</t>
  </si>
  <si>
    <t>Sell in/ Sell Out T1</t>
  </si>
  <si>
    <t>Tháng 1</t>
  </si>
  <si>
    <t>Target</t>
  </si>
  <si>
    <t>Actual theo giá Base</t>
  </si>
  <si>
    <t>NBTS00612</t>
  </si>
  <si>
    <t>Hoàng Lệ Hương</t>
  </si>
  <si>
    <t>NBTS00618</t>
  </si>
  <si>
    <t>Lê Đoàn Hương Giang</t>
  </si>
  <si>
    <t>Incentive tính theo giá Base</t>
  </si>
  <si>
    <t>Chênh lệch</t>
  </si>
  <si>
    <t>Tháng 2</t>
  </si>
  <si>
    <t>Tháng 3</t>
  </si>
  <si>
    <t>Tháng 4</t>
  </si>
  <si>
    <t>Tháng 5</t>
  </si>
  <si>
    <t>Tháng 6</t>
  </si>
  <si>
    <t>Tháng 7</t>
  </si>
  <si>
    <t>Tháng 8</t>
  </si>
  <si>
    <t>Actual theo giá gồm CK SAP</t>
  </si>
  <si>
    <t>Incentive tính theo actual SAP</t>
  </si>
  <si>
    <t>End</t>
  </si>
  <si>
    <t>Khu vực</t>
  </si>
  <si>
    <t>Co.op</t>
  </si>
  <si>
    <t>Big C Lotte South</t>
  </si>
  <si>
    <t>Direct North</t>
  </si>
  <si>
    <t>Direct Cen</t>
  </si>
  <si>
    <t>% tính theo giá CK SAP</t>
  </si>
  <si>
    <t>% tính theo giá Base</t>
  </si>
  <si>
    <t>Co.op T1-Revise</t>
  </si>
  <si>
    <t>T1</t>
  </si>
  <si>
    <t>T1-Revise</t>
  </si>
  <si>
    <t>co.op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</si>
</sst>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 applyAlignment="1">
      <alignment wrapText="1"/>
    </xf>
    <xf numFmtId="165" fontId="0" fillId="0" borderId="0" xfId="1" applyNumberFormat="1" applyFont="1" applyAlignment="1">
      <alignment wrapText="1"/>
    </xf>
    <xf numFmtId="9" fontId="0" fillId="0" borderId="0" xfId="2" applyFont="1" applyAlignment="1">
      <alignment wrapText="1"/>
    </xf>
    <xf numFmtId="165" fontId="0" fillId="0" borderId="0" xfId="0" applyNumberFormat="1"/>
    <xf numFmtId="0" fontId="2" fillId="0" borderId="0" xfId="0" applyFont="1"/>
    <xf numFmtId="165" fontId="2" fillId="0" borderId="0" xfId="1" applyNumberFormat="1" applyFont="1"/>
    <xf numFmtId="165" fontId="2" fillId="0" borderId="0" xfId="0" applyNumberFormat="1" applyFont="1"/>
    <xf numFmtId="4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"/>
  <sheetViews>
    <sheetView zoomScale="75" zoomScaleNormal="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6" sqref="E16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21.5703125" customWidth="1"/>
    <col min="4" max="4" width="12.5703125" customWidth="1"/>
    <col min="5" max="5" width="11" customWidth="1"/>
    <col min="6" max="8" width="10.85546875" style="3" customWidth="1"/>
    <col min="9" max="9" width="13.28515625" bestFit="1" customWidth="1"/>
    <col min="10" max="10" width="9.7109375" customWidth="1"/>
    <col min="11" max="11" width="12.42578125" customWidth="1"/>
  </cols>
  <sheetData>
    <row r="1" spans="1:53" x14ac:dyDescent="0.25">
      <c r="D1" s="2" t="s">
        <v>23</v>
      </c>
      <c r="E1" s="2"/>
      <c r="F1" s="2"/>
      <c r="G1" s="2"/>
      <c r="H1" s="2"/>
      <c r="I1" s="2"/>
      <c r="J1" s="2"/>
      <c r="K1" s="2"/>
      <c r="L1" s="2" t="s">
        <v>32</v>
      </c>
      <c r="M1" s="2"/>
      <c r="N1" s="2"/>
      <c r="O1" s="2"/>
      <c r="P1" s="2"/>
      <c r="Q1" s="2"/>
      <c r="R1" s="2" t="s">
        <v>33</v>
      </c>
      <c r="S1" s="2"/>
      <c r="T1" s="2"/>
      <c r="U1" s="2"/>
      <c r="V1" s="2"/>
      <c r="W1" s="2"/>
      <c r="X1" s="2" t="s">
        <v>34</v>
      </c>
      <c r="Y1" s="2"/>
      <c r="Z1" s="2"/>
      <c r="AA1" s="2"/>
      <c r="AB1" s="2"/>
      <c r="AC1" s="2"/>
      <c r="AD1" s="2" t="s">
        <v>35</v>
      </c>
      <c r="AE1" s="2"/>
      <c r="AF1" s="2"/>
      <c r="AG1" s="2"/>
      <c r="AH1" s="2"/>
      <c r="AI1" s="2"/>
      <c r="AJ1" s="2" t="s">
        <v>36</v>
      </c>
      <c r="AK1" s="2"/>
      <c r="AL1" s="2"/>
      <c r="AM1" s="2"/>
      <c r="AN1" s="2"/>
      <c r="AO1" s="2"/>
      <c r="AP1" s="2" t="s">
        <v>37</v>
      </c>
      <c r="AQ1" s="2"/>
      <c r="AR1" s="2"/>
      <c r="AS1" s="2"/>
      <c r="AT1" s="2"/>
      <c r="AU1" s="2"/>
      <c r="AV1" s="2" t="s">
        <v>38</v>
      </c>
      <c r="AW1" s="2"/>
      <c r="AX1" s="2"/>
      <c r="AY1" s="2"/>
      <c r="AZ1" s="2"/>
      <c r="BA1" s="2"/>
    </row>
    <row r="2" spans="1:53" s="1" customFormat="1" ht="75" x14ac:dyDescent="0.25">
      <c r="C2" s="1" t="s">
        <v>42</v>
      </c>
      <c r="D2" s="1" t="s">
        <v>24</v>
      </c>
      <c r="E2" s="1" t="s">
        <v>39</v>
      </c>
      <c r="F2" s="5" t="s">
        <v>25</v>
      </c>
      <c r="G2" s="5" t="s">
        <v>47</v>
      </c>
      <c r="H2" s="5" t="s">
        <v>48</v>
      </c>
      <c r="I2" s="1" t="s">
        <v>40</v>
      </c>
      <c r="J2" s="1" t="s">
        <v>30</v>
      </c>
      <c r="K2" s="1" t="s">
        <v>31</v>
      </c>
      <c r="L2" s="1" t="s">
        <v>24</v>
      </c>
      <c r="M2" s="1" t="s">
        <v>39</v>
      </c>
      <c r="N2" s="1" t="s">
        <v>25</v>
      </c>
      <c r="O2" s="1" t="s">
        <v>40</v>
      </c>
      <c r="P2" s="1" t="s">
        <v>30</v>
      </c>
      <c r="Q2" s="1" t="s">
        <v>31</v>
      </c>
      <c r="R2" s="1" t="s">
        <v>24</v>
      </c>
      <c r="S2" s="1" t="s">
        <v>39</v>
      </c>
      <c r="T2" s="1" t="s">
        <v>25</v>
      </c>
      <c r="U2" s="1" t="s">
        <v>40</v>
      </c>
      <c r="V2" s="1" t="s">
        <v>30</v>
      </c>
      <c r="W2" s="1" t="s">
        <v>31</v>
      </c>
      <c r="X2" s="1" t="s">
        <v>24</v>
      </c>
      <c r="Y2" s="1" t="s">
        <v>39</v>
      </c>
      <c r="Z2" s="1" t="s">
        <v>25</v>
      </c>
      <c r="AA2" s="1" t="s">
        <v>40</v>
      </c>
      <c r="AB2" s="1" t="s">
        <v>30</v>
      </c>
      <c r="AC2" s="1" t="s">
        <v>31</v>
      </c>
      <c r="AD2" s="1" t="s">
        <v>24</v>
      </c>
      <c r="AE2" s="1" t="s">
        <v>39</v>
      </c>
      <c r="AF2" s="1" t="s">
        <v>25</v>
      </c>
      <c r="AG2" s="1" t="s">
        <v>40</v>
      </c>
      <c r="AH2" s="1" t="s">
        <v>30</v>
      </c>
      <c r="AI2" s="1" t="s">
        <v>31</v>
      </c>
      <c r="AJ2" s="1" t="s">
        <v>24</v>
      </c>
      <c r="AK2" s="1" t="s">
        <v>39</v>
      </c>
      <c r="AL2" s="1" t="s">
        <v>25</v>
      </c>
      <c r="AM2" s="1" t="s">
        <v>40</v>
      </c>
      <c r="AN2" s="1" t="s">
        <v>30</v>
      </c>
      <c r="AO2" s="1" t="s">
        <v>31</v>
      </c>
      <c r="AP2" s="1" t="s">
        <v>24</v>
      </c>
      <c r="AQ2" s="1" t="s">
        <v>39</v>
      </c>
      <c r="AR2" s="1" t="s">
        <v>25</v>
      </c>
      <c r="AS2" s="1" t="s">
        <v>40</v>
      </c>
      <c r="AT2" s="1" t="s">
        <v>30</v>
      </c>
      <c r="AU2" s="1" t="s">
        <v>31</v>
      </c>
      <c r="AV2" s="1" t="s">
        <v>24</v>
      </c>
      <c r="AW2" s="1" t="s">
        <v>39</v>
      </c>
      <c r="AX2" s="1" t="s">
        <v>25</v>
      </c>
      <c r="AY2" s="1" t="s">
        <v>40</v>
      </c>
      <c r="AZ2" s="1" t="s">
        <v>30</v>
      </c>
      <c r="BA2" s="1" t="s">
        <v>31</v>
      </c>
    </row>
    <row r="3" spans="1:53" s="1" customFormat="1" x14ac:dyDescent="0.25">
      <c r="D3" s="4">
        <f>+SUM(D4:D17)</f>
        <v>2180261</v>
      </c>
      <c r="E3" s="4">
        <f>+SUM(E4:E17)</f>
        <v>2548574.3849999998</v>
      </c>
      <c r="F3" s="4">
        <f>+SUM(F4:F17)</f>
        <v>627471.69260000018</v>
      </c>
      <c r="G3" s="4" t="e">
        <f>+SUM(G4:G17)</f>
        <v>#DIV/0!</v>
      </c>
      <c r="H3" s="4" t="e">
        <f>+SUM(H4:H17)</f>
        <v>#DIV/0!</v>
      </c>
      <c r="I3" s="4">
        <f>+SUM(I4:I17)</f>
        <v>36000000</v>
      </c>
    </row>
    <row r="4" spans="1:53" x14ac:dyDescent="0.25">
      <c r="A4" t="s">
        <v>0</v>
      </c>
      <c r="B4" t="s">
        <v>1</v>
      </c>
      <c r="C4" t="s">
        <v>43</v>
      </c>
      <c r="D4" s="3">
        <v>181040</v>
      </c>
      <c r="E4" s="3">
        <v>181040</v>
      </c>
      <c r="F4" s="5"/>
      <c r="G4" s="6">
        <f>+E4/D4</f>
        <v>1</v>
      </c>
      <c r="H4" s="6">
        <f>+F4/D4</f>
        <v>0</v>
      </c>
      <c r="I4" s="3">
        <v>3000000</v>
      </c>
      <c r="K4" s="7">
        <f>+J4-I4</f>
        <v>-3000000</v>
      </c>
    </row>
    <row r="5" spans="1:53" x14ac:dyDescent="0.25">
      <c r="A5" t="s">
        <v>2</v>
      </c>
      <c r="B5" t="s">
        <v>3</v>
      </c>
      <c r="C5" t="s">
        <v>43</v>
      </c>
      <c r="D5" s="3">
        <v>150615</v>
      </c>
      <c r="E5" s="3">
        <v>150615</v>
      </c>
      <c r="G5" s="6">
        <f t="shared" ref="G5:H17" si="0">+E5/D5</f>
        <v>1</v>
      </c>
      <c r="H5" s="6">
        <f t="shared" ref="H5:H17" si="1">+F5/D5</f>
        <v>0</v>
      </c>
      <c r="I5" s="3">
        <v>3000000</v>
      </c>
      <c r="K5" s="7">
        <f t="shared" ref="K5:K17" si="2">+J5-I5</f>
        <v>-3000000</v>
      </c>
    </row>
    <row r="6" spans="1:53" x14ac:dyDescent="0.25">
      <c r="A6" t="s">
        <v>4</v>
      </c>
      <c r="B6" t="s">
        <v>5</v>
      </c>
      <c r="C6" t="s">
        <v>43</v>
      </c>
      <c r="D6" s="3">
        <v>180782</v>
      </c>
      <c r="E6" s="3">
        <v>184397.64</v>
      </c>
      <c r="G6" s="6">
        <f t="shared" si="0"/>
        <v>1.02</v>
      </c>
      <c r="H6" s="6">
        <f t="shared" si="1"/>
        <v>0</v>
      </c>
      <c r="I6" s="3">
        <v>3000000</v>
      </c>
      <c r="K6" s="7">
        <f t="shared" si="2"/>
        <v>-3000000</v>
      </c>
    </row>
    <row r="7" spans="1:53" x14ac:dyDescent="0.25">
      <c r="A7" t="s">
        <v>6</v>
      </c>
      <c r="B7" t="s">
        <v>7</v>
      </c>
      <c r="C7" t="s">
        <v>43</v>
      </c>
      <c r="D7" s="3">
        <v>186779</v>
      </c>
      <c r="E7" s="3">
        <v>186779</v>
      </c>
      <c r="G7" s="6">
        <f t="shared" si="0"/>
        <v>1</v>
      </c>
      <c r="H7" s="6">
        <f t="shared" si="1"/>
        <v>0</v>
      </c>
      <c r="I7" s="3">
        <v>3000000</v>
      </c>
      <c r="K7" s="7">
        <f t="shared" si="2"/>
        <v>-3000000</v>
      </c>
    </row>
    <row r="8" spans="1:53" x14ac:dyDescent="0.25">
      <c r="A8" t="s">
        <v>8</v>
      </c>
      <c r="B8" t="s">
        <v>9</v>
      </c>
      <c r="C8" t="s">
        <v>43</v>
      </c>
      <c r="D8" s="3">
        <v>153162</v>
      </c>
      <c r="E8" s="3">
        <v>182262.78</v>
      </c>
      <c r="G8" s="6">
        <f t="shared" si="0"/>
        <v>1.19</v>
      </c>
      <c r="H8" s="6">
        <f t="shared" si="1"/>
        <v>0</v>
      </c>
      <c r="I8" s="3">
        <v>3000000</v>
      </c>
      <c r="K8" s="7">
        <f t="shared" si="2"/>
        <v>-3000000</v>
      </c>
    </row>
    <row r="9" spans="1:53" x14ac:dyDescent="0.25">
      <c r="A9" t="s">
        <v>10</v>
      </c>
      <c r="B9" t="s">
        <v>11</v>
      </c>
      <c r="C9" t="s">
        <v>43</v>
      </c>
      <c r="D9" s="3">
        <v>192552</v>
      </c>
      <c r="E9" s="3">
        <v>192552</v>
      </c>
      <c r="G9" s="6">
        <f t="shared" si="0"/>
        <v>1</v>
      </c>
      <c r="H9" s="6">
        <f t="shared" si="1"/>
        <v>0</v>
      </c>
      <c r="I9" s="3">
        <v>3000000</v>
      </c>
      <c r="K9" s="7">
        <f t="shared" si="2"/>
        <v>-3000000</v>
      </c>
    </row>
    <row r="10" spans="1:53" x14ac:dyDescent="0.25">
      <c r="A10" t="s">
        <v>12</v>
      </c>
      <c r="B10" t="s">
        <v>13</v>
      </c>
      <c r="C10" t="s">
        <v>43</v>
      </c>
      <c r="D10" s="3">
        <v>147488</v>
      </c>
      <c r="E10" s="3">
        <v>147488</v>
      </c>
      <c r="G10" s="6">
        <f t="shared" si="0"/>
        <v>1</v>
      </c>
      <c r="H10" s="6">
        <f t="shared" si="1"/>
        <v>0</v>
      </c>
      <c r="I10" s="3">
        <v>3000000</v>
      </c>
      <c r="K10" s="7">
        <f t="shared" si="2"/>
        <v>-3000000</v>
      </c>
    </row>
    <row r="11" spans="1:53" x14ac:dyDescent="0.25">
      <c r="B11" t="s">
        <v>14</v>
      </c>
      <c r="C11" t="s">
        <v>43</v>
      </c>
      <c r="D11" s="3">
        <v>130527</v>
      </c>
      <c r="E11" s="3">
        <v>72615.082074999693</v>
      </c>
      <c r="G11" s="6">
        <f t="shared" si="0"/>
        <v>0.55632230936894045</v>
      </c>
      <c r="H11" s="6">
        <f t="shared" si="1"/>
        <v>0</v>
      </c>
      <c r="I11" s="3">
        <v>0</v>
      </c>
      <c r="K11" s="7">
        <f t="shared" si="2"/>
        <v>0</v>
      </c>
    </row>
    <row r="12" spans="1:53" x14ac:dyDescent="0.25">
      <c r="A12" t="s">
        <v>15</v>
      </c>
      <c r="B12" t="s">
        <v>16</v>
      </c>
      <c r="C12" t="s">
        <v>43</v>
      </c>
      <c r="D12" s="3">
        <v>82883</v>
      </c>
      <c r="E12" s="3">
        <v>109405.56</v>
      </c>
      <c r="G12" s="6">
        <f t="shared" si="0"/>
        <v>1.32</v>
      </c>
      <c r="H12" s="6">
        <f t="shared" si="1"/>
        <v>0</v>
      </c>
      <c r="I12" s="3">
        <v>3000000</v>
      </c>
      <c r="K12" s="7">
        <f t="shared" si="2"/>
        <v>-3000000</v>
      </c>
    </row>
    <row r="13" spans="1:53" x14ac:dyDescent="0.25">
      <c r="B13" t="s">
        <v>17</v>
      </c>
      <c r="C13" t="s">
        <v>43</v>
      </c>
      <c r="D13" s="3"/>
      <c r="E13" s="3"/>
      <c r="G13" s="6" t="e">
        <f t="shared" si="0"/>
        <v>#DIV/0!</v>
      </c>
      <c r="H13" s="6" t="e">
        <f t="shared" si="1"/>
        <v>#DIV/0!</v>
      </c>
      <c r="I13" s="3">
        <v>0</v>
      </c>
      <c r="K13" s="7">
        <f t="shared" si="2"/>
        <v>0</v>
      </c>
    </row>
    <row r="14" spans="1:53" x14ac:dyDescent="0.25">
      <c r="A14" t="s">
        <v>18</v>
      </c>
      <c r="B14" t="s">
        <v>19</v>
      </c>
      <c r="C14" t="s">
        <v>44</v>
      </c>
      <c r="D14" s="3">
        <v>227368</v>
      </c>
      <c r="E14" s="3">
        <v>299737.84900000005</v>
      </c>
      <c r="F14" s="3">
        <v>300133.84900000005</v>
      </c>
      <c r="G14" s="6">
        <f t="shared" si="0"/>
        <v>1.3182939067942721</v>
      </c>
      <c r="H14" s="6">
        <f t="shared" si="1"/>
        <v>1.3200355766862533</v>
      </c>
      <c r="I14" s="3">
        <v>3000000</v>
      </c>
      <c r="K14" s="7">
        <f t="shared" si="2"/>
        <v>-3000000</v>
      </c>
    </row>
    <row r="15" spans="1:53" x14ac:dyDescent="0.25">
      <c r="A15" t="s">
        <v>20</v>
      </c>
      <c r="B15" t="s">
        <v>21</v>
      </c>
      <c r="C15" t="s">
        <v>44</v>
      </c>
      <c r="D15" s="3">
        <v>168173</v>
      </c>
      <c r="E15" s="3">
        <v>324025.84700000018</v>
      </c>
      <c r="F15" s="3">
        <v>327337.84360000014</v>
      </c>
      <c r="G15" s="6">
        <f t="shared" si="0"/>
        <v>1.9267411950788782</v>
      </c>
      <c r="H15" s="6">
        <f t="shared" si="1"/>
        <v>1.9464351804391915</v>
      </c>
      <c r="I15" s="3">
        <v>3000000</v>
      </c>
      <c r="K15" s="7">
        <f t="shared" si="2"/>
        <v>-3000000</v>
      </c>
    </row>
    <row r="16" spans="1:53" x14ac:dyDescent="0.25">
      <c r="A16" t="s">
        <v>26</v>
      </c>
      <c r="B16" t="s">
        <v>27</v>
      </c>
      <c r="C16" t="s">
        <v>45</v>
      </c>
      <c r="D16" s="3">
        <v>139843</v>
      </c>
      <c r="E16" s="3">
        <v>177937.82617499997</v>
      </c>
      <c r="G16" s="6">
        <f t="shared" si="0"/>
        <v>1.2724113911672372</v>
      </c>
      <c r="H16" s="6">
        <f t="shared" si="1"/>
        <v>0</v>
      </c>
      <c r="I16" s="3">
        <v>3000000</v>
      </c>
      <c r="K16" s="7">
        <f t="shared" si="2"/>
        <v>-3000000</v>
      </c>
    </row>
    <row r="17" spans="1:53" x14ac:dyDescent="0.25">
      <c r="A17" t="s">
        <v>28</v>
      </c>
      <c r="B17" t="s">
        <v>29</v>
      </c>
      <c r="C17" t="s">
        <v>46</v>
      </c>
      <c r="D17" s="3">
        <v>239049</v>
      </c>
      <c r="E17" s="3">
        <v>339717.80074999999</v>
      </c>
      <c r="G17" s="6">
        <f t="shared" si="0"/>
        <v>1.4211220325121627</v>
      </c>
      <c r="H17" s="6">
        <f t="shared" si="1"/>
        <v>0</v>
      </c>
      <c r="I17" s="3">
        <v>3000000</v>
      </c>
      <c r="K17" s="7">
        <f t="shared" si="2"/>
        <v>-3000000</v>
      </c>
    </row>
    <row r="18" spans="1:53" x14ac:dyDescent="0.25">
      <c r="A18" t="s">
        <v>41</v>
      </c>
      <c r="B18" t="s">
        <v>41</v>
      </c>
      <c r="D18" t="s">
        <v>41</v>
      </c>
      <c r="E18" t="s">
        <v>41</v>
      </c>
      <c r="F18" s="3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t="s">
        <v>41</v>
      </c>
      <c r="AG18" t="s">
        <v>41</v>
      </c>
      <c r="AH18" t="s">
        <v>41</v>
      </c>
      <c r="AI18" t="s">
        <v>41</v>
      </c>
      <c r="AJ18" t="s">
        <v>41</v>
      </c>
      <c r="AK18" t="s">
        <v>41</v>
      </c>
      <c r="AL18" t="s">
        <v>41</v>
      </c>
      <c r="AM18" t="s">
        <v>41</v>
      </c>
      <c r="AN18" t="s">
        <v>41</v>
      </c>
      <c r="AO18" t="s">
        <v>41</v>
      </c>
      <c r="AP18" t="s">
        <v>41</v>
      </c>
      <c r="AQ18" t="s">
        <v>41</v>
      </c>
      <c r="AR18" t="s">
        <v>41</v>
      </c>
      <c r="AS18" t="s">
        <v>41</v>
      </c>
      <c r="AT18" t="s">
        <v>41</v>
      </c>
      <c r="AU18" t="s">
        <v>41</v>
      </c>
      <c r="AV18" t="s">
        <v>41</v>
      </c>
      <c r="AW18" t="s">
        <v>41</v>
      </c>
      <c r="AX18" t="s">
        <v>41</v>
      </c>
      <c r="AY18" t="s">
        <v>41</v>
      </c>
      <c r="AZ18" t="s">
        <v>41</v>
      </c>
      <c r="BA18" t="s">
        <v>41</v>
      </c>
    </row>
  </sheetData>
  <mergeCells count="8">
    <mergeCell ref="AP1:AU1"/>
    <mergeCell ref="AV1:BA1"/>
    <mergeCell ref="D1:K1"/>
    <mergeCell ref="L1:Q1"/>
    <mergeCell ref="R1:W1"/>
    <mergeCell ref="X1:AC1"/>
    <mergeCell ref="AD1:AI1"/>
    <mergeCell ref="AJ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9" sqref="F19"/>
    </sheetView>
  </sheetViews>
  <sheetFormatPr defaultRowHeight="15" x14ac:dyDescent="0.25"/>
  <sheetData>
    <row r="1" spans="1:3" x14ac:dyDescent="0.25">
      <c r="C1" t="s">
        <v>22</v>
      </c>
    </row>
    <row r="2" spans="1:3" x14ac:dyDescent="0.25">
      <c r="A2" t="s">
        <v>0</v>
      </c>
      <c r="B2" t="s">
        <v>1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</row>
    <row r="8" spans="1:3" x14ac:dyDescent="0.25">
      <c r="A8" t="s">
        <v>12</v>
      </c>
      <c r="B8" t="s">
        <v>13</v>
      </c>
    </row>
    <row r="9" spans="1:3" x14ac:dyDescent="0.25">
      <c r="B9" t="s">
        <v>14</v>
      </c>
    </row>
    <row r="10" spans="1:3" x14ac:dyDescent="0.25">
      <c r="A10" t="s">
        <v>15</v>
      </c>
      <c r="B10" t="s">
        <v>16</v>
      </c>
    </row>
    <row r="11" spans="1:3" x14ac:dyDescent="0.25">
      <c r="B11" t="s">
        <v>17</v>
      </c>
    </row>
    <row r="12" spans="1:3" x14ac:dyDescent="0.25">
      <c r="A12" t="s">
        <v>18</v>
      </c>
      <c r="B12" t="s">
        <v>19</v>
      </c>
    </row>
    <row r="13" spans="1:3" x14ac:dyDescent="0.25">
      <c r="A13" t="s">
        <v>20</v>
      </c>
      <c r="B1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25" sqref="D25"/>
    </sheetView>
  </sheetViews>
  <sheetFormatPr defaultRowHeight="11.25" x14ac:dyDescent="0.2"/>
  <cols>
    <col min="1" max="1" width="10.5703125" style="8" bestFit="1" customWidth="1"/>
    <col min="2" max="2" width="21.5703125" style="8" bestFit="1" customWidth="1"/>
    <col min="3" max="3" width="9.5703125" style="9" bestFit="1" customWidth="1"/>
    <col min="4" max="4" width="12.42578125" style="8" bestFit="1" customWidth="1"/>
    <col min="5" max="16384" width="9.140625" style="8"/>
  </cols>
  <sheetData>
    <row r="1" spans="1:4" x14ac:dyDescent="0.2">
      <c r="B1" s="8" t="s">
        <v>52</v>
      </c>
      <c r="C1" s="9" t="s">
        <v>50</v>
      </c>
      <c r="D1" s="9" t="s">
        <v>49</v>
      </c>
    </row>
    <row r="2" spans="1:4" x14ac:dyDescent="0.2">
      <c r="A2" s="8" t="s">
        <v>0</v>
      </c>
      <c r="B2" s="8" t="s">
        <v>1</v>
      </c>
      <c r="C2" s="9">
        <v>181040</v>
      </c>
      <c r="D2" s="9">
        <f>+C2*$D$15</f>
        <v>193431.12884679175</v>
      </c>
    </row>
    <row r="3" spans="1:4" x14ac:dyDescent="0.2">
      <c r="A3" s="8" t="s">
        <v>2</v>
      </c>
      <c r="B3" s="8" t="s">
        <v>3</v>
      </c>
      <c r="C3" s="9">
        <v>150615</v>
      </c>
      <c r="D3" s="9">
        <f t="shared" ref="D3:D13" si="0">+C3*$D$15</f>
        <v>160923.71559467266</v>
      </c>
    </row>
    <row r="4" spans="1:4" x14ac:dyDescent="0.2">
      <c r="A4" s="8" t="s">
        <v>4</v>
      </c>
      <c r="B4" s="8" t="s">
        <v>5</v>
      </c>
      <c r="C4" s="9">
        <v>184397.64</v>
      </c>
      <c r="D4" s="9">
        <f t="shared" si="0"/>
        <v>197018.5796613142</v>
      </c>
    </row>
    <row r="5" spans="1:4" x14ac:dyDescent="0.2">
      <c r="A5" s="8" t="s">
        <v>6</v>
      </c>
      <c r="B5" s="8" t="s">
        <v>7</v>
      </c>
      <c r="C5" s="9">
        <v>186779</v>
      </c>
      <c r="D5" s="9">
        <f t="shared" si="0"/>
        <v>199562.92982144782</v>
      </c>
    </row>
    <row r="6" spans="1:4" x14ac:dyDescent="0.2">
      <c r="A6" s="8" t="s">
        <v>8</v>
      </c>
      <c r="B6" s="8" t="s">
        <v>9</v>
      </c>
      <c r="C6" s="9">
        <v>182262.78</v>
      </c>
      <c r="D6" s="9">
        <f t="shared" si="0"/>
        <v>194737.60098406128</v>
      </c>
    </row>
    <row r="7" spans="1:4" x14ac:dyDescent="0.2">
      <c r="A7" s="8" t="s">
        <v>10</v>
      </c>
      <c r="B7" s="8" t="s">
        <v>11</v>
      </c>
      <c r="C7" s="9">
        <v>192552</v>
      </c>
      <c r="D7" s="9">
        <f t="shared" si="0"/>
        <v>205731.05789719091</v>
      </c>
    </row>
    <row r="8" spans="1:4" x14ac:dyDescent="0.2">
      <c r="A8" s="8" t="s">
        <v>12</v>
      </c>
      <c r="B8" s="8" t="s">
        <v>13</v>
      </c>
      <c r="C8" s="9">
        <v>147488</v>
      </c>
      <c r="D8" s="9">
        <f t="shared" si="0"/>
        <v>157582.69073881806</v>
      </c>
    </row>
    <row r="9" spans="1:4" x14ac:dyDescent="0.2">
      <c r="B9" s="8" t="s">
        <v>14</v>
      </c>
      <c r="C9" s="9">
        <v>72615.082074999693</v>
      </c>
      <c r="D9" s="9">
        <f t="shared" si="0"/>
        <v>77585.159617043872</v>
      </c>
    </row>
    <row r="10" spans="1:4" x14ac:dyDescent="0.2">
      <c r="A10" s="8" t="s">
        <v>15</v>
      </c>
      <c r="B10" s="8" t="s">
        <v>16</v>
      </c>
      <c r="C10" s="9">
        <v>109405.56</v>
      </c>
      <c r="D10" s="9">
        <f t="shared" si="0"/>
        <v>116893.73051765027</v>
      </c>
    </row>
    <row r="11" spans="1:4" x14ac:dyDescent="0.2">
      <c r="B11" s="8" t="s">
        <v>17</v>
      </c>
      <c r="D11" s="9">
        <f t="shared" si="0"/>
        <v>0</v>
      </c>
    </row>
    <row r="12" spans="1:4" x14ac:dyDescent="0.2">
      <c r="A12" s="8" t="s">
        <v>26</v>
      </c>
      <c r="B12" s="8" t="s">
        <v>27</v>
      </c>
      <c r="C12" s="9">
        <v>22496.396175000002</v>
      </c>
      <c r="D12" s="9">
        <f t="shared" si="0"/>
        <v>24036.142880661169</v>
      </c>
    </row>
    <row r="13" spans="1:4" x14ac:dyDescent="0.2">
      <c r="A13" s="8" t="s">
        <v>28</v>
      </c>
      <c r="B13" s="8" t="s">
        <v>29</v>
      </c>
      <c r="C13" s="9">
        <v>179307.15275000001</v>
      </c>
      <c r="D13" s="9">
        <f t="shared" si="0"/>
        <v>191579.67834034809</v>
      </c>
    </row>
    <row r="14" spans="1:4" x14ac:dyDescent="0.2">
      <c r="C14" s="9">
        <f>+SUM(C2:C13)</f>
        <v>1608958.6109999996</v>
      </c>
      <c r="D14" s="9">
        <v>1719082.4149</v>
      </c>
    </row>
    <row r="15" spans="1:4" x14ac:dyDescent="0.2">
      <c r="D15" s="11">
        <f>+D14/C14</f>
        <v>1.0684441496177184</v>
      </c>
    </row>
    <row r="16" spans="1:4" x14ac:dyDescent="0.2">
      <c r="C16" s="9" t="s">
        <v>44</v>
      </c>
    </row>
    <row r="17" spans="1:5" x14ac:dyDescent="0.2">
      <c r="C17" s="9" t="s">
        <v>50</v>
      </c>
      <c r="D17" s="9" t="s">
        <v>51</v>
      </c>
    </row>
    <row r="18" spans="1:5" x14ac:dyDescent="0.2">
      <c r="A18" s="8" t="s">
        <v>26</v>
      </c>
      <c r="B18" s="8" t="s">
        <v>27</v>
      </c>
      <c r="C18" s="9">
        <v>155441.42999999996</v>
      </c>
      <c r="D18" s="9">
        <v>155441.42999999996</v>
      </c>
    </row>
    <row r="19" spans="1:5" x14ac:dyDescent="0.2">
      <c r="A19" s="8" t="s">
        <v>28</v>
      </c>
      <c r="B19" s="8" t="s">
        <v>29</v>
      </c>
      <c r="C19" s="9">
        <v>160410.64799999999</v>
      </c>
      <c r="D19" s="9">
        <v>160369.24839999998</v>
      </c>
      <c r="E19" s="10"/>
    </row>
    <row r="20" spans="1:5" x14ac:dyDescent="0.2">
      <c r="C20" s="9">
        <f>+SUM(C18:C19)</f>
        <v>315852.07799999998</v>
      </c>
      <c r="D20" s="9">
        <f>+SUM(D18:D19)</f>
        <v>315810.67839999998</v>
      </c>
    </row>
    <row r="23" spans="1:5" x14ac:dyDescent="0.2">
      <c r="C23" s="9" t="s">
        <v>45</v>
      </c>
    </row>
    <row r="24" spans="1:5" x14ac:dyDescent="0.2">
      <c r="C24" s="9" t="s">
        <v>50</v>
      </c>
      <c r="D24" s="9" t="s">
        <v>51</v>
      </c>
    </row>
    <row r="25" spans="1:5" x14ac:dyDescent="0.2">
      <c r="A25" s="8" t="s">
        <v>26</v>
      </c>
      <c r="B25" s="8" t="s">
        <v>27</v>
      </c>
      <c r="C25" s="9">
        <f>+C18+C12</f>
        <v>177937.82617499997</v>
      </c>
      <c r="D25" s="9">
        <f>+D18+D12</f>
        <v>179477.57288066114</v>
      </c>
    </row>
    <row r="26" spans="1:5" x14ac:dyDescent="0.2">
      <c r="A26" s="8" t="s">
        <v>28</v>
      </c>
      <c r="B26" s="8" t="s">
        <v>29</v>
      </c>
      <c r="C26" s="9">
        <f>+C19+C13</f>
        <v>339717.80074999999</v>
      </c>
      <c r="D26" s="9">
        <f>+D19+D13</f>
        <v>351948.92674034811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MTE.</vt:lpstr>
      <vt:lpstr>MTS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2020-09-29T09:44:21Z</dcterms:created>
  <dcterms:modified xsi:type="dcterms:W3CDTF">2020-09-29T10:51:23Z</dcterms:modified>
</cp:coreProperties>
</file>